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FBA\"/>
    </mc:Choice>
  </mc:AlternateContent>
  <xr:revisionPtr revIDLastSave="0" documentId="13_ncr:1_{E4182A02-B8AA-4215-9245-1D803A960F8B}" xr6:coauthVersionLast="47" xr6:coauthVersionMax="47" xr10:uidLastSave="{00000000-0000-0000-0000-000000000000}"/>
  <bookViews>
    <workbookView xWindow="28680" yWindow="-120" windowWidth="29040" windowHeight="15720" activeTab="3" xr2:uid="{50BD4408-BC5D-4649-A508-F6F6A5ECDC3A}"/>
  </bookViews>
  <sheets>
    <sheet name="2026Jan15-2026Jan29CustomTransa" sheetId="1" r:id="rId1"/>
    <sheet name="STATEMENT" sheetId="2" r:id="rId2"/>
    <sheet name="Detail1" sheetId="4" r:id="rId3"/>
    <sheet name="SUMMARY (B2B)" sheetId="3" r:id="rId4"/>
  </sheets>
  <definedNames>
    <definedName name="_xlnm._FilterDatabase" localSheetId="0" hidden="1">'2026Jan15-2026Jan29CustomTransa'!$A$8:$AC$40</definedName>
  </definedNames>
  <calcPr calcId="191029"/>
  <pivotCaches>
    <pivotCache cacheId="4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19" i="3"/>
  <c r="D17" i="3"/>
  <c r="D16" i="3"/>
  <c r="D15" i="3"/>
  <c r="D14" i="3"/>
  <c r="D25" i="3" l="1"/>
</calcChain>
</file>

<file path=xl/sharedStrings.xml><?xml version="1.0" encoding="utf-8"?>
<sst xmlns="http://schemas.openxmlformats.org/spreadsheetml/2006/main" count="736" uniqueCount="217">
  <si>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</si>
  <si>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</si>
  <si>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</si>
  <si>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</si>
  <si>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</si>
  <si>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</si>
  <si>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</si>
  <si>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</si>
  <si>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</si>
  <si>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</si>
  <si>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</si>
  <si>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</si>
  <si>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</si>
  <si>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</si>
  <si>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</si>
  <si>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</si>
  <si>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</si>
  <si>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</si>
  <si>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</si>
  <si>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</si>
  <si>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</si>
  <si>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</si>
  <si>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</si>
  <si>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</si>
  <si>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</si>
  <si>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</si>
  <si>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Regulatory Fee</t>
  </si>
  <si>
    <t>Tax On Regulatory Fee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</si>
  <si>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</si>
  <si>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</si>
  <si>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</si>
  <si>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</si>
  <si>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</si>
  <si>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</si>
  <si>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</si>
  <si>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</si>
  <si>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Jan 15, 2026 12:36:47 AM PST</t>
  </si>
  <si>
    <t>Order</t>
  </si>
  <si>
    <t>112-4678457-8856249</t>
  </si>
  <si>
    <t>COD31-0074</t>
  </si>
  <si>
    <t>Codi Meditation Floor Pillow Set of 2, Round Large Pillows Seating for Adults, Bohemian Mandala Circle Cushion for Outdoor Fireplace Yoga Living Room,</t>
  </si>
  <si>
    <t>amazon.com</t>
  </si>
  <si>
    <t>Amazon</t>
  </si>
  <si>
    <t>MIDDLE VILLAGE</t>
  </si>
  <si>
    <t>NY</t>
  </si>
  <si>
    <t>MarketplaceFacilitator</t>
  </si>
  <si>
    <t>Jan 15, 2026 2:02:54 AM PST</t>
  </si>
  <si>
    <t>111-1130893-9534625</t>
  </si>
  <si>
    <t>DC31-0536A</t>
  </si>
  <si>
    <t>Meditation Floor Pillow Set of 2, Round Large Pillows Seating for Adults, Tufted Corduroy Thick Cushion for Living Room Tatami, Turquoise, 22 Inch'2 C</t>
  </si>
  <si>
    <t>HAYDEN</t>
  </si>
  <si>
    <t>AL</t>
  </si>
  <si>
    <t>Jan 15, 2026 2:19:24 AM PST</t>
  </si>
  <si>
    <t>114-5853605-3842654</t>
  </si>
  <si>
    <t>DC31-0500</t>
  </si>
  <si>
    <t>Degrees of Comfort Meditation Floor Pillow, Square Large Pillows Seating for Adults, Tufted Corduroy Thick Cushion for Living Room Tatami, Turquoise,</t>
  </si>
  <si>
    <t>FRISCO</t>
  </si>
  <si>
    <t>TX</t>
  </si>
  <si>
    <t>Jan 15, 2026 3:31:54 AM PST</t>
  </si>
  <si>
    <t>Refund</t>
  </si>
  <si>
    <t>112-6718243-1488208</t>
  </si>
  <si>
    <t>DC31-0504</t>
  </si>
  <si>
    <t>Degrees of Comfort Square Large Pillows Seating for Adults, Tufted Corduroy Floor Cushions for Living Room Tatami, Navy Blue, 22x22 Inch</t>
  </si>
  <si>
    <t>SYMSONIA</t>
  </si>
  <si>
    <t>KY</t>
  </si>
  <si>
    <t>Jan 15, 2026 5:38:03 AM PST</t>
  </si>
  <si>
    <t>Jan 15, 2026 6:48:30 AM PST</t>
  </si>
  <si>
    <t>113-4454286-3579461</t>
  </si>
  <si>
    <t>COD31-0106</t>
  </si>
  <si>
    <t>Codi Floor Pillows for Sitting Set of 2, Large Meditation Cushions for Adults with Memory Foam, Bohemian Mandala Round Seating for Outdoor Yoga and Li</t>
  </si>
  <si>
    <t>NEW YORK</t>
  </si>
  <si>
    <t>Jan 16, 2026 3:41:32 AM PST</t>
  </si>
  <si>
    <t>111-5938382-6177806</t>
  </si>
  <si>
    <t>DC31-0541</t>
  </si>
  <si>
    <t>Meditation Floor Pillow, Square Large Pillows Seating for Adults, Tufted Corduroy Floor Cushion for Living Room Tatami, Coffee Brown 22x22 Inch, 1 Cou</t>
  </si>
  <si>
    <t>DEMING</t>
  </si>
  <si>
    <t>WA</t>
  </si>
  <si>
    <t>Jan 16, 2026 9:38:26 AM PST</t>
  </si>
  <si>
    <t>112-8052346-0014661</t>
  </si>
  <si>
    <t>DC51-0003A</t>
  </si>
  <si>
    <t>Degrees of Comfort Washable Weighted Blanket with Removable Cover Twin Size, 1 x Cozyheat Minky Plush Cover Included, Micro Glass Beads Technology, 48</t>
  </si>
  <si>
    <t>HAMPDEN</t>
  </si>
  <si>
    <t>ME</t>
  </si>
  <si>
    <t>Jan 16, 2026 9:58:32 AM PST</t>
  </si>
  <si>
    <t>Transfer</t>
  </si>
  <si>
    <t>To your account ending in: 439, Bank Transfer ID: 4OP3JYHRPDF6XRU</t>
  </si>
  <si>
    <t>Jan 16, 2026 11:09:47 PM PST</t>
  </si>
  <si>
    <t>114-7737944-7682642</t>
  </si>
  <si>
    <t>DC31-0537A</t>
  </si>
  <si>
    <t>Meditation Floor Pillow Set of 2, Round Large Pillows Seating for Adults, Tufted Corduroy Cushion for Tatami Living Room, Grey, 22 Inch</t>
  </si>
  <si>
    <t>San Jose</t>
  </si>
  <si>
    <t>CA</t>
  </si>
  <si>
    <t>Jan 17, 2026 12:10:50 AM PST</t>
  </si>
  <si>
    <t>113-7617414-3823439</t>
  </si>
  <si>
    <t>WESTERVILLE</t>
  </si>
  <si>
    <t>OH</t>
  </si>
  <si>
    <t>Jan 17, 2026 10:17:50 AM PST</t>
  </si>
  <si>
    <t>111-7373353-8492267</t>
  </si>
  <si>
    <t>DC31-0508A</t>
  </si>
  <si>
    <t>Meditation Floor Pillow Set of 2, Square Large Pillows Seating for Adults, Tufted Corduroy Cushion for Tatami Living Room, Grey, 22x22 Inch</t>
  </si>
  <si>
    <t>BENNINGTON</t>
  </si>
  <si>
    <t>NE</t>
  </si>
  <si>
    <t>Jan 17, 2026 12:54:34 PM PST</t>
  </si>
  <si>
    <t>111-7312512-6957033</t>
  </si>
  <si>
    <t>DC31-0510</t>
  </si>
  <si>
    <t>Degrees of Comfort Meditation Floor Pillow Set of 2, Square Large Pillows Seating for Adults, Tufted Corduroy Cushions for Living Room Tatami, Memory</t>
  </si>
  <si>
    <t>Gilbert</t>
  </si>
  <si>
    <t>Arizona</t>
  </si>
  <si>
    <t>Jan 18, 2026 1:06:26 AM PST</t>
  </si>
  <si>
    <t>114-5986887-3634658</t>
  </si>
  <si>
    <t>DC31-0539</t>
  </si>
  <si>
    <t>Floor Cushion Pillow Set of 2, Round Large Pillows Seating for Adults, Tufted Corduroy Cushions for Living Room Tatami, Navy Blue, 22 Inch</t>
  </si>
  <si>
    <t>Richmond</t>
  </si>
  <si>
    <t>Va</t>
  </si>
  <si>
    <t>Jan 20, 2026 12:11:16 AM PST</t>
  </si>
  <si>
    <t>114-7281615-0360257</t>
  </si>
  <si>
    <t>DC51-0025A</t>
  </si>
  <si>
    <t>Degrees of Comfort Kids Weighted Blanket with Cover, 1 x Cozyheat Minky Plush, 1 x Coolmax Washable Covers Included | Micro Glass Beads Technology | 3</t>
  </si>
  <si>
    <t>CIRCLEVILLE</t>
  </si>
  <si>
    <t>Jan 21, 2026 6:25:35 AM PST</t>
  </si>
  <si>
    <t>111-5917008-6798649</t>
  </si>
  <si>
    <t>DC51-0001A</t>
  </si>
  <si>
    <t>Degrees of Comfort Weighted Blanket for Kids - 6 LB Kids Weighted Throw with Cover - Cozyheat Minky Plush Cover Included - Washable Blankets with Micr</t>
  </si>
  <si>
    <t>DENVER</t>
  </si>
  <si>
    <t>CO</t>
  </si>
  <si>
    <t>Jan 21, 2026 11:01:27 AM PST</t>
  </si>
  <si>
    <t>114-5041929-1120215</t>
  </si>
  <si>
    <t>COD101-0174-1</t>
  </si>
  <si>
    <t>Codi Bean Bag Chair with Filler Included, 4 FT - Comfy Large Beanbag Chairs for Adults - Machine Washable and Soft Mink Bonded Cover - Charcoal Grey,</t>
  </si>
  <si>
    <t>LIVERMORE</t>
  </si>
  <si>
    <t>Jan 21, 2026 10:31:02 PM PST</t>
  </si>
  <si>
    <t>112-9063272-5513842</t>
  </si>
  <si>
    <t>DC51-0002A</t>
  </si>
  <si>
    <t>Degrees of Comfort 10lbs Kids Weighted Blanket with Cover, 1 x Cozyheat Minky Plush Cover Included | Micro Glass Beads Technology | 41x60 10 lbs Navy</t>
  </si>
  <si>
    <t>SOUTH ELGIN</t>
  </si>
  <si>
    <t>IL</t>
  </si>
  <si>
    <t>Jan 21, 2026 11:02:06 PM PST</t>
  </si>
  <si>
    <t>111-0346235-5697061</t>
  </si>
  <si>
    <t>COD31-1238</t>
  </si>
  <si>
    <t>Codi Faux Fur Floor Pillows, Fluffy Large Round Cushions Sitting for Adults, Decorative Fuzzy Pillow for Fireplace, Living Room, Christmas, 32 Inch, L</t>
  </si>
  <si>
    <t>MEMPHIS</t>
  </si>
  <si>
    <t>IN</t>
  </si>
  <si>
    <t>Jan 23, 2026 4:29:56 AM PST</t>
  </si>
  <si>
    <t>112-9473877-3238606</t>
  </si>
  <si>
    <t>Rolla</t>
  </si>
  <si>
    <t>MO</t>
  </si>
  <si>
    <t>Jan 23, 2026 6:13:53 AM PST</t>
  </si>
  <si>
    <t>Jan 23, 2026 2:12:30 PM PST</t>
  </si>
  <si>
    <t>114-5723963-1781850</t>
  </si>
  <si>
    <t>SAN DIEGO</t>
  </si>
  <si>
    <t>Jan 24, 2026 10:57:15 AM PST</t>
  </si>
  <si>
    <t>111-0032464-0070606</t>
  </si>
  <si>
    <t>DC31-0511</t>
  </si>
  <si>
    <t>Degrees of Comfort Meditation Floor Pillow Set of 2, Square Large Pillows Seating for Adults, Tufted Corduroy Cushions for Balcony Outdoor Tatami Livi</t>
  </si>
  <si>
    <t>North Kingstown</t>
  </si>
  <si>
    <t>RI</t>
  </si>
  <si>
    <t>Jan 26, 2026 12:48:47 AM PST</t>
  </si>
  <si>
    <t>111-1102775-7232245</t>
  </si>
  <si>
    <t>GREELEY</t>
  </si>
  <si>
    <t>Jan 26, 2026 10:35:50 PM PST</t>
  </si>
  <si>
    <t>111-8174913-3221029</t>
  </si>
  <si>
    <t>WAKEFIELD</t>
  </si>
  <si>
    <t>MA</t>
  </si>
  <si>
    <t>Jan 27, 2026 1:08:25 AM PST</t>
  </si>
  <si>
    <t>Jan 27, 2026 3:27:02 AM PST</t>
  </si>
  <si>
    <t>113-7008997-3164246</t>
  </si>
  <si>
    <t>DC31-0507</t>
  </si>
  <si>
    <t>Meditation Floor Pillow Set of 2, Square Large Pillows Seating for Adults, Tufted Corduroy Cushion for Living Room Tatami, Turquoise, 22x22 Inch</t>
  </si>
  <si>
    <t>EAGLE PASS</t>
  </si>
  <si>
    <t>Jan 27, 2026 8:12:17 AM PST</t>
  </si>
  <si>
    <t>112-8659362-7833001</t>
  </si>
  <si>
    <t>DOC30-0895</t>
  </si>
  <si>
    <t>Degrees of Comfort Pillow Protectors (Set of 2) - Hypoallergenic, Water Resistant, Zippered Dust Allergy &amp; Bed Bug Proof Pillow Cover, Cotton Terry wi</t>
  </si>
  <si>
    <t>Elberta</t>
  </si>
  <si>
    <t>Jan 28, 2026 4:42:56 AM PST</t>
  </si>
  <si>
    <t>113-9356661-9658609</t>
  </si>
  <si>
    <t>COD101-0175-1A</t>
  </si>
  <si>
    <t>Codi Big Giant Bean Bag Chair with Filler Included, 5 FT - Comfy Large Beanbag Chairs for Adults - Machine Washable and Soft Mink Bonded Cover - Charc</t>
  </si>
  <si>
    <t>Jericho</t>
  </si>
  <si>
    <t>Jan 28, 2026 5:52:04 AM PST</t>
  </si>
  <si>
    <t>114-0314656-1131439</t>
  </si>
  <si>
    <t>Somerville</t>
  </si>
  <si>
    <t>Jan 29, 2026 4:28:47 AM PST</t>
  </si>
  <si>
    <t>112-1093968-7979439</t>
  </si>
  <si>
    <t>TEMPE</t>
  </si>
  <si>
    <t>AZ</t>
  </si>
  <si>
    <t>Row Labels</t>
  </si>
  <si>
    <t>Sum of product sales</t>
  </si>
  <si>
    <t>Sum of product sales tax</t>
  </si>
  <si>
    <t>Sum of shipping credits</t>
  </si>
  <si>
    <t>Sum of shipping credits tax</t>
  </si>
  <si>
    <t>Sum of gift wrap credits</t>
  </si>
  <si>
    <t>Sum of giftwrap credits tax</t>
  </si>
  <si>
    <t>Sum of promotional rebates</t>
  </si>
  <si>
    <t>Sum of promotional rebates tax</t>
  </si>
  <si>
    <t>Sum of marketplace withheld tax</t>
  </si>
  <si>
    <t>Sum of selling fees</t>
  </si>
  <si>
    <t>Sum of fba fees</t>
  </si>
  <si>
    <t>Sum of other transaction fees</t>
  </si>
  <si>
    <t>Sum of other</t>
  </si>
  <si>
    <t>Sum of total</t>
  </si>
  <si>
    <t>Grand Total</t>
  </si>
  <si>
    <t>PREVIOUS HOLDING AMOUNT</t>
  </si>
  <si>
    <t>TOTAL</t>
  </si>
  <si>
    <t>PAYMENT</t>
  </si>
  <si>
    <t>SALES</t>
  </si>
  <si>
    <t>MISC 40060</t>
  </si>
  <si>
    <t>AMAZON FEES 40061</t>
  </si>
  <si>
    <t>FBA FEE 51050</t>
  </si>
  <si>
    <t>FBA INVENTORY/STORAGE FEE 51051</t>
  </si>
  <si>
    <t>REBATE 40045</t>
  </si>
  <si>
    <t>TAX 21035</t>
  </si>
  <si>
    <t>REFUND/DEFECT 40055</t>
  </si>
  <si>
    <t>Previous Reserve</t>
  </si>
  <si>
    <t>Current Reserve Amount</t>
  </si>
  <si>
    <t>CM AMOUNT</t>
  </si>
  <si>
    <t>Details for Sum of product sales - type: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</si>
</sst>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43" fontId="0" fillId="33" borderId="0" xfId="0" applyNumberFormat="1" applyFill="1"/>
    <xf numFmtId="43" fontId="0" fillId="0" borderId="0" xfId="42" applyFont="1"/>
    <xf numFmtId="0" fontId="0" fillId="0" borderId="10" xfId="0" applyBorder="1"/>
    <xf numFmtId="43" fontId="0" fillId="0" borderId="10" xfId="42" applyFont="1" applyBorder="1"/>
    <xf numFmtId="43" fontId="0" fillId="33" borderId="10" xfId="42" applyFont="1" applyFill="1" applyBorder="1"/>
    <xf numFmtId="43" fontId="0" fillId="37" borderId="10" xfId="42" applyFont="1" applyFill="1" applyBorder="1"/>
    <xf numFmtId="43" fontId="0" fillId="36" borderId="10" xfId="42" applyFont="1" applyFill="1" applyBorder="1"/>
    <xf numFmtId="43" fontId="0" fillId="34" borderId="10" xfId="42" applyFont="1" applyFill="1" applyBorder="1"/>
    <xf numFmtId="43" fontId="0" fillId="0" borderId="10" xfId="42" applyFont="1" applyFill="1" applyBorder="1"/>
    <xf numFmtId="43" fontId="0" fillId="35" borderId="10" xfId="42" applyFont="1" applyFill="1" applyBorder="1"/>
    <xf numFmtId="0" fontId="16" fillId="38" borderId="0" xfId="0" applyFont="1" applyFill="1"/>
    <xf numFmtId="43" fontId="16" fillId="38" borderId="0" xfId="0" applyNumberFormat="1" applyFont="1" applyFill="1"/>
    <xf numFmtId="0" fontId="0" fillId="0" borderId="0" xfId="0" pivotButton="1"/>
    <xf numFmtId="0" fontId="0" fillId="0" borderId="0" xfId="0" applyNumberFormat="1"/>
    <xf numFmtId="0" fontId="0" fillId="36" borderId="0" xfId="0" applyNumberFormat="1" applyFill="1"/>
    <xf numFmtId="0" fontId="0" fillId="35" borderId="0" xfId="0" applyNumberFormat="1" applyFill="1"/>
    <xf numFmtId="0" fontId="0" fillId="34" borderId="0" xfId="0" applyNumberFormat="1" applyFill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Ly" refreshedDate="46057.726133796299" createdVersion="8" refreshedVersion="8" minRefreshableVersion="3" recordCount="26" xr:uid="{7B2CC3C6-B05E-4B14-AA59-9FBC179B3E27}">
  <cacheSource type="worksheet">
    <worksheetSource ref="A1:AC27" sheet="STATEMENT"/>
  </cacheSource>
  <cacheFields count="29">
    <cacheField name="date/time" numFmtId="0">
      <sharedItems/>
    </cacheField>
    <cacheField name="settlement id" numFmtId="0">
      <sharedItems containsSemiMixedTypes="0" containsString="0" containsNumber="1" containsInteger="1" minValue="25431939771" maxValue="25431939771"/>
    </cacheField>
    <cacheField name="type" numFmtId="0">
      <sharedItems count="3">
        <s v="Order"/>
        <s v="Refund"/>
        <s v="Transfer"/>
      </sharedItems>
    </cacheField>
    <cacheField name="order id" numFmtId="0">
      <sharedItems containsBlank="1"/>
    </cacheField>
    <cacheField name="sku" numFmtId="0">
      <sharedItems containsBlank="1"/>
    </cacheField>
    <cacheField name="description" numFmtId="0">
      <sharedItems/>
    </cacheField>
    <cacheField name="quantity" numFmtId="0">
      <sharedItems containsString="0" containsBlank="1" containsNumber="1" containsInteger="1" minValue="1" maxValue="6"/>
    </cacheField>
    <cacheField name="marketplace" numFmtId="0">
      <sharedItems containsBlank="1"/>
    </cacheField>
    <cacheField name="fulfillment" numFmtId="0">
      <sharedItems containsBlank="1"/>
    </cacheField>
    <cacheField name="order city" numFmtId="0">
      <sharedItems containsBlank="1"/>
    </cacheField>
    <cacheField name="order state" numFmtId="0">
      <sharedItems containsBlank="1"/>
    </cacheField>
    <cacheField name="order postal" numFmtId="0">
      <sharedItems containsString="0" containsBlank="1" containsNumber="1" containsInteger="1" minValue="1880" maxValue="98244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-69.650000000000006" maxValue="154.88999999999999"/>
    </cacheField>
    <cacheField name="product sales tax" numFmtId="0">
      <sharedItems containsSemiMixedTypes="0" containsString="0" containsNumber="1" minValue="-3.83" maxValue="4.8"/>
    </cacheField>
    <cacheField name="shipping credits" numFmtId="0">
      <sharedItems containsSemiMixedTypes="0" containsString="0" containsNumber="1" minValue="-0.51" maxValue="6.99"/>
    </cacheField>
    <cacheField name="shipping credits tax" numFmtId="0">
      <sharedItems containsSemiMixedTypes="0" containsString="0" containsNumber="1" containsInteger="1" minValue="0" maxValue="0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Regulatory Fee" numFmtId="0">
      <sharedItems containsSemiMixedTypes="0" containsString="0" containsNumber="1" containsInteger="1" minValue="0" maxValue="0"/>
    </cacheField>
    <cacheField name="Tax On Regulatory Fee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6.99" maxValue="0"/>
    </cacheField>
    <cacheField name="promotional rebates tax" numFmtId="0">
      <sharedItems containsSemiMixedTypes="0" containsString="0" containsNumber="1" containsInteger="1" minValue="0" maxValue="0"/>
    </cacheField>
    <cacheField name="marketplace withheld tax" numFmtId="0">
      <sharedItems containsSemiMixedTypes="0" containsString="0" containsNumber="1" minValue="-6.4" maxValue="3.83"/>
    </cacheField>
    <cacheField name="selling fees" numFmtId="0">
      <sharedItems containsSemiMixedTypes="0" containsString="0" containsNumber="1" minValue="-23.23" maxValue="8.36"/>
    </cacheField>
    <cacheField name="fba fees" numFmtId="0">
      <sharedItems containsSemiMixedTypes="0" containsString="0" containsNumber="1" minValue="-26.58" maxValue="0.51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minValue="-3654.22" maxValue="0"/>
    </cacheField>
    <cacheField name="total" numFmtId="0">
      <sharedItems containsSemiMixedTypes="0" containsString="0" containsNumber="1" minValue="-3654.22" maxValue="124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Jan 16, 2026 3:41:32 AM PST"/>
    <n v="25431939771"/>
    <x v="0"/>
    <s v="111-5938382-6177806"/>
    <s v="DC31-0541"/>
    <s v="Meditation Floor Pillow, Square Large Pillows Seating for Adults, Tufted Corduroy Floor Cushion for Living Room Tatami, Coffee Brown 22x22 Inch, 1 Cou"/>
    <n v="1"/>
    <s v="amazon.com"/>
    <s v="Amazon"/>
    <s v="DEMING"/>
    <s v="WA"/>
    <n v="98244"/>
    <s v="MarketplaceFacilitator"/>
    <n v="34.979999999999997"/>
    <n v="0"/>
    <n v="0"/>
    <n v="0"/>
    <n v="0"/>
    <n v="0"/>
    <n v="0"/>
    <n v="0"/>
    <n v="0"/>
    <n v="0"/>
    <n v="0"/>
    <n v="-5.25"/>
    <n v="-7.71"/>
    <n v="0"/>
    <n v="0"/>
    <n v="22.02"/>
  </r>
  <r>
    <s v="Jan 16, 2026 9:38:26 AM PST"/>
    <n v="25431939771"/>
    <x v="1"/>
    <s v="112-8052346-0014661"/>
    <s v="DC51-0003A"/>
    <s v="Degrees of Comfort Washable Weighted Blanket with Removable Cover Twin Size, 1 x Cozyheat Minky Plush Cover Included, Micro Glass Beads Technology, 48"/>
    <n v="1"/>
    <s v="amazon.com"/>
    <s v="Amazon"/>
    <s v="HAMPDEN"/>
    <s v="ME"/>
    <n v="4444"/>
    <s v="MarketplaceFacilitator"/>
    <n v="-69.650000000000006"/>
    <n v="-3.83"/>
    <n v="0"/>
    <n v="0"/>
    <n v="0"/>
    <n v="0"/>
    <n v="0"/>
    <n v="0"/>
    <n v="0"/>
    <n v="0"/>
    <n v="3.83"/>
    <n v="8.36"/>
    <n v="0"/>
    <n v="0"/>
    <n v="0"/>
    <n v="-61.29"/>
  </r>
  <r>
    <s v="Jan 16, 2026 9:58:32 AM PST"/>
    <n v="25431939771"/>
    <x v="2"/>
    <m/>
    <m/>
    <s v="To your account ending in: 439, Bank Transfer ID: 4OP3JYHRPDF6XRU"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-3654.22"/>
    <n v="-3654.22"/>
  </r>
  <r>
    <s v="Jan 16, 2026 11:09:47 PM PST"/>
    <n v="25431939771"/>
    <x v="0"/>
    <s v="114-7737944-7682642"/>
    <s v="DC31-0537A"/>
    <s v="Meditation Floor Pillow Set of 2, Round Large Pillows Seating for Adults, Tufted Corduroy Cushion for Tatami Living Room, Grey, 22 Inch"/>
    <n v="1"/>
    <s v="amazon.com"/>
    <s v="Amazon"/>
    <s v="San Jose"/>
    <s v="CA"/>
    <n v="95127"/>
    <s v="MarketplaceFacilitator"/>
    <n v="49.98"/>
    <n v="4.6900000000000004"/>
    <n v="0"/>
    <n v="0"/>
    <n v="0"/>
    <n v="0"/>
    <n v="0"/>
    <n v="0"/>
    <n v="0"/>
    <n v="0"/>
    <n v="-4.6900000000000004"/>
    <n v="-7.5"/>
    <n v="-9.6199999999999992"/>
    <n v="0"/>
    <n v="0"/>
    <n v="32.86"/>
  </r>
  <r>
    <s v="Jan 17, 2026 12:10:50 AM PST"/>
    <n v="25431939771"/>
    <x v="1"/>
    <s v="113-7617414-3823439"/>
    <s v="DC31-0537A"/>
    <s v="Meditation Floor Pillow Set of 2, Round Large Pillows Seating for Adults, Tufted Corduroy Cushion for Tatami Living Room, Grey, 22 Inch"/>
    <n v="1"/>
    <s v="amazon.com"/>
    <s v="Amazon"/>
    <s v="WESTERVILLE"/>
    <s v="OH"/>
    <n v="43081"/>
    <s v="MarketplaceFacilitator"/>
    <n v="0"/>
    <n v="0"/>
    <n v="-0.51"/>
    <n v="0"/>
    <n v="0"/>
    <n v="0"/>
    <n v="0"/>
    <n v="0"/>
    <n v="0"/>
    <n v="0"/>
    <n v="0"/>
    <n v="0"/>
    <n v="0.51"/>
    <n v="0"/>
    <n v="0"/>
    <n v="0"/>
  </r>
  <r>
    <s v="Jan 17, 2026 10:17:50 AM PST"/>
    <n v="25431939771"/>
    <x v="0"/>
    <s v="111-7373353-8492267"/>
    <s v="DC31-0508A"/>
    <s v="Meditation Floor Pillow Set of 2, Square Large Pillows Seating for Adults, Tufted Corduroy Cushion for Tatami Living Room, Grey, 22x22 Inch"/>
    <n v="1"/>
    <s v="amazon.com"/>
    <s v="Amazon"/>
    <s v="BENNINGTON"/>
    <s v="NE"/>
    <n v="68007"/>
    <s v="MarketplaceFacilitator"/>
    <n v="44.98"/>
    <n v="0"/>
    <n v="0"/>
    <n v="0"/>
    <n v="0"/>
    <n v="0"/>
    <n v="0"/>
    <n v="0"/>
    <n v="0"/>
    <n v="0"/>
    <n v="0"/>
    <n v="-6.75"/>
    <n v="-9.5500000000000007"/>
    <n v="0"/>
    <n v="0"/>
    <n v="28.68"/>
  </r>
  <r>
    <s v="Jan 17, 2026 12:54:34 PM PST"/>
    <n v="25431939771"/>
    <x v="0"/>
    <s v="111-7312512-6957033"/>
    <s v="DC31-0510"/>
    <s v="Degrees of Comfort Meditation Floor Pillow Set of 2, Square Large Pillows Seating for Adults, Tufted Corduroy Cushions for Living Room Tatami, Memory"/>
    <n v="1"/>
    <s v="amazon.com"/>
    <s v="Amazon"/>
    <s v="Gilbert"/>
    <s v="Arizona"/>
    <n v="85298"/>
    <s v="MarketplaceFacilitator"/>
    <n v="49.98"/>
    <n v="4.1500000000000004"/>
    <n v="0"/>
    <n v="0"/>
    <n v="0"/>
    <n v="0"/>
    <n v="0"/>
    <n v="0"/>
    <n v="0"/>
    <n v="0"/>
    <n v="-4.1500000000000004"/>
    <n v="-7.5"/>
    <n v="-9.31"/>
    <n v="0"/>
    <n v="0"/>
    <n v="33.17"/>
  </r>
  <r>
    <s v="Jan 18, 2026 1:06:26 AM PST"/>
    <n v="25431939771"/>
    <x v="0"/>
    <s v="114-5986887-3634658"/>
    <s v="DC31-0539"/>
    <s v="Floor Cushion Pillow Set of 2, Round Large Pillows Seating for Adults, Tufted Corduroy Cushions for Living Room Tatami, Navy Blue, 22 Inch"/>
    <n v="1"/>
    <s v="amazon.com"/>
    <s v="Amazon"/>
    <s v="Richmond"/>
    <s v="Va"/>
    <n v="23225"/>
    <s v="MarketplaceFacilitator"/>
    <n v="46.74"/>
    <n v="0"/>
    <n v="0"/>
    <n v="0"/>
    <n v="0"/>
    <n v="0"/>
    <n v="0"/>
    <n v="0"/>
    <n v="-4.68"/>
    <n v="0"/>
    <n v="0"/>
    <n v="-6.31"/>
    <n v="-9.6199999999999992"/>
    <n v="0"/>
    <n v="0"/>
    <n v="26.13"/>
  </r>
  <r>
    <s v="Jan 20, 2026 12:11:16 AM PST"/>
    <n v="25431939771"/>
    <x v="0"/>
    <s v="114-7281615-0360257"/>
    <s v="DC51-0025A"/>
    <s v="Degrees of Comfort Kids Weighted Blanket with Cover, 1 x Cozyheat Minky Plush, 1 x Coolmax Washable Covers Included | Micro Glass Beads Technology | 3"/>
    <n v="1"/>
    <s v="amazon.com"/>
    <s v="Amazon"/>
    <s v="CIRCLEVILLE"/>
    <s v="OH"/>
    <n v="43113"/>
    <s v="MarketplaceFacilitator"/>
    <n v="41.99"/>
    <n v="0"/>
    <n v="6.99"/>
    <n v="0"/>
    <n v="0"/>
    <n v="0"/>
    <n v="0"/>
    <n v="0"/>
    <n v="-6.99"/>
    <n v="0"/>
    <n v="0"/>
    <n v="-6.3"/>
    <n v="-8.26"/>
    <n v="0"/>
    <n v="0"/>
    <n v="27.43"/>
  </r>
  <r>
    <s v="Jan 21, 2026 6:25:35 AM PST"/>
    <n v="25431939771"/>
    <x v="0"/>
    <s v="111-5917008-6798649"/>
    <s v="DC51-0001A"/>
    <s v="Degrees of Comfort Weighted Blanket for Kids - 6 LB Kids Weighted Throw with Cover - Cozyheat Minky Plush Cover Included - Washable Blankets with Micr"/>
    <n v="1"/>
    <s v="amazon.com"/>
    <s v="Amazon"/>
    <s v="DENVER"/>
    <s v="CO"/>
    <n v="80220"/>
    <s v="MarketplaceFacilitator"/>
    <n v="49.8"/>
    <n v="0"/>
    <n v="0"/>
    <n v="0"/>
    <n v="0"/>
    <n v="0"/>
    <n v="0"/>
    <n v="0"/>
    <n v="0"/>
    <n v="0"/>
    <n v="0"/>
    <n v="-7.47"/>
    <n v="-8.66"/>
    <n v="0"/>
    <n v="0"/>
    <n v="33.67"/>
  </r>
  <r>
    <s v="Jan 21, 2026 11:01:27 AM PST"/>
    <n v="25431939771"/>
    <x v="0"/>
    <s v="114-5041929-1120215"/>
    <s v="COD101-0174-1"/>
    <s v="Codi Bean Bag Chair with Filler Included, 4 FT - Comfy Large Beanbag Chairs for Adults - Machine Washable and Soft Mink Bonded Cover - Charcoal Grey,"/>
    <n v="1"/>
    <s v="amazon.com"/>
    <s v="Amazon"/>
    <s v="LIVERMORE"/>
    <s v="CA"/>
    <n v="94551"/>
    <s v="MarketplaceFacilitator"/>
    <n v="130.88999999999999"/>
    <n v="0"/>
    <n v="0"/>
    <n v="0"/>
    <n v="0"/>
    <n v="0"/>
    <n v="0"/>
    <n v="0"/>
    <n v="0"/>
    <n v="0"/>
    <n v="0"/>
    <n v="-19.63"/>
    <n v="-25.67"/>
    <n v="0"/>
    <n v="0"/>
    <n v="85.59"/>
  </r>
  <r>
    <s v="Jan 21, 2026 10:31:02 PM PST"/>
    <n v="25431939771"/>
    <x v="0"/>
    <s v="112-9063272-5513842"/>
    <s v="DC51-0002A"/>
    <s v="Degrees of Comfort 10lbs Kids Weighted Blanket with Cover, 1 x Cozyheat Minky Plush Cover Included | Micro Glass Beads Technology | 41x60 10 lbs Navy"/>
    <n v="1"/>
    <s v="amazon.com"/>
    <s v="Amazon"/>
    <s v="SOUTH ELGIN"/>
    <s v="IL"/>
    <n v="60177"/>
    <s v="MarketplaceFacilitator"/>
    <n v="62.8"/>
    <n v="0"/>
    <n v="0"/>
    <n v="0"/>
    <n v="0"/>
    <n v="0"/>
    <n v="0"/>
    <n v="0"/>
    <n v="0"/>
    <n v="0"/>
    <n v="0"/>
    <n v="-9.42"/>
    <n v="-10.02"/>
    <n v="0"/>
    <n v="0"/>
    <n v="43.36"/>
  </r>
  <r>
    <s v="Jan 21, 2026 11:02:06 PM PST"/>
    <n v="25431939771"/>
    <x v="0"/>
    <s v="111-0346235-5697061"/>
    <s v="COD31-1238"/>
    <s v="Codi Faux Fur Floor Pillows, Fluffy Large Round Cushions Sitting for Adults, Decorative Fuzzy Pillow for Fireplace, Living Room, Christmas, 32 Inch, L"/>
    <n v="1"/>
    <s v="amazon.com"/>
    <s v="Amazon"/>
    <s v="MEMPHIS"/>
    <s v="IN"/>
    <n v="47143"/>
    <s v="MarketplaceFacilitator"/>
    <n v="69.89"/>
    <n v="0"/>
    <n v="0"/>
    <n v="0"/>
    <n v="0"/>
    <n v="0"/>
    <n v="0"/>
    <n v="0"/>
    <n v="0"/>
    <n v="0"/>
    <n v="0"/>
    <n v="-10.48"/>
    <n v="-9.94"/>
    <n v="0"/>
    <n v="0"/>
    <n v="49.47"/>
  </r>
  <r>
    <s v="Jan 23, 2026 4:29:56 AM PST"/>
    <n v="25431939771"/>
    <x v="0"/>
    <s v="112-9473877-3238606"/>
    <s v="DC31-0508A"/>
    <s v="Meditation Floor Pillow Set of 2, Square Large Pillows Seating for Adults, Tufted Corduroy Cushion for Tatami Living Room, Grey, 22x22 Inch"/>
    <n v="1"/>
    <s v="amazon.com"/>
    <s v="Amazon"/>
    <s v="Rolla"/>
    <s v="MO"/>
    <n v="65409"/>
    <s v="MarketplaceFacilitator"/>
    <n v="42.73"/>
    <n v="0"/>
    <n v="0"/>
    <n v="0"/>
    <n v="0"/>
    <n v="0"/>
    <n v="0"/>
    <n v="0"/>
    <n v="-4.2699999999999996"/>
    <n v="0"/>
    <n v="0"/>
    <n v="-5.77"/>
    <n v="-8.94"/>
    <n v="0"/>
    <n v="0"/>
    <n v="23.75"/>
  </r>
  <r>
    <s v="Jan 23, 2026 6:13:53 AM PST"/>
    <n v="25431939771"/>
    <x v="0"/>
    <s v="112-9473877-3238606"/>
    <s v="DC31-0508A"/>
    <s v="Meditation Floor Pillow Set of 2, Square Large Pillows Seating for Adults, Tufted Corduroy Cushion for Tatami Living Room, Grey, 22x22 Inch"/>
    <n v="1"/>
    <s v="amazon.com"/>
    <s v="Amazon"/>
    <s v="Rolla"/>
    <s v="MO"/>
    <n v="65409"/>
    <s v="MarketplaceFacilitator"/>
    <n v="42.73"/>
    <n v="0"/>
    <n v="0"/>
    <n v="0"/>
    <n v="0"/>
    <n v="0"/>
    <n v="0"/>
    <n v="0"/>
    <n v="-4.28"/>
    <n v="0"/>
    <n v="0"/>
    <n v="-5.77"/>
    <n v="-8.94"/>
    <n v="0"/>
    <n v="0"/>
    <n v="23.74"/>
  </r>
  <r>
    <s v="Jan 23, 2026 2:12:30 PM PST"/>
    <n v="25431939771"/>
    <x v="0"/>
    <s v="114-5723963-1781850"/>
    <s v="DC31-0508A"/>
    <s v="Meditation Floor Pillow Set of 2, Square Large Pillows Seating for Adults, Tufted Corduroy Cushion for Tatami Living Room, Grey, 22x22 Inch"/>
    <n v="1"/>
    <s v="amazon.com"/>
    <s v="Amazon"/>
    <s v="SAN DIEGO"/>
    <s v="CA"/>
    <n v="92110"/>
    <s v="MarketplaceFacilitator"/>
    <n v="44.98"/>
    <n v="3.49"/>
    <n v="0"/>
    <n v="0"/>
    <n v="0"/>
    <n v="0"/>
    <n v="0"/>
    <n v="0"/>
    <n v="0"/>
    <n v="0"/>
    <n v="-3.49"/>
    <n v="-6.75"/>
    <n v="-9.7799999999999994"/>
    <n v="0"/>
    <n v="0"/>
    <n v="28.45"/>
  </r>
  <r>
    <s v="Jan 24, 2026 10:57:15 AM PST"/>
    <n v="25431939771"/>
    <x v="0"/>
    <s v="111-0032464-0070606"/>
    <s v="DC31-0511"/>
    <s v="Degrees of Comfort Meditation Floor Pillow Set of 2, Square Large Pillows Seating for Adults, Tufted Corduroy Cushions for Balcony Outdoor Tatami Livi"/>
    <n v="1"/>
    <s v="amazon.com"/>
    <s v="Amazon"/>
    <s v="North Kingstown"/>
    <s v="RI"/>
    <n v="2852"/>
    <s v="MarketplaceFacilitator"/>
    <n v="49.98"/>
    <n v="3.5"/>
    <n v="0"/>
    <n v="0"/>
    <n v="0"/>
    <n v="0"/>
    <n v="0"/>
    <n v="0"/>
    <n v="0"/>
    <n v="0"/>
    <n v="-3.5"/>
    <n v="-7.5"/>
    <n v="-9.23"/>
    <n v="0"/>
    <n v="0"/>
    <n v="33.25"/>
  </r>
  <r>
    <s v="Jan 26, 2026 12:48:47 AM PST"/>
    <n v="25431939771"/>
    <x v="0"/>
    <s v="111-1102775-7232245"/>
    <s v="DC31-0536A"/>
    <s v="Meditation Floor Pillow Set of 2, Round Large Pillows Seating for Adults, Tufted Corduroy Thick Cushion for Living Room Tatami, Turquoise, 22 Inch'2 C"/>
    <n v="1"/>
    <s v="amazon.com"/>
    <s v="Amazon"/>
    <s v="GREELEY"/>
    <s v="CO"/>
    <n v="80634"/>
    <s v="MarketplaceFacilitator"/>
    <n v="47.48"/>
    <n v="3.33"/>
    <n v="0"/>
    <n v="0"/>
    <n v="0"/>
    <n v="0"/>
    <n v="0"/>
    <n v="0"/>
    <n v="0"/>
    <n v="0"/>
    <n v="-3.33"/>
    <n v="-7.12"/>
    <n v="-8.93"/>
    <n v="0"/>
    <n v="0"/>
    <n v="31.43"/>
  </r>
  <r>
    <s v="Jan 26, 2026 10:35:50 PM PST"/>
    <n v="25431939771"/>
    <x v="0"/>
    <s v="111-8174913-3221029"/>
    <s v="DC31-0536A"/>
    <s v="Meditation Floor Pillow Set of 2, Round Large Pillows Seating for Adults, Tufted Corduroy Thick Cushion for Living Room Tatami, Turquoise, 22 Inch'2 C"/>
    <n v="1"/>
    <s v="amazon.com"/>
    <s v="Amazon"/>
    <s v="WAKEFIELD"/>
    <s v="MA"/>
    <n v="1880"/>
    <s v="MarketplaceFacilitator"/>
    <n v="49.98"/>
    <n v="3.12"/>
    <n v="0"/>
    <n v="0"/>
    <n v="0"/>
    <n v="0"/>
    <n v="0"/>
    <n v="0"/>
    <n v="0"/>
    <n v="0"/>
    <n v="-3.12"/>
    <n v="-7.5"/>
    <n v="-9.5399999999999991"/>
    <n v="0"/>
    <n v="0"/>
    <n v="32.94"/>
  </r>
  <r>
    <s v="Jan 27, 2026 1:08:25 AM PST"/>
    <n v="25431939771"/>
    <x v="0"/>
    <s v="111-1102775-7232245"/>
    <s v="DC31-0536A"/>
    <s v="Meditation Floor Pillow Set of 2, Round Large Pillows Seating for Adults, Tufted Corduroy Thick Cushion for Living Room Tatami, Turquoise, 22 Inch'2 C"/>
    <n v="1"/>
    <s v="amazon.com"/>
    <s v="Amazon"/>
    <s v="GREELEY"/>
    <s v="CO"/>
    <n v="80634"/>
    <s v="MarketplaceFacilitator"/>
    <n v="47.48"/>
    <n v="3.33"/>
    <n v="0"/>
    <n v="0"/>
    <n v="0"/>
    <n v="0"/>
    <n v="0"/>
    <n v="0"/>
    <n v="0"/>
    <n v="0"/>
    <n v="-3.33"/>
    <n v="-7.12"/>
    <n v="-8.93"/>
    <n v="0"/>
    <n v="0"/>
    <n v="31.43"/>
  </r>
  <r>
    <s v="Jan 27, 2026 3:27:02 AM PST"/>
    <n v="25431939771"/>
    <x v="0"/>
    <s v="113-7008997-3164246"/>
    <s v="DC31-0507"/>
    <s v="Meditation Floor Pillow Set of 2, Square Large Pillows Seating for Adults, Tufted Corduroy Cushion for Living Room Tatami, Turquoise, 22x22 Inch"/>
    <n v="1"/>
    <s v="amazon.com"/>
    <s v="Amazon"/>
    <s v="EAGLE PASS"/>
    <s v="TX"/>
    <n v="78852"/>
    <s v="MarketplaceFacilitator"/>
    <n v="49.98"/>
    <n v="0"/>
    <n v="0"/>
    <n v="0"/>
    <n v="0"/>
    <n v="0"/>
    <n v="0"/>
    <n v="0"/>
    <n v="0"/>
    <n v="0"/>
    <n v="0"/>
    <n v="-7.5"/>
    <n v="-9.4700000000000006"/>
    <n v="0"/>
    <n v="0"/>
    <n v="33.01"/>
  </r>
  <r>
    <s v="Jan 27, 2026 8:12:17 AM PST"/>
    <n v="25431939771"/>
    <x v="0"/>
    <s v="112-8659362-7833001"/>
    <s v="DOC30-0895"/>
    <s v="Degrees of Comfort Pillow Protectors (Set of 2) - Hypoallergenic, Water Resistant, Zippered Dust Allergy &amp; Bed Bug Proof Pillow Cover, Cotton Terry wi"/>
    <n v="2"/>
    <s v="amazon.com"/>
    <s v="Amazon"/>
    <s v="Elberta"/>
    <s v="AL"/>
    <n v="36530"/>
    <s v="MarketplaceFacilitator"/>
    <n v="19.98"/>
    <n v="1.6"/>
    <n v="0"/>
    <n v="0"/>
    <n v="0"/>
    <n v="0"/>
    <n v="0"/>
    <n v="0"/>
    <n v="0"/>
    <n v="0"/>
    <n v="-6.4"/>
    <n v="-12"/>
    <n v="-8.86"/>
    <n v="0"/>
    <n v="0"/>
    <n v="-5.68"/>
  </r>
  <r>
    <s v="Jan 27, 2026 8:12:17 AM PST"/>
    <n v="25431939771"/>
    <x v="0"/>
    <s v="112-8659362-7833001"/>
    <s v="DOC30-0895"/>
    <s v="Degrees of Comfort Pillow Protectors (Set of 2) - Hypoallergenic, Water Resistant, Zippered Dust Allergy &amp; Bed Bug Proof Pillow Cover, Cotton Terry wi"/>
    <n v="6"/>
    <s v="amazon.com"/>
    <s v="Amazon"/>
    <s v="Elberta"/>
    <s v="AL"/>
    <n v="36530"/>
    <m/>
    <n v="59.94"/>
    <n v="4.8"/>
    <n v="0"/>
    <n v="0"/>
    <n v="0"/>
    <n v="0"/>
    <n v="0"/>
    <n v="0"/>
    <n v="0"/>
    <n v="0"/>
    <n v="0"/>
    <n v="0"/>
    <n v="-26.58"/>
    <n v="0"/>
    <n v="0"/>
    <n v="38.159999999999997"/>
  </r>
  <r>
    <s v="Jan 28, 2026 4:42:56 AM PST"/>
    <n v="25431939771"/>
    <x v="0"/>
    <s v="113-9356661-9658609"/>
    <s v="COD101-0175-1A"/>
    <s v="Codi Big Giant Bean Bag Chair with Filler Included, 5 FT - Comfy Large Beanbag Chairs for Adults - Machine Washable and Soft Mink Bonded Cover - Charc"/>
    <n v="1"/>
    <s v="amazon.com"/>
    <s v="Amazon"/>
    <s v="Jericho"/>
    <s v="NY"/>
    <n v="11753"/>
    <s v="MarketplaceFacilitator"/>
    <n v="154.88999999999999"/>
    <n v="0"/>
    <n v="0"/>
    <n v="0"/>
    <n v="0"/>
    <n v="0"/>
    <n v="0"/>
    <n v="0"/>
    <n v="0"/>
    <n v="0"/>
    <n v="0"/>
    <n v="-23.23"/>
    <n v="-7.55"/>
    <n v="0"/>
    <n v="0"/>
    <n v="124.11"/>
  </r>
  <r>
    <s v="Jan 28, 2026 5:52:04 AM PST"/>
    <n v="25431939771"/>
    <x v="0"/>
    <s v="114-0314656-1131439"/>
    <s v="DC31-0504"/>
    <s v="Degrees of Comfort Square Large Pillows Seating for Adults, Tufted Corduroy Floor Cushions for Living Room Tatami, Navy Blue, 22x22 Inch"/>
    <n v="2"/>
    <s v="amazon.com"/>
    <s v="Amazon"/>
    <s v="Somerville"/>
    <s v="MA"/>
    <n v="2144"/>
    <s v="MarketplaceFacilitator"/>
    <n v="51.26"/>
    <n v="3.2"/>
    <n v="0"/>
    <n v="0"/>
    <n v="0"/>
    <n v="0"/>
    <n v="0"/>
    <n v="0"/>
    <n v="0"/>
    <n v="0"/>
    <n v="-3.2"/>
    <n v="-7.68"/>
    <n v="-14.2"/>
    <n v="0"/>
    <n v="0"/>
    <n v="29.38"/>
  </r>
  <r>
    <s v="Jan 29, 2026 4:28:47 AM PST"/>
    <n v="25431939771"/>
    <x v="0"/>
    <s v="112-1093968-7979439"/>
    <s v="DC31-0536A"/>
    <s v="Meditation Floor Pillow Set of 2, Round Large Pillows Seating for Adults, Tufted Corduroy Thick Cushion for Living Room Tatami, Turquoise, 22 Inch'2 C"/>
    <n v="1"/>
    <s v="amazon.com"/>
    <s v="Amazon"/>
    <s v="TEMPE"/>
    <s v="AZ"/>
    <n v="85282"/>
    <s v="MarketplaceFacilitator"/>
    <n v="49.98"/>
    <n v="4.05"/>
    <n v="0"/>
    <n v="0"/>
    <n v="0"/>
    <n v="0"/>
    <n v="0"/>
    <n v="0"/>
    <n v="0"/>
    <n v="0"/>
    <n v="-4.05"/>
    <n v="-7.5"/>
    <n v="-9.0500000000000007"/>
    <n v="0"/>
    <n v="0"/>
    <n v="33.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806216-29B1-41D1-9F44-FB0FF1E890BA}" name="PivotTable1" cacheId="46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O6" firstHeaderRow="0" firstDataRow="1" firstDataCol="1"/>
  <pivotFields count="29">
    <pivotField showAll="0"/>
    <pivotField showAll="0"/>
    <pivotField axis="axisRow" multipleItemSelectionAllowed="1" showAll="0">
      <items count="4">
        <item x="0"/>
        <item h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3">
    <i>
      <x/>
    </i>
    <i>
      <x v="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product sales" fld="13" baseField="0" baseItem="0" numFmtId="43"/>
    <dataField name="Sum of product sales tax" fld="14" baseField="0" baseItem="0"/>
    <dataField name="Sum of shipping credits" fld="15" baseField="0" baseItem="0"/>
    <dataField name="Sum of shipping credits tax" fld="16" baseField="0" baseItem="0"/>
    <dataField name="Sum of gift wrap credits" fld="17" baseField="0" baseItem="0"/>
    <dataField name="Sum of giftwrap credits tax" fld="18" baseField="0" baseItem="0"/>
    <dataField name="Sum of promotional rebates" fld="21" baseField="0" baseItem="0"/>
    <dataField name="Sum of promotional rebates tax" fld="22" baseField="0" baseItem="0"/>
    <dataField name="Sum of marketplace withheld tax" fld="23" baseField="0" baseItem="0"/>
    <dataField name="Sum of selling fees" fld="24" baseField="0" baseItem="0"/>
    <dataField name="Sum of fba fees" fld="25" baseField="0" baseItem="0"/>
    <dataField name="Sum of other transaction fees" fld="26" baseField="0" baseItem="0"/>
    <dataField name="Sum of other" fld="27" baseField="0" baseItem="0"/>
    <dataField name="Sum of total" fld="28" baseField="0" baseItem="0"/>
  </dataFields>
  <formats count="7">
    <format dxfId="2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">
      <pivotArea field="2" grandRow="1" outline="0" collapsedLevelsAreSubtotals="1" axis="axisRow" fieldPosition="0">
        <references count="1">
          <reference field="4294967294" count="2" selected="0">
            <x v="9"/>
            <x v="10"/>
          </reference>
        </references>
      </pivotArea>
    </format>
    <format dxfId="23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4">
      <pivotArea field="2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25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7">
      <pivotArea field="2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35206E-0973-4DDA-926A-5B628DA91A22}" name="Table1" displayName="Table1" ref="A3:E26" totalsRowShown="0">
  <autoFilter ref="A3:E26" xr:uid="{6235206E-0973-4DDA-926A-5B628DA91A22}"/>
  <tableColumns count="5">
    <tableColumn id="1" xr3:uid="{ED486D25-5461-4B9E-8BDA-258FA6731B6E}" name="date/time"/>
    <tableColumn id="2" xr3:uid="{BCEA091A-B20A-46C8-A5DF-5A68E9870D29}" name="settlement id"/>
    <tableColumn id="3" xr3:uid="{49C928A5-FB13-4348-B2E2-B023DD7FA658}" name="type"/>
    <tableColumn id="4" xr3:uid="{AD593CCE-E099-4D4C-813C-826E45336A94}" name="order id"/>
    <tableColumn id="14" xr3:uid="{6B770FDB-0B77-465D-91E1-C57C0A35ED40}" name="product 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AC1F-90DF-496B-BC76-CF119E85986D}">
  <sheetPr filterMode="1"/>
  <dimension ref="A1:AC40"/>
  <sheetViews>
    <sheetView topLeftCell="C1" workbookViewId="0">
      <selection activeCell="A8" sqref="A8:AC40"/>
    </sheetView>
  </sheetViews>
  <sheetFormatPr defaultRowHeight="15" x14ac:dyDescent="0.25"/>
  <cols>
    <col min="1" max="3" width="18.85546875" customWidth="1"/>
  </cols>
  <sheetData>
    <row r="1" spans="1:29" x14ac:dyDescent="0.25">
      <c r="A1" t="s">
        <v>0</v>
      </c>
    </row>
    <row r="2" spans="1:29" x14ac:dyDescent="0.25">
      <c r="A2" t="s">
        <v>1</v>
      </c>
    </row>
    <row r="3" spans="1:29" x14ac:dyDescent="0.25">
      <c r="A3" t="s">
        <v>2</v>
      </c>
    </row>
    <row r="4" spans="1:29" x14ac:dyDescent="0.25">
      <c r="A4" t="s">
        <v>3</v>
      </c>
    </row>
    <row r="5" spans="1:29" x14ac:dyDescent="0.25">
      <c r="A5" t="s">
        <v>4</v>
      </c>
    </row>
    <row r="6" spans="1:29" x14ac:dyDescent="0.25">
      <c r="A6" t="s">
        <v>5</v>
      </c>
    </row>
    <row r="7" spans="1:29" x14ac:dyDescent="0.25">
      <c r="A7" t="s">
        <v>6</v>
      </c>
    </row>
    <row r="8" spans="1:29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  <c r="AC8" t="s">
        <v>35</v>
      </c>
    </row>
    <row r="9" spans="1:29" hidden="1" x14ac:dyDescent="0.25">
      <c r="A9" t="s">
        <v>36</v>
      </c>
      <c r="B9">
        <v>25324857821</v>
      </c>
      <c r="C9" t="s">
        <v>37</v>
      </c>
      <c r="D9" t="s">
        <v>38</v>
      </c>
      <c r="E9" t="s">
        <v>39</v>
      </c>
      <c r="F9" t="s">
        <v>40</v>
      </c>
      <c r="G9">
        <v>1</v>
      </c>
      <c r="H9" t="s">
        <v>41</v>
      </c>
      <c r="I9" t="s">
        <v>42</v>
      </c>
      <c r="J9" t="s">
        <v>43</v>
      </c>
      <c r="K9" t="s">
        <v>44</v>
      </c>
      <c r="L9">
        <v>11379</v>
      </c>
      <c r="M9" t="s">
        <v>45</v>
      </c>
      <c r="N9">
        <v>61.65</v>
      </c>
      <c r="O9">
        <v>4.92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-6.16</v>
      </c>
      <c r="W9">
        <v>0</v>
      </c>
      <c r="X9">
        <v>-4.92</v>
      </c>
      <c r="Y9">
        <v>-8.32</v>
      </c>
      <c r="Z9">
        <v>-9.17</v>
      </c>
      <c r="AA9">
        <v>0</v>
      </c>
      <c r="AB9">
        <v>0</v>
      </c>
      <c r="AC9">
        <v>38</v>
      </c>
    </row>
    <row r="10" spans="1:29" hidden="1" x14ac:dyDescent="0.25">
      <c r="A10" t="s">
        <v>46</v>
      </c>
      <c r="B10">
        <v>25324857821</v>
      </c>
      <c r="C10" t="s">
        <v>37</v>
      </c>
      <c r="D10" t="s">
        <v>47</v>
      </c>
      <c r="E10" t="s">
        <v>48</v>
      </c>
      <c r="F10" t="s">
        <v>49</v>
      </c>
      <c r="G10">
        <v>1</v>
      </c>
      <c r="H10" t="s">
        <v>41</v>
      </c>
      <c r="I10" t="s">
        <v>42</v>
      </c>
      <c r="J10" t="s">
        <v>50</v>
      </c>
      <c r="K10" t="s">
        <v>51</v>
      </c>
      <c r="L10">
        <v>35079</v>
      </c>
      <c r="M10" t="s">
        <v>45</v>
      </c>
      <c r="N10">
        <v>49.98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-7.5</v>
      </c>
      <c r="Z10">
        <v>-9.5399999999999991</v>
      </c>
      <c r="AA10">
        <v>0</v>
      </c>
      <c r="AB10">
        <v>0</v>
      </c>
      <c r="AC10">
        <v>32.94</v>
      </c>
    </row>
    <row r="11" spans="1:29" hidden="1" x14ac:dyDescent="0.25">
      <c r="A11" t="s">
        <v>52</v>
      </c>
      <c r="B11">
        <v>25324857821</v>
      </c>
      <c r="C11" t="s">
        <v>37</v>
      </c>
      <c r="D11" t="s">
        <v>53</v>
      </c>
      <c r="E11" t="s">
        <v>54</v>
      </c>
      <c r="F11" t="s">
        <v>55</v>
      </c>
      <c r="G11">
        <v>1</v>
      </c>
      <c r="H11" t="s">
        <v>41</v>
      </c>
      <c r="I11" t="s">
        <v>42</v>
      </c>
      <c r="J11" t="s">
        <v>56</v>
      </c>
      <c r="K11" t="s">
        <v>57</v>
      </c>
      <c r="L11">
        <v>75035</v>
      </c>
      <c r="M11" t="s">
        <v>45</v>
      </c>
      <c r="N11">
        <v>26.98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-4.05</v>
      </c>
      <c r="Z11">
        <v>-7.63</v>
      </c>
      <c r="AA11">
        <v>0</v>
      </c>
      <c r="AB11">
        <v>0</v>
      </c>
      <c r="AC11">
        <v>15.3</v>
      </c>
    </row>
    <row r="12" spans="1:29" hidden="1" x14ac:dyDescent="0.25">
      <c r="A12" t="s">
        <v>58</v>
      </c>
      <c r="B12">
        <v>25324857821</v>
      </c>
      <c r="C12" t="s">
        <v>59</v>
      </c>
      <c r="D12" t="s">
        <v>60</v>
      </c>
      <c r="E12" t="s">
        <v>61</v>
      </c>
      <c r="F12" t="s">
        <v>62</v>
      </c>
      <c r="G12">
        <v>2</v>
      </c>
      <c r="H12" t="s">
        <v>41</v>
      </c>
      <c r="I12" t="s">
        <v>42</v>
      </c>
      <c r="J12" t="s">
        <v>63</v>
      </c>
      <c r="K12" t="s">
        <v>64</v>
      </c>
      <c r="L12">
        <v>42082</v>
      </c>
      <c r="M12" t="s">
        <v>45</v>
      </c>
      <c r="N12">
        <v>-51.26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5.13</v>
      </c>
      <c r="W12">
        <v>0</v>
      </c>
      <c r="X12">
        <v>0</v>
      </c>
      <c r="Y12">
        <v>5.54</v>
      </c>
      <c r="Z12">
        <v>0</v>
      </c>
      <c r="AA12">
        <v>0</v>
      </c>
      <c r="AB12">
        <v>0</v>
      </c>
      <c r="AC12">
        <v>-40.590000000000003</v>
      </c>
    </row>
    <row r="13" spans="1:29" hidden="1" x14ac:dyDescent="0.25">
      <c r="A13" t="s">
        <v>65</v>
      </c>
      <c r="B13">
        <v>25324857821</v>
      </c>
      <c r="C13" t="s">
        <v>37</v>
      </c>
      <c r="D13" t="s">
        <v>60</v>
      </c>
      <c r="E13" t="s">
        <v>61</v>
      </c>
      <c r="F13" t="s">
        <v>62</v>
      </c>
      <c r="G13">
        <v>2</v>
      </c>
      <c r="H13" t="s">
        <v>41</v>
      </c>
      <c r="I13" t="s">
        <v>42</v>
      </c>
      <c r="J13" t="s">
        <v>63</v>
      </c>
      <c r="K13" t="s">
        <v>64</v>
      </c>
      <c r="L13">
        <v>42082</v>
      </c>
      <c r="M13" t="s">
        <v>45</v>
      </c>
      <c r="N13">
        <v>51.26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-5.13</v>
      </c>
      <c r="W13">
        <v>0</v>
      </c>
      <c r="X13">
        <v>0</v>
      </c>
      <c r="Y13">
        <v>-6.92</v>
      </c>
      <c r="Z13">
        <v>-14.2</v>
      </c>
      <c r="AA13">
        <v>0</v>
      </c>
      <c r="AB13">
        <v>0</v>
      </c>
      <c r="AC13">
        <v>25.01</v>
      </c>
    </row>
    <row r="14" spans="1:29" hidden="1" x14ac:dyDescent="0.25">
      <c r="A14" t="s">
        <v>66</v>
      </c>
      <c r="B14">
        <v>25324857821</v>
      </c>
      <c r="C14" t="s">
        <v>37</v>
      </c>
      <c r="D14" t="s">
        <v>67</v>
      </c>
      <c r="E14" t="s">
        <v>68</v>
      </c>
      <c r="F14" t="s">
        <v>69</v>
      </c>
      <c r="G14">
        <v>1</v>
      </c>
      <c r="H14" t="s">
        <v>41</v>
      </c>
      <c r="I14" t="s">
        <v>42</v>
      </c>
      <c r="J14" t="s">
        <v>70</v>
      </c>
      <c r="K14" t="s">
        <v>44</v>
      </c>
      <c r="L14">
        <v>10016</v>
      </c>
      <c r="M14" t="s">
        <v>45</v>
      </c>
      <c r="N14">
        <v>66.89</v>
      </c>
      <c r="O14">
        <v>0</v>
      </c>
      <c r="P14">
        <v>0.21</v>
      </c>
      <c r="Q14">
        <v>0</v>
      </c>
      <c r="R14">
        <v>0</v>
      </c>
      <c r="S14">
        <v>0</v>
      </c>
      <c r="T14">
        <v>0</v>
      </c>
      <c r="U14">
        <v>0</v>
      </c>
      <c r="V14">
        <v>-0.21</v>
      </c>
      <c r="W14">
        <v>0</v>
      </c>
      <c r="X14">
        <v>0</v>
      </c>
      <c r="Y14">
        <v>-10.029999999999999</v>
      </c>
      <c r="Z14">
        <v>-9.94</v>
      </c>
      <c r="AA14">
        <v>0</v>
      </c>
      <c r="AB14">
        <v>0</v>
      </c>
      <c r="AC14">
        <v>46.92</v>
      </c>
    </row>
    <row r="15" spans="1:29" x14ac:dyDescent="0.25">
      <c r="A15" t="s">
        <v>71</v>
      </c>
      <c r="B15">
        <v>25431939771</v>
      </c>
      <c r="C15" t="s">
        <v>37</v>
      </c>
      <c r="D15" t="s">
        <v>72</v>
      </c>
      <c r="E15" t="s">
        <v>73</v>
      </c>
      <c r="F15" t="s">
        <v>74</v>
      </c>
      <c r="G15">
        <v>1</v>
      </c>
      <c r="H15" t="s">
        <v>41</v>
      </c>
      <c r="I15" t="s">
        <v>42</v>
      </c>
      <c r="J15" t="s">
        <v>75</v>
      </c>
      <c r="K15" t="s">
        <v>76</v>
      </c>
      <c r="L15">
        <v>98244</v>
      </c>
      <c r="M15" t="s">
        <v>45</v>
      </c>
      <c r="N15">
        <v>34.979999999999997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-5.25</v>
      </c>
      <c r="Z15">
        <v>-7.71</v>
      </c>
      <c r="AA15">
        <v>0</v>
      </c>
      <c r="AB15">
        <v>0</v>
      </c>
      <c r="AC15">
        <v>22.02</v>
      </c>
    </row>
    <row r="16" spans="1:29" x14ac:dyDescent="0.25">
      <c r="A16" t="s">
        <v>77</v>
      </c>
      <c r="B16">
        <v>25431939771</v>
      </c>
      <c r="C16" t="s">
        <v>59</v>
      </c>
      <c r="D16" t="s">
        <v>78</v>
      </c>
      <c r="E16" t="s">
        <v>79</v>
      </c>
      <c r="F16" t="s">
        <v>80</v>
      </c>
      <c r="G16">
        <v>1</v>
      </c>
      <c r="H16" t="s">
        <v>41</v>
      </c>
      <c r="I16" t="s">
        <v>42</v>
      </c>
      <c r="J16" t="s">
        <v>81</v>
      </c>
      <c r="K16" t="s">
        <v>82</v>
      </c>
      <c r="L16">
        <v>4444</v>
      </c>
      <c r="M16" t="s">
        <v>45</v>
      </c>
      <c r="N16">
        <v>-69.650000000000006</v>
      </c>
      <c r="O16">
        <v>-3.83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3.83</v>
      </c>
      <c r="Y16">
        <v>8.36</v>
      </c>
      <c r="Z16">
        <v>0</v>
      </c>
      <c r="AA16">
        <v>0</v>
      </c>
      <c r="AB16">
        <v>0</v>
      </c>
      <c r="AC16">
        <v>-61.29</v>
      </c>
    </row>
    <row r="17" spans="1:29" x14ac:dyDescent="0.25">
      <c r="A17" t="s">
        <v>83</v>
      </c>
      <c r="B17">
        <v>25431939771</v>
      </c>
      <c r="C17" t="s">
        <v>84</v>
      </c>
      <c r="F17" t="s">
        <v>85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s="1">
        <v>-3654.22</v>
      </c>
      <c r="AC17" s="1">
        <v>-3654.22</v>
      </c>
    </row>
    <row r="18" spans="1:29" x14ac:dyDescent="0.25">
      <c r="A18" t="s">
        <v>86</v>
      </c>
      <c r="B18">
        <v>25431939771</v>
      </c>
      <c r="C18" t="s">
        <v>37</v>
      </c>
      <c r="D18" t="s">
        <v>87</v>
      </c>
      <c r="E18" t="s">
        <v>88</v>
      </c>
      <c r="F18" t="s">
        <v>89</v>
      </c>
      <c r="G18">
        <v>1</v>
      </c>
      <c r="H18" t="s">
        <v>41</v>
      </c>
      <c r="I18" t="s">
        <v>42</v>
      </c>
      <c r="J18" t="s">
        <v>90</v>
      </c>
      <c r="K18" t="s">
        <v>91</v>
      </c>
      <c r="L18">
        <v>95127</v>
      </c>
      <c r="M18" t="s">
        <v>45</v>
      </c>
      <c r="N18">
        <v>49.98</v>
      </c>
      <c r="O18">
        <v>4.6900000000000004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-4.6900000000000004</v>
      </c>
      <c r="Y18">
        <v>-7.5</v>
      </c>
      <c r="Z18">
        <v>-9.6199999999999992</v>
      </c>
      <c r="AA18">
        <v>0</v>
      </c>
      <c r="AB18">
        <v>0</v>
      </c>
      <c r="AC18">
        <v>32.86</v>
      </c>
    </row>
    <row r="19" spans="1:29" x14ac:dyDescent="0.25">
      <c r="A19" t="s">
        <v>92</v>
      </c>
      <c r="B19">
        <v>25431939771</v>
      </c>
      <c r="C19" t="s">
        <v>59</v>
      </c>
      <c r="D19" t="s">
        <v>93</v>
      </c>
      <c r="E19" t="s">
        <v>88</v>
      </c>
      <c r="F19" t="s">
        <v>89</v>
      </c>
      <c r="G19">
        <v>1</v>
      </c>
      <c r="H19" t="s">
        <v>41</v>
      </c>
      <c r="I19" t="s">
        <v>42</v>
      </c>
      <c r="J19" t="s">
        <v>94</v>
      </c>
      <c r="K19" t="s">
        <v>95</v>
      </c>
      <c r="L19">
        <v>43081</v>
      </c>
      <c r="M19" t="s">
        <v>45</v>
      </c>
      <c r="N19">
        <v>0</v>
      </c>
      <c r="O19">
        <v>0</v>
      </c>
      <c r="P19">
        <v>-0.51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0.51</v>
      </c>
      <c r="AA19">
        <v>0</v>
      </c>
      <c r="AB19">
        <v>0</v>
      </c>
      <c r="AC19">
        <v>0</v>
      </c>
    </row>
    <row r="20" spans="1:29" x14ac:dyDescent="0.25">
      <c r="A20" t="s">
        <v>96</v>
      </c>
      <c r="B20">
        <v>25431939771</v>
      </c>
      <c r="C20" t="s">
        <v>37</v>
      </c>
      <c r="D20" t="s">
        <v>97</v>
      </c>
      <c r="E20" t="s">
        <v>98</v>
      </c>
      <c r="F20" t="s">
        <v>99</v>
      </c>
      <c r="G20">
        <v>1</v>
      </c>
      <c r="H20" t="s">
        <v>41</v>
      </c>
      <c r="I20" t="s">
        <v>42</v>
      </c>
      <c r="J20" t="s">
        <v>100</v>
      </c>
      <c r="K20" t="s">
        <v>101</v>
      </c>
      <c r="L20">
        <v>68007</v>
      </c>
      <c r="M20" t="s">
        <v>45</v>
      </c>
      <c r="N20">
        <v>44.98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-6.75</v>
      </c>
      <c r="Z20">
        <v>-9.5500000000000007</v>
      </c>
      <c r="AA20">
        <v>0</v>
      </c>
      <c r="AB20">
        <v>0</v>
      </c>
      <c r="AC20">
        <v>28.68</v>
      </c>
    </row>
    <row r="21" spans="1:29" x14ac:dyDescent="0.25">
      <c r="A21" t="s">
        <v>102</v>
      </c>
      <c r="B21">
        <v>25431939771</v>
      </c>
      <c r="C21" t="s">
        <v>37</v>
      </c>
      <c r="D21" t="s">
        <v>103</v>
      </c>
      <c r="E21" t="s">
        <v>104</v>
      </c>
      <c r="F21" t="s">
        <v>105</v>
      </c>
      <c r="G21">
        <v>1</v>
      </c>
      <c r="H21" t="s">
        <v>41</v>
      </c>
      <c r="I21" t="s">
        <v>42</v>
      </c>
      <c r="J21" t="s">
        <v>106</v>
      </c>
      <c r="K21" t="s">
        <v>107</v>
      </c>
      <c r="L21">
        <v>85298</v>
      </c>
      <c r="M21" t="s">
        <v>45</v>
      </c>
      <c r="N21">
        <v>49.98</v>
      </c>
      <c r="O21">
        <v>4.1500000000000004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-4.1500000000000004</v>
      </c>
      <c r="Y21">
        <v>-7.5</v>
      </c>
      <c r="Z21">
        <v>-9.31</v>
      </c>
      <c r="AA21">
        <v>0</v>
      </c>
      <c r="AB21">
        <v>0</v>
      </c>
      <c r="AC21">
        <v>33.17</v>
      </c>
    </row>
    <row r="22" spans="1:29" x14ac:dyDescent="0.25">
      <c r="A22" t="s">
        <v>108</v>
      </c>
      <c r="B22">
        <v>25431939771</v>
      </c>
      <c r="C22" t="s">
        <v>37</v>
      </c>
      <c r="D22" t="s">
        <v>109</v>
      </c>
      <c r="E22" t="s">
        <v>110</v>
      </c>
      <c r="F22" t="s">
        <v>111</v>
      </c>
      <c r="G22">
        <v>1</v>
      </c>
      <c r="H22" t="s">
        <v>41</v>
      </c>
      <c r="I22" t="s">
        <v>42</v>
      </c>
      <c r="J22" t="s">
        <v>112</v>
      </c>
      <c r="K22" t="s">
        <v>113</v>
      </c>
      <c r="L22">
        <v>23225</v>
      </c>
      <c r="M22" t="s">
        <v>45</v>
      </c>
      <c r="N22">
        <v>46.74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-4.68</v>
      </c>
      <c r="W22">
        <v>0</v>
      </c>
      <c r="X22">
        <v>0</v>
      </c>
      <c r="Y22">
        <v>-6.31</v>
      </c>
      <c r="Z22">
        <v>-9.6199999999999992</v>
      </c>
      <c r="AA22">
        <v>0</v>
      </c>
      <c r="AB22">
        <v>0</v>
      </c>
      <c r="AC22">
        <v>26.13</v>
      </c>
    </row>
    <row r="23" spans="1:29" x14ac:dyDescent="0.25">
      <c r="A23" t="s">
        <v>114</v>
      </c>
      <c r="B23">
        <v>25431939771</v>
      </c>
      <c r="C23" t="s">
        <v>37</v>
      </c>
      <c r="D23" t="s">
        <v>115</v>
      </c>
      <c r="E23" t="s">
        <v>116</v>
      </c>
      <c r="F23" t="s">
        <v>117</v>
      </c>
      <c r="G23">
        <v>1</v>
      </c>
      <c r="H23" t="s">
        <v>41</v>
      </c>
      <c r="I23" t="s">
        <v>42</v>
      </c>
      <c r="J23" t="s">
        <v>118</v>
      </c>
      <c r="K23" t="s">
        <v>95</v>
      </c>
      <c r="L23">
        <v>43113</v>
      </c>
      <c r="M23" t="s">
        <v>45</v>
      </c>
      <c r="N23">
        <v>41.99</v>
      </c>
      <c r="O23">
        <v>0</v>
      </c>
      <c r="P23">
        <v>6.99</v>
      </c>
      <c r="Q23">
        <v>0</v>
      </c>
      <c r="R23">
        <v>0</v>
      </c>
      <c r="S23">
        <v>0</v>
      </c>
      <c r="T23">
        <v>0</v>
      </c>
      <c r="U23">
        <v>0</v>
      </c>
      <c r="V23">
        <v>-6.99</v>
      </c>
      <c r="W23">
        <v>0</v>
      </c>
      <c r="X23">
        <v>0</v>
      </c>
      <c r="Y23">
        <v>-6.3</v>
      </c>
      <c r="Z23">
        <v>-8.26</v>
      </c>
      <c r="AA23">
        <v>0</v>
      </c>
      <c r="AB23">
        <v>0</v>
      </c>
      <c r="AC23">
        <v>27.43</v>
      </c>
    </row>
    <row r="24" spans="1:29" x14ac:dyDescent="0.25">
      <c r="A24" t="s">
        <v>119</v>
      </c>
      <c r="B24">
        <v>25431939771</v>
      </c>
      <c r="C24" t="s">
        <v>37</v>
      </c>
      <c r="D24" t="s">
        <v>120</v>
      </c>
      <c r="E24" t="s">
        <v>121</v>
      </c>
      <c r="F24" t="s">
        <v>122</v>
      </c>
      <c r="G24">
        <v>1</v>
      </c>
      <c r="H24" t="s">
        <v>41</v>
      </c>
      <c r="I24" t="s">
        <v>42</v>
      </c>
      <c r="J24" t="s">
        <v>123</v>
      </c>
      <c r="K24" t="s">
        <v>124</v>
      </c>
      <c r="L24">
        <v>80220</v>
      </c>
      <c r="M24" t="s">
        <v>45</v>
      </c>
      <c r="N24">
        <v>49.8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-7.47</v>
      </c>
      <c r="Z24">
        <v>-8.66</v>
      </c>
      <c r="AA24">
        <v>0</v>
      </c>
      <c r="AB24">
        <v>0</v>
      </c>
      <c r="AC24">
        <v>33.67</v>
      </c>
    </row>
    <row r="25" spans="1:29" x14ac:dyDescent="0.25">
      <c r="A25" t="s">
        <v>125</v>
      </c>
      <c r="B25">
        <v>25431939771</v>
      </c>
      <c r="C25" t="s">
        <v>37</v>
      </c>
      <c r="D25" t="s">
        <v>126</v>
      </c>
      <c r="E25" t="s">
        <v>127</v>
      </c>
      <c r="F25" t="s">
        <v>128</v>
      </c>
      <c r="G25">
        <v>1</v>
      </c>
      <c r="H25" t="s">
        <v>41</v>
      </c>
      <c r="I25" t="s">
        <v>42</v>
      </c>
      <c r="J25" t="s">
        <v>129</v>
      </c>
      <c r="K25" t="s">
        <v>91</v>
      </c>
      <c r="L25">
        <v>94551</v>
      </c>
      <c r="M25" t="s">
        <v>45</v>
      </c>
      <c r="N25">
        <v>130.88999999999999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-19.63</v>
      </c>
      <c r="Z25">
        <v>-25.67</v>
      </c>
      <c r="AA25">
        <v>0</v>
      </c>
      <c r="AB25">
        <v>0</v>
      </c>
      <c r="AC25">
        <v>85.59</v>
      </c>
    </row>
    <row r="26" spans="1:29" x14ac:dyDescent="0.25">
      <c r="A26" t="s">
        <v>130</v>
      </c>
      <c r="B26">
        <v>25431939771</v>
      </c>
      <c r="C26" t="s">
        <v>37</v>
      </c>
      <c r="D26" t="s">
        <v>131</v>
      </c>
      <c r="E26" t="s">
        <v>132</v>
      </c>
      <c r="F26" t="s">
        <v>133</v>
      </c>
      <c r="G26">
        <v>1</v>
      </c>
      <c r="H26" t="s">
        <v>41</v>
      </c>
      <c r="I26" t="s">
        <v>42</v>
      </c>
      <c r="J26" t="s">
        <v>134</v>
      </c>
      <c r="K26" t="s">
        <v>135</v>
      </c>
      <c r="L26">
        <v>60177</v>
      </c>
      <c r="M26" t="s">
        <v>45</v>
      </c>
      <c r="N26">
        <v>62.8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-9.42</v>
      </c>
      <c r="Z26">
        <v>-10.02</v>
      </c>
      <c r="AA26">
        <v>0</v>
      </c>
      <c r="AB26">
        <v>0</v>
      </c>
      <c r="AC26">
        <v>43.36</v>
      </c>
    </row>
    <row r="27" spans="1:29" x14ac:dyDescent="0.25">
      <c r="A27" t="s">
        <v>136</v>
      </c>
      <c r="B27">
        <v>25431939771</v>
      </c>
      <c r="C27" t="s">
        <v>37</v>
      </c>
      <c r="D27" t="s">
        <v>137</v>
      </c>
      <c r="E27" t="s">
        <v>138</v>
      </c>
      <c r="F27" t="s">
        <v>139</v>
      </c>
      <c r="G27">
        <v>1</v>
      </c>
      <c r="H27" t="s">
        <v>41</v>
      </c>
      <c r="I27" t="s">
        <v>42</v>
      </c>
      <c r="J27" t="s">
        <v>140</v>
      </c>
      <c r="K27" t="s">
        <v>141</v>
      </c>
      <c r="L27">
        <v>47143</v>
      </c>
      <c r="M27" t="s">
        <v>45</v>
      </c>
      <c r="N27">
        <v>69.89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-10.48</v>
      </c>
      <c r="Z27">
        <v>-9.94</v>
      </c>
      <c r="AA27">
        <v>0</v>
      </c>
      <c r="AB27">
        <v>0</v>
      </c>
      <c r="AC27">
        <v>49.47</v>
      </c>
    </row>
    <row r="28" spans="1:29" x14ac:dyDescent="0.25">
      <c r="A28" t="s">
        <v>142</v>
      </c>
      <c r="B28">
        <v>25431939771</v>
      </c>
      <c r="C28" t="s">
        <v>37</v>
      </c>
      <c r="D28" t="s">
        <v>143</v>
      </c>
      <c r="E28" t="s">
        <v>98</v>
      </c>
      <c r="F28" t="s">
        <v>99</v>
      </c>
      <c r="G28">
        <v>1</v>
      </c>
      <c r="H28" t="s">
        <v>41</v>
      </c>
      <c r="I28" t="s">
        <v>42</v>
      </c>
      <c r="J28" t="s">
        <v>144</v>
      </c>
      <c r="K28" t="s">
        <v>145</v>
      </c>
      <c r="L28">
        <v>65409</v>
      </c>
      <c r="M28" t="s">
        <v>45</v>
      </c>
      <c r="N28">
        <v>42.73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-4.2699999999999996</v>
      </c>
      <c r="W28">
        <v>0</v>
      </c>
      <c r="X28">
        <v>0</v>
      </c>
      <c r="Y28">
        <v>-5.77</v>
      </c>
      <c r="Z28">
        <v>-8.94</v>
      </c>
      <c r="AA28">
        <v>0</v>
      </c>
      <c r="AB28">
        <v>0</v>
      </c>
      <c r="AC28">
        <v>23.75</v>
      </c>
    </row>
    <row r="29" spans="1:29" x14ac:dyDescent="0.25">
      <c r="A29" t="s">
        <v>146</v>
      </c>
      <c r="B29">
        <v>25431939771</v>
      </c>
      <c r="C29" t="s">
        <v>37</v>
      </c>
      <c r="D29" t="s">
        <v>143</v>
      </c>
      <c r="E29" t="s">
        <v>98</v>
      </c>
      <c r="F29" t="s">
        <v>99</v>
      </c>
      <c r="G29">
        <v>1</v>
      </c>
      <c r="H29" t="s">
        <v>41</v>
      </c>
      <c r="I29" t="s">
        <v>42</v>
      </c>
      <c r="J29" t="s">
        <v>144</v>
      </c>
      <c r="K29" t="s">
        <v>145</v>
      </c>
      <c r="L29">
        <v>65409</v>
      </c>
      <c r="M29" t="s">
        <v>45</v>
      </c>
      <c r="N29">
        <v>42.73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-4.28</v>
      </c>
      <c r="W29">
        <v>0</v>
      </c>
      <c r="X29">
        <v>0</v>
      </c>
      <c r="Y29">
        <v>-5.77</v>
      </c>
      <c r="Z29">
        <v>-8.94</v>
      </c>
      <c r="AA29">
        <v>0</v>
      </c>
      <c r="AB29">
        <v>0</v>
      </c>
      <c r="AC29">
        <v>23.74</v>
      </c>
    </row>
    <row r="30" spans="1:29" x14ac:dyDescent="0.25">
      <c r="A30" t="s">
        <v>147</v>
      </c>
      <c r="B30">
        <v>25431939771</v>
      </c>
      <c r="C30" t="s">
        <v>37</v>
      </c>
      <c r="D30" t="s">
        <v>148</v>
      </c>
      <c r="E30" t="s">
        <v>98</v>
      </c>
      <c r="F30" t="s">
        <v>99</v>
      </c>
      <c r="G30">
        <v>1</v>
      </c>
      <c r="H30" t="s">
        <v>41</v>
      </c>
      <c r="I30" t="s">
        <v>42</v>
      </c>
      <c r="J30" t="s">
        <v>149</v>
      </c>
      <c r="K30" t="s">
        <v>91</v>
      </c>
      <c r="L30">
        <v>92110</v>
      </c>
      <c r="M30" t="s">
        <v>45</v>
      </c>
      <c r="N30">
        <v>44.98</v>
      </c>
      <c r="O30">
        <v>3.49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-3.49</v>
      </c>
      <c r="Y30">
        <v>-6.75</v>
      </c>
      <c r="Z30">
        <v>-9.7799999999999994</v>
      </c>
      <c r="AA30">
        <v>0</v>
      </c>
      <c r="AB30">
        <v>0</v>
      </c>
      <c r="AC30">
        <v>28.45</v>
      </c>
    </row>
    <row r="31" spans="1:29" x14ac:dyDescent="0.25">
      <c r="A31" t="s">
        <v>150</v>
      </c>
      <c r="B31">
        <v>25431939771</v>
      </c>
      <c r="C31" t="s">
        <v>37</v>
      </c>
      <c r="D31" t="s">
        <v>151</v>
      </c>
      <c r="E31" t="s">
        <v>152</v>
      </c>
      <c r="F31" t="s">
        <v>153</v>
      </c>
      <c r="G31">
        <v>1</v>
      </c>
      <c r="H31" t="s">
        <v>41</v>
      </c>
      <c r="I31" t="s">
        <v>42</v>
      </c>
      <c r="J31" t="s">
        <v>154</v>
      </c>
      <c r="K31" t="s">
        <v>155</v>
      </c>
      <c r="L31">
        <v>2852</v>
      </c>
      <c r="M31" t="s">
        <v>45</v>
      </c>
      <c r="N31">
        <v>49.98</v>
      </c>
      <c r="O31">
        <v>3.5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-3.5</v>
      </c>
      <c r="Y31">
        <v>-7.5</v>
      </c>
      <c r="Z31">
        <v>-9.23</v>
      </c>
      <c r="AA31">
        <v>0</v>
      </c>
      <c r="AB31">
        <v>0</v>
      </c>
      <c r="AC31">
        <v>33.25</v>
      </c>
    </row>
    <row r="32" spans="1:29" x14ac:dyDescent="0.25">
      <c r="A32" t="s">
        <v>156</v>
      </c>
      <c r="B32">
        <v>25431939771</v>
      </c>
      <c r="C32" t="s">
        <v>37</v>
      </c>
      <c r="D32" t="s">
        <v>157</v>
      </c>
      <c r="E32" t="s">
        <v>48</v>
      </c>
      <c r="F32" t="s">
        <v>49</v>
      </c>
      <c r="G32">
        <v>1</v>
      </c>
      <c r="H32" t="s">
        <v>41</v>
      </c>
      <c r="I32" t="s">
        <v>42</v>
      </c>
      <c r="J32" t="s">
        <v>158</v>
      </c>
      <c r="K32" t="s">
        <v>124</v>
      </c>
      <c r="L32">
        <v>80634</v>
      </c>
      <c r="M32" t="s">
        <v>45</v>
      </c>
      <c r="N32">
        <v>47.48</v>
      </c>
      <c r="O32">
        <v>3.33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-3.33</v>
      </c>
      <c r="Y32">
        <v>-7.12</v>
      </c>
      <c r="Z32">
        <v>-8.93</v>
      </c>
      <c r="AA32">
        <v>0</v>
      </c>
      <c r="AB32">
        <v>0</v>
      </c>
      <c r="AC32">
        <v>31.43</v>
      </c>
    </row>
    <row r="33" spans="1:29" x14ac:dyDescent="0.25">
      <c r="A33" t="s">
        <v>159</v>
      </c>
      <c r="B33">
        <v>25431939771</v>
      </c>
      <c r="C33" t="s">
        <v>37</v>
      </c>
      <c r="D33" t="s">
        <v>160</v>
      </c>
      <c r="E33" t="s">
        <v>48</v>
      </c>
      <c r="F33" t="s">
        <v>49</v>
      </c>
      <c r="G33">
        <v>1</v>
      </c>
      <c r="H33" t="s">
        <v>41</v>
      </c>
      <c r="I33" t="s">
        <v>42</v>
      </c>
      <c r="J33" t="s">
        <v>161</v>
      </c>
      <c r="K33" t="s">
        <v>162</v>
      </c>
      <c r="L33">
        <v>1880</v>
      </c>
      <c r="M33" t="s">
        <v>45</v>
      </c>
      <c r="N33">
        <v>49.98</v>
      </c>
      <c r="O33">
        <v>3.12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-3.12</v>
      </c>
      <c r="Y33">
        <v>-7.5</v>
      </c>
      <c r="Z33">
        <v>-9.5399999999999991</v>
      </c>
      <c r="AA33">
        <v>0</v>
      </c>
      <c r="AB33">
        <v>0</v>
      </c>
      <c r="AC33">
        <v>32.94</v>
      </c>
    </row>
    <row r="34" spans="1:29" x14ac:dyDescent="0.25">
      <c r="A34" t="s">
        <v>163</v>
      </c>
      <c r="B34">
        <v>25431939771</v>
      </c>
      <c r="C34" t="s">
        <v>37</v>
      </c>
      <c r="D34" t="s">
        <v>157</v>
      </c>
      <c r="E34" t="s">
        <v>48</v>
      </c>
      <c r="F34" t="s">
        <v>49</v>
      </c>
      <c r="G34">
        <v>1</v>
      </c>
      <c r="H34" t="s">
        <v>41</v>
      </c>
      <c r="I34" t="s">
        <v>42</v>
      </c>
      <c r="J34" t="s">
        <v>158</v>
      </c>
      <c r="K34" t="s">
        <v>124</v>
      </c>
      <c r="L34">
        <v>80634</v>
      </c>
      <c r="M34" t="s">
        <v>45</v>
      </c>
      <c r="N34">
        <v>47.48</v>
      </c>
      <c r="O34">
        <v>3.33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-3.33</v>
      </c>
      <c r="Y34">
        <v>-7.12</v>
      </c>
      <c r="Z34">
        <v>-8.93</v>
      </c>
      <c r="AA34">
        <v>0</v>
      </c>
      <c r="AB34">
        <v>0</v>
      </c>
      <c r="AC34">
        <v>31.43</v>
      </c>
    </row>
    <row r="35" spans="1:29" x14ac:dyDescent="0.25">
      <c r="A35" t="s">
        <v>164</v>
      </c>
      <c r="B35">
        <v>25431939771</v>
      </c>
      <c r="C35" t="s">
        <v>37</v>
      </c>
      <c r="D35" t="s">
        <v>165</v>
      </c>
      <c r="E35" t="s">
        <v>166</v>
      </c>
      <c r="F35" t="s">
        <v>167</v>
      </c>
      <c r="G35">
        <v>1</v>
      </c>
      <c r="H35" t="s">
        <v>41</v>
      </c>
      <c r="I35" t="s">
        <v>42</v>
      </c>
      <c r="J35" t="s">
        <v>168</v>
      </c>
      <c r="K35" t="s">
        <v>57</v>
      </c>
      <c r="L35">
        <v>78852</v>
      </c>
      <c r="M35" t="s">
        <v>45</v>
      </c>
      <c r="N35">
        <v>49.98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-7.5</v>
      </c>
      <c r="Z35">
        <v>-9.4700000000000006</v>
      </c>
      <c r="AA35">
        <v>0</v>
      </c>
      <c r="AB35">
        <v>0</v>
      </c>
      <c r="AC35">
        <v>33.01</v>
      </c>
    </row>
    <row r="36" spans="1:29" x14ac:dyDescent="0.25">
      <c r="A36" t="s">
        <v>169</v>
      </c>
      <c r="B36">
        <v>25431939771</v>
      </c>
      <c r="C36" t="s">
        <v>37</v>
      </c>
      <c r="D36" t="s">
        <v>170</v>
      </c>
      <c r="E36" t="s">
        <v>171</v>
      </c>
      <c r="F36" t="s">
        <v>172</v>
      </c>
      <c r="G36">
        <v>2</v>
      </c>
      <c r="H36" t="s">
        <v>41</v>
      </c>
      <c r="I36" t="s">
        <v>42</v>
      </c>
      <c r="J36" t="s">
        <v>173</v>
      </c>
      <c r="K36" t="s">
        <v>51</v>
      </c>
      <c r="L36">
        <v>36530</v>
      </c>
      <c r="M36" t="s">
        <v>45</v>
      </c>
      <c r="N36">
        <v>19.98</v>
      </c>
      <c r="O36">
        <v>1.6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-6.4</v>
      </c>
      <c r="Y36">
        <v>-12</v>
      </c>
      <c r="Z36">
        <v>-8.86</v>
      </c>
      <c r="AA36">
        <v>0</v>
      </c>
      <c r="AB36">
        <v>0</v>
      </c>
      <c r="AC36">
        <v>-5.68</v>
      </c>
    </row>
    <row r="37" spans="1:29" x14ac:dyDescent="0.25">
      <c r="A37" t="s">
        <v>169</v>
      </c>
      <c r="B37">
        <v>25431939771</v>
      </c>
      <c r="C37" t="s">
        <v>37</v>
      </c>
      <c r="D37" t="s">
        <v>170</v>
      </c>
      <c r="E37" t="s">
        <v>171</v>
      </c>
      <c r="F37" t="s">
        <v>172</v>
      </c>
      <c r="G37">
        <v>6</v>
      </c>
      <c r="H37" t="s">
        <v>41</v>
      </c>
      <c r="I37" t="s">
        <v>42</v>
      </c>
      <c r="J37" t="s">
        <v>173</v>
      </c>
      <c r="K37" t="s">
        <v>51</v>
      </c>
      <c r="L37">
        <v>36530</v>
      </c>
      <c r="N37">
        <v>59.94</v>
      </c>
      <c r="O37">
        <v>4.8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-26.58</v>
      </c>
      <c r="AA37">
        <v>0</v>
      </c>
      <c r="AB37">
        <v>0</v>
      </c>
      <c r="AC37">
        <v>38.159999999999997</v>
      </c>
    </row>
    <row r="38" spans="1:29" x14ac:dyDescent="0.25">
      <c r="A38" t="s">
        <v>174</v>
      </c>
      <c r="B38">
        <v>25431939771</v>
      </c>
      <c r="C38" t="s">
        <v>37</v>
      </c>
      <c r="D38" t="s">
        <v>175</v>
      </c>
      <c r="E38" t="s">
        <v>176</v>
      </c>
      <c r="F38" t="s">
        <v>177</v>
      </c>
      <c r="G38">
        <v>1</v>
      </c>
      <c r="H38" t="s">
        <v>41</v>
      </c>
      <c r="I38" t="s">
        <v>42</v>
      </c>
      <c r="J38" t="s">
        <v>178</v>
      </c>
      <c r="K38" t="s">
        <v>44</v>
      </c>
      <c r="L38">
        <v>11753</v>
      </c>
      <c r="M38" t="s">
        <v>45</v>
      </c>
      <c r="N38">
        <v>154.88999999999999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-23.23</v>
      </c>
      <c r="Z38">
        <v>-7.55</v>
      </c>
      <c r="AA38">
        <v>0</v>
      </c>
      <c r="AB38">
        <v>0</v>
      </c>
      <c r="AC38">
        <v>124.11</v>
      </c>
    </row>
    <row r="39" spans="1:29" x14ac:dyDescent="0.25">
      <c r="A39" t="s">
        <v>179</v>
      </c>
      <c r="B39">
        <v>25431939771</v>
      </c>
      <c r="C39" t="s">
        <v>37</v>
      </c>
      <c r="D39" t="s">
        <v>180</v>
      </c>
      <c r="E39" t="s">
        <v>61</v>
      </c>
      <c r="F39" t="s">
        <v>62</v>
      </c>
      <c r="G39">
        <v>2</v>
      </c>
      <c r="H39" t="s">
        <v>41</v>
      </c>
      <c r="I39" t="s">
        <v>42</v>
      </c>
      <c r="J39" t="s">
        <v>181</v>
      </c>
      <c r="K39" t="s">
        <v>162</v>
      </c>
      <c r="L39">
        <v>2144</v>
      </c>
      <c r="M39" t="s">
        <v>45</v>
      </c>
      <c r="N39">
        <v>51.26</v>
      </c>
      <c r="O39">
        <v>3.2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-3.2</v>
      </c>
      <c r="Y39">
        <v>-7.68</v>
      </c>
      <c r="Z39">
        <v>-14.2</v>
      </c>
      <c r="AA39">
        <v>0</v>
      </c>
      <c r="AB39">
        <v>0</v>
      </c>
      <c r="AC39">
        <v>29.38</v>
      </c>
    </row>
    <row r="40" spans="1:29" x14ac:dyDescent="0.25">
      <c r="A40" t="s">
        <v>182</v>
      </c>
      <c r="B40">
        <v>25431939771</v>
      </c>
      <c r="C40" t="s">
        <v>37</v>
      </c>
      <c r="D40" t="s">
        <v>183</v>
      </c>
      <c r="E40" t="s">
        <v>48</v>
      </c>
      <c r="F40" t="s">
        <v>49</v>
      </c>
      <c r="G40">
        <v>1</v>
      </c>
      <c r="H40" t="s">
        <v>41</v>
      </c>
      <c r="I40" t="s">
        <v>42</v>
      </c>
      <c r="J40" t="s">
        <v>184</v>
      </c>
      <c r="K40" t="s">
        <v>185</v>
      </c>
      <c r="L40">
        <v>85282</v>
      </c>
      <c r="M40" t="s">
        <v>45</v>
      </c>
      <c r="N40">
        <v>49.98</v>
      </c>
      <c r="O40">
        <v>4.05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-4.05</v>
      </c>
      <c r="Y40">
        <v>-7.5</v>
      </c>
      <c r="Z40">
        <v>-9.0500000000000007</v>
      </c>
      <c r="AA40">
        <v>0</v>
      </c>
      <c r="AB40">
        <v>0</v>
      </c>
      <c r="AC40">
        <v>33.43</v>
      </c>
    </row>
  </sheetData>
  <autoFilter ref="A8:AC40" xr:uid="{81C6AC1F-90DF-496B-BC76-CF119E85986D}">
    <filterColumn colId="1">
      <filters>
        <filter val="2543193977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0560-4FE1-44B0-8945-D0DC25E06BA3}">
  <dimension ref="A1:AC27"/>
  <sheetViews>
    <sheetView workbookViewId="0">
      <selection activeCell="N1" sqref="N1:N1048576"/>
    </sheetView>
  </sheetViews>
  <sheetFormatPr defaultRowHeight="15" x14ac:dyDescent="0.25"/>
  <sheetData>
    <row r="1" spans="1:2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</row>
    <row r="2" spans="1:29" x14ac:dyDescent="0.25">
      <c r="A2" t="s">
        <v>71</v>
      </c>
      <c r="B2">
        <v>25431939771</v>
      </c>
      <c r="C2" t="s">
        <v>37</v>
      </c>
      <c r="D2" t="s">
        <v>72</v>
      </c>
      <c r="E2" t="s">
        <v>73</v>
      </c>
      <c r="F2" t="s">
        <v>74</v>
      </c>
      <c r="G2">
        <v>1</v>
      </c>
      <c r="H2" t="s">
        <v>41</v>
      </c>
      <c r="I2" t="s">
        <v>42</v>
      </c>
      <c r="J2" t="s">
        <v>75</v>
      </c>
      <c r="K2" t="s">
        <v>76</v>
      </c>
      <c r="L2">
        <v>98244</v>
      </c>
      <c r="M2" t="s">
        <v>45</v>
      </c>
      <c r="N2">
        <v>34.979999999999997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-5.25</v>
      </c>
      <c r="Z2">
        <v>-7.71</v>
      </c>
      <c r="AA2">
        <v>0</v>
      </c>
      <c r="AB2">
        <v>0</v>
      </c>
      <c r="AC2">
        <v>22.02</v>
      </c>
    </row>
    <row r="3" spans="1:29" x14ac:dyDescent="0.25">
      <c r="A3" t="s">
        <v>77</v>
      </c>
      <c r="B3">
        <v>25431939771</v>
      </c>
      <c r="C3" t="s">
        <v>59</v>
      </c>
      <c r="D3" t="s">
        <v>78</v>
      </c>
      <c r="E3" t="s">
        <v>79</v>
      </c>
      <c r="F3" t="s">
        <v>80</v>
      </c>
      <c r="G3">
        <v>1</v>
      </c>
      <c r="H3" t="s">
        <v>41</v>
      </c>
      <c r="I3" t="s">
        <v>42</v>
      </c>
      <c r="J3" t="s">
        <v>81</v>
      </c>
      <c r="K3" t="s">
        <v>82</v>
      </c>
      <c r="L3">
        <v>4444</v>
      </c>
      <c r="M3" t="s">
        <v>45</v>
      </c>
      <c r="N3">
        <v>-69.650000000000006</v>
      </c>
      <c r="O3">
        <v>-3.83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3.83</v>
      </c>
      <c r="Y3">
        <v>8.36</v>
      </c>
      <c r="Z3">
        <v>0</v>
      </c>
      <c r="AA3">
        <v>0</v>
      </c>
      <c r="AB3">
        <v>0</v>
      </c>
      <c r="AC3">
        <v>-61.29</v>
      </c>
    </row>
    <row r="4" spans="1:29" x14ac:dyDescent="0.25">
      <c r="A4" t="s">
        <v>83</v>
      </c>
      <c r="B4">
        <v>25431939771</v>
      </c>
      <c r="C4" t="s">
        <v>84</v>
      </c>
      <c r="F4" t="s">
        <v>85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s="1">
        <v>-3654.22</v>
      </c>
      <c r="AC4" s="1">
        <v>-3654.22</v>
      </c>
    </row>
    <row r="5" spans="1:29" x14ac:dyDescent="0.25">
      <c r="A5" t="s">
        <v>86</v>
      </c>
      <c r="B5">
        <v>25431939771</v>
      </c>
      <c r="C5" t="s">
        <v>37</v>
      </c>
      <c r="D5" t="s">
        <v>87</v>
      </c>
      <c r="E5" t="s">
        <v>88</v>
      </c>
      <c r="F5" t="s">
        <v>89</v>
      </c>
      <c r="G5">
        <v>1</v>
      </c>
      <c r="H5" t="s">
        <v>41</v>
      </c>
      <c r="I5" t="s">
        <v>42</v>
      </c>
      <c r="J5" t="s">
        <v>90</v>
      </c>
      <c r="K5" t="s">
        <v>91</v>
      </c>
      <c r="L5">
        <v>95127</v>
      </c>
      <c r="M5" t="s">
        <v>45</v>
      </c>
      <c r="N5">
        <v>49.98</v>
      </c>
      <c r="O5">
        <v>4.6900000000000004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-4.6900000000000004</v>
      </c>
      <c r="Y5">
        <v>-7.5</v>
      </c>
      <c r="Z5">
        <v>-9.6199999999999992</v>
      </c>
      <c r="AA5">
        <v>0</v>
      </c>
      <c r="AB5">
        <v>0</v>
      </c>
      <c r="AC5">
        <v>32.86</v>
      </c>
    </row>
    <row r="6" spans="1:29" x14ac:dyDescent="0.25">
      <c r="A6" t="s">
        <v>92</v>
      </c>
      <c r="B6">
        <v>25431939771</v>
      </c>
      <c r="C6" t="s">
        <v>59</v>
      </c>
      <c r="D6" t="s">
        <v>93</v>
      </c>
      <c r="E6" t="s">
        <v>88</v>
      </c>
      <c r="F6" t="s">
        <v>89</v>
      </c>
      <c r="G6">
        <v>1</v>
      </c>
      <c r="H6" t="s">
        <v>41</v>
      </c>
      <c r="I6" t="s">
        <v>42</v>
      </c>
      <c r="J6" t="s">
        <v>94</v>
      </c>
      <c r="K6" t="s">
        <v>95</v>
      </c>
      <c r="L6">
        <v>43081</v>
      </c>
      <c r="M6" t="s">
        <v>45</v>
      </c>
      <c r="N6">
        <v>0</v>
      </c>
      <c r="O6">
        <v>0</v>
      </c>
      <c r="P6">
        <v>-0.51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0.51</v>
      </c>
      <c r="AA6">
        <v>0</v>
      </c>
      <c r="AB6">
        <v>0</v>
      </c>
      <c r="AC6">
        <v>0</v>
      </c>
    </row>
    <row r="7" spans="1:29" x14ac:dyDescent="0.25">
      <c r="A7" t="s">
        <v>96</v>
      </c>
      <c r="B7">
        <v>25431939771</v>
      </c>
      <c r="C7" t="s">
        <v>37</v>
      </c>
      <c r="D7" t="s">
        <v>97</v>
      </c>
      <c r="E7" t="s">
        <v>98</v>
      </c>
      <c r="F7" t="s">
        <v>99</v>
      </c>
      <c r="G7">
        <v>1</v>
      </c>
      <c r="H7" t="s">
        <v>41</v>
      </c>
      <c r="I7" t="s">
        <v>42</v>
      </c>
      <c r="J7" t="s">
        <v>100</v>
      </c>
      <c r="K7" t="s">
        <v>101</v>
      </c>
      <c r="L7">
        <v>68007</v>
      </c>
      <c r="M7" t="s">
        <v>45</v>
      </c>
      <c r="N7">
        <v>44.98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-6.75</v>
      </c>
      <c r="Z7">
        <v>-9.5500000000000007</v>
      </c>
      <c r="AA7">
        <v>0</v>
      </c>
      <c r="AB7">
        <v>0</v>
      </c>
      <c r="AC7">
        <v>28.68</v>
      </c>
    </row>
    <row r="8" spans="1:29" x14ac:dyDescent="0.25">
      <c r="A8" t="s">
        <v>102</v>
      </c>
      <c r="B8">
        <v>25431939771</v>
      </c>
      <c r="C8" t="s">
        <v>37</v>
      </c>
      <c r="D8" t="s">
        <v>103</v>
      </c>
      <c r="E8" t="s">
        <v>104</v>
      </c>
      <c r="F8" t="s">
        <v>105</v>
      </c>
      <c r="G8">
        <v>1</v>
      </c>
      <c r="H8" t="s">
        <v>41</v>
      </c>
      <c r="I8" t="s">
        <v>42</v>
      </c>
      <c r="J8" t="s">
        <v>106</v>
      </c>
      <c r="K8" t="s">
        <v>107</v>
      </c>
      <c r="L8">
        <v>85298</v>
      </c>
      <c r="M8" t="s">
        <v>45</v>
      </c>
      <c r="N8">
        <v>49.98</v>
      </c>
      <c r="O8">
        <v>4.1500000000000004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-4.1500000000000004</v>
      </c>
      <c r="Y8">
        <v>-7.5</v>
      </c>
      <c r="Z8">
        <v>-9.31</v>
      </c>
      <c r="AA8">
        <v>0</v>
      </c>
      <c r="AB8">
        <v>0</v>
      </c>
      <c r="AC8">
        <v>33.17</v>
      </c>
    </row>
    <row r="9" spans="1:29" x14ac:dyDescent="0.25">
      <c r="A9" t="s">
        <v>108</v>
      </c>
      <c r="B9">
        <v>25431939771</v>
      </c>
      <c r="C9" t="s">
        <v>37</v>
      </c>
      <c r="D9" t="s">
        <v>109</v>
      </c>
      <c r="E9" t="s">
        <v>110</v>
      </c>
      <c r="F9" t="s">
        <v>111</v>
      </c>
      <c r="G9">
        <v>1</v>
      </c>
      <c r="H9" t="s">
        <v>41</v>
      </c>
      <c r="I9" t="s">
        <v>42</v>
      </c>
      <c r="J9" t="s">
        <v>112</v>
      </c>
      <c r="K9" t="s">
        <v>113</v>
      </c>
      <c r="L9">
        <v>23225</v>
      </c>
      <c r="M9" t="s">
        <v>45</v>
      </c>
      <c r="N9">
        <v>46.74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-4.68</v>
      </c>
      <c r="W9">
        <v>0</v>
      </c>
      <c r="X9">
        <v>0</v>
      </c>
      <c r="Y9">
        <v>-6.31</v>
      </c>
      <c r="Z9">
        <v>-9.6199999999999992</v>
      </c>
      <c r="AA9">
        <v>0</v>
      </c>
      <c r="AB9">
        <v>0</v>
      </c>
      <c r="AC9">
        <v>26.13</v>
      </c>
    </row>
    <row r="10" spans="1:29" x14ac:dyDescent="0.25">
      <c r="A10" t="s">
        <v>114</v>
      </c>
      <c r="B10">
        <v>25431939771</v>
      </c>
      <c r="C10" t="s">
        <v>37</v>
      </c>
      <c r="D10" t="s">
        <v>115</v>
      </c>
      <c r="E10" t="s">
        <v>116</v>
      </c>
      <c r="F10" t="s">
        <v>117</v>
      </c>
      <c r="G10">
        <v>1</v>
      </c>
      <c r="H10" t="s">
        <v>41</v>
      </c>
      <c r="I10" t="s">
        <v>42</v>
      </c>
      <c r="J10" t="s">
        <v>118</v>
      </c>
      <c r="K10" t="s">
        <v>95</v>
      </c>
      <c r="L10">
        <v>43113</v>
      </c>
      <c r="M10" t="s">
        <v>45</v>
      </c>
      <c r="N10">
        <v>41.99</v>
      </c>
      <c r="O10">
        <v>0</v>
      </c>
      <c r="P10">
        <v>6.99</v>
      </c>
      <c r="Q10">
        <v>0</v>
      </c>
      <c r="R10">
        <v>0</v>
      </c>
      <c r="S10">
        <v>0</v>
      </c>
      <c r="T10">
        <v>0</v>
      </c>
      <c r="U10">
        <v>0</v>
      </c>
      <c r="V10">
        <v>-6.99</v>
      </c>
      <c r="W10">
        <v>0</v>
      </c>
      <c r="X10">
        <v>0</v>
      </c>
      <c r="Y10">
        <v>-6.3</v>
      </c>
      <c r="Z10">
        <v>-8.26</v>
      </c>
      <c r="AA10">
        <v>0</v>
      </c>
      <c r="AB10">
        <v>0</v>
      </c>
      <c r="AC10">
        <v>27.43</v>
      </c>
    </row>
    <row r="11" spans="1:29" x14ac:dyDescent="0.25">
      <c r="A11" t="s">
        <v>119</v>
      </c>
      <c r="B11">
        <v>25431939771</v>
      </c>
      <c r="C11" t="s">
        <v>37</v>
      </c>
      <c r="D11" t="s">
        <v>120</v>
      </c>
      <c r="E11" t="s">
        <v>121</v>
      </c>
      <c r="F11" t="s">
        <v>122</v>
      </c>
      <c r="G11">
        <v>1</v>
      </c>
      <c r="H11" t="s">
        <v>41</v>
      </c>
      <c r="I11" t="s">
        <v>42</v>
      </c>
      <c r="J11" t="s">
        <v>123</v>
      </c>
      <c r="K11" t="s">
        <v>124</v>
      </c>
      <c r="L11">
        <v>80220</v>
      </c>
      <c r="M11" t="s">
        <v>45</v>
      </c>
      <c r="N11">
        <v>49.8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-7.47</v>
      </c>
      <c r="Z11">
        <v>-8.66</v>
      </c>
      <c r="AA11">
        <v>0</v>
      </c>
      <c r="AB11">
        <v>0</v>
      </c>
      <c r="AC11">
        <v>33.67</v>
      </c>
    </row>
    <row r="12" spans="1:29" x14ac:dyDescent="0.25">
      <c r="A12" t="s">
        <v>125</v>
      </c>
      <c r="B12">
        <v>25431939771</v>
      </c>
      <c r="C12" t="s">
        <v>37</v>
      </c>
      <c r="D12" t="s">
        <v>126</v>
      </c>
      <c r="E12" t="s">
        <v>127</v>
      </c>
      <c r="F12" t="s">
        <v>128</v>
      </c>
      <c r="G12">
        <v>1</v>
      </c>
      <c r="H12" t="s">
        <v>41</v>
      </c>
      <c r="I12" t="s">
        <v>42</v>
      </c>
      <c r="J12" t="s">
        <v>129</v>
      </c>
      <c r="K12" t="s">
        <v>91</v>
      </c>
      <c r="L12">
        <v>94551</v>
      </c>
      <c r="M12" t="s">
        <v>45</v>
      </c>
      <c r="N12">
        <v>130.88999999999999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-19.63</v>
      </c>
      <c r="Z12">
        <v>-25.67</v>
      </c>
      <c r="AA12">
        <v>0</v>
      </c>
      <c r="AB12">
        <v>0</v>
      </c>
      <c r="AC12">
        <v>85.59</v>
      </c>
    </row>
    <row r="13" spans="1:29" x14ac:dyDescent="0.25">
      <c r="A13" t="s">
        <v>130</v>
      </c>
      <c r="B13">
        <v>25431939771</v>
      </c>
      <c r="C13" t="s">
        <v>37</v>
      </c>
      <c r="D13" t="s">
        <v>131</v>
      </c>
      <c r="E13" t="s">
        <v>132</v>
      </c>
      <c r="F13" t="s">
        <v>133</v>
      </c>
      <c r="G13">
        <v>1</v>
      </c>
      <c r="H13" t="s">
        <v>41</v>
      </c>
      <c r="I13" t="s">
        <v>42</v>
      </c>
      <c r="J13" t="s">
        <v>134</v>
      </c>
      <c r="K13" t="s">
        <v>135</v>
      </c>
      <c r="L13">
        <v>60177</v>
      </c>
      <c r="M13" t="s">
        <v>45</v>
      </c>
      <c r="N13">
        <v>62.8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-9.42</v>
      </c>
      <c r="Z13">
        <v>-10.02</v>
      </c>
      <c r="AA13">
        <v>0</v>
      </c>
      <c r="AB13">
        <v>0</v>
      </c>
      <c r="AC13">
        <v>43.36</v>
      </c>
    </row>
    <row r="14" spans="1:29" x14ac:dyDescent="0.25">
      <c r="A14" t="s">
        <v>136</v>
      </c>
      <c r="B14">
        <v>25431939771</v>
      </c>
      <c r="C14" t="s">
        <v>37</v>
      </c>
      <c r="D14" t="s">
        <v>137</v>
      </c>
      <c r="E14" t="s">
        <v>138</v>
      </c>
      <c r="F14" t="s">
        <v>139</v>
      </c>
      <c r="G14">
        <v>1</v>
      </c>
      <c r="H14" t="s">
        <v>41</v>
      </c>
      <c r="I14" t="s">
        <v>42</v>
      </c>
      <c r="J14" t="s">
        <v>140</v>
      </c>
      <c r="K14" t="s">
        <v>141</v>
      </c>
      <c r="L14">
        <v>47143</v>
      </c>
      <c r="M14" t="s">
        <v>45</v>
      </c>
      <c r="N14">
        <v>69.89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-10.48</v>
      </c>
      <c r="Z14">
        <v>-9.94</v>
      </c>
      <c r="AA14">
        <v>0</v>
      </c>
      <c r="AB14">
        <v>0</v>
      </c>
      <c r="AC14">
        <v>49.47</v>
      </c>
    </row>
    <row r="15" spans="1:29" x14ac:dyDescent="0.25">
      <c r="A15" t="s">
        <v>142</v>
      </c>
      <c r="B15">
        <v>25431939771</v>
      </c>
      <c r="C15" t="s">
        <v>37</v>
      </c>
      <c r="D15" t="s">
        <v>143</v>
      </c>
      <c r="E15" t="s">
        <v>98</v>
      </c>
      <c r="F15" t="s">
        <v>99</v>
      </c>
      <c r="G15">
        <v>1</v>
      </c>
      <c r="H15" t="s">
        <v>41</v>
      </c>
      <c r="I15" t="s">
        <v>42</v>
      </c>
      <c r="J15" t="s">
        <v>144</v>
      </c>
      <c r="K15" t="s">
        <v>145</v>
      </c>
      <c r="L15">
        <v>65409</v>
      </c>
      <c r="M15" t="s">
        <v>45</v>
      </c>
      <c r="N15">
        <v>42.73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-4.2699999999999996</v>
      </c>
      <c r="W15">
        <v>0</v>
      </c>
      <c r="X15">
        <v>0</v>
      </c>
      <c r="Y15">
        <v>-5.77</v>
      </c>
      <c r="Z15">
        <v>-8.94</v>
      </c>
      <c r="AA15">
        <v>0</v>
      </c>
      <c r="AB15">
        <v>0</v>
      </c>
      <c r="AC15">
        <v>23.75</v>
      </c>
    </row>
    <row r="16" spans="1:29" x14ac:dyDescent="0.25">
      <c r="A16" t="s">
        <v>146</v>
      </c>
      <c r="B16">
        <v>25431939771</v>
      </c>
      <c r="C16" t="s">
        <v>37</v>
      </c>
      <c r="D16" t="s">
        <v>143</v>
      </c>
      <c r="E16" t="s">
        <v>98</v>
      </c>
      <c r="F16" t="s">
        <v>99</v>
      </c>
      <c r="G16">
        <v>1</v>
      </c>
      <c r="H16" t="s">
        <v>41</v>
      </c>
      <c r="I16" t="s">
        <v>42</v>
      </c>
      <c r="J16" t="s">
        <v>144</v>
      </c>
      <c r="K16" t="s">
        <v>145</v>
      </c>
      <c r="L16">
        <v>65409</v>
      </c>
      <c r="M16" t="s">
        <v>45</v>
      </c>
      <c r="N16">
        <v>42.73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-4.28</v>
      </c>
      <c r="W16">
        <v>0</v>
      </c>
      <c r="X16">
        <v>0</v>
      </c>
      <c r="Y16">
        <v>-5.77</v>
      </c>
      <c r="Z16">
        <v>-8.94</v>
      </c>
      <c r="AA16">
        <v>0</v>
      </c>
      <c r="AB16">
        <v>0</v>
      </c>
      <c r="AC16">
        <v>23.74</v>
      </c>
    </row>
    <row r="17" spans="1:29" x14ac:dyDescent="0.25">
      <c r="A17" t="s">
        <v>147</v>
      </c>
      <c r="B17">
        <v>25431939771</v>
      </c>
      <c r="C17" t="s">
        <v>37</v>
      </c>
      <c r="D17" t="s">
        <v>148</v>
      </c>
      <c r="E17" t="s">
        <v>98</v>
      </c>
      <c r="F17" t="s">
        <v>99</v>
      </c>
      <c r="G17">
        <v>1</v>
      </c>
      <c r="H17" t="s">
        <v>41</v>
      </c>
      <c r="I17" t="s">
        <v>42</v>
      </c>
      <c r="J17" t="s">
        <v>149</v>
      </c>
      <c r="K17" t="s">
        <v>91</v>
      </c>
      <c r="L17">
        <v>92110</v>
      </c>
      <c r="M17" t="s">
        <v>45</v>
      </c>
      <c r="N17">
        <v>44.98</v>
      </c>
      <c r="O17">
        <v>3.49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-3.49</v>
      </c>
      <c r="Y17">
        <v>-6.75</v>
      </c>
      <c r="Z17">
        <v>-9.7799999999999994</v>
      </c>
      <c r="AA17">
        <v>0</v>
      </c>
      <c r="AB17">
        <v>0</v>
      </c>
      <c r="AC17">
        <v>28.45</v>
      </c>
    </row>
    <row r="18" spans="1:29" x14ac:dyDescent="0.25">
      <c r="A18" t="s">
        <v>150</v>
      </c>
      <c r="B18">
        <v>25431939771</v>
      </c>
      <c r="C18" t="s">
        <v>37</v>
      </c>
      <c r="D18" t="s">
        <v>151</v>
      </c>
      <c r="E18" t="s">
        <v>152</v>
      </c>
      <c r="F18" t="s">
        <v>153</v>
      </c>
      <c r="G18">
        <v>1</v>
      </c>
      <c r="H18" t="s">
        <v>41</v>
      </c>
      <c r="I18" t="s">
        <v>42</v>
      </c>
      <c r="J18" t="s">
        <v>154</v>
      </c>
      <c r="K18" t="s">
        <v>155</v>
      </c>
      <c r="L18">
        <v>2852</v>
      </c>
      <c r="M18" t="s">
        <v>45</v>
      </c>
      <c r="N18">
        <v>49.98</v>
      </c>
      <c r="O18">
        <v>3.5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-3.5</v>
      </c>
      <c r="Y18">
        <v>-7.5</v>
      </c>
      <c r="Z18">
        <v>-9.23</v>
      </c>
      <c r="AA18">
        <v>0</v>
      </c>
      <c r="AB18">
        <v>0</v>
      </c>
      <c r="AC18">
        <v>33.25</v>
      </c>
    </row>
    <row r="19" spans="1:29" x14ac:dyDescent="0.25">
      <c r="A19" t="s">
        <v>156</v>
      </c>
      <c r="B19">
        <v>25431939771</v>
      </c>
      <c r="C19" t="s">
        <v>37</v>
      </c>
      <c r="D19" t="s">
        <v>157</v>
      </c>
      <c r="E19" t="s">
        <v>48</v>
      </c>
      <c r="F19" t="s">
        <v>49</v>
      </c>
      <c r="G19">
        <v>1</v>
      </c>
      <c r="H19" t="s">
        <v>41</v>
      </c>
      <c r="I19" t="s">
        <v>42</v>
      </c>
      <c r="J19" t="s">
        <v>158</v>
      </c>
      <c r="K19" t="s">
        <v>124</v>
      </c>
      <c r="L19">
        <v>80634</v>
      </c>
      <c r="M19" t="s">
        <v>45</v>
      </c>
      <c r="N19">
        <v>47.48</v>
      </c>
      <c r="O19">
        <v>3.33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-3.33</v>
      </c>
      <c r="Y19">
        <v>-7.12</v>
      </c>
      <c r="Z19">
        <v>-8.93</v>
      </c>
      <c r="AA19">
        <v>0</v>
      </c>
      <c r="AB19">
        <v>0</v>
      </c>
      <c r="AC19">
        <v>31.43</v>
      </c>
    </row>
    <row r="20" spans="1:29" x14ac:dyDescent="0.25">
      <c r="A20" t="s">
        <v>159</v>
      </c>
      <c r="B20">
        <v>25431939771</v>
      </c>
      <c r="C20" t="s">
        <v>37</v>
      </c>
      <c r="D20" t="s">
        <v>160</v>
      </c>
      <c r="E20" t="s">
        <v>48</v>
      </c>
      <c r="F20" t="s">
        <v>49</v>
      </c>
      <c r="G20">
        <v>1</v>
      </c>
      <c r="H20" t="s">
        <v>41</v>
      </c>
      <c r="I20" t="s">
        <v>42</v>
      </c>
      <c r="J20" t="s">
        <v>161</v>
      </c>
      <c r="K20" t="s">
        <v>162</v>
      </c>
      <c r="L20">
        <v>1880</v>
      </c>
      <c r="M20" t="s">
        <v>45</v>
      </c>
      <c r="N20">
        <v>49.98</v>
      </c>
      <c r="O20">
        <v>3.12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-3.12</v>
      </c>
      <c r="Y20">
        <v>-7.5</v>
      </c>
      <c r="Z20">
        <v>-9.5399999999999991</v>
      </c>
      <c r="AA20">
        <v>0</v>
      </c>
      <c r="AB20">
        <v>0</v>
      </c>
      <c r="AC20">
        <v>32.94</v>
      </c>
    </row>
    <row r="21" spans="1:29" x14ac:dyDescent="0.25">
      <c r="A21" t="s">
        <v>163</v>
      </c>
      <c r="B21">
        <v>25431939771</v>
      </c>
      <c r="C21" t="s">
        <v>37</v>
      </c>
      <c r="D21" t="s">
        <v>157</v>
      </c>
      <c r="E21" t="s">
        <v>48</v>
      </c>
      <c r="F21" t="s">
        <v>49</v>
      </c>
      <c r="G21">
        <v>1</v>
      </c>
      <c r="H21" t="s">
        <v>41</v>
      </c>
      <c r="I21" t="s">
        <v>42</v>
      </c>
      <c r="J21" t="s">
        <v>158</v>
      </c>
      <c r="K21" t="s">
        <v>124</v>
      </c>
      <c r="L21">
        <v>80634</v>
      </c>
      <c r="M21" t="s">
        <v>45</v>
      </c>
      <c r="N21">
        <v>47.48</v>
      </c>
      <c r="O21">
        <v>3.33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-3.33</v>
      </c>
      <c r="Y21">
        <v>-7.12</v>
      </c>
      <c r="Z21">
        <v>-8.93</v>
      </c>
      <c r="AA21">
        <v>0</v>
      </c>
      <c r="AB21">
        <v>0</v>
      </c>
      <c r="AC21">
        <v>31.43</v>
      </c>
    </row>
    <row r="22" spans="1:29" x14ac:dyDescent="0.25">
      <c r="A22" t="s">
        <v>164</v>
      </c>
      <c r="B22">
        <v>25431939771</v>
      </c>
      <c r="C22" t="s">
        <v>37</v>
      </c>
      <c r="D22" t="s">
        <v>165</v>
      </c>
      <c r="E22" t="s">
        <v>166</v>
      </c>
      <c r="F22" t="s">
        <v>167</v>
      </c>
      <c r="G22">
        <v>1</v>
      </c>
      <c r="H22" t="s">
        <v>41</v>
      </c>
      <c r="I22" t="s">
        <v>42</v>
      </c>
      <c r="J22" t="s">
        <v>168</v>
      </c>
      <c r="K22" t="s">
        <v>57</v>
      </c>
      <c r="L22">
        <v>78852</v>
      </c>
      <c r="M22" t="s">
        <v>45</v>
      </c>
      <c r="N22">
        <v>49.98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-7.5</v>
      </c>
      <c r="Z22">
        <v>-9.4700000000000006</v>
      </c>
      <c r="AA22">
        <v>0</v>
      </c>
      <c r="AB22">
        <v>0</v>
      </c>
      <c r="AC22">
        <v>33.01</v>
      </c>
    </row>
    <row r="23" spans="1:29" x14ac:dyDescent="0.25">
      <c r="A23" t="s">
        <v>169</v>
      </c>
      <c r="B23">
        <v>25431939771</v>
      </c>
      <c r="C23" t="s">
        <v>37</v>
      </c>
      <c r="D23" t="s">
        <v>170</v>
      </c>
      <c r="E23" t="s">
        <v>171</v>
      </c>
      <c r="F23" t="s">
        <v>172</v>
      </c>
      <c r="G23">
        <v>2</v>
      </c>
      <c r="H23" t="s">
        <v>41</v>
      </c>
      <c r="I23" t="s">
        <v>42</v>
      </c>
      <c r="J23" t="s">
        <v>173</v>
      </c>
      <c r="K23" t="s">
        <v>51</v>
      </c>
      <c r="L23">
        <v>36530</v>
      </c>
      <c r="M23" t="s">
        <v>45</v>
      </c>
      <c r="N23">
        <v>19.98</v>
      </c>
      <c r="O23">
        <v>1.6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-6.4</v>
      </c>
      <c r="Y23">
        <v>-12</v>
      </c>
      <c r="Z23">
        <v>-8.86</v>
      </c>
      <c r="AA23">
        <v>0</v>
      </c>
      <c r="AB23">
        <v>0</v>
      </c>
      <c r="AC23">
        <v>-5.68</v>
      </c>
    </row>
    <row r="24" spans="1:29" x14ac:dyDescent="0.25">
      <c r="A24" t="s">
        <v>169</v>
      </c>
      <c r="B24">
        <v>25431939771</v>
      </c>
      <c r="C24" t="s">
        <v>37</v>
      </c>
      <c r="D24" t="s">
        <v>170</v>
      </c>
      <c r="E24" t="s">
        <v>171</v>
      </c>
      <c r="F24" t="s">
        <v>172</v>
      </c>
      <c r="G24">
        <v>6</v>
      </c>
      <c r="H24" t="s">
        <v>41</v>
      </c>
      <c r="I24" t="s">
        <v>42</v>
      </c>
      <c r="J24" t="s">
        <v>173</v>
      </c>
      <c r="K24" t="s">
        <v>51</v>
      </c>
      <c r="L24">
        <v>36530</v>
      </c>
      <c r="N24">
        <v>59.94</v>
      </c>
      <c r="O24">
        <v>4.8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-26.58</v>
      </c>
      <c r="AA24">
        <v>0</v>
      </c>
      <c r="AB24">
        <v>0</v>
      </c>
      <c r="AC24">
        <v>38.159999999999997</v>
      </c>
    </row>
    <row r="25" spans="1:29" x14ac:dyDescent="0.25">
      <c r="A25" t="s">
        <v>174</v>
      </c>
      <c r="B25">
        <v>25431939771</v>
      </c>
      <c r="C25" t="s">
        <v>37</v>
      </c>
      <c r="D25" t="s">
        <v>175</v>
      </c>
      <c r="E25" t="s">
        <v>176</v>
      </c>
      <c r="F25" t="s">
        <v>177</v>
      </c>
      <c r="G25">
        <v>1</v>
      </c>
      <c r="H25" t="s">
        <v>41</v>
      </c>
      <c r="I25" t="s">
        <v>42</v>
      </c>
      <c r="J25" t="s">
        <v>178</v>
      </c>
      <c r="K25" t="s">
        <v>44</v>
      </c>
      <c r="L25">
        <v>11753</v>
      </c>
      <c r="M25" t="s">
        <v>45</v>
      </c>
      <c r="N25">
        <v>154.88999999999999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-23.23</v>
      </c>
      <c r="Z25">
        <v>-7.55</v>
      </c>
      <c r="AA25">
        <v>0</v>
      </c>
      <c r="AB25">
        <v>0</v>
      </c>
      <c r="AC25">
        <v>124.11</v>
      </c>
    </row>
    <row r="26" spans="1:29" x14ac:dyDescent="0.25">
      <c r="A26" t="s">
        <v>179</v>
      </c>
      <c r="B26">
        <v>25431939771</v>
      </c>
      <c r="C26" t="s">
        <v>37</v>
      </c>
      <c r="D26" t="s">
        <v>180</v>
      </c>
      <c r="E26" t="s">
        <v>61</v>
      </c>
      <c r="F26" t="s">
        <v>62</v>
      </c>
      <c r="G26">
        <v>2</v>
      </c>
      <c r="H26" t="s">
        <v>41</v>
      </c>
      <c r="I26" t="s">
        <v>42</v>
      </c>
      <c r="J26" t="s">
        <v>181</v>
      </c>
      <c r="K26" t="s">
        <v>162</v>
      </c>
      <c r="L26">
        <v>2144</v>
      </c>
      <c r="M26" t="s">
        <v>45</v>
      </c>
      <c r="N26">
        <v>51.26</v>
      </c>
      <c r="O26">
        <v>3.2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-3.2</v>
      </c>
      <c r="Y26">
        <v>-7.68</v>
      </c>
      <c r="Z26">
        <v>-14.2</v>
      </c>
      <c r="AA26">
        <v>0</v>
      </c>
      <c r="AB26">
        <v>0</v>
      </c>
      <c r="AC26">
        <v>29.38</v>
      </c>
    </row>
    <row r="27" spans="1:29" x14ac:dyDescent="0.25">
      <c r="A27" t="s">
        <v>182</v>
      </c>
      <c r="B27">
        <v>25431939771</v>
      </c>
      <c r="C27" t="s">
        <v>37</v>
      </c>
      <c r="D27" t="s">
        <v>183</v>
      </c>
      <c r="E27" t="s">
        <v>48</v>
      </c>
      <c r="F27" t="s">
        <v>49</v>
      </c>
      <c r="G27">
        <v>1</v>
      </c>
      <c r="H27" t="s">
        <v>41</v>
      </c>
      <c r="I27" t="s">
        <v>42</v>
      </c>
      <c r="J27" t="s">
        <v>184</v>
      </c>
      <c r="K27" t="s">
        <v>185</v>
      </c>
      <c r="L27">
        <v>85282</v>
      </c>
      <c r="M27" t="s">
        <v>45</v>
      </c>
      <c r="N27">
        <v>49.98</v>
      </c>
      <c r="O27">
        <v>4.05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-4.05</v>
      </c>
      <c r="Y27">
        <v>-7.5</v>
      </c>
      <c r="Z27">
        <v>-9.0500000000000007</v>
      </c>
      <c r="AA27">
        <v>0</v>
      </c>
      <c r="AB27">
        <v>0</v>
      </c>
      <c r="AC27">
        <v>33.43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EF10-9449-4A1F-8F08-69F2225A0BFA}">
  <dimension ref="A1:E26"/>
  <sheetViews>
    <sheetView workbookViewId="0">
      <selection activeCell="H28" sqref="H28"/>
    </sheetView>
  </sheetViews>
  <sheetFormatPr defaultRowHeight="15" x14ac:dyDescent="0.25"/>
  <cols>
    <col min="1" max="1" width="26.28515625" bestFit="1" customWidth="1"/>
    <col min="2" max="2" width="15.5703125" bestFit="1" customWidth="1"/>
    <col min="3" max="3" width="9.28515625" bestFit="1" customWidth="1"/>
    <col min="4" max="4" width="19.7109375" bestFit="1" customWidth="1"/>
    <col min="5" max="5" width="15.5703125" bestFit="1" customWidth="1"/>
  </cols>
  <sheetData>
    <row r="1" spans="1:5" x14ac:dyDescent="0.25">
      <c r="A1" s="21" t="s">
        <v>216</v>
      </c>
    </row>
    <row r="3" spans="1:5" x14ac:dyDescent="0.25">
      <c r="A3" t="s">
        <v>7</v>
      </c>
      <c r="B3" t="s">
        <v>8</v>
      </c>
      <c r="C3" t="s">
        <v>9</v>
      </c>
      <c r="D3" t="s">
        <v>10</v>
      </c>
      <c r="E3" t="s">
        <v>20</v>
      </c>
    </row>
    <row r="4" spans="1:5" x14ac:dyDescent="0.25">
      <c r="A4" t="s">
        <v>71</v>
      </c>
      <c r="B4">
        <v>25431939771</v>
      </c>
      <c r="C4" t="s">
        <v>37</v>
      </c>
      <c r="D4" t="s">
        <v>72</v>
      </c>
      <c r="E4">
        <v>34.979999999999997</v>
      </c>
    </row>
    <row r="5" spans="1:5" x14ac:dyDescent="0.25">
      <c r="A5" t="s">
        <v>182</v>
      </c>
      <c r="B5">
        <v>25431939771</v>
      </c>
      <c r="C5" t="s">
        <v>37</v>
      </c>
      <c r="D5" t="s">
        <v>183</v>
      </c>
      <c r="E5">
        <v>49.98</v>
      </c>
    </row>
    <row r="6" spans="1:5" x14ac:dyDescent="0.25">
      <c r="A6" t="s">
        <v>179</v>
      </c>
      <c r="B6">
        <v>25431939771</v>
      </c>
      <c r="C6" t="s">
        <v>37</v>
      </c>
      <c r="D6" t="s">
        <v>180</v>
      </c>
      <c r="E6">
        <v>51.26</v>
      </c>
    </row>
    <row r="7" spans="1:5" x14ac:dyDescent="0.25">
      <c r="A7" t="s">
        <v>86</v>
      </c>
      <c r="B7">
        <v>25431939771</v>
      </c>
      <c r="C7" t="s">
        <v>37</v>
      </c>
      <c r="D7" t="s">
        <v>87</v>
      </c>
      <c r="E7">
        <v>49.98</v>
      </c>
    </row>
    <row r="8" spans="1:5" x14ac:dyDescent="0.25">
      <c r="A8" t="s">
        <v>174</v>
      </c>
      <c r="B8">
        <v>25431939771</v>
      </c>
      <c r="C8" t="s">
        <v>37</v>
      </c>
      <c r="D8" t="s">
        <v>175</v>
      </c>
      <c r="E8">
        <v>154.88999999999999</v>
      </c>
    </row>
    <row r="9" spans="1:5" x14ac:dyDescent="0.25">
      <c r="A9" t="s">
        <v>96</v>
      </c>
      <c r="B9">
        <v>25431939771</v>
      </c>
      <c r="C9" t="s">
        <v>37</v>
      </c>
      <c r="D9" t="s">
        <v>97</v>
      </c>
      <c r="E9">
        <v>44.98</v>
      </c>
    </row>
    <row r="10" spans="1:5" x14ac:dyDescent="0.25">
      <c r="A10" t="s">
        <v>102</v>
      </c>
      <c r="B10">
        <v>25431939771</v>
      </c>
      <c r="C10" t="s">
        <v>37</v>
      </c>
      <c r="D10" t="s">
        <v>103</v>
      </c>
      <c r="E10">
        <v>49.98</v>
      </c>
    </row>
    <row r="11" spans="1:5" x14ac:dyDescent="0.25">
      <c r="A11" t="s">
        <v>108</v>
      </c>
      <c r="B11">
        <v>25431939771</v>
      </c>
      <c r="C11" t="s">
        <v>37</v>
      </c>
      <c r="D11" t="s">
        <v>109</v>
      </c>
      <c r="E11">
        <v>46.74</v>
      </c>
    </row>
    <row r="12" spans="1:5" x14ac:dyDescent="0.25">
      <c r="A12" t="s">
        <v>114</v>
      </c>
      <c r="B12">
        <v>25431939771</v>
      </c>
      <c r="C12" t="s">
        <v>37</v>
      </c>
      <c r="D12" t="s">
        <v>115</v>
      </c>
      <c r="E12">
        <v>41.99</v>
      </c>
    </row>
    <row r="13" spans="1:5" x14ac:dyDescent="0.25">
      <c r="A13" t="s">
        <v>119</v>
      </c>
      <c r="B13">
        <v>25431939771</v>
      </c>
      <c r="C13" t="s">
        <v>37</v>
      </c>
      <c r="D13" t="s">
        <v>120</v>
      </c>
      <c r="E13">
        <v>49.8</v>
      </c>
    </row>
    <row r="14" spans="1:5" x14ac:dyDescent="0.25">
      <c r="A14" t="s">
        <v>125</v>
      </c>
      <c r="B14">
        <v>25431939771</v>
      </c>
      <c r="C14" t="s">
        <v>37</v>
      </c>
      <c r="D14" t="s">
        <v>126</v>
      </c>
      <c r="E14">
        <v>130.88999999999999</v>
      </c>
    </row>
    <row r="15" spans="1:5" x14ac:dyDescent="0.25">
      <c r="A15" t="s">
        <v>130</v>
      </c>
      <c r="B15">
        <v>25431939771</v>
      </c>
      <c r="C15" t="s">
        <v>37</v>
      </c>
      <c r="D15" t="s">
        <v>131</v>
      </c>
      <c r="E15">
        <v>62.8</v>
      </c>
    </row>
    <row r="16" spans="1:5" x14ac:dyDescent="0.25">
      <c r="A16" t="s">
        <v>136</v>
      </c>
      <c r="B16">
        <v>25431939771</v>
      </c>
      <c r="C16" t="s">
        <v>37</v>
      </c>
      <c r="D16" t="s">
        <v>137</v>
      </c>
      <c r="E16">
        <v>69.89</v>
      </c>
    </row>
    <row r="17" spans="1:5" x14ac:dyDescent="0.25">
      <c r="A17" t="s">
        <v>142</v>
      </c>
      <c r="B17">
        <v>25431939771</v>
      </c>
      <c r="C17" t="s">
        <v>37</v>
      </c>
      <c r="D17" t="s">
        <v>143</v>
      </c>
      <c r="E17">
        <v>42.73</v>
      </c>
    </row>
    <row r="18" spans="1:5" x14ac:dyDescent="0.25">
      <c r="A18" t="s">
        <v>146</v>
      </c>
      <c r="B18">
        <v>25431939771</v>
      </c>
      <c r="C18" t="s">
        <v>37</v>
      </c>
      <c r="D18" t="s">
        <v>143</v>
      </c>
      <c r="E18">
        <v>42.73</v>
      </c>
    </row>
    <row r="19" spans="1:5" x14ac:dyDescent="0.25">
      <c r="A19" t="s">
        <v>147</v>
      </c>
      <c r="B19">
        <v>25431939771</v>
      </c>
      <c r="C19" t="s">
        <v>37</v>
      </c>
      <c r="D19" t="s">
        <v>148</v>
      </c>
      <c r="E19">
        <v>44.98</v>
      </c>
    </row>
    <row r="20" spans="1:5" x14ac:dyDescent="0.25">
      <c r="A20" t="s">
        <v>150</v>
      </c>
      <c r="B20">
        <v>25431939771</v>
      </c>
      <c r="C20" t="s">
        <v>37</v>
      </c>
      <c r="D20" t="s">
        <v>151</v>
      </c>
      <c r="E20">
        <v>49.98</v>
      </c>
    </row>
    <row r="21" spans="1:5" x14ac:dyDescent="0.25">
      <c r="A21" t="s">
        <v>156</v>
      </c>
      <c r="B21">
        <v>25431939771</v>
      </c>
      <c r="C21" t="s">
        <v>37</v>
      </c>
      <c r="D21" t="s">
        <v>157</v>
      </c>
      <c r="E21">
        <v>47.48</v>
      </c>
    </row>
    <row r="22" spans="1:5" x14ac:dyDescent="0.25">
      <c r="A22" t="s">
        <v>159</v>
      </c>
      <c r="B22">
        <v>25431939771</v>
      </c>
      <c r="C22" t="s">
        <v>37</v>
      </c>
      <c r="D22" t="s">
        <v>160</v>
      </c>
      <c r="E22">
        <v>49.98</v>
      </c>
    </row>
    <row r="23" spans="1:5" x14ac:dyDescent="0.25">
      <c r="A23" t="s">
        <v>163</v>
      </c>
      <c r="B23">
        <v>25431939771</v>
      </c>
      <c r="C23" t="s">
        <v>37</v>
      </c>
      <c r="D23" t="s">
        <v>157</v>
      </c>
      <c r="E23">
        <v>47.48</v>
      </c>
    </row>
    <row r="24" spans="1:5" x14ac:dyDescent="0.25">
      <c r="A24" t="s">
        <v>164</v>
      </c>
      <c r="B24">
        <v>25431939771</v>
      </c>
      <c r="C24" t="s">
        <v>37</v>
      </c>
      <c r="D24" t="s">
        <v>165</v>
      </c>
      <c r="E24">
        <v>49.98</v>
      </c>
    </row>
    <row r="25" spans="1:5" x14ac:dyDescent="0.25">
      <c r="A25" t="s">
        <v>169</v>
      </c>
      <c r="B25">
        <v>25431939771</v>
      </c>
      <c r="C25" t="s">
        <v>37</v>
      </c>
      <c r="D25" t="s">
        <v>170</v>
      </c>
      <c r="E25">
        <v>19.98</v>
      </c>
    </row>
    <row r="26" spans="1:5" x14ac:dyDescent="0.25">
      <c r="A26" t="s">
        <v>169</v>
      </c>
      <c r="B26">
        <v>25431939771</v>
      </c>
      <c r="C26" t="s">
        <v>37</v>
      </c>
      <c r="D26" t="s">
        <v>170</v>
      </c>
      <c r="E26">
        <v>59.94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DE7A-FDE4-4B2F-A7EA-7A2CC9FD2B83}">
  <sheetPr>
    <pageSetUpPr fitToPage="1"/>
  </sheetPr>
  <dimension ref="A3:O25"/>
  <sheetViews>
    <sheetView tabSelected="1" zoomScaleNormal="100" workbookViewId="0">
      <selection activeCell="I19" sqref="I19"/>
    </sheetView>
  </sheetViews>
  <sheetFormatPr defaultColWidth="10.42578125" defaultRowHeight="15" x14ac:dyDescent="0.25"/>
  <cols>
    <col min="1" max="1" width="13.42578125" bestFit="1" customWidth="1"/>
    <col min="2" max="2" width="20.140625" bestFit="1" customWidth="1"/>
    <col min="3" max="3" width="23.42578125" bestFit="1" customWidth="1"/>
    <col min="4" max="4" width="22.5703125" bestFit="1" customWidth="1"/>
    <col min="5" max="5" width="25.85546875" bestFit="1" customWidth="1"/>
    <col min="6" max="6" width="22.5703125" bestFit="1" customWidth="1"/>
    <col min="7" max="7" width="25.28515625" bestFit="1" customWidth="1"/>
    <col min="8" max="8" width="26.5703125" bestFit="1" customWidth="1"/>
    <col min="9" max="9" width="29.85546875" bestFit="1" customWidth="1"/>
    <col min="10" max="10" width="31" bestFit="1" customWidth="1"/>
    <col min="11" max="11" width="18.42578125" bestFit="1" customWidth="1"/>
    <col min="12" max="12" width="15.140625" bestFit="1" customWidth="1"/>
    <col min="13" max="13" width="28.140625" bestFit="1" customWidth="1"/>
    <col min="14" max="14" width="12.5703125" bestFit="1" customWidth="1"/>
    <col min="15" max="15" width="11.85546875" bestFit="1" customWidth="1"/>
  </cols>
  <sheetData>
    <row r="3" spans="1:15" x14ac:dyDescent="0.25">
      <c r="A3" s="16" t="s">
        <v>186</v>
      </c>
      <c r="B3" t="s">
        <v>187</v>
      </c>
      <c r="C3" t="s">
        <v>188</v>
      </c>
      <c r="D3" t="s">
        <v>189</v>
      </c>
      <c r="E3" t="s">
        <v>190</v>
      </c>
      <c r="F3" t="s">
        <v>191</v>
      </c>
      <c r="G3" t="s">
        <v>192</v>
      </c>
      <c r="H3" t="s">
        <v>193</v>
      </c>
      <c r="I3" t="s">
        <v>194</v>
      </c>
      <c r="J3" t="s">
        <v>195</v>
      </c>
      <c r="K3" t="s">
        <v>196</v>
      </c>
      <c r="L3" t="s">
        <v>197</v>
      </c>
      <c r="M3" t="s">
        <v>198</v>
      </c>
      <c r="N3" t="s">
        <v>199</v>
      </c>
      <c r="O3" t="s">
        <v>200</v>
      </c>
    </row>
    <row r="4" spans="1:15" x14ac:dyDescent="0.25">
      <c r="A4" s="2" t="s">
        <v>37</v>
      </c>
      <c r="B4" s="3">
        <v>1293.4200000000003</v>
      </c>
      <c r="C4" s="17">
        <v>39.260000000000005</v>
      </c>
      <c r="D4" s="17">
        <v>6.99</v>
      </c>
      <c r="E4" s="17">
        <v>0</v>
      </c>
      <c r="F4" s="17">
        <v>0</v>
      </c>
      <c r="G4" s="17">
        <v>0</v>
      </c>
      <c r="H4" s="17">
        <v>-20.22</v>
      </c>
      <c r="I4" s="17">
        <v>0</v>
      </c>
      <c r="J4" s="17">
        <v>-39.260000000000005</v>
      </c>
      <c r="K4" s="17">
        <v>-192.04999999999998</v>
      </c>
      <c r="L4" s="17">
        <v>-248.35999999999996</v>
      </c>
      <c r="M4" s="17">
        <v>0</v>
      </c>
      <c r="N4" s="17">
        <v>0</v>
      </c>
      <c r="O4" s="17">
        <v>839.77999999999986</v>
      </c>
    </row>
    <row r="5" spans="1:15" x14ac:dyDescent="0.25">
      <c r="A5" s="2" t="s">
        <v>59</v>
      </c>
      <c r="B5" s="3">
        <v>-69.650000000000006</v>
      </c>
      <c r="C5" s="17">
        <v>-3.83</v>
      </c>
      <c r="D5" s="17">
        <v>-0.51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3.83</v>
      </c>
      <c r="K5" s="17">
        <v>8.36</v>
      </c>
      <c r="L5" s="17">
        <v>0.51</v>
      </c>
      <c r="M5" s="17">
        <v>0</v>
      </c>
      <c r="N5" s="17">
        <v>0</v>
      </c>
      <c r="O5" s="17">
        <v>-61.29</v>
      </c>
    </row>
    <row r="6" spans="1:15" x14ac:dyDescent="0.25">
      <c r="A6" s="2" t="s">
        <v>201</v>
      </c>
      <c r="B6" s="4">
        <v>1223.7700000000002</v>
      </c>
      <c r="C6" s="17">
        <v>35.430000000000007</v>
      </c>
      <c r="D6" s="20">
        <v>6.48</v>
      </c>
      <c r="E6" s="17">
        <v>0</v>
      </c>
      <c r="F6" s="17">
        <v>0</v>
      </c>
      <c r="G6" s="17">
        <v>0</v>
      </c>
      <c r="H6" s="19">
        <v>-20.22</v>
      </c>
      <c r="I6" s="17">
        <v>0</v>
      </c>
      <c r="J6" s="17">
        <v>-35.430000000000007</v>
      </c>
      <c r="K6" s="18">
        <v>-183.69</v>
      </c>
      <c r="L6" s="20">
        <v>-247.84999999999997</v>
      </c>
      <c r="M6" s="17">
        <v>0</v>
      </c>
      <c r="N6" s="17">
        <v>0</v>
      </c>
      <c r="O6" s="17">
        <v>778.4899999999999</v>
      </c>
    </row>
    <row r="9" spans="1:15" x14ac:dyDescent="0.25">
      <c r="O9" s="5"/>
    </row>
    <row r="10" spans="1:15" x14ac:dyDescent="0.25">
      <c r="O10" s="5"/>
    </row>
    <row r="12" spans="1:15" x14ac:dyDescent="0.25">
      <c r="C12" s="6" t="s">
        <v>202</v>
      </c>
      <c r="D12" s="6" t="s">
        <v>203</v>
      </c>
    </row>
    <row r="13" spans="1:15" x14ac:dyDescent="0.25">
      <c r="C13" s="6" t="s">
        <v>204</v>
      </c>
      <c r="D13" s="7">
        <v>3654.22</v>
      </c>
    </row>
    <row r="14" spans="1:15" x14ac:dyDescent="0.25">
      <c r="C14" s="6" t="s">
        <v>205</v>
      </c>
      <c r="D14" s="8">
        <f>GETPIVOTDATA("Sum of product sales",$A$3,"type","Order")</f>
        <v>1293.4200000000003</v>
      </c>
    </row>
    <row r="15" spans="1:15" x14ac:dyDescent="0.25">
      <c r="C15" s="6" t="s">
        <v>206</v>
      </c>
      <c r="D15" s="9">
        <f>IFERROR(GETPIVOTDATA("Sum of gift wrap credits",$A$3,"type","Order"),0)</f>
        <v>0</v>
      </c>
    </row>
    <row r="16" spans="1:15" x14ac:dyDescent="0.25">
      <c r="C16" s="6" t="s">
        <v>207</v>
      </c>
      <c r="D16" s="10">
        <f>GETPIVOTDATA("Sum of selling fees",$A$3)</f>
        <v>-183.69</v>
      </c>
    </row>
    <row r="17" spans="3:4" x14ac:dyDescent="0.25">
      <c r="C17" s="6" t="s">
        <v>208</v>
      </c>
      <c r="D17" s="11">
        <f>GETPIVOTDATA("Sum of fba fees",$A$3)+GETPIVOTDATA("Sum of shipping credits",$A$3)</f>
        <v>-241.36999999999998</v>
      </c>
    </row>
    <row r="18" spans="3:4" x14ac:dyDescent="0.25">
      <c r="C18" s="6" t="s">
        <v>209</v>
      </c>
      <c r="D18" s="12"/>
    </row>
    <row r="19" spans="3:4" x14ac:dyDescent="0.25">
      <c r="C19" s="6" t="s">
        <v>210</v>
      </c>
      <c r="D19" s="13">
        <f>GETPIVOTDATA("Sum of promotional rebates",$A$3)</f>
        <v>-20.22</v>
      </c>
    </row>
    <row r="20" spans="3:4" x14ac:dyDescent="0.25">
      <c r="C20" s="6" t="s">
        <v>211</v>
      </c>
      <c r="D20" s="7">
        <v>0</v>
      </c>
    </row>
    <row r="21" spans="3:4" x14ac:dyDescent="0.25">
      <c r="C21" s="6" t="s">
        <v>212</v>
      </c>
      <c r="D21" s="7">
        <f>IFERROR(GETPIVOTDATA("Sum of product sales",$A$3,"type","Refund"),0)</f>
        <v>-69.650000000000006</v>
      </c>
    </row>
    <row r="22" spans="3:4" x14ac:dyDescent="0.25">
      <c r="D22" s="3"/>
    </row>
    <row r="23" spans="3:4" x14ac:dyDescent="0.25">
      <c r="C23" t="s">
        <v>213</v>
      </c>
      <c r="D23" s="3">
        <v>0</v>
      </c>
    </row>
    <row r="24" spans="3:4" x14ac:dyDescent="0.25">
      <c r="C24" t="s">
        <v>214</v>
      </c>
      <c r="D24" s="3">
        <v>0</v>
      </c>
    </row>
    <row r="25" spans="3:4" x14ac:dyDescent="0.25">
      <c r="C25" s="14" t="s">
        <v>215</v>
      </c>
      <c r="D25" s="15">
        <f>-SUM(D15:D21)</f>
        <v>514.92999999999995</v>
      </c>
    </row>
  </sheetData>
  <pageMargins left="0.25" right="0.25" top="0.5" bottom="0.5" header="0.3" footer="0.3"/>
  <pageSetup scale="4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2026Jan15-2026Jan29CustomTransa</vt:lpstr>
      <vt:lpstr>STATEMENT</vt:lpstr>
      <vt:lpstr>Detail1</vt:lpstr>
      <vt:lpstr>SUMMARY (B2B)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2026-02-04T21:15:04Z</dcterms:created>
  <dcterms:modified xsi:type="dcterms:W3CDTF">2026-02-05T01:27:40Z</dcterms:modified>
</cp:coreProperties>
</file>