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<sst xmlns="http://schemas.openxmlformats.org/spreadsheetml/2006/main" count="144" uniqueCount="144">
  <si>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</si>
  <si>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</si>
  <si>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</si>
  <si>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</si>
  <si>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</si>
  <si>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</si>
  <si>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</si>
  <si>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</si>
  <si>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</si>
  <si>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</si>
  <si>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</si>
  <si>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</si>
  <si>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</si>
  <si>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</si>
  <si>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</si>
  <si>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</si>
  <si>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</si>
  <si>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</si>
  <si>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</si>
  <si>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</si>
  <si>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</si>
  <si>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</si>
  <si>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</si>
  <si>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3I4EHICZ</t>
  </si>
  <si>
    <t>MQJ1</t>
  </si>
  <si>
    <t>675716356422</t>
  </si>
  <si>
    <t>BR55-0200</t>
  </si>
  <si>
    <t>Q Heated Mattress Pad</t>
  </si>
  <si>
    <t>B0068DKX50</t>
  </si>
  <si>
    <t>675716482251</t>
  </si>
  <si>
    <t>MP51-543</t>
  </si>
  <si>
    <t>K Windom/Prospect Blanket</t>
  </si>
  <si>
    <t>B00FLOTTEI</t>
  </si>
  <si>
    <t>675716616137</t>
  </si>
  <si>
    <t>MP41-1532</t>
  </si>
  <si>
    <t>Serene/Belle/Monroe Valance</t>
  </si>
  <si>
    <t>B00TZBHPNU</t>
  </si>
  <si>
    <t>675716634230</t>
  </si>
  <si>
    <t>MP41-1606</t>
  </si>
  <si>
    <t>Aubrey/Wellington/Valerie Vala</t>
  </si>
  <si>
    <t>B00X13EFVS</t>
  </si>
  <si>
    <t>675716608996</t>
  </si>
  <si>
    <t>MP70-1484</t>
  </si>
  <si>
    <t>Spa Waffle Shower Curtain</t>
  </si>
  <si>
    <t>B00ZBWB9J8</t>
  </si>
  <si>
    <t>675716640149</t>
  </si>
  <si>
    <t>BR55-0535</t>
  </si>
  <si>
    <t>Q Heated Microfiber Mattress P</t>
  </si>
  <si>
    <t>B011KZ8EX8</t>
  </si>
  <si>
    <t>675716640170</t>
  </si>
  <si>
    <t>BR54-0538</t>
  </si>
  <si>
    <t>Heated Ogee Heated Throw</t>
  </si>
  <si>
    <t>B011KZ8YBK</t>
  </si>
  <si>
    <t>675716660079</t>
  </si>
  <si>
    <t>BASI10-0313</t>
  </si>
  <si>
    <t>F/Q Bed Guardian Comforter Pro</t>
  </si>
  <si>
    <t>B016F5UAWG</t>
  </si>
  <si>
    <t>675716787042</t>
  </si>
  <si>
    <t>BR55-0672</t>
  </si>
  <si>
    <t>TXL Heated Microfiber Mattress</t>
  </si>
  <si>
    <t>B01J5GFACM</t>
  </si>
  <si>
    <t>675716895341</t>
  </si>
  <si>
    <t>CS14-0064-1</t>
  </si>
  <si>
    <t>K Enya Quilt Mini Set</t>
  </si>
  <si>
    <t>B01N7ZM3EW</t>
  </si>
  <si>
    <t>675716969158</t>
  </si>
  <si>
    <t>CS10-0274-1</t>
  </si>
  <si>
    <t>T/TXL Vixie Comforter Mini Set</t>
  </si>
  <si>
    <t>B073GD8J1C</t>
  </si>
  <si>
    <t>675716975746</t>
  </si>
  <si>
    <t>BR54-0821</t>
  </si>
  <si>
    <t>Heated Brushed Long Fur Throw</t>
  </si>
  <si>
    <t>B074ZS8K61</t>
  </si>
  <si>
    <t>086569922526</t>
  </si>
  <si>
    <t>CS20-0445</t>
  </si>
  <si>
    <t>T Microfiber Coolmax Sheet Set</t>
  </si>
  <si>
    <t>B075DLYDK5</t>
  </si>
  <si>
    <t>086569942654</t>
  </si>
  <si>
    <t>CS13-0547</t>
  </si>
  <si>
    <t>Kienna Microfiber 5pcs Day bed</t>
  </si>
  <si>
    <t>B075TRJPKC</t>
  </si>
  <si>
    <t>086569404510</t>
  </si>
  <si>
    <t>CS54-1253</t>
  </si>
  <si>
    <t>Heated Wrap and Sock Set</t>
  </si>
  <si>
    <t>B08J4HWS6X</t>
  </si>
  <si>
    <t>086569439772</t>
  </si>
  <si>
    <t>CS10-1322</t>
  </si>
  <si>
    <t>T Kate Complete Bed With Sheet</t>
  </si>
  <si>
    <t>B08X55Y7Q7</t>
  </si>
  <si>
    <t>086569439789</t>
  </si>
  <si>
    <t>CS10-1323</t>
  </si>
  <si>
    <t>TXL Kate Complete Bed With She</t>
  </si>
  <si>
    <t>B08X571GFL</t>
  </si>
  <si>
    <t>086569437273</t>
  </si>
  <si>
    <t>CS14-1327</t>
  </si>
  <si>
    <t>T/TXL Kate Quilt Set</t>
  </si>
  <si>
    <t>B08Y5W1HKG</t>
  </si>
  <si>
    <t>086569534392</t>
  </si>
  <si>
    <t>CS20-1410</t>
  </si>
  <si>
    <t>F Seafoam Foxes Sheet Set</t>
  </si>
  <si>
    <t>B097MMPKMF</t>
  </si>
  <si>
    <t>086569502377</t>
  </si>
  <si>
    <t>MP41-7425</t>
  </si>
  <si>
    <t>Aubrey/Whitman/Valerie Window</t>
  </si>
  <si>
    <t>B09HY59C4W</t>
  </si>
  <si>
    <t>022164147902</t>
  </si>
  <si>
    <t>CS20-1592</t>
  </si>
  <si>
    <t>TXL Diamond Print Sheets Set</t>
  </si>
  <si>
    <t>B09Z7GDBWS</t>
  </si>
  <si>
    <t>022164483512</t>
  </si>
  <si>
    <t>CS20-1743</t>
  </si>
  <si>
    <t>K High Rise</t>
  </si>
  <si>
    <t>B0DSB6X1JP</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</si>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</sst>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25"/>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=SUM(N4:N26)</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73</v>
      </c>
      <c r="J4" s="12">
        <v>0</v>
      </c>
      <c r="K4" s="12">
        <f>=I4-J4</f>
      </c>
      <c r="L4" s="12">
        <v>0</v>
      </c>
      <c r="M4" s="14"/>
      <c r="N4" s="15">
        <v>0</v>
      </c>
      <c r="Y4" s="0">
        <f>=IF(Y$2=0,"",IF(OR(Y$2&lt;$C4,Y$2&gt;$D4),"Warning","OK"))</f>
      </c>
    </row>
    <row r="5">
      <c r="A5" s="3" t="s">
        <v>23</v>
      </c>
      <c r="B5" s="3" t="s">
        <v>24</v>
      </c>
      <c r="C5" s="11">
        <v>45980</v>
      </c>
      <c r="D5" s="11">
        <v>45982</v>
      </c>
      <c r="E5" s="3" t="s">
        <v>29</v>
      </c>
      <c r="F5" s="3" t="s">
        <v>30</v>
      </c>
      <c r="G5" s="3" t="s">
        <v>31</v>
      </c>
      <c r="H5" s="3" t="s">
        <v>32</v>
      </c>
      <c r="I5" s="12">
        <v>3</v>
      </c>
      <c r="J5" s="12">
        <v>0</v>
      </c>
      <c r="K5" s="12">
        <f>=I5-J5</f>
      </c>
      <c r="L5" s="12">
        <v>0</v>
      </c>
      <c r="M5" s="14"/>
      <c r="N5" s="15">
        <v>0</v>
      </c>
      <c r="Y5" s="0">
        <f>=IF(Y$2=0,"",IF(OR(Y$2&lt;$C5,Y$2&gt;$D5),"Warning","OK"))</f>
      </c>
    </row>
    <row r="6">
      <c r="A6" s="3" t="s">
        <v>23</v>
      </c>
      <c r="B6" s="3" t="s">
        <v>24</v>
      </c>
      <c r="C6" s="11">
        <v>45980</v>
      </c>
      <c r="D6" s="11">
        <v>45982</v>
      </c>
      <c r="E6" s="3" t="s">
        <v>33</v>
      </c>
      <c r="F6" s="3" t="s">
        <v>34</v>
      </c>
      <c r="G6" s="3" t="s">
        <v>35</v>
      </c>
      <c r="H6" s="3" t="s">
        <v>36</v>
      </c>
      <c r="I6" s="12">
        <v>1</v>
      </c>
      <c r="J6" s="12">
        <v>0</v>
      </c>
      <c r="K6" s="12">
        <f>=I6-J6</f>
      </c>
      <c r="L6" s="12">
        <v>0</v>
      </c>
      <c r="M6" s="14"/>
      <c r="N6" s="15">
        <v>0</v>
      </c>
      <c r="Y6" s="0">
        <f>=IF(Y$2=0,"",IF(OR(Y$2&lt;$C6,Y$2&gt;$D6),"Warning","OK"))</f>
      </c>
    </row>
    <row r="7">
      <c r="A7" s="3" t="s">
        <v>23</v>
      </c>
      <c r="B7" s="3" t="s">
        <v>24</v>
      </c>
      <c r="C7" s="11">
        <v>45980</v>
      </c>
      <c r="D7" s="11">
        <v>45982</v>
      </c>
      <c r="E7" s="3" t="s">
        <v>37</v>
      </c>
      <c r="F7" s="3" t="s">
        <v>38</v>
      </c>
      <c r="G7" s="3" t="s">
        <v>39</v>
      </c>
      <c r="H7" s="3" t="s">
        <v>40</v>
      </c>
      <c r="I7" s="12">
        <v>1</v>
      </c>
      <c r="J7" s="12">
        <v>0</v>
      </c>
      <c r="K7" s="12">
        <f>=I7-J7</f>
      </c>
      <c r="L7" s="12">
        <v>0</v>
      </c>
      <c r="M7" s="14"/>
      <c r="N7" s="15">
        <v>0</v>
      </c>
      <c r="Y7" s="0">
        <f>=IF(Y$2=0,"",IF(OR(Y$2&lt;$C7,Y$2&gt;$D7),"Warning","OK"))</f>
      </c>
    </row>
    <row r="8">
      <c r="A8" s="3" t="s">
        <v>23</v>
      </c>
      <c r="B8" s="3" t="s">
        <v>24</v>
      </c>
      <c r="C8" s="11">
        <v>45980</v>
      </c>
      <c r="D8" s="11">
        <v>45982</v>
      </c>
      <c r="E8" s="3" t="s">
        <v>41</v>
      </c>
      <c r="F8" s="3" t="s">
        <v>42</v>
      </c>
      <c r="G8" s="3" t="s">
        <v>43</v>
      </c>
      <c r="H8" s="3" t="s">
        <v>44</v>
      </c>
      <c r="I8" s="12">
        <v>6</v>
      </c>
      <c r="J8" s="12">
        <v>0</v>
      </c>
      <c r="K8" s="12">
        <f>=I8-J8</f>
      </c>
      <c r="L8" s="12">
        <v>0</v>
      </c>
      <c r="M8" s="14"/>
      <c r="N8" s="15">
        <v>0</v>
      </c>
      <c r="Y8" s="0">
        <f>=IF(Y$2=0,"",IF(OR(Y$2&lt;$C8,Y$2&gt;$D8),"Warning","OK"))</f>
      </c>
    </row>
    <row r="9">
      <c r="A9" s="3" t="s">
        <v>23</v>
      </c>
      <c r="B9" s="3" t="s">
        <v>24</v>
      </c>
      <c r="C9" s="11">
        <v>45980</v>
      </c>
      <c r="D9" s="11">
        <v>45982</v>
      </c>
      <c r="E9" s="3" t="s">
        <v>45</v>
      </c>
      <c r="F9" s="3" t="s">
        <v>46</v>
      </c>
      <c r="G9" s="3" t="s">
        <v>47</v>
      </c>
      <c r="H9" s="3" t="s">
        <v>48</v>
      </c>
      <c r="I9" s="12">
        <v>62</v>
      </c>
      <c r="J9" s="12">
        <v>0</v>
      </c>
      <c r="K9" s="12">
        <f>=I9-J9</f>
      </c>
      <c r="L9" s="12">
        <v>0</v>
      </c>
      <c r="M9" s="14"/>
      <c r="N9" s="15">
        <v>0</v>
      </c>
      <c r="Y9" s="0">
        <f>=IF(Y$2=0,"",IF(OR(Y$2&lt;$C9,Y$2&gt;$D9),"Warning","OK"))</f>
      </c>
    </row>
    <row r="10">
      <c r="A10" s="3" t="s">
        <v>23</v>
      </c>
      <c r="B10" s="3" t="s">
        <v>24</v>
      </c>
      <c r="C10" s="11">
        <v>45980</v>
      </c>
      <c r="D10" s="11">
        <v>45982</v>
      </c>
      <c r="E10" s="3" t="s">
        <v>49</v>
      </c>
      <c r="F10" s="3" t="s">
        <v>50</v>
      </c>
      <c r="G10" s="3" t="s">
        <v>51</v>
      </c>
      <c r="H10" s="3" t="s">
        <v>52</v>
      </c>
      <c r="I10" s="12">
        <v>24</v>
      </c>
      <c r="J10" s="12">
        <v>0</v>
      </c>
      <c r="K10" s="12">
        <f>=I10-J10</f>
      </c>
      <c r="L10" s="12">
        <v>0</v>
      </c>
      <c r="M10" s="14"/>
      <c r="N10" s="15">
        <v>0</v>
      </c>
      <c r="Y10" s="0">
        <f>=IF(Y$2=0,"",IF(OR(Y$2&lt;$C10,Y$2&gt;$D10),"Warning","OK"))</f>
      </c>
    </row>
    <row r="11">
      <c r="A11" s="3" t="s">
        <v>23</v>
      </c>
      <c r="B11" s="3" t="s">
        <v>24</v>
      </c>
      <c r="C11" s="11">
        <v>45980</v>
      </c>
      <c r="D11" s="11">
        <v>45982</v>
      </c>
      <c r="E11" s="3" t="s">
        <v>53</v>
      </c>
      <c r="F11" s="3" t="s">
        <v>54</v>
      </c>
      <c r="G11" s="3" t="s">
        <v>55</v>
      </c>
      <c r="H11" s="3" t="s">
        <v>56</v>
      </c>
      <c r="I11" s="12">
        <v>10</v>
      </c>
      <c r="J11" s="12">
        <v>0</v>
      </c>
      <c r="K11" s="12">
        <f>=I11-J11</f>
      </c>
      <c r="L11" s="12">
        <v>0</v>
      </c>
      <c r="M11" s="14"/>
      <c r="N11" s="15">
        <v>0</v>
      </c>
      <c r="Y11" s="0">
        <f>=IF(Y$2=0,"",IF(OR(Y$2&lt;$C11,Y$2&gt;$D11),"Warning","OK"))</f>
      </c>
    </row>
    <row r="12">
      <c r="A12" s="3" t="s">
        <v>23</v>
      </c>
      <c r="B12" s="3" t="s">
        <v>24</v>
      </c>
      <c r="C12" s="11">
        <v>45980</v>
      </c>
      <c r="D12" s="11">
        <v>45982</v>
      </c>
      <c r="E12" s="3" t="s">
        <v>57</v>
      </c>
      <c r="F12" s="3" t="s">
        <v>58</v>
      </c>
      <c r="G12" s="3" t="s">
        <v>59</v>
      </c>
      <c r="H12" s="3" t="s">
        <v>60</v>
      </c>
      <c r="I12" s="12">
        <v>71</v>
      </c>
      <c r="J12" s="12">
        <v>0</v>
      </c>
      <c r="K12" s="12">
        <f>=I12-J12</f>
      </c>
      <c r="L12" s="12">
        <v>0</v>
      </c>
      <c r="M12" s="14"/>
      <c r="N12" s="15">
        <v>0</v>
      </c>
      <c r="Y12" s="0">
        <f>=IF(Y$2=0,"",IF(OR(Y$2&lt;$C12,Y$2&gt;$D12),"Warning","OK"))</f>
      </c>
    </row>
    <row r="13">
      <c r="A13" s="3" t="s">
        <v>23</v>
      </c>
      <c r="B13" s="3" t="s">
        <v>24</v>
      </c>
      <c r="C13" s="11">
        <v>45980</v>
      </c>
      <c r="D13" s="11">
        <v>45982</v>
      </c>
      <c r="E13" s="3" t="s">
        <v>61</v>
      </c>
      <c r="F13" s="3" t="s">
        <v>62</v>
      </c>
      <c r="G13" s="3" t="s">
        <v>63</v>
      </c>
      <c r="H13" s="3" t="s">
        <v>64</v>
      </c>
      <c r="I13" s="12">
        <v>2</v>
      </c>
      <c r="J13" s="12">
        <v>0</v>
      </c>
      <c r="K13" s="12">
        <f>=I13-J13</f>
      </c>
      <c r="L13" s="12">
        <v>0</v>
      </c>
      <c r="M13" s="14"/>
      <c r="N13" s="15">
        <v>0</v>
      </c>
      <c r="Y13" s="0">
        <f>=IF(Y$2=0,"",IF(OR(Y$2&lt;$C13,Y$2&gt;$D13),"Warning","OK"))</f>
      </c>
    </row>
    <row r="14">
      <c r="A14" s="3" t="s">
        <v>23</v>
      </c>
      <c r="B14" s="3" t="s">
        <v>24</v>
      </c>
      <c r="C14" s="11">
        <v>45980</v>
      </c>
      <c r="D14" s="11">
        <v>45982</v>
      </c>
      <c r="E14" s="3" t="s">
        <v>65</v>
      </c>
      <c r="F14" s="3" t="s">
        <v>66</v>
      </c>
      <c r="G14" s="3" t="s">
        <v>67</v>
      </c>
      <c r="H14" s="3" t="s">
        <v>68</v>
      </c>
      <c r="I14" s="12">
        <v>23</v>
      </c>
      <c r="J14" s="12">
        <v>0</v>
      </c>
      <c r="K14" s="12">
        <f>=I14-J14</f>
      </c>
      <c r="L14" s="12">
        <v>0</v>
      </c>
      <c r="M14" s="14"/>
      <c r="N14" s="15">
        <v>0</v>
      </c>
      <c r="Y14" s="0">
        <f>=IF(Y$2=0,"",IF(OR(Y$2&lt;$C14,Y$2&gt;$D14),"Warning","OK"))</f>
      </c>
    </row>
    <row r="15">
      <c r="A15" s="3" t="s">
        <v>23</v>
      </c>
      <c r="B15" s="3" t="s">
        <v>24</v>
      </c>
      <c r="C15" s="11">
        <v>45980</v>
      </c>
      <c r="D15" s="11">
        <v>45982</v>
      </c>
      <c r="E15" s="3" t="s">
        <v>69</v>
      </c>
      <c r="F15" s="3" t="s">
        <v>70</v>
      </c>
      <c r="G15" s="3" t="s">
        <v>71</v>
      </c>
      <c r="H15" s="3" t="s">
        <v>72</v>
      </c>
      <c r="I15" s="12">
        <v>7</v>
      </c>
      <c r="J15" s="12">
        <v>0</v>
      </c>
      <c r="K15" s="12">
        <f>=I15-J15</f>
      </c>
      <c r="L15" s="12">
        <v>0</v>
      </c>
      <c r="M15" s="14"/>
      <c r="N15" s="15">
        <v>0</v>
      </c>
      <c r="Y15" s="0">
        <f>=IF(Y$2=0,"",IF(OR(Y$2&lt;$C15,Y$2&gt;$D15),"Warning","OK"))</f>
      </c>
    </row>
    <row r="16">
      <c r="A16" s="3" t="s">
        <v>23</v>
      </c>
      <c r="B16" s="3" t="s">
        <v>24</v>
      </c>
      <c r="C16" s="11">
        <v>45980</v>
      </c>
      <c r="D16" s="11">
        <v>45982</v>
      </c>
      <c r="E16" s="3" t="s">
        <v>73</v>
      </c>
      <c r="F16" s="3" t="s">
        <v>74</v>
      </c>
      <c r="G16" s="3" t="s">
        <v>75</v>
      </c>
      <c r="H16" s="3" t="s">
        <v>76</v>
      </c>
      <c r="I16" s="12">
        <v>1</v>
      </c>
      <c r="J16" s="12">
        <v>0</v>
      </c>
      <c r="K16" s="12">
        <f>=I16-J16</f>
      </c>
      <c r="L16" s="12">
        <v>0</v>
      </c>
      <c r="M16" s="14"/>
      <c r="N16" s="15">
        <v>1</v>
      </c>
      <c r="Y16" s="0">
        <f>=IF(Y$2=0,"",IF(OR(Y$2&lt;$C16,Y$2&gt;$D16),"Warning","OK"))</f>
      </c>
    </row>
    <row r="17">
      <c r="A17" s="3" t="s">
        <v>23</v>
      </c>
      <c r="B17" s="3" t="s">
        <v>24</v>
      </c>
      <c r="C17" s="11">
        <v>45980</v>
      </c>
      <c r="D17" s="11">
        <v>45982</v>
      </c>
      <c r="E17" s="3" t="s">
        <v>77</v>
      </c>
      <c r="F17" s="3" t="s">
        <v>78</v>
      </c>
      <c r="G17" s="3" t="s">
        <v>79</v>
      </c>
      <c r="H17" s="3" t="s">
        <v>80</v>
      </c>
      <c r="I17" s="12">
        <v>7</v>
      </c>
      <c r="J17" s="12">
        <v>0</v>
      </c>
      <c r="K17" s="12">
        <f>=I17-J17</f>
      </c>
      <c r="L17" s="12">
        <v>0</v>
      </c>
      <c r="M17" s="14"/>
      <c r="N17" s="15">
        <v>0</v>
      </c>
      <c r="Y17" s="0">
        <f>=IF(Y$2=0,"",IF(OR(Y$2&lt;$C17,Y$2&gt;$D17),"Warning","OK"))</f>
      </c>
    </row>
    <row r="18">
      <c r="A18" s="3" t="s">
        <v>23</v>
      </c>
      <c r="B18" s="3" t="s">
        <v>24</v>
      </c>
      <c r="C18" s="11">
        <v>45980</v>
      </c>
      <c r="D18" s="11">
        <v>45982</v>
      </c>
      <c r="E18" s="3" t="s">
        <v>81</v>
      </c>
      <c r="F18" s="3" t="s">
        <v>82</v>
      </c>
      <c r="G18" s="3" t="s">
        <v>83</v>
      </c>
      <c r="H18" s="3" t="s">
        <v>84</v>
      </c>
      <c r="I18" s="12">
        <v>1</v>
      </c>
      <c r="J18" s="12">
        <v>0</v>
      </c>
      <c r="K18" s="12">
        <f>=I18-J18</f>
      </c>
      <c r="L18" s="12">
        <v>0</v>
      </c>
      <c r="M18" s="14"/>
      <c r="N18" s="15">
        <v>0</v>
      </c>
      <c r="Y18" s="0">
        <f>=IF(Y$2=0,"",IF(OR(Y$2&lt;$C18,Y$2&gt;$D18),"Warning","OK"))</f>
      </c>
    </row>
    <row r="19">
      <c r="A19" s="3" t="s">
        <v>23</v>
      </c>
      <c r="B19" s="3" t="s">
        <v>24</v>
      </c>
      <c r="C19" s="11">
        <v>45980</v>
      </c>
      <c r="D19" s="11">
        <v>45982</v>
      </c>
      <c r="E19" s="3" t="s">
        <v>85</v>
      </c>
      <c r="F19" s="3" t="s">
        <v>86</v>
      </c>
      <c r="G19" s="3" t="s">
        <v>87</v>
      </c>
      <c r="H19" s="3" t="s">
        <v>88</v>
      </c>
      <c r="I19" s="12">
        <v>6</v>
      </c>
      <c r="J19" s="12">
        <v>0</v>
      </c>
      <c r="K19" s="12">
        <f>=I19-J19</f>
      </c>
      <c r="L19" s="12">
        <v>0</v>
      </c>
      <c r="M19" s="14"/>
      <c r="N19" s="15">
        <v>0</v>
      </c>
      <c r="Y19" s="0">
        <f>=IF(Y$2=0,"",IF(OR(Y$2&lt;$C19,Y$2&gt;$D19),"Warning","OK"))</f>
      </c>
    </row>
    <row r="20">
      <c r="A20" s="3" t="s">
        <v>23</v>
      </c>
      <c r="B20" s="3" t="s">
        <v>24</v>
      </c>
      <c r="C20" s="11">
        <v>45980</v>
      </c>
      <c r="D20" s="11">
        <v>45982</v>
      </c>
      <c r="E20" s="3" t="s">
        <v>89</v>
      </c>
      <c r="F20" s="3" t="s">
        <v>90</v>
      </c>
      <c r="G20" s="3" t="s">
        <v>91</v>
      </c>
      <c r="H20" s="3" t="s">
        <v>92</v>
      </c>
      <c r="I20" s="12">
        <v>34</v>
      </c>
      <c r="J20" s="12">
        <v>0</v>
      </c>
      <c r="K20" s="12">
        <f>=I20-J20</f>
      </c>
      <c r="L20" s="12">
        <v>0</v>
      </c>
      <c r="M20" s="14"/>
      <c r="N20" s="15">
        <v>0</v>
      </c>
      <c r="Y20" s="0">
        <f>=IF(Y$2=0,"",IF(OR(Y$2&lt;$C20,Y$2&gt;$D20),"Warning","OK"))</f>
      </c>
    </row>
    <row r="21">
      <c r="A21" s="3" t="s">
        <v>23</v>
      </c>
      <c r="B21" s="3" t="s">
        <v>24</v>
      </c>
      <c r="C21" s="11">
        <v>45980</v>
      </c>
      <c r="D21" s="11">
        <v>45982</v>
      </c>
      <c r="E21" s="3" t="s">
        <v>93</v>
      </c>
      <c r="F21" s="3" t="s">
        <v>94</v>
      </c>
      <c r="G21" s="3" t="s">
        <v>95</v>
      </c>
      <c r="H21" s="3" t="s">
        <v>96</v>
      </c>
      <c r="I21" s="12">
        <v>14</v>
      </c>
      <c r="J21" s="12">
        <v>0</v>
      </c>
      <c r="K21" s="12">
        <f>=I21-J21</f>
      </c>
      <c r="L21" s="12">
        <v>0</v>
      </c>
      <c r="M21" s="14"/>
      <c r="N21" s="15">
        <v>0</v>
      </c>
      <c r="Y21" s="0">
        <f>=IF(Y$2=0,"",IF(OR(Y$2&lt;$C21,Y$2&gt;$D21),"Warning","OK"))</f>
      </c>
    </row>
    <row r="22">
      <c r="A22" s="3" t="s">
        <v>23</v>
      </c>
      <c r="B22" s="3" t="s">
        <v>24</v>
      </c>
      <c r="C22" s="11">
        <v>45980</v>
      </c>
      <c r="D22" s="11">
        <v>45982</v>
      </c>
      <c r="E22" s="3" t="s">
        <v>97</v>
      </c>
      <c r="F22" s="3" t="s">
        <v>98</v>
      </c>
      <c r="G22" s="3" t="s">
        <v>99</v>
      </c>
      <c r="H22" s="3" t="s">
        <v>100</v>
      </c>
      <c r="I22" s="12">
        <v>2</v>
      </c>
      <c r="J22" s="12">
        <v>0</v>
      </c>
      <c r="K22" s="12">
        <f>=I22-J22</f>
      </c>
      <c r="L22" s="12">
        <v>0</v>
      </c>
      <c r="M22" s="14"/>
      <c r="N22" s="15">
        <v>0</v>
      </c>
      <c r="Y22" s="0">
        <f>=IF(Y$2=0,"",IF(OR(Y$2&lt;$C22,Y$2&gt;$D22),"Warning","OK"))</f>
      </c>
    </row>
    <row r="23">
      <c r="A23" s="3" t="s">
        <v>23</v>
      </c>
      <c r="B23" s="3" t="s">
        <v>24</v>
      </c>
      <c r="C23" s="11">
        <v>45980</v>
      </c>
      <c r="D23" s="11">
        <v>45982</v>
      </c>
      <c r="E23" s="3" t="s">
        <v>101</v>
      </c>
      <c r="F23" s="3" t="s">
        <v>102</v>
      </c>
      <c r="G23" s="3" t="s">
        <v>103</v>
      </c>
      <c r="H23" s="3" t="s">
        <v>104</v>
      </c>
      <c r="I23" s="12">
        <v>2</v>
      </c>
      <c r="J23" s="12">
        <v>0</v>
      </c>
      <c r="K23" s="12">
        <f>=I23-J23</f>
      </c>
      <c r="L23" s="12">
        <v>0</v>
      </c>
      <c r="M23" s="14"/>
      <c r="N23" s="15">
        <v>0</v>
      </c>
      <c r="Y23" s="0">
        <f>=IF(Y$2=0,"",IF(OR(Y$2&lt;$C23,Y$2&gt;$D23),"Warning","OK"))</f>
      </c>
    </row>
    <row r="24">
      <c r="A24" s="3" t="s">
        <v>23</v>
      </c>
      <c r="B24" s="3" t="s">
        <v>24</v>
      </c>
      <c r="C24" s="11">
        <v>45980</v>
      </c>
      <c r="D24" s="11">
        <v>45982</v>
      </c>
      <c r="E24" s="3" t="s">
        <v>105</v>
      </c>
      <c r="F24" s="3" t="s">
        <v>106</v>
      </c>
      <c r="G24" s="3" t="s">
        <v>107</v>
      </c>
      <c r="H24" s="3" t="s">
        <v>108</v>
      </c>
      <c r="I24" s="12">
        <v>0</v>
      </c>
      <c r="J24" s="12">
        <v>0</v>
      </c>
      <c r="K24" s="12">
        <f>=I24-J24</f>
      </c>
      <c r="L24" s="12">
        <v>0</v>
      </c>
      <c r="M24" s="14"/>
      <c r="N24" s="15">
        <v>0</v>
      </c>
      <c r="Y24" s="0">
        <f>=IF(Y$2=0,"",IF(OR(Y$2&lt;$C24,Y$2&gt;$D24),"Warning","OK"))</f>
      </c>
    </row>
    <row r="25">
      <c r="A25" s="3" t="s">
        <v>23</v>
      </c>
      <c r="B25" s="3" t="s">
        <v>24</v>
      </c>
      <c r="C25" s="11">
        <v>45980</v>
      </c>
      <c r="D25" s="11">
        <v>45982</v>
      </c>
      <c r="E25" s="3" t="s">
        <v>109</v>
      </c>
      <c r="F25" s="3" t="s">
        <v>110</v>
      </c>
      <c r="G25" s="3" t="s">
        <v>111</v>
      </c>
      <c r="H25" s="3" t="s">
        <v>112</v>
      </c>
      <c r="I25" s="12">
        <v>12</v>
      </c>
      <c r="J25" s="12">
        <v>0</v>
      </c>
      <c r="K25" s="12">
        <f>=I25-J25</f>
      </c>
      <c r="L25" s="12">
        <v>0</v>
      </c>
      <c r="M25" s="14"/>
      <c r="N25" s="15">
        <v>0</v>
      </c>
      <c r="Y25" s="0">
        <f>=IF(Y$2=0,"",IF(OR(Y$2&lt;$C25,Y$2&gt;$D25),"Warning","OK"))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113</v>
      </c>
      <c r="B2" s="17"/>
      <c r="C2" s="18" t="s">
        <v>21</v>
      </c>
    </row>
    <row r="3">
      <c r="A3" s="19" t="s">
        <v>114</v>
      </c>
      <c r="B3" s="17"/>
      <c r="C3" s="20" t="s">
        <v>24</v>
      </c>
    </row>
    <row r="4">
      <c r="A4" s="19" t="s">
        <v>8</v>
      </c>
      <c r="B4" s="17"/>
      <c r="C4" s="20">
        <f>=SUM('Items to ship'!N4:N25)</f>
      </c>
    </row>
    <row r="5">
      <c r="A5" s="19" t="s">
        <v>115</v>
      </c>
      <c r="B5" s="17"/>
      <c r="C5" s="22" t="s">
        <v>116</v>
      </c>
    </row>
    <row r="6">
      <c r="A6" s="19" t="s">
        <v>117</v>
      </c>
      <c r="B6" s="17"/>
      <c r="C6" s="21" t="s">
        <v>118</v>
      </c>
    </row>
    <row r="7">
      <c r="A7" s="19" t="s">
        <v>119</v>
      </c>
      <c r="B7" s="17"/>
      <c r="C7" s="21" t="s">
        <v>120</v>
      </c>
    </row>
    <row r="8">
      <c r="A8" s="19" t="s">
        <v>121</v>
      </c>
      <c r="B8" s="17"/>
      <c r="C8" s="21">
        <v>0</v>
      </c>
    </row>
    <row r="9">
      <c r="A9" s="19" t="s">
        <v>122</v>
      </c>
      <c r="B9" s="17"/>
      <c r="C9" s="21">
        <v>1</v>
      </c>
    </row>
    <row r="10">
      <c r="A10" s="19" t="s">
        <v>123</v>
      </c>
      <c r="B10" s="17"/>
      <c r="C10" s="21">
        <v>9.03</v>
      </c>
    </row>
    <row r="11">
      <c r="A11" s="19" t="s">
        <v>124</v>
      </c>
      <c r="B11" s="17"/>
      <c r="C11" s="21">
        <v>0.82</v>
      </c>
    </row>
    <row r="12">
      <c r="A12" s="19" t="s">
        <v>125</v>
      </c>
      <c r="B12" s="17"/>
      <c r="C12" s="21" t="s">
        <v>116</v>
      </c>
    </row>
    <row r="15">
      <c r="A15" s="6" t="s">
        <v>126</v>
      </c>
    </row>
    <row r="16">
      <c r="A16" s="23" t="s">
        <v>127</v>
      </c>
      <c r="B16" s="17"/>
      <c r="C16" s="24">
        <f>=IF(C3="2+ FCs","POs with different ship to locations added to shipment",IF(C3="n/a","No items added to shipment","OK"))</f>
      </c>
    </row>
    <row r="17">
      <c r="A17" s="23" t="s">
        <v>128</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129</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130</v>
      </c>
      <c r="B19" s="17"/>
      <c r="C19" s="24">
        <f>=IF(OR(C8="",C7="",C7&lt;0,C8&lt;0),"Please provide a valid input. Enter 0 if you are not shipping pallets",IF(C8+ROUNDUP(C7/2,0)&gt;26,"You may only ship up to 26 unstacked or 52 stacked pallets.","OK"))</f>
      </c>
    </row>
    <row r="20">
      <c r="A20" s="23" t="s">
        <v>131</v>
      </c>
      <c r="B20" s="17"/>
      <c r="C20" s="24">
        <f>=IF(OR(C11="",C11&lt;1),"Please provide a valid input",IF(C11&gt;3500,"You may not ship more than 3500 cuFt",IF(AND(SUM(C7:C8)&gt;0,IFERROR(C11/SUM(C7:C8),999)&gt;180),"The max volume per pallet is 180 cuFt","OK")))</f>
      </c>
    </row>
    <row r="21">
      <c r="A21" s="23" t="s">
        <v>132</v>
      </c>
      <c r="B21" s="17"/>
      <c r="C21" s="24">
        <f>=IF(OR(C10="",C10&lt;1),"Please provide a valid input",IF(C10&gt;40000,"The max weight you may ship is 40,000 lbs.","OK"))</f>
      </c>
    </row>
    <row r="22">
      <c r="A22" s="23" t="s">
        <v>133</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134</v>
      </c>
      <c r="B1" s="0">
        <f>=IF(SUM(B$3:B$1048576)&lt;&gt;MAX(B$3:B$1048576),"2+ FCs",IF(B$2=0,"n/a",INDEX($A$3:$A$1048576,MATCH(B$2,B$3:B$1048576,0),1)))</f>
      </c>
    </row>
    <row r="2">
      <c r="A2" s="0" t="s">
        <v>135</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118</v>
      </c>
      <c r="B1" s="0" t="s">
        <v>136</v>
      </c>
      <c r="C1" s="0" t="s">
        <v>137</v>
      </c>
    </row>
    <row r="2">
      <c r="A2" s="0" t="s">
        <v>138</v>
      </c>
      <c r="B2" s="0" t="s">
        <v>139</v>
      </c>
      <c r="C2" s="0" t="s">
        <v>137</v>
      </c>
    </row>
    <row r="3">
      <c r="A3" s="0" t="s">
        <v>140</v>
      </c>
      <c r="B3" s="0" t="s">
        <v>141</v>
      </c>
      <c r="C3" s="0" t="s">
        <v>137</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142</v>
      </c>
      <c r="B1" s="0" t="s">
        <v>143</v>
      </c>
    </row>
    <row r="2">
      <c r="A2" s="8">
        <v>44928</v>
      </c>
      <c r="B2" s="0" t="s">
        <v>137</v>
      </c>
    </row>
    <row r="3">
      <c r="A3" s="8">
        <v>44977</v>
      </c>
      <c r="B3" s="0" t="s">
        <v>137</v>
      </c>
    </row>
    <row r="4">
      <c r="A4" s="8">
        <v>45075</v>
      </c>
      <c r="B4" s="0" t="s">
        <v>137</v>
      </c>
    </row>
    <row r="5">
      <c r="A5" s="8">
        <v>45111</v>
      </c>
      <c r="B5" s="0" t="s">
        <v>137</v>
      </c>
    </row>
    <row r="6">
      <c r="A6" s="8">
        <v>45173</v>
      </c>
      <c r="B6" s="0" t="s">
        <v>137</v>
      </c>
    </row>
    <row r="7">
      <c r="A7" s="8">
        <v>45253</v>
      </c>
      <c r="B7" s="0" t="s">
        <v>137</v>
      </c>
    </row>
    <row r="8">
      <c r="A8" s="8">
        <v>45254</v>
      </c>
      <c r="B8" s="0" t="s">
        <v>137</v>
      </c>
    </row>
    <row r="9">
      <c r="A9" s="8">
        <v>45285</v>
      </c>
      <c r="B9" s="0" t="s">
        <v>137</v>
      </c>
    </row>
    <row r="10">
      <c r="A10" s="8">
        <v>45286</v>
      </c>
      <c r="B10" s="0" t="s">
        <v>137</v>
      </c>
    </row>
    <row r="11">
      <c r="A11" s="8">
        <v>45292</v>
      </c>
      <c r="B11" s="0" t="s">
        <v>137</v>
      </c>
    </row>
    <row r="12">
      <c r="A12" s="8">
        <v>45341</v>
      </c>
      <c r="B12" s="0" t="s">
        <v>137</v>
      </c>
    </row>
    <row r="13">
      <c r="A13" s="8">
        <v>45439</v>
      </c>
      <c r="B13" s="0" t="s">
        <v>137</v>
      </c>
    </row>
    <row r="14">
      <c r="A14" s="8">
        <v>45477</v>
      </c>
      <c r="B14" s="0" t="s">
        <v>137</v>
      </c>
    </row>
    <row r="15">
      <c r="A15" s="8">
        <v>45537</v>
      </c>
      <c r="B15" s="0" t="s">
        <v>137</v>
      </c>
    </row>
    <row r="16">
      <c r="A16" s="8">
        <v>45624</v>
      </c>
      <c r="B16" s="0" t="s">
        <v>137</v>
      </c>
    </row>
    <row r="17">
      <c r="A17" s="8">
        <v>45651</v>
      </c>
      <c r="B17" s="0" t="s">
        <v>137</v>
      </c>
    </row>
    <row r="18">
      <c r="A18" s="8">
        <v>45658</v>
      </c>
      <c r="B18" s="0" t="s">
        <v>137</v>
      </c>
    </row>
    <row r="19">
      <c r="A19" s="8">
        <v>45705</v>
      </c>
      <c r="B19" s="0" t="s">
        <v>137</v>
      </c>
    </row>
    <row r="20">
      <c r="A20" s="8">
        <v>45803</v>
      </c>
      <c r="B20" s="0" t="s">
        <v>137</v>
      </c>
    </row>
    <row r="21">
      <c r="A21" s="8">
        <v>45842</v>
      </c>
      <c r="B21" s="0" t="s">
        <v>137</v>
      </c>
    </row>
    <row r="22">
      <c r="A22" s="8">
        <v>45901</v>
      </c>
      <c r="B22" s="0" t="s">
        <v>137</v>
      </c>
    </row>
    <row r="23">
      <c r="A23" s="8">
        <v>45988</v>
      </c>
      <c r="B23" s="0" t="s">
        <v>137</v>
      </c>
    </row>
    <row r="24">
      <c r="A24" s="8">
        <v>46016</v>
      </c>
      <c r="B24" s="0" t="s">
        <v>137</v>
      </c>
    </row>
    <row r="25">
      <c r="A25" s="8">
        <v>46017</v>
      </c>
      <c r="B25" s="0" t="s">
        <v>137</v>
      </c>
    </row>
  </sheetData>
  <headerFooter/>
</worksheet>
</file>