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 activeTab="4"/>
  </bookViews>
  <sheets>
    <sheet name="Original" sheetId="24" r:id="rId1"/>
    <sheet name="Modified" sheetId="25" r:id="rId2"/>
    <sheet name="Crystal Report" sheetId="26" r:id="rId3"/>
    <sheet name="Q Recon." sheetId="27" r:id="rId4"/>
    <sheet name="Final Adjustment" sheetId="29" r:id="rId5"/>
    <sheet name="Ref-item" sheetId="5" r:id="rId6"/>
  </sheets>
  <definedNames>
    <definedName name="_xlnm._FilterDatabase" localSheetId="4" hidden="1">'Final Adjustment'!$A$1:$S$27</definedName>
    <definedName name="_xlnm._FilterDatabase" localSheetId="1" hidden="1">Modified!$A$1:$S$44</definedName>
    <definedName name="_xlnm._FilterDatabase" localSheetId="3" hidden="1">'Q Recon.'!$A$1:$R$44</definedName>
  </definedNames>
  <calcPr calcId="145621"/>
</workbook>
</file>

<file path=xl/calcChain.xml><?xml version="1.0" encoding="utf-8"?>
<calcChain xmlns="http://schemas.openxmlformats.org/spreadsheetml/2006/main">
  <c r="S3" i="29" l="1"/>
  <c r="S4" i="29"/>
  <c r="S5" i="29"/>
  <c r="S6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S24" i="29"/>
  <c r="S25" i="29"/>
  <c r="S26" i="29"/>
  <c r="S2" i="29"/>
  <c r="M43" i="27"/>
  <c r="N43" i="27" s="1"/>
  <c r="P43" i="27" s="1"/>
  <c r="O43" i="27"/>
  <c r="M40" i="27"/>
  <c r="N40" i="27" s="1"/>
  <c r="O40" i="27"/>
  <c r="M37" i="27"/>
  <c r="N37" i="27" s="1"/>
  <c r="O37" i="27"/>
  <c r="M32" i="27"/>
  <c r="N32" i="27" s="1"/>
  <c r="O32" i="27"/>
  <c r="M26" i="27"/>
  <c r="N26" i="27" s="1"/>
  <c r="O26" i="27"/>
  <c r="M27" i="27"/>
  <c r="N27" i="27" s="1"/>
  <c r="O27" i="27"/>
  <c r="M28" i="27"/>
  <c r="N28" i="27" s="1"/>
  <c r="O28" i="27"/>
  <c r="M29" i="27"/>
  <c r="N29" i="27" s="1"/>
  <c r="O29" i="27"/>
  <c r="M23" i="27"/>
  <c r="N23" i="27" s="1"/>
  <c r="O23" i="27"/>
  <c r="M14" i="27"/>
  <c r="N14" i="27" s="1"/>
  <c r="O14" i="27"/>
  <c r="M10" i="27"/>
  <c r="N10" i="27" s="1"/>
  <c r="O10" i="27"/>
  <c r="M2" i="27"/>
  <c r="N2" i="27" s="1"/>
  <c r="O2" i="27"/>
  <c r="M3" i="27"/>
  <c r="N3" i="27" s="1"/>
  <c r="O3" i="27"/>
  <c r="M4" i="27"/>
  <c r="N4" i="27" s="1"/>
  <c r="O4" i="27"/>
  <c r="M5" i="27"/>
  <c r="N5" i="27" s="1"/>
  <c r="O5" i="27"/>
  <c r="M6" i="27"/>
  <c r="N6" i="27" s="1"/>
  <c r="O6" i="27"/>
  <c r="M7" i="27"/>
  <c r="N7" i="27" s="1"/>
  <c r="O7" i="27"/>
  <c r="H44" i="27"/>
  <c r="O8" i="27"/>
  <c r="O9" i="27"/>
  <c r="O11" i="27"/>
  <c r="O12" i="27"/>
  <c r="O13" i="27"/>
  <c r="O15" i="27"/>
  <c r="O16" i="27"/>
  <c r="O17" i="27"/>
  <c r="O18" i="27"/>
  <c r="O19" i="27"/>
  <c r="O20" i="27"/>
  <c r="O21" i="27"/>
  <c r="O22" i="27"/>
  <c r="O24" i="27"/>
  <c r="O25" i="27"/>
  <c r="O30" i="27"/>
  <c r="O31" i="27"/>
  <c r="O33" i="27"/>
  <c r="O34" i="27"/>
  <c r="O35" i="27"/>
  <c r="O36" i="27"/>
  <c r="O38" i="27"/>
  <c r="O39" i="27"/>
  <c r="O41" i="27"/>
  <c r="O42" i="27"/>
  <c r="M8" i="27"/>
  <c r="N8" i="27" s="1"/>
  <c r="M9" i="27"/>
  <c r="N9" i="27" s="1"/>
  <c r="M11" i="27"/>
  <c r="N11" i="27" s="1"/>
  <c r="M12" i="27"/>
  <c r="N12" i="27" s="1"/>
  <c r="M13" i="27"/>
  <c r="N13" i="27" s="1"/>
  <c r="M15" i="27"/>
  <c r="N15" i="27" s="1"/>
  <c r="M16" i="27"/>
  <c r="N16" i="27" s="1"/>
  <c r="M17" i="27"/>
  <c r="N17" i="27" s="1"/>
  <c r="M18" i="27"/>
  <c r="N18" i="27" s="1"/>
  <c r="M19" i="27"/>
  <c r="N19" i="27" s="1"/>
  <c r="M20" i="27"/>
  <c r="N20" i="27" s="1"/>
  <c r="M21" i="27"/>
  <c r="N21" i="27" s="1"/>
  <c r="M22" i="27"/>
  <c r="N22" i="27" s="1"/>
  <c r="M24" i="27"/>
  <c r="N24" i="27" s="1"/>
  <c r="M25" i="27"/>
  <c r="N25" i="27" s="1"/>
  <c r="M30" i="27"/>
  <c r="N30" i="27" s="1"/>
  <c r="M31" i="27"/>
  <c r="N31" i="27" s="1"/>
  <c r="M33" i="27"/>
  <c r="N33" i="27" s="1"/>
  <c r="M34" i="27"/>
  <c r="N34" i="27" s="1"/>
  <c r="M35" i="27"/>
  <c r="N35" i="27" s="1"/>
  <c r="M36" i="27"/>
  <c r="N36" i="27" s="1"/>
  <c r="M38" i="27"/>
  <c r="N38" i="27" s="1"/>
  <c r="M39" i="27"/>
  <c r="N39" i="27" s="1"/>
  <c r="M41" i="27"/>
  <c r="N41" i="27" s="1"/>
  <c r="M42" i="27"/>
  <c r="N42" i="27" s="1"/>
  <c r="B3" i="25"/>
  <c r="B2" i="25"/>
  <c r="B6" i="25"/>
  <c r="B8" i="25"/>
  <c r="B9" i="25"/>
  <c r="B7" i="25"/>
  <c r="B5" i="25"/>
  <c r="B10" i="25"/>
  <c r="B12" i="25"/>
  <c r="B31" i="25"/>
  <c r="B27" i="25"/>
  <c r="B22" i="25"/>
  <c r="B37" i="25"/>
  <c r="B24" i="25"/>
  <c r="B11" i="25"/>
  <c r="B18" i="25"/>
  <c r="B21" i="25"/>
  <c r="B19" i="25"/>
  <c r="B13" i="25"/>
  <c r="B14" i="25"/>
  <c r="B28" i="25"/>
  <c r="B30" i="25"/>
  <c r="B29" i="25"/>
  <c r="B16" i="25"/>
  <c r="B20" i="25"/>
  <c r="B25" i="25"/>
  <c r="B23" i="25"/>
  <c r="B33" i="25"/>
  <c r="B32" i="25"/>
  <c r="B43" i="25"/>
  <c r="B17" i="25"/>
  <c r="B36" i="25"/>
  <c r="B15" i="25"/>
  <c r="B26" i="25"/>
  <c r="B34" i="25"/>
  <c r="B40" i="25"/>
  <c r="B35" i="25"/>
  <c r="B41" i="25"/>
  <c r="B38" i="25"/>
  <c r="B42" i="25"/>
  <c r="B39" i="25"/>
  <c r="B4" i="25"/>
  <c r="R4" i="25"/>
  <c r="R3" i="25"/>
  <c r="R2" i="25"/>
  <c r="R6" i="25"/>
  <c r="R8" i="25"/>
  <c r="R9" i="25"/>
  <c r="R7" i="25"/>
  <c r="R5" i="25"/>
  <c r="R10" i="25"/>
  <c r="R12" i="25"/>
  <c r="R31" i="25"/>
  <c r="R27" i="25"/>
  <c r="R22" i="25"/>
  <c r="R37" i="25"/>
  <c r="R24" i="25"/>
  <c r="R11" i="25"/>
  <c r="R18" i="25"/>
  <c r="R21" i="25"/>
  <c r="R19" i="25"/>
  <c r="R13" i="25"/>
  <c r="R14" i="25"/>
  <c r="R28" i="25"/>
  <c r="R30" i="25"/>
  <c r="R29" i="25"/>
  <c r="R16" i="25"/>
  <c r="R20" i="25"/>
  <c r="R25" i="25"/>
  <c r="R23" i="25"/>
  <c r="R33" i="25"/>
  <c r="R32" i="25"/>
  <c r="R43" i="25"/>
  <c r="R17" i="25"/>
  <c r="R36" i="25"/>
  <c r="R15" i="25"/>
  <c r="R26" i="25"/>
  <c r="R34" i="25"/>
  <c r="R40" i="25"/>
  <c r="R35" i="25"/>
  <c r="R41" i="25"/>
  <c r="R38" i="25"/>
  <c r="R42" i="25"/>
  <c r="R39" i="25"/>
  <c r="G44" i="25"/>
  <c r="H44" i="25"/>
  <c r="I44" i="25"/>
  <c r="J44" i="25"/>
  <c r="K44" i="25"/>
  <c r="L44" i="25"/>
  <c r="M44" i="25"/>
  <c r="N44" i="25"/>
  <c r="O44" i="25"/>
  <c r="P44" i="25"/>
  <c r="Q44" i="25"/>
  <c r="F141" i="24"/>
  <c r="G141" i="24"/>
  <c r="H141" i="24"/>
  <c r="I141" i="24"/>
  <c r="J141" i="24"/>
  <c r="K141" i="24"/>
  <c r="L141" i="24"/>
  <c r="M141" i="24"/>
  <c r="N141" i="24"/>
  <c r="O141" i="24"/>
  <c r="P141" i="24"/>
  <c r="S27" i="29" l="1"/>
  <c r="H45" i="27" s="1"/>
  <c r="H46" i="27" s="1"/>
  <c r="P14" i="27"/>
  <c r="P32" i="27"/>
  <c r="P6" i="27"/>
  <c r="P4" i="27"/>
  <c r="P2" i="27"/>
  <c r="P7" i="27"/>
  <c r="P5" i="27"/>
  <c r="P3" i="27"/>
  <c r="P10" i="27"/>
  <c r="P23" i="27"/>
  <c r="P29" i="27"/>
  <c r="P27" i="27"/>
  <c r="P28" i="27"/>
  <c r="P26" i="27"/>
  <c r="P37" i="27"/>
  <c r="P40" i="27"/>
  <c r="P41" i="27"/>
  <c r="P21" i="27"/>
  <c r="P17" i="27"/>
  <c r="P12" i="27"/>
  <c r="P33" i="27"/>
  <c r="P24" i="27"/>
  <c r="P9" i="27"/>
  <c r="M44" i="27"/>
  <c r="P31" i="27"/>
  <c r="P39" i="27"/>
  <c r="P25" i="27"/>
  <c r="P20" i="27"/>
  <c r="P16" i="27"/>
  <c r="P11" i="27"/>
  <c r="P35" i="27"/>
  <c r="P36" i="27"/>
  <c r="P13" i="27"/>
  <c r="P8" i="27"/>
  <c r="P19" i="27"/>
  <c r="P15" i="27"/>
  <c r="P42" i="27"/>
  <c r="P38" i="27"/>
  <c r="P34" i="27"/>
  <c r="P30" i="27"/>
  <c r="P22" i="27"/>
  <c r="P18" i="27"/>
</calcChain>
</file>

<file path=xl/sharedStrings.xml><?xml version="1.0" encoding="utf-8"?>
<sst xmlns="http://schemas.openxmlformats.org/spreadsheetml/2006/main" count="3233" uniqueCount="574">
  <si>
    <t>sku</t>
  </si>
  <si>
    <t>fnsku</t>
  </si>
  <si>
    <t>asin</t>
  </si>
  <si>
    <t>product-name</t>
  </si>
  <si>
    <t>condition</t>
  </si>
  <si>
    <t>beginning-quantity</t>
  </si>
  <si>
    <t>ending-quantity</t>
  </si>
  <si>
    <t>received</t>
  </si>
  <si>
    <t>returned</t>
  </si>
  <si>
    <t>found</t>
  </si>
  <si>
    <t>sold</t>
  </si>
  <si>
    <t>removed</t>
  </si>
  <si>
    <t>lost</t>
  </si>
  <si>
    <t>disposed</t>
  </si>
  <si>
    <t>other</t>
  </si>
  <si>
    <t>discrepant-quantity</t>
  </si>
  <si>
    <t>MP-LGSPL8875</t>
  </si>
  <si>
    <t>B07DLTPHJ5</t>
  </si>
  <si>
    <t>Madison Park Duke Long Faux Fur Ultra Soft Plush Mink Quilted Sofa Couch Cover Protector Chair Slipcover with Elastic Straps, Loveseat Size, Grey</t>
  </si>
  <si>
    <t>NewItem</t>
  </si>
  <si>
    <t>MP-DGSPS11075</t>
  </si>
  <si>
    <t>B07DLV4TGN</t>
  </si>
  <si>
    <t>Madison Park Arctic Checkboard Long Faux Fur Ultra Soft Quilted Sofa Couch Cover Protector Chair Slipcover With Elastic Straps, Size, Grey</t>
  </si>
  <si>
    <t>MP-LGSPC6575</t>
  </si>
  <si>
    <t>B07DLV6J7P</t>
  </si>
  <si>
    <t>Madison Park Ultra Soft Plush Quilted Duke Long Faux Fur Mink Quailted Sofa Chair Cover with Elastic Straps, Size, Light Grey</t>
  </si>
  <si>
    <t>MP-CHSPS11075</t>
  </si>
  <si>
    <t>B07DLVFW1B</t>
  </si>
  <si>
    <t>Madison Park Duke Long Faux Fur Ultra Soft Plush Mink Quilted Sofa Couch Cover Protector Chair Slipcover With Elastic Straps, Size, Chocolate</t>
  </si>
  <si>
    <t>MP-DGSPC6575</t>
  </si>
  <si>
    <t>B07DLVL7N1</t>
  </si>
  <si>
    <t>Madison Park Arctic Checkboard Ultra Soft Quilted Duke Long Faux Fur Mink Quailted Sofa Chair Cover with Elastic Straps, Dark Grey, Size</t>
  </si>
  <si>
    <t>MP-LGSPS11075</t>
  </si>
  <si>
    <t>B07DLWBSM1</t>
  </si>
  <si>
    <t>Madison Park Duke Long Faux Fur Ultra Soft Plush Mink Quilted Sofa Couch Cover Protector Chair Slipcover With Elastic Straps, Size, Grey</t>
  </si>
  <si>
    <t>MP-CPSPS11075</t>
  </si>
  <si>
    <t>B07DLWMLBX</t>
  </si>
  <si>
    <t>Madison Park Duke Long Faux Fur Ultra Soft Plush Mink Quilted Sofa Couch Cover Protector Chair Slipcover with Elastic Straps, Size, Champagne</t>
  </si>
  <si>
    <t>MPT16-0033</t>
  </si>
  <si>
    <t>B07S669VPW</t>
  </si>
  <si>
    <t>MP2 MPT16-0033 Breathable Cooling Cotton Terry Deep Pocket, Stain Release 3M Scotchgard, Queen - 60" x 80", White</t>
  </si>
  <si>
    <t>MPT16-0035</t>
  </si>
  <si>
    <t>B07S66KKQK</t>
  </si>
  <si>
    <t>MP2 Quinalt Waterproof Bed Mattress Protector Breathable Cooling Cotton Terry Deep Pocket, Stain Release 3M Scotchgard, California King - 72" x 84", White</t>
  </si>
  <si>
    <t>MPT16-0032</t>
  </si>
  <si>
    <t>B07S67QZH8</t>
  </si>
  <si>
    <t>MP2 MPT16-0032 Breathable Cooling Cotton Terry Deep Pocket, Stain Release 3M Scotchgard, Full - 54" x 75", White</t>
  </si>
  <si>
    <t>MPT16-0034</t>
  </si>
  <si>
    <t>B07S881DZS</t>
  </si>
  <si>
    <t>MP2 MPT16-0034 Breathable Cooling Cotton Terry Deep Pocket, Stain Release 3M Scotchgard, King - 78" x 80", White</t>
  </si>
  <si>
    <t>MPT16-0030</t>
  </si>
  <si>
    <t>B07SBD4D4R</t>
  </si>
  <si>
    <t>MP2 MPT16-0030 Breathable Cooling Cotton Terry Deep Pocket, Stain Release 3M Scotchgard, Twin - 39" x 75", White</t>
  </si>
  <si>
    <t>MPT16-0031</t>
  </si>
  <si>
    <t>B07SBDH47W</t>
  </si>
  <si>
    <t>MP2 MPT16-0031 Breathable Cooling Cotton Terry Deep Pocket, Stain Release 3M Scotchgard, Twin XL - 39" x 80", White</t>
  </si>
  <si>
    <t>MPT51-0065</t>
  </si>
  <si>
    <t>B07V2GKLDG</t>
  </si>
  <si>
    <t>MP2 Glacier Weighted Blanket with Nano-Ceramic Beads Reversible Cooling &amp; Warm Cover for Hot and Cold Sleepers, 41 in x 60 in 10 lb, Navy</t>
  </si>
  <si>
    <t>MPT51-0063</t>
  </si>
  <si>
    <t>B07V2GY7TD</t>
  </si>
  <si>
    <t>MP2 Glacier Weighted Blanket with Nano-Ceramic Beads Reversible Cooling &amp; Warm Cover for Hot and Cold Sleepers, 36 in x 48 in 5 lb, Grey</t>
  </si>
  <si>
    <t>MPT51-0066</t>
  </si>
  <si>
    <t>B07V2H4MTL</t>
  </si>
  <si>
    <t>MP2 Glacier Weighted Blanket with Nano-Ceramic Beads Reversible Cooling &amp; Warm Cover for Hot and Cold Sleepers, 36 in x 48 in 5 lb, Navy</t>
  </si>
  <si>
    <t>MPT51-0070</t>
  </si>
  <si>
    <t>B07V2H63QT</t>
  </si>
  <si>
    <t>MP2 Glacier Weighted Blanket with Nano-Ceramic Beads Reversible Cooling &amp; Warm Cover for Hot and Cold Sleepers, 60 in x 80 in 20 lb, Grey</t>
  </si>
  <si>
    <t>MPT51-0072</t>
  </si>
  <si>
    <t>B07V3K6J26</t>
  </si>
  <si>
    <t>MP2 Glacier Weighted Blanket with Nano-Ceramic Beads Reversible Cooling &amp; Warm Cover for Hot and Cold Sleepers, 60 in x 80 in 20 lb, Navy</t>
  </si>
  <si>
    <t>MPT51-0064</t>
  </si>
  <si>
    <t>B07V3L8MJ2</t>
  </si>
  <si>
    <t>MP2 Glacier Weighted Blanket with Nano-Ceramic Beads Reversible Cooling &amp; Warm Cover for Hot and Cold Sleepers, 48 in x 72 in 15 lb, Navy</t>
  </si>
  <si>
    <t>MPT51-0062</t>
  </si>
  <si>
    <t>B07V3LDCDV</t>
  </si>
  <si>
    <t>MP2 Glacier Weighted Blanket with Nano-Ceramic Beads Reversible Cooling &amp; Warm Cover for Hot and Cold Sleepers, 41 in x 60 in 10 lb, Grey</t>
  </si>
  <si>
    <t>MPT51-0061</t>
  </si>
  <si>
    <t>B07V3LZWKB</t>
  </si>
  <si>
    <t>MP2 Glacier Weighted Blanket with Nano-Ceramic Beads Reversible Cooling &amp; Warm Cover for Hot and Cold Sleepers, 48 in x 72 in 15 lb, Grey</t>
  </si>
  <si>
    <t>MPT51-0071</t>
  </si>
  <si>
    <t>B07V5N4WH1</t>
  </si>
  <si>
    <t>MP2 Glacier Weighted Blanket with Nano-Ceramic Beads Reversible Cooling &amp; Warm Cover for Hot and Cold Sleepers, 60 in x 80 in 25 lb, Grey</t>
  </si>
  <si>
    <t>MPT51-0073</t>
  </si>
  <si>
    <t>B07V5PVMBC</t>
  </si>
  <si>
    <t>MP2 Glacier Weighted Blanket with Nano-Ceramic Beads Reversible Cooling &amp; Warm Cover for Hot and Cold Sleepers, 60 in x 80 in 25 lb, Navy</t>
  </si>
  <si>
    <t>MPT51-0085</t>
  </si>
  <si>
    <t>B07W4TCLNQ</t>
  </si>
  <si>
    <t>MP2 Sherpa Fleece Blanket Twin Size Fuzzy Soft Cozy Plush Flannel Blanket for Sofa, Couch, Bed, Outdoor, Travel - 66x90 Inches, Burgundy</t>
  </si>
  <si>
    <t>MPT51-0093</t>
  </si>
  <si>
    <t>B07W4TCLYR</t>
  </si>
  <si>
    <t>MP2 Fuzzy Sherpa Fleece Blanket King Size - Soft Fluffy Flannel Plush Blanket for Bed, Sofa, Couch, Outdoor or Travel - 108x90 Inches, Blue Plaid</t>
  </si>
  <si>
    <t>MPT51-0101</t>
  </si>
  <si>
    <t>B07W4TCYFP</t>
  </si>
  <si>
    <t>MP2 Soft Sherpa Fleece Throw Blanket - Fuzzy Cozy Plush Flannel Throws for Sofa, Couch, Bed, Outdoor or Travel - 50x60 Inches, Grey Plaid</t>
  </si>
  <si>
    <t>MPT51-0080</t>
  </si>
  <si>
    <t>B07W4TD1J9</t>
  </si>
  <si>
    <t>MP2 Fuzzy Sherpa Fleece Blanket Queen Size - Soft Fluffy Flannel Plush Blanket for Bed, Sofa, Couch, Outdoor or Travel - 90x90 Inches, Navy</t>
  </si>
  <si>
    <t>MPT21-0138</t>
  </si>
  <si>
    <t>B07W4VXWFC</t>
  </si>
  <si>
    <t>MP2 Silk Pillowcase 100% Mulberry Worm Silk Pillow Cover for Hair and Skin Standard Size Both Side 25 Momme 600 Thread Count 1 Pack with Hidden Zipper and Satin Pouch Envelope Gift Package Taupe</t>
  </si>
  <si>
    <t>MPT21-0137</t>
  </si>
  <si>
    <t>B07W4VY4B4</t>
  </si>
  <si>
    <t>MP2 Silk Pillowcase 100% Mulberry Worm Silk Pillow Cover for Hair and Skin King Size Both Side 25 Momme 600 Thread Count 1 Pack with Hidden Zipper and Satin Pouch Envelope Gift Package Blush</t>
  </si>
  <si>
    <t>MPT21-0140</t>
  </si>
  <si>
    <t>B07W4W1BPG</t>
  </si>
  <si>
    <t>MP2 Silk Pillowcase 100% Mulberry Worm Silk Pillow Cover for Hair and Skin King Size Both Side 25 Momme 600 Thread Count 1 Pack with Hidden Zipper and Satin Pouch Envelope Gift Package Taupe</t>
  </si>
  <si>
    <t>MPT51-0095</t>
  </si>
  <si>
    <t>B07W4X8PCL</t>
  </si>
  <si>
    <t>MP2 Soft Sherpa Fleece Throw Blanket - Fuzzy Cozy Plush Flannel Throws for Sofa, Couch, Bed, Outdoor or Travel - 50x60 Inches, Navy</t>
  </si>
  <si>
    <t>MPT51-0097</t>
  </si>
  <si>
    <t>B07W5YDH7B</t>
  </si>
  <si>
    <t>MP2 Soft Sherpa Fleece Throw Blanket - Fuzzy Cozy Plush Flannel Throws for Sofa, Couch, Bed, Outdoor or Travel - 50x60 Inches, Burgundy</t>
  </si>
  <si>
    <t>MPT51-0103</t>
  </si>
  <si>
    <t>B07W5YDMX9</t>
  </si>
  <si>
    <t>MP2 Soft Sherpa Fleece Throw Blanket - Fuzzy Cozy Plush Flannel Throws for Sofa, Couch, Bed, Outdoor or Travel - 50x60 Inches, Pink Ogee</t>
  </si>
  <si>
    <t>MPT51-0086</t>
  </si>
  <si>
    <t>B07W5YDVHN</t>
  </si>
  <si>
    <t>MP2 Fuzzy Sherpa Fleece Blanket Queen Size - Soft Fluffy Flannel Plush Blanket for Bed, Sofa, Couch, Outdoor or Travel - 90x90 Inches, Burgundy</t>
  </si>
  <si>
    <t>MPT51-0078</t>
  </si>
  <si>
    <t>B07W5YFKVT</t>
  </si>
  <si>
    <t>MP2 Fuzzy Sherpa Fleece Blanket King Size - Soft Fluffy Flannel Plush Blanket for Bed, Sofa, Couch, Outdoor or Travel - 108x90 Inches, Grey</t>
  </si>
  <si>
    <t>MPT21-0111</t>
  </si>
  <si>
    <t>B07W5ZYCKC</t>
  </si>
  <si>
    <t>MP2 Silk Pillowcase 100% Mulberry Worm Silk Pillow Cover for Hair and Skin Standard Size Both Side 19 Momme 600 Thread Count 1 Pack with Hidden Zipper and Satin Pouch Envelope Gift Package Black</t>
  </si>
  <si>
    <t>MPT21-0120</t>
  </si>
  <si>
    <t>B07W5ZYL2C</t>
  </si>
  <si>
    <t>Silk Pillow Cases Standard Size | 100% Mulberry Worm, Both Sides 19 Momme 600 Thread Count Pillow Cover for Hair and Skin w/ Hidden Zipper - 1 Pack, Blush</t>
  </si>
  <si>
    <t>MPT21-0112</t>
  </si>
  <si>
    <t>B07W5ZYMRP</t>
  </si>
  <si>
    <t>MP2 Silk Pillowcase 100% Mulberry Worm Silk Pillow Cover for Hair and Skin Queen Size Both Side 19 Momme 600 Thread Count 1 Pack with Hidden Zipper and Satin Pouch Envelope Gift Package Black</t>
  </si>
  <si>
    <t>MPT21-0134</t>
  </si>
  <si>
    <t>B07W5ZYNQR</t>
  </si>
  <si>
    <t>MP2 Silk Pillowcase 100% Mulberry Worm Silk Pillow Cover for Hair and Skin King Size Both Side 25 Momme 600 Thread Count 1 Pack with Hidden Zipper and Satin Pouch Envelope Gift Package White</t>
  </si>
  <si>
    <t>MPT51-0091</t>
  </si>
  <si>
    <t>B07W628N6Y</t>
  </si>
  <si>
    <t>MP2 Sherpa Fleece Blanket Twin Size Fuzzy Soft Cozy Plush Flannel Blanket for Sofa, Couch, Bed, Outdoor, Travel - 66x90 Inches, Blue Plaid</t>
  </si>
  <si>
    <t>MPT51-0102</t>
  </si>
  <si>
    <t>B07W6YWW31</t>
  </si>
  <si>
    <t>MP2 Soft Sherpa Fleece Throw Blanket - Fuzzy Cozy Plush Flannel Throws for Sofa, Couch, Bed, Outdoor or Travel - 50x60 Inches, Black&amp;Grey Plaid</t>
  </si>
  <si>
    <t>MPT51-0099</t>
  </si>
  <si>
    <t>B07W6YX6NP</t>
  </si>
  <si>
    <t>MP2 Soft Sherpa Fleece Throw Blanket - Fuzzy Cozy Plush Flannel Throws for Sofa, Couch, Bed, Outdoor or Travel - 50x60 Inches, Leopard</t>
  </si>
  <si>
    <t>MPT51-0088</t>
  </si>
  <si>
    <t>B07W6YXH2N</t>
  </si>
  <si>
    <t>MP2 Sherpa Fleece Blanket Twin Size Fuzzy Soft Cozy Plush Flannel Blanket for Sofa, Couch, Bed, Outdoor, Travel - 66x90 Inches, Grey Ogee</t>
  </si>
  <si>
    <t>MPT51-0081</t>
  </si>
  <si>
    <t>B07W6YY51M</t>
  </si>
  <si>
    <t>MP2 Fuzzy Sherpa Fleece Blanket King Size - Soft Fluffy Flannel Plush Blanket for Bed, Sofa, Couch, Outdoor or Travel - 108x90 Inches, Navy</t>
  </si>
  <si>
    <t>MPT51-0084</t>
  </si>
  <si>
    <t>B07W6YYH8P</t>
  </si>
  <si>
    <t>MP2 Fuzzy Sherpa Fleece Blanket King Size - Soft Fluffy Flannel Plush Blanket for Bed, Sofa, Couch, Outdoor or Travel - 108x90 Inches, Pink Blush</t>
  </si>
  <si>
    <t>MPT21-0113</t>
  </si>
  <si>
    <t>B07W71KWVR</t>
  </si>
  <si>
    <t>MP2 Silk Pillowcase 100% Mulberry Worm Silk Pillow Cover for Hair and Skin King Size Both Side 19 Momme 600 Thread Count 1 Pack with Hidden Zipper and Satin Pouch Envelope Gift Package Black</t>
  </si>
  <si>
    <t>MPT21-0129</t>
  </si>
  <si>
    <t>B07W71KX9W</t>
  </si>
  <si>
    <t>MP2 Silk Pillowcase 100% Mulberry Worm Silk Pillow Cover for Hair and Skin Standard Size Both Side 25 Momme 600 Thread Count 1 Pack with Hidden Zipper and Satin Pouch Envelope Gift Package Grey</t>
  </si>
  <si>
    <t>MPT21-0115</t>
  </si>
  <si>
    <t>B07W71M3G5</t>
  </si>
  <si>
    <t>MP2 Silk Pillowcase 100% Mulberry Worm Silk Pillow Cover for Hair and Skin Queen Size Both Side 19 Momme 600 Thread Count 1 Pack with Hidden Zipper and Satin Pouch Envelope Gift Package Grey</t>
  </si>
  <si>
    <t>MPT51-0104</t>
  </si>
  <si>
    <t>B07W836X4X</t>
  </si>
  <si>
    <t>MP2 Soft Sherpa Fleece Throw Blanket - Fuzzy Cozy Plush Flannel Throws for Sofa, Couch, Bed, Outdoor or Travel - 50x60 Inches, Aqua Medallion</t>
  </si>
  <si>
    <t>MPT51-0079</t>
  </si>
  <si>
    <t>B07W837C2Y</t>
  </si>
  <si>
    <t>MP2 Sherpa Fleece Blanket Twin Size Fuzzy Soft Cozy Plush Flannel Blanket for Sofa, Couch, Bed, Outdoor, Travel - 66x90 Inches, Navy</t>
  </si>
  <si>
    <t>MPT51-0082</t>
  </si>
  <si>
    <t>B07W837CNM</t>
  </si>
  <si>
    <t>MP2 Sherpa Fleece Blanket Twin Size Fuzzy Soft Cozy Plush Flannel Blanket for Sofa, Couch, Bed, Outdoor, Travel - 66x90 Inches, Pink</t>
  </si>
  <si>
    <t>MPT51-0094</t>
  </si>
  <si>
    <t>B07W837HWN</t>
  </si>
  <si>
    <t>MP2 Soft Sherpa Fleece Throw Blanket - Fuzzy Cozy Plush Flannel Throws for Sofa, Couch, Bed, Outdoor or Travel - 50x60 Inches, Grey</t>
  </si>
  <si>
    <t>MPT51-0090</t>
  </si>
  <si>
    <t>B07W837MFG</t>
  </si>
  <si>
    <t>MP2 Fuzzy Sherpa Fleece Blanket King Size - Soft Fluffy Flannel Plush Blanket for Bed, Sofa, Couch, Outdoor or Travel - 108x90 Inches, Grey Ogee</t>
  </si>
  <si>
    <t>MPT51-0100</t>
  </si>
  <si>
    <t>B07W837Q84</t>
  </si>
  <si>
    <t>MP2 Soft Sherpa Fleece Throw Blanket - Fuzzy Cozy Plush Flannel Throws for Sofa, Couch, Bed, Outdoor or Travel - 50x60 Inches, Blue Plaid</t>
  </si>
  <si>
    <t>MPT51-0092</t>
  </si>
  <si>
    <t>B07W837XXJ</t>
  </si>
  <si>
    <t>MP2 Fuzzy Sherpa Fleece Blanket Queen Size - Soft Fluffy Flannel Plush Blanket for Bed, Sofa, Couch, Outdoor or Travel - 90x90 Inches, Blue Plaid</t>
  </si>
  <si>
    <t>MPT21-0139</t>
  </si>
  <si>
    <t>B07W84TMBK</t>
  </si>
  <si>
    <t>MP2 Silk Pillowcase 100% Mulberry Worm Silk Pillow Cover for Hair and Skin Queen Size Both Side 25 Momme 600 Thread Count 1 Pack with Hidden Zipper and Satin Pouch Envelope Gift Package Taupe</t>
  </si>
  <si>
    <t>MPT21-0128</t>
  </si>
  <si>
    <t>B07W84TNTV</t>
  </si>
  <si>
    <t>MP2 Silk Pillowcase 100% Mulberry Worm Silk Pillow Cover for Hair and Skin King Size Both Side 25 Momme 600 Thread Count 1 Pack with Hidden Zipper and Satin Pouch Envelope Gift Package Black</t>
  </si>
  <si>
    <t>MPT21-0119</t>
  </si>
  <si>
    <t>B07W84TZ8Q</t>
  </si>
  <si>
    <t>MP2 Silk Pillowcase 100% Mulberry Worm Silk Pillow Cover for Hair and Skin King Size Both Side 19 Momme 600 Thread Count 1 Pack with Hidden Zipper and Satin Pouch Envelope Gift Package White</t>
  </si>
  <si>
    <t>MPT21-0117</t>
  </si>
  <si>
    <t>B07W84V9RM</t>
  </si>
  <si>
    <t>MP2 Silk Pillowcase 100% Mulberry Worm Silk Pillow Cover for Hair and Skin Standard Size Both Side 19 Momme 600 Thread Count 1 Pack with Hidden Zipper and Satin Pouch Envelope Gift Package White</t>
  </si>
  <si>
    <t>MPT51-0087</t>
  </si>
  <si>
    <t>B07W96L9HL</t>
  </si>
  <si>
    <t>MP2 Fuzzy Sherpa Fleece Blanket King Size - Soft Fluffy Flannel Plush Blanket for Bed, Sofa, Couch, Outdoor or Travel - 108x90 Inches, Burgundy</t>
  </si>
  <si>
    <t>MPT51-0089</t>
  </si>
  <si>
    <t>B07W96LK85</t>
  </si>
  <si>
    <t>MP2 Fuzzy Sherpa Fleece Blanket Queen Size - Soft Fluffy Flannel Plush Blanket for Bed, Sofa, Couch, Outdoor or Travel - 90x90 Inches, Grey Ogee</t>
  </si>
  <si>
    <t>MPT51-0077</t>
  </si>
  <si>
    <t>B07W96M9RQ</t>
  </si>
  <si>
    <t>MP2 Fuzzy Sherpa Fleece Blanket Queen Size - Soft Fluffy Flannel Plush Blanket for Bed, Sofa, Couch, Outdoor or Travel - 90x90 Inches, Grey</t>
  </si>
  <si>
    <t>MPT21-0127</t>
  </si>
  <si>
    <t>B07W985DYQ</t>
  </si>
  <si>
    <t>MP2 Silk Pillowcase 100% Mulberry Worm Silk Pillow Cover for Hair and Skin Queen Size Both Side 25 Momme 600 Thread Count 1 Pack with Hidden Zipper and Satin Pouch Envelope Gift Package Black</t>
  </si>
  <si>
    <t>MPT21-0136</t>
  </si>
  <si>
    <t>B07W9861HK</t>
  </si>
  <si>
    <t>100% Mulberry Worm Silk Pillowcase, Both Sides 25 Momme 600 Thread Count Pillow Cover for Hair and Skin with Hidden Zipper - 1 Pack, Queen Size, Blush</t>
  </si>
  <si>
    <t>MPT21-0124</t>
  </si>
  <si>
    <t>B07W986PF3</t>
  </si>
  <si>
    <t>MP2 Silk Pillowcase 100% Mulberry Worm Silk Pillow Cover for Hair and Skin Queen Size Both Side 19 Momme 600 Thread Count 1 Pack with Hidden Zipper and Satin Pouch Envelope Gift Package Taupe</t>
  </si>
  <si>
    <t>MPT21-0123</t>
  </si>
  <si>
    <t>B07W986XYY</t>
  </si>
  <si>
    <t>Silk Pillowcase 100% Mulberry Worm, Both Sides 19 Momme 600 Thread Count Cooling Pillowcases for Hair and Skin w/ Hidden Zipper - 1 Pack, Standard Size, Taupe</t>
  </si>
  <si>
    <t>MPT21-0126</t>
  </si>
  <si>
    <t>B07W986ZQJ</t>
  </si>
  <si>
    <t>MP2 Silk Pillowcase 100% Mulberry Worm Silk Pillow Cover for Hair and Skin Standard Size Both Side 25 Momme 600 Thread Count 1 Pack with Hidden Zipper and Satin Pouch Envelope Gift Package Black</t>
  </si>
  <si>
    <t>MPT21-0131</t>
  </si>
  <si>
    <t>B07W987G73</t>
  </si>
  <si>
    <t>MP2 Silk Pillowcase 100% Mulberry Worm Silk Pillow Cover for Hair and Skin King Size Both Side 25 Momme 600 Thread Count 1 Pack with Hidden Zipper and Satin Pouch Envelope Gift Package Grey</t>
  </si>
  <si>
    <t>MPT51-0098</t>
  </si>
  <si>
    <t>B07WC7H5TQ</t>
  </si>
  <si>
    <t>MP2 Soft Sherpa Fleece Throw Blanket - Fuzzy Cozy Plush Flannel Throws for Sofa, Couch, Bed, Outdoor or Travel - 50x60 Inches, Grey Ogee</t>
  </si>
  <si>
    <t>MPT51-0076</t>
  </si>
  <si>
    <t>B07WC83971</t>
  </si>
  <si>
    <t>MP2 Sherpa Fleece Blanket Twin Size Fuzzy Soft Cozy Plush Flannel Blanket for Sofa, Couch, Bed, Outdoor, Travel - 66x90 Inches, Grey</t>
  </si>
  <si>
    <t>MPT51-0096</t>
  </si>
  <si>
    <t>B07WC8CNRG</t>
  </si>
  <si>
    <t>MP2 Soft Sherpa Fleece Throw Blanket - Fuzzy Cozy Plush Flannel Throws for Sofa, Couch, Bed, Outdoor or Travel - 50x60 Inches, Pink Blush</t>
  </si>
  <si>
    <t>MPT21-0122</t>
  </si>
  <si>
    <t>B07WC94HGK</t>
  </si>
  <si>
    <t>MP2 Silk Pillowcase 100% Mulberry Worm Silk Pillow Cover for Hair and Skin King Size Both Side 19 Momme 600 Thread Count 1 Pack with Hidden Zipper and Satin Pouch Envelope Gift Package Blush</t>
  </si>
  <si>
    <t>MPT21-0116</t>
  </si>
  <si>
    <t>B07WCB4VL6</t>
  </si>
  <si>
    <t>MP2 Silk Pillowcase 100% Mulberry Worm Silk Pillow Cover for Hair and Skin King Size Both Side 19 Momme 600 Thread Count 1 Pack with Hidden Zipper and Satin Pouch Envelope Gift Package Grey</t>
  </si>
  <si>
    <t>MPT21-0133</t>
  </si>
  <si>
    <t>B07WCB5PVH</t>
  </si>
  <si>
    <t>MP2 Silk Pillowcase 100% Mulberry Worm Silk Pillow Cover for Hair and Skin Queen Size Both Side 25 Momme 600 Thread Count 1 Pack with Hidden Zipper and Satin Pouch Envelope Gift Package White</t>
  </si>
  <si>
    <t>MPT21-0130</t>
  </si>
  <si>
    <t>B07WCBFXMF</t>
  </si>
  <si>
    <t>Silk Pillow Case 100% Mulberry Worm Both Sides 25 Momme 600 Thread Count, Silk Pillow Cover for Hair and Skin with Hidden Zipper - 1 Pack, Queen Size, Grey</t>
  </si>
  <si>
    <t>MPT21-0125</t>
  </si>
  <si>
    <t>B07WCBGRTG</t>
  </si>
  <si>
    <t>MP2 Silk Pillowcase 100% Mulberry Worm Silk Pillow Cover for Hair and Skin King Size Both Side 19 Momme 600 Thread Count 1 Pack with Hidden Zipper and Satin Pouch Envelope Gift Package Taupe</t>
  </si>
  <si>
    <t>MPT21-0118</t>
  </si>
  <si>
    <t>B07WCBH8Z6</t>
  </si>
  <si>
    <t>MP2 100% Mulberry Silk Pillowcases Queen Size - 19 Momme 600 Thread Count Organic Worm Silk Pillow Cover with Hidden Zipper for Protecting Hair and Skin - 1 Pack, White</t>
  </si>
  <si>
    <t>MPT21-0114</t>
  </si>
  <si>
    <t>B07WLLT1NR</t>
  </si>
  <si>
    <t>MP2 Silk Pillowcase 100% Mulberry Worm Silk Pillow Cover for Hair and Skin Standard Size Both Side 19 Momme 600 Thread Count 1 Pack with Hidden Zipper and Satin Pouch Envelope Gift Package Grey</t>
  </si>
  <si>
    <t>MPT51-0083</t>
  </si>
  <si>
    <t>B07WLLWCWV</t>
  </si>
  <si>
    <t>MP2 Fuzzy Sherpa Fleece Blanket Queen Size - Soft Fluffy Flannel Plush Blanket for Bed, Sofa, Couch, Outdoor or Travel - 90x90 Inches, Pink Blush</t>
  </si>
  <si>
    <t>MPT21-0121</t>
  </si>
  <si>
    <t>B07WLM5LCW</t>
  </si>
  <si>
    <t>Silk Pillowcase for Hair and Skin | 100% Mulberry Worm, Both Sides 19 Momme 600 Thread Count Pillow Cover w/ Hidden Zipper - 1 Pack, Queen Size, Blush</t>
  </si>
  <si>
    <t>MPT21-0135</t>
  </si>
  <si>
    <t>B07WLNGRFL</t>
  </si>
  <si>
    <t>MP2 Silk Pillowcase 100% Mulberry Worm Silk Pillow Cover for Hair and Skin Standard Size Both Side 25 Momme 600 Thread Count 1 Pack with Hidden Zipper and Satin Pouch Envelope Gift Package Blush</t>
  </si>
  <si>
    <t>MPT21-0132</t>
  </si>
  <si>
    <t>B07WLPMDCL</t>
  </si>
  <si>
    <t>MP2 Silk Pillowcase 100% Mulberry Worm Silk Pillow Cover for Hair and Skin Standard Size Both Side 25 Momme 600 Thread Count 1 Pack with Hidden Zipper and Satin Pouch Envelope Gift Package White</t>
  </si>
  <si>
    <t>MPT54-0017</t>
  </si>
  <si>
    <t>B07ZVLH7NJ</t>
  </si>
  <si>
    <t>MP2 Electric Heated Blanket Machine Washable - 20 Heating Levels &amp; 10 Hours Auto Shut Off Function Single Controller | UL Certified Safety Standard - Twin 62" x 84", Ivory</t>
  </si>
  <si>
    <t>MPT54-0002</t>
  </si>
  <si>
    <t>B07ZVM99MJ</t>
  </si>
  <si>
    <t>MP2 Heated Plush Sherpa Throw - Electric Blanket for Lap w/ 3 Heating Levels &amp; 2 Hours Auto Shut Off, UL Certified Safety Standard, Machine Washable - 50"x 60", Red</t>
  </si>
  <si>
    <t>MPT54-0053</t>
  </si>
  <si>
    <t>B07ZVMRLW9</t>
  </si>
  <si>
    <t>MP2 Heated Plush Sherpa Throw with Foot Pocket - Electric Blanket for Lap w/ 3 Heating Levels &amp; 2 Hours Auto Shut Off, UL Certified Safety Standard, Machine Washable - 50"x 62", Grey</t>
  </si>
  <si>
    <t>MPT54-0022</t>
  </si>
  <si>
    <t>B07ZVN27FX</t>
  </si>
  <si>
    <t>MPT54-0013</t>
  </si>
  <si>
    <t>B07ZVP673B</t>
  </si>
  <si>
    <t>MP2 Plush Sherpa Throw Electric Blanket for Lap w/ 3 Heating Levels &amp; 2 Hours Auto Shut Off, UL Certified EMF Radiation Safe, Machine Washable, 50"x60", Grey Zuri</t>
  </si>
  <si>
    <t>MPT54-0023</t>
  </si>
  <si>
    <t>B07ZVPBH81</t>
  </si>
  <si>
    <t>MP2 Electric Heated Blanket Machine Washable - Dual Controller w/20 Heating Levels &amp; 10 Hours Auto Shut Off Function | UL Certified Safety Standard - Queen 84" x 90", Tan</t>
  </si>
  <si>
    <t>MPT54-0005</t>
  </si>
  <si>
    <t>B07ZVQ3JS2</t>
  </si>
  <si>
    <t>MP2 Heated Plush Sherpa Throw - Electric Blanket for Lap w/ 3 Heating Levels &amp; 2 Hours Auto Shut Off, UL Certified Safety Standard, Machine Washable - 50"x 60", Grey/Black/White Plaid</t>
  </si>
  <si>
    <t>MPT54-0107</t>
  </si>
  <si>
    <t>B07ZVQ6KHX</t>
  </si>
  <si>
    <t>MP2 Fleece Heated Blanket Wrap Shawl, Wearable Electric Poncho Throw with Buttons, 3 Heating Settings &amp; 2 Hours Auto Shut Off, 50"x 64" Seafoam</t>
  </si>
  <si>
    <t>MPT54-0016</t>
  </si>
  <si>
    <t>B07ZVQ6MDB</t>
  </si>
  <si>
    <t>MP2 Electric Heated Blanket Machine Washable - 20 Heating Levels &amp; 10 Hours Auto Shut Off Function Single Controller | UL Certified Safety Standard - Twin 62" x 84", Sapphire Blue</t>
  </si>
  <si>
    <t>MPT54-0001</t>
  </si>
  <si>
    <t>B07ZVQ7JZ8</t>
  </si>
  <si>
    <t>MP2 Plush Sherpa Throw Electric Blanket for Lap w/ 3 Heating Levels &amp; 2 Hours Auto Shut Off, UL Certified EMF Radiation Safe, Machine Washable, 50"x60", Frost Grey</t>
  </si>
  <si>
    <t>MPT54-0015</t>
  </si>
  <si>
    <t>B07ZVQ7KZS</t>
  </si>
  <si>
    <t>MP2 Electric Heated Blanket Machine Washable - 20 Heating Levels &amp; 10 Hours Auto Shut Off Function Single Controller | UL Certified Safety Standard - Twin 62" x 84", Tan</t>
  </si>
  <si>
    <t>MPT54-0009</t>
  </si>
  <si>
    <t>B07ZVQ7ZFQ</t>
  </si>
  <si>
    <t>MP2 Plush Sherpa Throw Electric Blanket for Lap w/ 3 Heating Levels &amp; 2 Hours Auto Shut Off, UL Certified EMF Radiation Safe, Machine Washable, 50"x60", Dark Grey</t>
  </si>
  <si>
    <t>MPT54-0012</t>
  </si>
  <si>
    <t>B07ZVQ9TLD</t>
  </si>
  <si>
    <t>MP2 Heated Plush Sherpa Throw - Electric Blanket for Lap w/ 3 Heating Levels &amp; 2 Hours Auto Shut Off, UL Certified Safety Standard, Machine Washable - 50"x 60", Marble Blue</t>
  </si>
  <si>
    <t>MPT54-0010</t>
  </si>
  <si>
    <t>B07ZVQF78N</t>
  </si>
  <si>
    <t>MP2 Heated Plush Sherpa Throw - Electric Blanket for Lap w/ 3 Heating Levels &amp; 2 Hours Auto Shut Off, UL Certified Safety Standard, Machine Washable - 50"x 60", Blush</t>
  </si>
  <si>
    <t>MPT54-0003</t>
  </si>
  <si>
    <t>B07ZVQGLL9</t>
  </si>
  <si>
    <t>MP2 Heated Plush Sherpa Throw - Electric Blanket for Lap w/ 3 Heating Levels &amp; 2 Hours Auto Shut Off, UL Certified Safety Standard, Machine Washable - 50"x 60", Tan</t>
  </si>
  <si>
    <t>MPT54-0027</t>
  </si>
  <si>
    <t>B07ZVQGQBD</t>
  </si>
  <si>
    <t>MP2 Electric Heated Blanket Machine Washable - Dual Controller w/20 Heating Levels &amp; 10 Hours Auto Shut Off Function | UL Certified Safety Standard - King 100" x 90", Tan</t>
  </si>
  <si>
    <t>MPT54-0004</t>
  </si>
  <si>
    <t>B07ZVQKN3R</t>
  </si>
  <si>
    <t>MP2 Heated Plush Sherpa Throw - Electric Blanket for Lap w/ 3 Heating Levels &amp; 2 Hours Auto Shut Off, UL Certified Safety Standard, Machine Washable - 50"x 60", Red/Black Plaid</t>
  </si>
  <si>
    <t>MPT54-0024</t>
  </si>
  <si>
    <t>B07ZVQKWN7</t>
  </si>
  <si>
    <t>MP2 Electric Heated Blanket Machine Washable - Dual Controller w/20 Heating Levels &amp; 10 Hours Auto Shut Off Function | UL Certified Safety Standard - Queen 84" x 90", Sapphire Blue</t>
  </si>
  <si>
    <t>MPT54-0026</t>
  </si>
  <si>
    <t>B07ZVQMD1P</t>
  </si>
  <si>
    <t>MPT54-0019</t>
  </si>
  <si>
    <t>B07ZVQMRFL</t>
  </si>
  <si>
    <t>MP2 Electric Heated Blanket Machine Washable - 20 Heating Levels &amp; 10 Hours Auto Shut Off Function Single Controller | UL Certified Safety Standard - Full 80" x 84", Tan</t>
  </si>
  <si>
    <t>MPT54-0029</t>
  </si>
  <si>
    <t>B07ZVQQQPM</t>
  </si>
  <si>
    <t>MP2 Electric Heated Blanket Machine Washable - Dual Controller w/20 Heating Levels &amp; 10 Hours Auto Shut Off Function | UL Certified Safety Standard - King 100" x 90", Ivory</t>
  </si>
  <si>
    <t>MPT54-0025</t>
  </si>
  <si>
    <t>B07ZVQR81X</t>
  </si>
  <si>
    <t>MP2 Electric Heated Blanket Machine Washable - Dual Controller w/20 Heating Levels &amp; 10 Hours Auto Shut Off Function | UL Certified Safety Standard - Queen 84" x 90", Ivory</t>
  </si>
  <si>
    <t>MPT54-0007</t>
  </si>
  <si>
    <t>B07ZVQRDX9</t>
  </si>
  <si>
    <t>MP2 Heated Plush Sherpa Throw - Electric Blanket for Lap w/ 3 Heating Levels &amp; 2 Hours Auto Shut Off, UL Certified Safety Standard, Machine Washable - 50"x 60", Green/White Geometric</t>
  </si>
  <si>
    <t>MPT54-0011</t>
  </si>
  <si>
    <t>B07ZVQS68R</t>
  </si>
  <si>
    <t>MP2 Heated Plush Sherpa Throw - Electric Blanket for Lap w/ 3 Heating Levels &amp; 2 Hours Auto Shut Off, UL Certified EMF Radiation Safe, Machine Washable - 50"x 60", Aqua</t>
  </si>
  <si>
    <t>MPT54-0021</t>
  </si>
  <si>
    <t>B07ZVQV61Y</t>
  </si>
  <si>
    <t>MP2 Electric Heated Blanket Machine Washable - 20 Heating Levels &amp; 10 Hours Auto Shut Off Function Single Controller | UL Certified Safety Standard - Full 80" x 84", Ivory</t>
  </si>
  <si>
    <t>MPT54-0018</t>
  </si>
  <si>
    <t>B07ZVQVYBF</t>
  </si>
  <si>
    <t>MP2 Electric Heated Blanket Machine Washable - 20 Heating Levels &amp; 10 Hours Auto Shut Off Function Single Controller | UL Certified Safety Standard - Full 80" x 84", Grey</t>
  </si>
  <si>
    <t>MPT54-0014</t>
  </si>
  <si>
    <t>B07ZVQW7Z5</t>
  </si>
  <si>
    <t>MPT54-0055</t>
  </si>
  <si>
    <t>B07ZVQX2WP</t>
  </si>
  <si>
    <t>MP2 Heated Plush Sherpa Throw with Foot Pocket - Electric Blanket for Lap w/ 3 Heating Levels &amp; 2 Hours Auto Shut Off, UL Certified Safety Standard, Machine Washable - 50"x 62", Red Plaid</t>
  </si>
  <si>
    <t>MPT54-0028</t>
  </si>
  <si>
    <t>B07ZVQZ54G</t>
  </si>
  <si>
    <t>MP2 Electric Heated Blanket Machine Washable - Dual Controller w/20 Heating Levels &amp; 10 Hours Auto Shut Off Function | UL Certified Safety Standard - King 100" x 90", Sapphire Blue</t>
  </si>
  <si>
    <t>MPT54-0054</t>
  </si>
  <si>
    <t>B07ZVR2GY5</t>
  </si>
  <si>
    <t>MP2 Heated Plush Sherpa Throw with Foot Pocket - Electric Blanket for Lap w/ 3 Heating Levels &amp; 2 Hours Auto Shut Off, UL Certified Safety Standard, Machine Washable - 50"x 62", Navy</t>
  </si>
  <si>
    <t>MPT55-0060</t>
  </si>
  <si>
    <t>B07ZVR43BX</t>
  </si>
  <si>
    <t>MP2 Heated Mattress Pad California King Size, Quilted Electric Mattress Pads Fit up to 19" with 5 Heat Settings Dual Controller and 10 Hours Auto Shut Off, 72" x 84"</t>
  </si>
  <si>
    <t>MPT54-0008</t>
  </si>
  <si>
    <t>B07ZVRBJL2</t>
  </si>
  <si>
    <t>MP2 Heated Plush Sherpa Throw - Electric Blanket for Lap w/ 3 Heating Levels &amp; 2 Hours Auto Shut Off, UL Certified Safety Standard, Machine Washable - 50"x 60", Grey/White Geometric</t>
  </si>
  <si>
    <t>MPT54-0106</t>
  </si>
  <si>
    <t>B07ZVRCPRK</t>
  </si>
  <si>
    <t>MP2 Fleece Heated Blanket Wrap Shawl, Wearable Electric Poncho Throw with Buttons, 3 Heating Settings &amp; 2 Hours Auto Shut Off, 50"x 64" Blush</t>
  </si>
  <si>
    <t>MPT54-0006</t>
  </si>
  <si>
    <t>B07ZVRF42Y</t>
  </si>
  <si>
    <t>MP2 Heated Plush Sherpa Throw - Electric Blanket for Lap w/ 3 Heating Levels &amp; 2 Hours Auto Shut Off, UL Certified Safety Standard, Machine Washable - 50"x 60", Blue/Green/Yellow Plaid</t>
  </si>
  <si>
    <t>MPT54-0020</t>
  </si>
  <si>
    <t>B07ZVRG9GH</t>
  </si>
  <si>
    <t>MP2 Electric Heated Blanket Machine Washable - 20 Heating Levels &amp; 10 Hours Auto Shut Off Function Single Controller | UL Certified Safety Standard - Full 80" x 84", Sapphire Blue</t>
  </si>
  <si>
    <t>MPT54-0056</t>
  </si>
  <si>
    <t>B07ZVRMHC5</t>
  </si>
  <si>
    <t>MP2 Heated Plush Sherpa Throw with Foot Pocket - Electric Blanket for Lap w/ 3 Heating Levels &amp; 2 Hours Auto Shut Off, UL Certified Safety Standard, Machine Washable - 50"x 62", Natural Geometric</t>
  </si>
  <si>
    <t>MPT54-0109</t>
  </si>
  <si>
    <t>B07ZVS4CSM</t>
  </si>
  <si>
    <t>MP2 Fleece Heated Blanket Wrap Shawl, Wearable Electric Poncho Throw with Buttons, 3 Heating Settings &amp; 2 Hours Auto Shut Off, 50"x 64" Geo</t>
  </si>
  <si>
    <t>MPT55-0057</t>
  </si>
  <si>
    <t>B07ZVS5LPY</t>
  </si>
  <si>
    <t>MP2 Heated Mattress Pad Full Size, Quilted Electric Mattress Pads Fit up to 19" with 5 Heat Settings Single Controller and 10 Hours Auto Shut Off, 54" x 75"</t>
  </si>
  <si>
    <t>MPT54-0105</t>
  </si>
  <si>
    <t>B07ZVSB41Z</t>
  </si>
  <si>
    <t>MP2 Fleece Heated Blanket Wrap Shawl, Wearable Electric Poncho Throw with Buttons, 3 Heating Settings &amp; 2 Hours Auto Shut Off, 50"x 64" Grey</t>
  </si>
  <si>
    <t>MPT54-0108</t>
  </si>
  <si>
    <t>B07ZVSFH15</t>
  </si>
  <si>
    <t>MP2 Fleece Heated Blanket Wrap Shawl, Wearable Electric Poncho Throw with Buttons, 3 Heating Settings &amp; 2 Hours Auto Shut Off, 50"x 64" Leopard</t>
  </si>
  <si>
    <t>MPT55-0058</t>
  </si>
  <si>
    <t>B07ZVSGL5J</t>
  </si>
  <si>
    <t>MP2 Heated Mattress Pad Queen Size, Quilted Electric Mattress Pads Fit up to 19" with 5 Heat Settings Dual Controller and 10 Hours Auto Shut Off, 60" x 80"</t>
  </si>
  <si>
    <t>MPT54-0110</t>
  </si>
  <si>
    <t>B07ZVSQCVN</t>
  </si>
  <si>
    <t>MP2 Fleece Heated Blanket Wrap Shawl, Wearable Electric Poncho Throw with Buttons, 3 Heating Settings &amp; 2 Hours Auto Shut Off, 50"x 64" Paisley</t>
  </si>
  <si>
    <t>MPT55-0059</t>
  </si>
  <si>
    <t>B07ZVSSFR4</t>
  </si>
  <si>
    <t>MP2 Heated Mattress Pad King Size, Quilted Electric Mattress Pads Fit up to 19" with 5 Heat Settings Dual Controller and 10 Hours Auto Shut Off,78" x 80"</t>
  </si>
  <si>
    <t>MPT55-0052</t>
  </si>
  <si>
    <t>B07ZVSTRW6</t>
  </si>
  <si>
    <t>MP2 Heated Mattress Pad Twin XL Size, Quilted Electric Mattress Pads Fit up to 19" with 5 Heat Settings Single Controller and 10 Hours Auto Shut Off, 39" x 80"</t>
  </si>
  <si>
    <t>MPT55-0051</t>
  </si>
  <si>
    <t>B07ZVTGW6Z</t>
  </si>
  <si>
    <t>MP2 Heated Mattress Pad Twin Size, Quilted Electric Mattress Pads Fit up to 19" with 5 Heat Settings Single Controller and 10 Hours Auto Shut Off, 39" x 75"</t>
  </si>
  <si>
    <t>Item #</t>
  </si>
  <si>
    <t>Item Description</t>
  </si>
  <si>
    <t>Closeout</t>
  </si>
  <si>
    <t>Loc</t>
  </si>
  <si>
    <t>Division</t>
  </si>
  <si>
    <t>prod_cat</t>
  </si>
  <si>
    <t>frz_cost</t>
  </si>
  <si>
    <t>frz_qty</t>
  </si>
  <si>
    <t>Frozen Value</t>
  </si>
  <si>
    <t>Frz Date</t>
  </si>
  <si>
    <t>type</t>
  </si>
  <si>
    <t>qty_on_hand</t>
  </si>
  <si>
    <t>item_note_5</t>
  </si>
  <si>
    <t>cube_width</t>
  </si>
  <si>
    <t>cube_length</t>
  </si>
  <si>
    <t>cube_height</t>
  </si>
  <si>
    <t>cube_qty_per</t>
  </si>
  <si>
    <t>80% Cotton 20% Polyester Water</t>
  </si>
  <si>
    <t>C211219</t>
  </si>
  <si>
    <t>FB4</t>
  </si>
  <si>
    <t>BASI</t>
  </si>
  <si>
    <t>16</t>
  </si>
  <si>
    <t>FG</t>
  </si>
  <si>
    <t/>
  </si>
  <si>
    <t>AllSeason Weighted Blanket</t>
  </si>
  <si>
    <t>C201221</t>
  </si>
  <si>
    <t>BLK</t>
  </si>
  <si>
    <t>51</t>
  </si>
  <si>
    <t>D220309</t>
  </si>
  <si>
    <t>C210819</t>
  </si>
  <si>
    <t>C200524</t>
  </si>
  <si>
    <t>ML Sherpa Throw</t>
  </si>
  <si>
    <t>D210512</t>
  </si>
  <si>
    <t>Sherpa Throw</t>
  </si>
  <si>
    <t>54</t>
  </si>
  <si>
    <t>D220220</t>
  </si>
  <si>
    <t>Microlight Blanket</t>
  </si>
  <si>
    <t>Warmth Heated Foot Throw</t>
  </si>
  <si>
    <t>Heated Wrap</t>
  </si>
  <si>
    <t>D210304</t>
  </si>
  <si>
    <t>T Warmth Heated Mattress Pad</t>
  </si>
  <si>
    <t>55</t>
  </si>
  <si>
    <t>TXL Warmth Heated Mattress Pad</t>
  </si>
  <si>
    <t>F Warmth Heated Mattress Pad</t>
  </si>
  <si>
    <t>Q Warmth Heated Mattress Pad</t>
  </si>
  <si>
    <t>K Warmth Heated Mattress Pad</t>
  </si>
  <si>
    <t>CK Warmth Heated Mattress Pad</t>
  </si>
  <si>
    <t>QTY ON HAND</t>
  </si>
  <si>
    <t>Grand Total:</t>
  </si>
  <si>
    <t>Author:</t>
  </si>
  <si>
    <t>Hope Tang</t>
  </si>
  <si>
    <t>S:\L\ACCOUNTING NEW\General Accountants\Co 001 &amp; 111 - E&amp;E Co., Ltd\Inventory\Crystal Report\CO001 Frozen Inventory Report.rpt</t>
  </si>
  <si>
    <t>Amz Inventory Adj</t>
  </si>
  <si>
    <t>Amazon Ending</t>
  </si>
  <si>
    <t>Q Reconcile</t>
  </si>
  <si>
    <t>Unfound Variance</t>
  </si>
  <si>
    <t>Unfound Variance Amt</t>
  </si>
  <si>
    <t>Note</t>
  </si>
  <si>
    <t>sku AMZ</t>
  </si>
  <si>
    <t>SKU</t>
  </si>
  <si>
    <t>MP34-5435</t>
  </si>
  <si>
    <t>MP34-5436</t>
  </si>
  <si>
    <t>MP34-5437</t>
  </si>
  <si>
    <t>MP34-5438</t>
  </si>
  <si>
    <t>MP34-5441</t>
  </si>
  <si>
    <t>P-001</t>
  </si>
  <si>
    <t>P-002</t>
  </si>
  <si>
    <t>P-003</t>
  </si>
  <si>
    <t>P-004</t>
  </si>
  <si>
    <t>P-005</t>
  </si>
  <si>
    <t>P-006</t>
  </si>
  <si>
    <t>Adj Q Recon: Variance is within acceptable range</t>
  </si>
  <si>
    <t>Final adjustment</t>
  </si>
  <si>
    <t>Duke/York Shiny Brushed Faux F</t>
  </si>
  <si>
    <t>D191010</t>
  </si>
  <si>
    <t>34</t>
  </si>
  <si>
    <t>D200105</t>
  </si>
  <si>
    <t>Duke/York/York Protector</t>
  </si>
  <si>
    <t>MP70-4047</t>
  </si>
  <si>
    <t>Donovan/Blaine/Perry Shower Cu</t>
  </si>
  <si>
    <t>BATH</t>
  </si>
  <si>
    <t>70</t>
  </si>
  <si>
    <t>D220420</t>
  </si>
  <si>
    <t>D210819</t>
  </si>
  <si>
    <t>Std Pillowcase</t>
  </si>
  <si>
    <t>SHET</t>
  </si>
  <si>
    <t>21</t>
  </si>
  <si>
    <t>Q Pillowcase</t>
  </si>
  <si>
    <t>K Pillowcase</t>
  </si>
  <si>
    <t>D211207</t>
  </si>
  <si>
    <t>ML Sherpa Blanket</t>
  </si>
  <si>
    <t>D200831</t>
  </si>
  <si>
    <t>D200527</t>
  </si>
  <si>
    <t>D211115</t>
  </si>
  <si>
    <t>MPT54-0001-CS20</t>
  </si>
  <si>
    <t>C210301</t>
  </si>
  <si>
    <t>MPT54-0001-CS22</t>
  </si>
  <si>
    <t>MPT54-0004-CS22</t>
  </si>
  <si>
    <t>MPT54-0005-CS21</t>
  </si>
  <si>
    <t>MPT54-0008-CS20</t>
  </si>
  <si>
    <t>MPT54-0008-CS21</t>
  </si>
  <si>
    <t>MPT54-0009-CS22</t>
  </si>
  <si>
    <t>MPT54-0010-CS20</t>
  </si>
  <si>
    <t>MPT54-0013-CS20</t>
  </si>
  <si>
    <t>MPT54-0013-CS21</t>
  </si>
  <si>
    <t>MPT54-0014-CS20</t>
  </si>
  <si>
    <t>MPT54-0014-CS21</t>
  </si>
  <si>
    <t>MPT54-0014-CS22</t>
  </si>
  <si>
    <t>MPT54-0015-CS21</t>
  </si>
  <si>
    <t>MPT54-0016-CS21</t>
  </si>
  <si>
    <t>MPT54-0017-CS21</t>
  </si>
  <si>
    <t>MPT54-0018-CS20</t>
  </si>
  <si>
    <t>MPT54-0018-CS22</t>
  </si>
  <si>
    <t>MPT54-0019-CS21</t>
  </si>
  <si>
    <t>MPT54-0020-CS21</t>
  </si>
  <si>
    <t>MPT54-0021-CS21</t>
  </si>
  <si>
    <t>MPT54-0022-CS20</t>
  </si>
  <si>
    <t>MPT54-0022-CS22</t>
  </si>
  <si>
    <t>MPT54-0023-CS21</t>
  </si>
  <si>
    <t>MPT54-0024-CS21</t>
  </si>
  <si>
    <t>MPT54-0025-CS21</t>
  </si>
  <si>
    <t>MPT54-0026-CS20</t>
  </si>
  <si>
    <t>MPT54-0026-CS22</t>
  </si>
  <si>
    <t>MPT54-0027-CS21</t>
  </si>
  <si>
    <t>MPT54-0028-CS21</t>
  </si>
  <si>
    <t>MPT54-0053-CS21</t>
  </si>
  <si>
    <t>MPT54-0053-CS22</t>
  </si>
  <si>
    <t>MPT54-0054-CS20</t>
  </si>
  <si>
    <t>MPT54-0056-CS20</t>
  </si>
  <si>
    <t>MPT54-0105-CS20</t>
  </si>
  <si>
    <t>MPT54-0106-CS22</t>
  </si>
  <si>
    <t>MPT54-0107-CS22</t>
  </si>
  <si>
    <t>MPT54-0109-CS20</t>
  </si>
  <si>
    <t>MPT54-0174</t>
  </si>
  <si>
    <t>Solid Heated Foot Throw</t>
  </si>
  <si>
    <t>MPT55-0051-CS20</t>
  </si>
  <si>
    <t>MPT55-0051-CS22</t>
  </si>
  <si>
    <t>MPT55-0052-CS20</t>
  </si>
  <si>
    <t>MPT55-0052-CS22</t>
  </si>
  <si>
    <t>MPT55-0057-CS20</t>
  </si>
  <si>
    <t>MPT55-0057-CS22</t>
  </si>
  <si>
    <t>MPT55-0058-CS20</t>
  </si>
  <si>
    <t>MPT55-0058-CS22</t>
  </si>
  <si>
    <t>MPT55-0059-CS20</t>
  </si>
  <si>
    <t>MPT55-0059-CS22</t>
  </si>
  <si>
    <t>MPT55-0060-CS20</t>
  </si>
  <si>
    <t>MPT55-0060-CS22</t>
  </si>
  <si>
    <t>C220526</t>
  </si>
  <si>
    <t>MP2 Queen Size Heated Blanket Dual Control | Electric Blankets with Auto Shut Off | Machine Washable with Zone Heating | UL Safety Certified - Grey, 84x90</t>
  </si>
  <si>
    <t>MP2 King Sized Heated Blanket Dual Control | Machine Washable Electric Blankets W/ Auto Shut Off &amp; Zone Heating | UL Safety Certified - Grey, 100x90</t>
  </si>
  <si>
    <t>MP2 Twin Heated Blanket Dual Control | Electric Blankets with Auto Shut Off | Machine Washable with Zone Heating | UL Safety Certified - Grey, 62x84</t>
  </si>
  <si>
    <t>amzn.gr.MPT54-0053-jxqOh1CQCX2hDKp2Yz-VG</t>
  </si>
  <si>
    <t>X00396QOHB</t>
  </si>
  <si>
    <t>UsedVeryGood</t>
  </si>
  <si>
    <t>amzn.gr.MPT54-0053-sJEe1xiXpGGw2MkHwg-PO</t>
  </si>
  <si>
    <t>X0039IR5Y5</t>
  </si>
  <si>
    <t>UsedPoor</t>
  </si>
  <si>
    <t>amzn.gr.MPT54-0008-5MkcboA1dz2wQgsOzM-PO</t>
  </si>
  <si>
    <t>X0039JZ8ON</t>
  </si>
  <si>
    <t>amzn.gr.MPT54-0053-O40oMBVh7my9PtWmu4-PO</t>
  </si>
  <si>
    <t>X0039NJOSF</t>
  </si>
  <si>
    <t>amzn.gr.MPT54-0012-JII0i9o1cf8S1J9lTP-VG</t>
  </si>
  <si>
    <t>X0039PI6IH</t>
  </si>
  <si>
    <t>D220608</t>
  </si>
  <si>
    <t>X003AQ4X9L</t>
  </si>
  <si>
    <t>amzn.gr.MPT51-0070-Fi9POSyhI1kw8mUoK2-VG</t>
  </si>
  <si>
    <t>X003AQ2159</t>
  </si>
  <si>
    <t>amzn.gr.MPT51-0072-DALoo4dvu3nYaKHaUh-VG</t>
  </si>
  <si>
    <t>X003AMEV8N</t>
  </si>
  <si>
    <t>amzn.gr.MPT54-0012-pGqkvsfR7LI--5ocHZ-PO</t>
  </si>
  <si>
    <t>X003AGTUSZ</t>
  </si>
  <si>
    <t>amzn.gr.MPT54-0003-S7kl9XWs13EUXYYAJQ-PO</t>
  </si>
  <si>
    <t>X003A7EY1R</t>
  </si>
  <si>
    <t>amzn.gr.MPT51-0070-wEv_mtuaNh-ckjP05Q-PO</t>
  </si>
  <si>
    <t>X003A66PWJ</t>
  </si>
  <si>
    <t>amzn.gr.MPT54-0011-yQrQvEYEM0b8Lmtt4X-PO</t>
  </si>
  <si>
    <t>X0039YTF65</t>
  </si>
  <si>
    <t>amzn.gr.MPT54-0026-fxVLg2trzT6Nq41_qX-PO</t>
  </si>
  <si>
    <t>ItemSku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</si>
</sst>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[$$-409]* #,##0.00_);[$$-409]* \(#,##0.00\);\-"/>
    <numFmt numFmtId="166" formatCode="h\:mm\:ss\ AM/PM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0"/>
      <color indexed="8"/>
      <name val="Arial"/>
      <family val="2"/>
    </font>
    <font>
      <sz val="1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5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2" fillId="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>
      <alignment vertical="top"/>
    </xf>
    <xf numFmtId="0" fontId="18" fillId="0" borderId="0"/>
    <xf numFmtId="0" fontId="18" fillId="0" borderId="0"/>
    <xf numFmtId="0" fontId="18" fillId="0" borderId="0"/>
    <xf numFmtId="0" fontId="24" fillId="0" borderId="0"/>
    <xf numFmtId="0" fontId="23" fillId="0" borderId="0">
      <alignment vertical="top"/>
    </xf>
    <xf numFmtId="0" fontId="23" fillId="0" borderId="0">
      <alignment vertical="top"/>
    </xf>
    <xf numFmtId="0" fontId="24" fillId="0" borderId="0"/>
    <xf numFmtId="0" fontId="24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</cellStyleXfs>
  <cellXfs count="27">
    <xf numFmtId="0" fontId="0" fillId="0" borderId="0" xfId="0"/>
    <xf numFmtId="0" fontId="0" fillId="34" borderId="0" xfId="0" applyFill="1"/>
    <xf numFmtId="43" fontId="18" fillId="33" borderId="0" xfId="44" applyFont="1" applyFill="1"/>
    <xf numFmtId="0" fontId="19" fillId="35" borderId="0" xfId="45" applyFont="1" applyFill="1"/>
    <xf numFmtId="43" fontId="19" fillId="34" borderId="0" xfId="46" applyFont="1" applyFill="1"/>
    <xf numFmtId="0" fontId="18" fillId="0" borderId="0" xfId="46" applyNumberFormat="1" applyFont="1"/>
    <xf numFmtId="43" fontId="18" fillId="0" borderId="0" xfId="1" applyFont="1"/>
    <xf numFmtId="0" fontId="18" fillId="0" borderId="0" xfId="45" applyFont="1"/>
    <xf numFmtId="0" fontId="18" fillId="0" borderId="0" xfId="43" applyAlignment="1">
      <alignment vertical="center"/>
    </xf>
    <xf numFmtId="0" fontId="0" fillId="37" borderId="0" xfId="0" applyFill="1"/>
    <xf numFmtId="4" fontId="0" fillId="0" borderId="0" xfId="0" applyNumberFormat="1"/>
    <xf numFmtId="0" fontId="0" fillId="0" borderId="10" xfId="0" applyBorder="1"/>
    <xf numFmtId="0" fontId="0" fillId="33" borderId="0" xfId="0" applyFill="1"/>
    <xf numFmtId="0" fontId="0" fillId="37" borderId="10" xfId="0" applyFill="1" applyBorder="1"/>
    <xf numFmtId="0" fontId="0" fillId="33" borderId="10" xfId="0" applyFill="1" applyBorder="1"/>
    <xf numFmtId="0" fontId="1" fillId="34" borderId="0" xfId="186" applyFill="1"/>
    <xf numFmtId="0" fontId="18" fillId="0" borderId="0" xfId="144"/>
    <xf numFmtId="0" fontId="18" fillId="0" borderId="0" xfId="144" applyAlignment="1">
      <alignment vertical="top"/>
    </xf>
    <xf numFmtId="166" fontId="18" fillId="0" borderId="0" xfId="144" applyNumberFormat="1" applyAlignment="1">
      <alignment vertical="top"/>
    </xf>
    <xf numFmtId="14" fontId="18" fillId="0" borderId="0" xfId="144" applyNumberFormat="1" applyAlignment="1">
      <alignment vertical="top"/>
    </xf>
    <xf numFmtId="165" fontId="18" fillId="0" borderId="0" xfId="144" applyNumberFormat="1" applyAlignment="1">
      <alignment vertical="top"/>
    </xf>
    <xf numFmtId="4" fontId="18" fillId="0" borderId="0" xfId="144" applyNumberFormat="1" applyAlignment="1">
      <alignment vertical="top"/>
    </xf>
    <xf numFmtId="164" fontId="18" fillId="0" borderId="0" xfId="144" applyNumberFormat="1" applyAlignment="1">
      <alignment vertical="top"/>
    </xf>
    <xf numFmtId="3" fontId="18" fillId="0" borderId="0" xfId="144" applyNumberFormat="1" applyAlignment="1">
      <alignment vertical="top"/>
    </xf>
    <xf numFmtId="4" fontId="18" fillId="0" borderId="0" xfId="144" applyNumberFormat="1"/>
    <xf numFmtId="4" fontId="18" fillId="0" borderId="10" xfId="144" applyNumberFormat="1" applyBorder="1"/>
    <xf numFmtId="0" fontId="18" fillId="36" borderId="0" xfId="144" applyFill="1"/>
  </cellXfs>
  <cellStyles count="356">
    <cellStyle name="20% - Accent1" xfId="20" builtinId="30" customBuiltin="1"/>
    <cellStyle name="20% - Accent1 2" xfId="49"/>
    <cellStyle name="20% - Accent2" xfId="24" builtinId="34" customBuiltin="1"/>
    <cellStyle name="20% - Accent2 2" xfId="50"/>
    <cellStyle name="20% - Accent3" xfId="28" builtinId="38" customBuiltin="1"/>
    <cellStyle name="20% - Accent3 2" xfId="51"/>
    <cellStyle name="20% - Accent4" xfId="32" builtinId="42" customBuiltin="1"/>
    <cellStyle name="20% - Accent4 2" xfId="52"/>
    <cellStyle name="20% - Accent5" xfId="36" builtinId="46" customBuiltin="1"/>
    <cellStyle name="20% - Accent5 2" xfId="53"/>
    <cellStyle name="20% - Accent6" xfId="40" builtinId="50" customBuiltin="1"/>
    <cellStyle name="20% - Accent6 2" xfId="54"/>
    <cellStyle name="40% - Accent1" xfId="21" builtinId="31" customBuiltin="1"/>
    <cellStyle name="40% - Accent1 2" xfId="55"/>
    <cellStyle name="40% - Accent2" xfId="25" builtinId="35" customBuiltin="1"/>
    <cellStyle name="40% - Accent2 2" xfId="56"/>
    <cellStyle name="40% - Accent3" xfId="29" builtinId="39" customBuiltin="1"/>
    <cellStyle name="40% - Accent3 2" xfId="57"/>
    <cellStyle name="40% - Accent4" xfId="33" builtinId="43" customBuiltin="1"/>
    <cellStyle name="40% - Accent4 2" xfId="58"/>
    <cellStyle name="40% - Accent5" xfId="37" builtinId="47" customBuiltin="1"/>
    <cellStyle name="40% - Accent5 2" xfId="59"/>
    <cellStyle name="40% - Accent6" xfId="41" builtinId="51" customBuiltin="1"/>
    <cellStyle name="40% - Accent6 2" xfId="60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/>
    <cellStyle name="Comma 2 2" xfId="61"/>
    <cellStyle name="Comma 2 2 2" xfId="62"/>
    <cellStyle name="Comma 2 2 2 2" xfId="63"/>
    <cellStyle name="Comma 2 2 2 2 2" xfId="64"/>
    <cellStyle name="Comma 2 2 2 2 2 2" xfId="65"/>
    <cellStyle name="Comma 2 2 2 2 3" xfId="66"/>
    <cellStyle name="Comma 2 2 2 3" xfId="67"/>
    <cellStyle name="Comma 2 2 2 3 2" xfId="68"/>
    <cellStyle name="Comma 2 2 2 4" xfId="69"/>
    <cellStyle name="Comma 2 2 3" xfId="70"/>
    <cellStyle name="Comma 2 2 3 2" xfId="71"/>
    <cellStyle name="Comma 2 2 3 2 2" xfId="72"/>
    <cellStyle name="Comma 2 2 3 3" xfId="73"/>
    <cellStyle name="Comma 2 2 4" xfId="74"/>
    <cellStyle name="Comma 2 2 4 2" xfId="75"/>
    <cellStyle name="Comma 2 2 5" xfId="76"/>
    <cellStyle name="Comma 2 3" xfId="77"/>
    <cellStyle name="Comma 2 3 2" xfId="78"/>
    <cellStyle name="Comma 2 3 2 2" xfId="79"/>
    <cellStyle name="Comma 2 3 2 2 2" xfId="80"/>
    <cellStyle name="Comma 2 3 2 3" xfId="81"/>
    <cellStyle name="Comma 2 3 3" xfId="82"/>
    <cellStyle name="Comma 2 3 3 2" xfId="83"/>
    <cellStyle name="Comma 2 3 4" xfId="84"/>
    <cellStyle name="Comma 2 4" xfId="85"/>
    <cellStyle name="Comma 2 4 2" xfId="86"/>
    <cellStyle name="Comma 2 4 2 2" xfId="87"/>
    <cellStyle name="Comma 2 4 3" xfId="88"/>
    <cellStyle name="Comma 2 5" xfId="89"/>
    <cellStyle name="Comma 2 5 2" xfId="90"/>
    <cellStyle name="Comma 2 6" xfId="91"/>
    <cellStyle name="Comma 3" xfId="46"/>
    <cellStyle name="Comma 3 2" xfId="92"/>
    <cellStyle name="Comma 4" xfId="93"/>
    <cellStyle name="Comma 4 2" xfId="94"/>
    <cellStyle name="Comma 4 2 2" xfId="95"/>
    <cellStyle name="Comma 4 2 2 2" xfId="96"/>
    <cellStyle name="Comma 4 2 2 2 2" xfId="97"/>
    <cellStyle name="Comma 4 2 2 2 2 2" xfId="98"/>
    <cellStyle name="Comma 4 2 2 2 3" xfId="99"/>
    <cellStyle name="Comma 4 2 2 3" xfId="100"/>
    <cellStyle name="Comma 4 2 2 3 2" xfId="101"/>
    <cellStyle name="Comma 4 2 2 4" xfId="102"/>
    <cellStyle name="Comma 4 2 3" xfId="103"/>
    <cellStyle name="Comma 4 2 3 2" xfId="104"/>
    <cellStyle name="Comma 4 2 3 2 2" xfId="105"/>
    <cellStyle name="Comma 4 2 3 3" xfId="106"/>
    <cellStyle name="Comma 4 2 4" xfId="107"/>
    <cellStyle name="Comma 4 2 4 2" xfId="108"/>
    <cellStyle name="Comma 4 2 5" xfId="109"/>
    <cellStyle name="Comma 4 3" xfId="110"/>
    <cellStyle name="Comma 4 3 2" xfId="111"/>
    <cellStyle name="Comma 4 3 2 2" xfId="112"/>
    <cellStyle name="Comma 4 3 2 2 2" xfId="113"/>
    <cellStyle name="Comma 4 3 2 3" xfId="114"/>
    <cellStyle name="Comma 4 3 3" xfId="115"/>
    <cellStyle name="Comma 4 3 3 2" xfId="116"/>
    <cellStyle name="Comma 4 3 4" xfId="117"/>
    <cellStyle name="Comma 4 4" xfId="118"/>
    <cellStyle name="Comma 4 4 2" xfId="119"/>
    <cellStyle name="Comma 4 4 2 2" xfId="120"/>
    <cellStyle name="Comma 4 4 3" xfId="121"/>
    <cellStyle name="Comma 4 5" xfId="122"/>
    <cellStyle name="Comma 4 5 2" xfId="123"/>
    <cellStyle name="Comma 4 6" xfId="124"/>
    <cellStyle name="Comma 5" xfId="125"/>
    <cellStyle name="Comma 5 2" xfId="126"/>
    <cellStyle name="Comma 5 2 2" xfId="127"/>
    <cellStyle name="Comma 5 2 2 2" xfId="128"/>
    <cellStyle name="Comma 5 2 3" xfId="129"/>
    <cellStyle name="Comma 6" xfId="130"/>
    <cellStyle name="Comma 6 2" xfId="131"/>
    <cellStyle name="Comma 6 3" xfId="132"/>
    <cellStyle name="Comma 6 3 2" xfId="133"/>
    <cellStyle name="Comma 6 4" xfId="134"/>
    <cellStyle name="Comma 7" xfId="135"/>
    <cellStyle name="Comma 7 2" xfId="136"/>
    <cellStyle name="Comma 7 2 2" xfId="137"/>
    <cellStyle name="Comma 7 3" xfId="138"/>
    <cellStyle name="Currency 2" xfId="139"/>
    <cellStyle name="Currency 2 2" xfId="140"/>
    <cellStyle name="Currency 2 2 2" xfId="141"/>
    <cellStyle name="Currency 2 3" xfId="142"/>
    <cellStyle name="Explanatory Text" xfId="17" builtinId="53" customBuiltin="1"/>
    <cellStyle name="Good" xfId="7" builtinId="26" customBuiltin="1"/>
    <cellStyle name="Good 2" xfId="143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44"/>
    <cellStyle name="Normal 10 2" xfId="145"/>
    <cellStyle name="Normal 10 2 2" xfId="146"/>
    <cellStyle name="Normal 10 2 2 2" xfId="147"/>
    <cellStyle name="Normal 10 2 3" xfId="148"/>
    <cellStyle name="Normal 10 3" xfId="149"/>
    <cellStyle name="Normal 10 3 2" xfId="150"/>
    <cellStyle name="Normal 10 4" xfId="151"/>
    <cellStyle name="Normal 11" xfId="152"/>
    <cellStyle name="Normal 12" xfId="153"/>
    <cellStyle name="Normal 13" xfId="154"/>
    <cellStyle name="Normal 2" xfId="43"/>
    <cellStyle name="Normal 2 10" xfId="155"/>
    <cellStyle name="Normal 2 10 2" xfId="156"/>
    <cellStyle name="Normal 2 10 2 2" xfId="157"/>
    <cellStyle name="Normal 2 10 3" xfId="158"/>
    <cellStyle name="Normal 2 11" xfId="159"/>
    <cellStyle name="Normal 2 11 2" xfId="160"/>
    <cellStyle name="Normal 2 11 2 2" xfId="161"/>
    <cellStyle name="Normal 2 11 3" xfId="162"/>
    <cellStyle name="Normal 2 12" xfId="163"/>
    <cellStyle name="Normal 2 12 2" xfId="164"/>
    <cellStyle name="Normal 2 12 2 2" xfId="165"/>
    <cellStyle name="Normal 2 12 3" xfId="166"/>
    <cellStyle name="Normal 2 13" xfId="167"/>
    <cellStyle name="Normal 2 13 2" xfId="168"/>
    <cellStyle name="Normal 2 14" xfId="169"/>
    <cellStyle name="Normal 2 15" xfId="170"/>
    <cellStyle name="Normal 2 2" xfId="171"/>
    <cellStyle name="Normal 2 2 2" xfId="172"/>
    <cellStyle name="Normal 2 2 2 2" xfId="173"/>
    <cellStyle name="Normal 2 2 2 2 2" xfId="174"/>
    <cellStyle name="Normal 2 2 2 2 2 2" xfId="175"/>
    <cellStyle name="Normal 2 2 2 2 3" xfId="176"/>
    <cellStyle name="Normal 2 2 2 3" xfId="177"/>
    <cellStyle name="Normal 2 2 2 4" xfId="178"/>
    <cellStyle name="Normal 2 2 2 4 2" xfId="179"/>
    <cellStyle name="Normal 2 2 2 5" xfId="180"/>
    <cellStyle name="Normal 2 2 3" xfId="181"/>
    <cellStyle name="Normal 2 2 4" xfId="182"/>
    <cellStyle name="Normal 2 3" xfId="183"/>
    <cellStyle name="Normal 2 3 2" xfId="184"/>
    <cellStyle name="Normal 2 3 3" xfId="185"/>
    <cellStyle name="Normal 2 4" xfId="186"/>
    <cellStyle name="Normal 2 4 2" xfId="187"/>
    <cellStyle name="Normal 2 5" xfId="188"/>
    <cellStyle name="Normal 2 5 2" xfId="189"/>
    <cellStyle name="Normal 2 5 2 2" xfId="190"/>
    <cellStyle name="Normal 2 5 2 2 2" xfId="191"/>
    <cellStyle name="Normal 2 5 2 2 2 2" xfId="192"/>
    <cellStyle name="Normal 2 5 2 2 2 2 2" xfId="193"/>
    <cellStyle name="Normal 2 5 2 2 2 3" xfId="194"/>
    <cellStyle name="Normal 2 5 2 2 3" xfId="195"/>
    <cellStyle name="Normal 2 5 2 2 3 2" xfId="196"/>
    <cellStyle name="Normal 2 5 2 2 4" xfId="197"/>
    <cellStyle name="Normal 2 5 2 3" xfId="198"/>
    <cellStyle name="Normal 2 5 2 3 2" xfId="199"/>
    <cellStyle name="Normal 2 5 2 3 2 2" xfId="200"/>
    <cellStyle name="Normal 2 5 2 3 3" xfId="201"/>
    <cellStyle name="Normal 2 5 2 4" xfId="202"/>
    <cellStyle name="Normal 2 5 2 4 2" xfId="203"/>
    <cellStyle name="Normal 2 5 2 5" xfId="204"/>
    <cellStyle name="Normal 2 5 3" xfId="205"/>
    <cellStyle name="Normal 2 5 4" xfId="206"/>
    <cellStyle name="Normal 2 5 4 2" xfId="207"/>
    <cellStyle name="Normal 2 5 4 2 2" xfId="208"/>
    <cellStyle name="Normal 2 5 4 2 2 2" xfId="209"/>
    <cellStyle name="Normal 2 5 4 2 3" xfId="210"/>
    <cellStyle name="Normal 2 5 4 3" xfId="211"/>
    <cellStyle name="Normal 2 5 4 3 2" xfId="212"/>
    <cellStyle name="Normal 2 5 4 4" xfId="213"/>
    <cellStyle name="Normal 2 5 5" xfId="214"/>
    <cellStyle name="Normal 2 5 5 2" xfId="215"/>
    <cellStyle name="Normal 2 5 5 2 2" xfId="216"/>
    <cellStyle name="Normal 2 5 5 3" xfId="217"/>
    <cellStyle name="Normal 2 5 6" xfId="45"/>
    <cellStyle name="Normal 2 5 6 2" xfId="218"/>
    <cellStyle name="Normal 2 5 7" xfId="219"/>
    <cellStyle name="Normal 2 5 8" xfId="220"/>
    <cellStyle name="Normal 2 6" xfId="221"/>
    <cellStyle name="Normal 2 6 2" xfId="222"/>
    <cellStyle name="Normal 2 6 3" xfId="223"/>
    <cellStyle name="Normal 2 6 3 2" xfId="224"/>
    <cellStyle name="Normal 2 6 3 2 2" xfId="225"/>
    <cellStyle name="Normal 2 6 3 3" xfId="226"/>
    <cellStyle name="Normal 2 7" xfId="227"/>
    <cellStyle name="Normal 2 7 2" xfId="228"/>
    <cellStyle name="Normal 2 7 2 2" xfId="229"/>
    <cellStyle name="Normal 2 7 2 2 2" xfId="230"/>
    <cellStyle name="Normal 2 7 2 2 2 2" xfId="231"/>
    <cellStyle name="Normal 2 7 2 2 3" xfId="232"/>
    <cellStyle name="Normal 2 7 2 3" xfId="233"/>
    <cellStyle name="Normal 2 7 2 3 2" xfId="234"/>
    <cellStyle name="Normal 2 7 2 4" xfId="235"/>
    <cellStyle name="Normal 2 7 3" xfId="236"/>
    <cellStyle name="Normal 2 7 3 2" xfId="237"/>
    <cellStyle name="Normal 2 7 3 2 2" xfId="238"/>
    <cellStyle name="Normal 2 7 3 3" xfId="239"/>
    <cellStyle name="Normal 2 7 4" xfId="240"/>
    <cellStyle name="Normal 2 7 5" xfId="241"/>
    <cellStyle name="Normal 2 7 5 2" xfId="242"/>
    <cellStyle name="Normal 2 7 6" xfId="243"/>
    <cellStyle name="Normal 2 8" xfId="244"/>
    <cellStyle name="Normal 2 8 2" xfId="245"/>
    <cellStyle name="Normal 2 8 2 2" xfId="246"/>
    <cellStyle name="Normal 2 8 2 2 2" xfId="247"/>
    <cellStyle name="Normal 2 8 2 2 2 2" xfId="248"/>
    <cellStyle name="Normal 2 8 2 2 3" xfId="249"/>
    <cellStyle name="Normal 2 8 2 3" xfId="250"/>
    <cellStyle name="Normal 2 8 2 3 2" xfId="251"/>
    <cellStyle name="Normal 2 8 2 4" xfId="252"/>
    <cellStyle name="Normal 2 8 3" xfId="253"/>
    <cellStyle name="Normal 2 8 3 2" xfId="254"/>
    <cellStyle name="Normal 2 8 3 2 2" xfId="255"/>
    <cellStyle name="Normal 2 8 3 3" xfId="256"/>
    <cellStyle name="Normal 2 8 4" xfId="257"/>
    <cellStyle name="Normal 2 8 5" xfId="258"/>
    <cellStyle name="Normal 2 8 5 2" xfId="259"/>
    <cellStyle name="Normal 2 8 6" xfId="260"/>
    <cellStyle name="Normal 2 9" xfId="261"/>
    <cellStyle name="Normal 3" xfId="47"/>
    <cellStyle name="Normal 3 2" xfId="262"/>
    <cellStyle name="Normal 4" xfId="48"/>
    <cellStyle name="Normal 4 2" xfId="263"/>
    <cellStyle name="Normal 5" xfId="264"/>
    <cellStyle name="Normal 5 2" xfId="265"/>
    <cellStyle name="Normal 5 2 2" xfId="266"/>
    <cellStyle name="Normal 5 2 2 2" xfId="267"/>
    <cellStyle name="Normal 5 2 2 2 2" xfId="268"/>
    <cellStyle name="Normal 5 2 2 2 2 2" xfId="269"/>
    <cellStyle name="Normal 5 2 2 2 3" xfId="270"/>
    <cellStyle name="Normal 5 2 2 3" xfId="271"/>
    <cellStyle name="Normal 5 2 2 3 2" xfId="272"/>
    <cellStyle name="Normal 5 2 2 4" xfId="273"/>
    <cellStyle name="Normal 5 2 3" xfId="274"/>
    <cellStyle name="Normal 5 2 3 2" xfId="275"/>
    <cellStyle name="Normal 5 2 3 2 2" xfId="276"/>
    <cellStyle name="Normal 5 2 3 3" xfId="277"/>
    <cellStyle name="Normal 5 2 4" xfId="278"/>
    <cellStyle name="Normal 5 2 4 2" xfId="279"/>
    <cellStyle name="Normal 5 2 5" xfId="280"/>
    <cellStyle name="Normal 5 3" xfId="281"/>
    <cellStyle name="Normal 5 3 2" xfId="282"/>
    <cellStyle name="Normal 5 3 2 2" xfId="283"/>
    <cellStyle name="Normal 5 3 2 2 2" xfId="284"/>
    <cellStyle name="Normal 5 3 2 3" xfId="285"/>
    <cellStyle name="Normal 5 3 3" xfId="286"/>
    <cellStyle name="Normal 5 3 3 2" xfId="287"/>
    <cellStyle name="Normal 5 3 4" xfId="288"/>
    <cellStyle name="Normal 5 4" xfId="289"/>
    <cellStyle name="Normal 5 4 2" xfId="290"/>
    <cellStyle name="Normal 5 4 2 2" xfId="291"/>
    <cellStyle name="Normal 5 4 3" xfId="292"/>
    <cellStyle name="Normal 5 5" xfId="293"/>
    <cellStyle name="Normal 5 5 2" xfId="294"/>
    <cellStyle name="Normal 5 6" xfId="295"/>
    <cellStyle name="Normal 6" xfId="296"/>
    <cellStyle name="Normal 6 2" xfId="297"/>
    <cellStyle name="Normal 6 2 2" xfId="298"/>
    <cellStyle name="Normal 6 2 2 2" xfId="299"/>
    <cellStyle name="Normal 6 2 2 2 2" xfId="300"/>
    <cellStyle name="Normal 6 2 2 2 2 2" xfId="301"/>
    <cellStyle name="Normal 6 2 2 2 3" xfId="302"/>
    <cellStyle name="Normal 6 2 2 3" xfId="303"/>
    <cellStyle name="Normal 6 2 2 3 2" xfId="304"/>
    <cellStyle name="Normal 6 2 2 4" xfId="305"/>
    <cellStyle name="Normal 6 2 3" xfId="306"/>
    <cellStyle name="Normal 6 2 3 2" xfId="307"/>
    <cellStyle name="Normal 6 2 3 2 2" xfId="308"/>
    <cellStyle name="Normal 6 2 3 3" xfId="309"/>
    <cellStyle name="Normal 6 2 4" xfId="310"/>
    <cellStyle name="Normal 6 2 4 2" xfId="311"/>
    <cellStyle name="Normal 6 2 5" xfId="312"/>
    <cellStyle name="Normal 6 3" xfId="313"/>
    <cellStyle name="Normal 6 3 2" xfId="314"/>
    <cellStyle name="Normal 6 3 2 2" xfId="315"/>
    <cellStyle name="Normal 6 3 2 2 2" xfId="316"/>
    <cellStyle name="Normal 6 3 2 3" xfId="317"/>
    <cellStyle name="Normal 6 3 3" xfId="318"/>
    <cellStyle name="Normal 6 3 3 2" xfId="319"/>
    <cellStyle name="Normal 6 3 4" xfId="320"/>
    <cellStyle name="Normal 6 4" xfId="321"/>
    <cellStyle name="Normal 6 4 2" xfId="322"/>
    <cellStyle name="Normal 6 4 2 2" xfId="323"/>
    <cellStyle name="Normal 6 4 3" xfId="324"/>
    <cellStyle name="Normal 6 5" xfId="325"/>
    <cellStyle name="Normal 6 5 2" xfId="326"/>
    <cellStyle name="Normal 6 6" xfId="327"/>
    <cellStyle name="Normal 7" xfId="328"/>
    <cellStyle name="Normal 7 2" xfId="329"/>
    <cellStyle name="Normal 7 2 2" xfId="330"/>
    <cellStyle name="Normal 7 2 2 2" xfId="331"/>
    <cellStyle name="Normal 7 2 3" xfId="332"/>
    <cellStyle name="Normal 7 3" xfId="333"/>
    <cellStyle name="Normal 7 3 2" xfId="334"/>
    <cellStyle name="Normal 7 3 2 2" xfId="335"/>
    <cellStyle name="Normal 7 3 3" xfId="336"/>
    <cellStyle name="Normal 8" xfId="337"/>
    <cellStyle name="Normal 8 2" xfId="338"/>
    <cellStyle name="Normal 8 2 2" xfId="339"/>
    <cellStyle name="Normal 8 2 2 2" xfId="340"/>
    <cellStyle name="Normal 8 2 3" xfId="341"/>
    <cellStyle name="Normal 8 3" xfId="342"/>
    <cellStyle name="Normal 8 3 2" xfId="343"/>
    <cellStyle name="Normal 8 4" xfId="344"/>
    <cellStyle name="Normal 9" xfId="345"/>
    <cellStyle name="Normal 9 2" xfId="346"/>
    <cellStyle name="Normal 9 2 2" xfId="347"/>
    <cellStyle name="Normal 9 2 2 2" xfId="348"/>
    <cellStyle name="Normal 9 2 3" xfId="349"/>
    <cellStyle name="Normal 9 3" xfId="350"/>
    <cellStyle name="Normal 9 3 2" xfId="351"/>
    <cellStyle name="Normal 9 4" xfId="352"/>
    <cellStyle name="Note" xfId="16" builtinId="10" customBuiltin="1"/>
    <cellStyle name="Note 2" xfId="353"/>
    <cellStyle name="Note 2 2" xfId="354"/>
    <cellStyle name="Note 3" xfId="355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opLeftCell="A101" workbookViewId="0">
      <selection activeCell="H17" sqref="H17"/>
    </sheetView>
  </sheetViews>
  <sheetFormatPr defaultRowHeight="15"/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17</v>
      </c>
      <c r="D2" t="s">
        <v>18</v>
      </c>
      <c r="E2" t="s">
        <v>19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20</v>
      </c>
      <c r="B3" t="s">
        <v>21</v>
      </c>
      <c r="C3" t="s">
        <v>21</v>
      </c>
      <c r="D3" t="s">
        <v>22</v>
      </c>
      <c r="E3" t="s">
        <v>19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23</v>
      </c>
      <c r="B4" t="s">
        <v>24</v>
      </c>
      <c r="C4" t="s">
        <v>24</v>
      </c>
      <c r="D4" t="s">
        <v>25</v>
      </c>
      <c r="E4" t="s">
        <v>19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26</v>
      </c>
      <c r="B5" t="s">
        <v>27</v>
      </c>
      <c r="C5" t="s">
        <v>27</v>
      </c>
      <c r="D5" t="s">
        <v>28</v>
      </c>
      <c r="E5" t="s">
        <v>19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29</v>
      </c>
      <c r="B6" t="s">
        <v>30</v>
      </c>
      <c r="C6" t="s">
        <v>30</v>
      </c>
      <c r="D6" t="s">
        <v>31</v>
      </c>
      <c r="E6" t="s">
        <v>19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32</v>
      </c>
      <c r="B7" t="s">
        <v>33</v>
      </c>
      <c r="C7" t="s">
        <v>33</v>
      </c>
      <c r="D7" t="s">
        <v>34</v>
      </c>
      <c r="E7" t="s">
        <v>19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35</v>
      </c>
      <c r="B8" t="s">
        <v>36</v>
      </c>
      <c r="C8" t="s">
        <v>36</v>
      </c>
      <c r="D8" t="s">
        <v>37</v>
      </c>
      <c r="E8" t="s">
        <v>19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38</v>
      </c>
      <c r="B9" t="s">
        <v>39</v>
      </c>
      <c r="C9" t="s">
        <v>39</v>
      </c>
      <c r="D9" t="s">
        <v>40</v>
      </c>
      <c r="E9" t="s">
        <v>19</v>
      </c>
      <c r="F9">
        <v>1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41</v>
      </c>
      <c r="B10" t="s">
        <v>42</v>
      </c>
      <c r="C10" t="s">
        <v>42</v>
      </c>
      <c r="D10" t="s">
        <v>43</v>
      </c>
      <c r="E10" t="s">
        <v>19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44</v>
      </c>
      <c r="B11" t="s">
        <v>45</v>
      </c>
      <c r="C11" t="s">
        <v>45</v>
      </c>
      <c r="D11" t="s">
        <v>46</v>
      </c>
      <c r="E11" t="s">
        <v>19</v>
      </c>
      <c r="F11">
        <v>1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47</v>
      </c>
      <c r="B12" t="s">
        <v>48</v>
      </c>
      <c r="C12" t="s">
        <v>48</v>
      </c>
      <c r="D12" t="s">
        <v>49</v>
      </c>
      <c r="E12" t="s">
        <v>19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50</v>
      </c>
      <c r="B13" t="s">
        <v>51</v>
      </c>
      <c r="C13" t="s">
        <v>51</v>
      </c>
      <c r="D13" t="s">
        <v>52</v>
      </c>
      <c r="E13" t="s">
        <v>19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53</v>
      </c>
      <c r="B14" t="s">
        <v>54</v>
      </c>
      <c r="C14" t="s">
        <v>54</v>
      </c>
      <c r="D14" t="s">
        <v>55</v>
      </c>
      <c r="E14" t="s">
        <v>19</v>
      </c>
      <c r="F14">
        <v>10</v>
      </c>
      <c r="G14">
        <v>6</v>
      </c>
      <c r="H14">
        <v>0</v>
      </c>
      <c r="I14">
        <v>0</v>
      </c>
      <c r="J14">
        <v>0</v>
      </c>
      <c r="K14">
        <v>-4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 t="s">
        <v>57</v>
      </c>
      <c r="C15" t="s">
        <v>57</v>
      </c>
      <c r="D15" t="s">
        <v>58</v>
      </c>
      <c r="E15" t="s">
        <v>19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59</v>
      </c>
      <c r="B16" t="s">
        <v>60</v>
      </c>
      <c r="C16" t="s">
        <v>60</v>
      </c>
      <c r="D16" t="s">
        <v>61</v>
      </c>
      <c r="E16" t="s">
        <v>19</v>
      </c>
      <c r="F16">
        <v>39</v>
      </c>
      <c r="G16">
        <v>7</v>
      </c>
      <c r="H16">
        <v>0</v>
      </c>
      <c r="I16">
        <v>0</v>
      </c>
      <c r="J16">
        <v>0</v>
      </c>
      <c r="K16">
        <v>-32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62</v>
      </c>
      <c r="B17" t="s">
        <v>63</v>
      </c>
      <c r="C17" t="s">
        <v>63</v>
      </c>
      <c r="D17" t="s">
        <v>64</v>
      </c>
      <c r="E17" t="s">
        <v>19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65</v>
      </c>
      <c r="B18" t="s">
        <v>66</v>
      </c>
      <c r="C18" t="s">
        <v>66</v>
      </c>
      <c r="D18" t="s">
        <v>67</v>
      </c>
      <c r="E18" t="s">
        <v>19</v>
      </c>
      <c r="F18">
        <v>144</v>
      </c>
      <c r="G18">
        <v>132</v>
      </c>
      <c r="H18">
        <v>0</v>
      </c>
      <c r="I18">
        <v>2</v>
      </c>
      <c r="J18">
        <v>0</v>
      </c>
      <c r="K18">
        <v>-12</v>
      </c>
      <c r="L18">
        <v>0</v>
      </c>
      <c r="M18">
        <v>0</v>
      </c>
      <c r="N18">
        <v>0</v>
      </c>
      <c r="O18">
        <v>-2</v>
      </c>
      <c r="P18">
        <v>0</v>
      </c>
    </row>
    <row r="19" spans="1:16">
      <c r="A19" t="s">
        <v>68</v>
      </c>
      <c r="B19" t="s">
        <v>69</v>
      </c>
      <c r="C19" t="s">
        <v>69</v>
      </c>
      <c r="D19" t="s">
        <v>70</v>
      </c>
      <c r="E19" t="s">
        <v>19</v>
      </c>
      <c r="F19">
        <v>85</v>
      </c>
      <c r="G19">
        <v>84</v>
      </c>
      <c r="H19">
        <v>0</v>
      </c>
      <c r="I19">
        <v>1</v>
      </c>
      <c r="J19">
        <v>0</v>
      </c>
      <c r="K19">
        <v>-1</v>
      </c>
      <c r="L19">
        <v>0</v>
      </c>
      <c r="M19">
        <v>0</v>
      </c>
      <c r="N19">
        <v>0</v>
      </c>
      <c r="O19">
        <v>-1</v>
      </c>
      <c r="P19">
        <v>0</v>
      </c>
    </row>
    <row r="20" spans="1:16">
      <c r="A20" t="s">
        <v>71</v>
      </c>
      <c r="B20" t="s">
        <v>72</v>
      </c>
      <c r="C20" t="s">
        <v>72</v>
      </c>
      <c r="D20" t="s">
        <v>73</v>
      </c>
      <c r="E20" t="s">
        <v>19</v>
      </c>
      <c r="F20">
        <v>1</v>
      </c>
      <c r="G20">
        <v>0</v>
      </c>
      <c r="H20">
        <v>0</v>
      </c>
      <c r="I20">
        <v>1</v>
      </c>
      <c r="J20">
        <v>0</v>
      </c>
      <c r="K20">
        <v>-1</v>
      </c>
      <c r="L20">
        <v>-1</v>
      </c>
      <c r="M20">
        <v>0</v>
      </c>
      <c r="N20">
        <v>0</v>
      </c>
      <c r="O20">
        <v>0</v>
      </c>
      <c r="P20">
        <v>0</v>
      </c>
    </row>
    <row r="21" spans="1:16">
      <c r="A21" t="s">
        <v>74</v>
      </c>
      <c r="B21" t="s">
        <v>75</v>
      </c>
      <c r="C21" t="s">
        <v>75</v>
      </c>
      <c r="D21" t="s">
        <v>76</v>
      </c>
      <c r="E21" t="s">
        <v>19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77</v>
      </c>
      <c r="B22" t="s">
        <v>78</v>
      </c>
      <c r="C22" t="s">
        <v>78</v>
      </c>
      <c r="D22" t="s">
        <v>79</v>
      </c>
      <c r="E22" t="s">
        <v>19</v>
      </c>
      <c r="F22">
        <v>1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80</v>
      </c>
      <c r="B23" t="s">
        <v>81</v>
      </c>
      <c r="C23" t="s">
        <v>81</v>
      </c>
      <c r="D23" t="s">
        <v>82</v>
      </c>
      <c r="E23" t="s">
        <v>19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>
      <c r="A24" t="s">
        <v>83</v>
      </c>
      <c r="B24" t="s">
        <v>84</v>
      </c>
      <c r="C24" t="s">
        <v>84</v>
      </c>
      <c r="D24" t="s">
        <v>85</v>
      </c>
      <c r="E24" t="s">
        <v>19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86</v>
      </c>
      <c r="B25" t="s">
        <v>87</v>
      </c>
      <c r="C25" t="s">
        <v>87</v>
      </c>
      <c r="D25" t="s">
        <v>88</v>
      </c>
      <c r="E25" t="s">
        <v>19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>
      <c r="A26" t="s">
        <v>89</v>
      </c>
      <c r="B26" t="s">
        <v>90</v>
      </c>
      <c r="C26" t="s">
        <v>90</v>
      </c>
      <c r="D26" t="s">
        <v>91</v>
      </c>
      <c r="E26" t="s">
        <v>19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>
      <c r="A27" t="s">
        <v>92</v>
      </c>
      <c r="B27" t="s">
        <v>93</v>
      </c>
      <c r="C27" t="s">
        <v>93</v>
      </c>
      <c r="D27" t="s">
        <v>94</v>
      </c>
      <c r="E27" t="s">
        <v>19</v>
      </c>
      <c r="F27">
        <v>1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>
      <c r="A28" t="s">
        <v>95</v>
      </c>
      <c r="B28" t="s">
        <v>96</v>
      </c>
      <c r="C28" t="s">
        <v>96</v>
      </c>
      <c r="D28" t="s">
        <v>97</v>
      </c>
      <c r="E28" t="s">
        <v>19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>
      <c r="A29" t="s">
        <v>98</v>
      </c>
      <c r="B29" t="s">
        <v>99</v>
      </c>
      <c r="C29" t="s">
        <v>99</v>
      </c>
      <c r="D29" t="s">
        <v>100</v>
      </c>
      <c r="E29" t="s">
        <v>19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</row>
    <row r="30" spans="1:16">
      <c r="A30" t="s">
        <v>101</v>
      </c>
      <c r="B30" t="s">
        <v>102</v>
      </c>
      <c r="C30" t="s">
        <v>102</v>
      </c>
      <c r="D30" t="s">
        <v>103</v>
      </c>
      <c r="E30" t="s">
        <v>19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</row>
    <row r="31" spans="1:16">
      <c r="A31" t="s">
        <v>104</v>
      </c>
      <c r="B31" t="s">
        <v>105</v>
      </c>
      <c r="C31" t="s">
        <v>105</v>
      </c>
      <c r="D31" t="s">
        <v>106</v>
      </c>
      <c r="E31" t="s">
        <v>19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>
      <c r="A32" t="s">
        <v>107</v>
      </c>
      <c r="B32" t="s">
        <v>108</v>
      </c>
      <c r="C32" t="s">
        <v>108</v>
      </c>
      <c r="D32" t="s">
        <v>109</v>
      </c>
      <c r="E32" t="s">
        <v>19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>
      <c r="A33" t="s">
        <v>110</v>
      </c>
      <c r="B33" t="s">
        <v>111</v>
      </c>
      <c r="C33" t="s">
        <v>111</v>
      </c>
      <c r="D33" t="s">
        <v>112</v>
      </c>
      <c r="E33" t="s">
        <v>19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>
      <c r="A34" t="s">
        <v>113</v>
      </c>
      <c r="B34" t="s">
        <v>114</v>
      </c>
      <c r="C34" t="s">
        <v>114</v>
      </c>
      <c r="D34" t="s">
        <v>115</v>
      </c>
      <c r="E34" t="s">
        <v>19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</row>
    <row r="35" spans="1:16">
      <c r="A35" t="s">
        <v>116</v>
      </c>
      <c r="B35" t="s">
        <v>117</v>
      </c>
      <c r="C35" t="s">
        <v>117</v>
      </c>
      <c r="D35" t="s">
        <v>118</v>
      </c>
      <c r="E35" t="s">
        <v>19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</row>
    <row r="36" spans="1:16">
      <c r="A36" t="s">
        <v>119</v>
      </c>
      <c r="B36" t="s">
        <v>120</v>
      </c>
      <c r="C36" t="s">
        <v>120</v>
      </c>
      <c r="D36" t="s">
        <v>121</v>
      </c>
      <c r="E36" t="s">
        <v>19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spans="1:16">
      <c r="A37" t="s">
        <v>122</v>
      </c>
      <c r="B37" t="s">
        <v>123</v>
      </c>
      <c r="C37" t="s">
        <v>123</v>
      </c>
      <c r="D37" t="s">
        <v>124</v>
      </c>
      <c r="E37" t="s">
        <v>19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</row>
    <row r="38" spans="1:16">
      <c r="A38" t="s">
        <v>125</v>
      </c>
      <c r="B38" t="s">
        <v>126</v>
      </c>
      <c r="C38" t="s">
        <v>126</v>
      </c>
      <c r="D38" t="s">
        <v>127</v>
      </c>
      <c r="E38" t="s">
        <v>19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</row>
    <row r="39" spans="1:16">
      <c r="A39" t="s">
        <v>128</v>
      </c>
      <c r="B39" t="s">
        <v>129</v>
      </c>
      <c r="C39" t="s">
        <v>129</v>
      </c>
      <c r="D39" t="s">
        <v>130</v>
      </c>
      <c r="E39" t="s">
        <v>19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</row>
    <row r="40" spans="1:16">
      <c r="A40" t="s">
        <v>131</v>
      </c>
      <c r="B40" t="s">
        <v>132</v>
      </c>
      <c r="C40" t="s">
        <v>132</v>
      </c>
      <c r="D40" t="s">
        <v>133</v>
      </c>
      <c r="E40" t="s">
        <v>19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>
      <c r="A41" t="s">
        <v>134</v>
      </c>
      <c r="B41" t="s">
        <v>135</v>
      </c>
      <c r="C41" t="s">
        <v>135</v>
      </c>
      <c r="D41" t="s">
        <v>136</v>
      </c>
      <c r="E41" t="s">
        <v>19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>
      <c r="A42" t="s">
        <v>137</v>
      </c>
      <c r="B42" t="s">
        <v>138</v>
      </c>
      <c r="C42" t="s">
        <v>138</v>
      </c>
      <c r="D42" t="s">
        <v>139</v>
      </c>
      <c r="E42" t="s">
        <v>19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>
      <c r="A43" t="s">
        <v>140</v>
      </c>
      <c r="B43" t="s">
        <v>141</v>
      </c>
      <c r="C43" t="s">
        <v>141</v>
      </c>
      <c r="D43" t="s">
        <v>142</v>
      </c>
      <c r="E43" t="s">
        <v>19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</row>
    <row r="44" spans="1:16">
      <c r="A44" t="s">
        <v>143</v>
      </c>
      <c r="B44" t="s">
        <v>144</v>
      </c>
      <c r="C44" t="s">
        <v>144</v>
      </c>
      <c r="D44" t="s">
        <v>145</v>
      </c>
      <c r="E44" t="s">
        <v>19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</row>
    <row r="45" spans="1:16">
      <c r="A45" t="s">
        <v>146</v>
      </c>
      <c r="B45" t="s">
        <v>147</v>
      </c>
      <c r="C45" t="s">
        <v>147</v>
      </c>
      <c r="D45" t="s">
        <v>148</v>
      </c>
      <c r="E45" t="s">
        <v>19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</row>
    <row r="46" spans="1:16">
      <c r="A46" t="s">
        <v>149</v>
      </c>
      <c r="B46" t="s">
        <v>150</v>
      </c>
      <c r="C46" t="s">
        <v>150</v>
      </c>
      <c r="D46" t="s">
        <v>151</v>
      </c>
      <c r="E46" t="s">
        <v>19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</row>
    <row r="47" spans="1:16">
      <c r="A47" t="s">
        <v>152</v>
      </c>
      <c r="B47" t="s">
        <v>153</v>
      </c>
      <c r="C47" t="s">
        <v>153</v>
      </c>
      <c r="D47" t="s">
        <v>154</v>
      </c>
      <c r="E47" t="s">
        <v>19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</row>
    <row r="48" spans="1:16">
      <c r="A48" t="s">
        <v>155</v>
      </c>
      <c r="B48" t="s">
        <v>156</v>
      </c>
      <c r="C48" t="s">
        <v>156</v>
      </c>
      <c r="D48" t="s">
        <v>157</v>
      </c>
      <c r="E48" t="s">
        <v>19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</row>
    <row r="49" spans="1:16">
      <c r="A49" t="s">
        <v>158</v>
      </c>
      <c r="B49" t="s">
        <v>159</v>
      </c>
      <c r="C49" t="s">
        <v>159</v>
      </c>
      <c r="D49" t="s">
        <v>160</v>
      </c>
      <c r="E49" t="s">
        <v>19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</row>
    <row r="50" spans="1:16">
      <c r="A50" t="s">
        <v>161</v>
      </c>
      <c r="B50" t="s">
        <v>162</v>
      </c>
      <c r="C50" t="s">
        <v>162</v>
      </c>
      <c r="D50" t="s">
        <v>163</v>
      </c>
      <c r="E50" t="s">
        <v>19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>
      <c r="A51" t="s">
        <v>164</v>
      </c>
      <c r="B51" t="s">
        <v>165</v>
      </c>
      <c r="C51" t="s">
        <v>165</v>
      </c>
      <c r="D51" t="s">
        <v>166</v>
      </c>
      <c r="E51" t="s">
        <v>19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</row>
    <row r="52" spans="1:16">
      <c r="A52" t="s">
        <v>167</v>
      </c>
      <c r="B52" t="s">
        <v>168</v>
      </c>
      <c r="C52" t="s">
        <v>168</v>
      </c>
      <c r="D52" t="s">
        <v>169</v>
      </c>
      <c r="E52" t="s">
        <v>19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</row>
    <row r="53" spans="1:16">
      <c r="A53" t="s">
        <v>170</v>
      </c>
      <c r="B53" t="s">
        <v>171</v>
      </c>
      <c r="C53" t="s">
        <v>171</v>
      </c>
      <c r="D53" t="s">
        <v>172</v>
      </c>
      <c r="E53" t="s">
        <v>19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>
      <c r="A54" t="s">
        <v>173</v>
      </c>
      <c r="B54" t="s">
        <v>174</v>
      </c>
      <c r="C54" t="s">
        <v>174</v>
      </c>
      <c r="D54" t="s">
        <v>175</v>
      </c>
      <c r="E54" t="s">
        <v>19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>
      <c r="A55" t="s">
        <v>176</v>
      </c>
      <c r="B55" t="s">
        <v>177</v>
      </c>
      <c r="C55" t="s">
        <v>177</v>
      </c>
      <c r="D55" t="s">
        <v>178</v>
      </c>
      <c r="E55" t="s">
        <v>19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</row>
    <row r="56" spans="1:16">
      <c r="A56" t="s">
        <v>179</v>
      </c>
      <c r="B56" t="s">
        <v>180</v>
      </c>
      <c r="C56" t="s">
        <v>180</v>
      </c>
      <c r="D56" t="s">
        <v>181</v>
      </c>
      <c r="E56" t="s">
        <v>19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>
      <c r="A57" t="s">
        <v>182</v>
      </c>
      <c r="B57" t="s">
        <v>183</v>
      </c>
      <c r="C57" t="s">
        <v>183</v>
      </c>
      <c r="D57" t="s">
        <v>184</v>
      </c>
      <c r="E57" t="s">
        <v>19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</row>
    <row r="58" spans="1:16">
      <c r="A58" t="s">
        <v>185</v>
      </c>
      <c r="B58" t="s">
        <v>186</v>
      </c>
      <c r="C58" t="s">
        <v>186</v>
      </c>
      <c r="D58" t="s">
        <v>187</v>
      </c>
      <c r="E58" t="s">
        <v>19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>
      <c r="A59" t="s">
        <v>188</v>
      </c>
      <c r="B59" t="s">
        <v>189</v>
      </c>
      <c r="C59" t="s">
        <v>189</v>
      </c>
      <c r="D59" t="s">
        <v>190</v>
      </c>
      <c r="E59" t="s">
        <v>19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</row>
    <row r="60" spans="1:16">
      <c r="A60" t="s">
        <v>191</v>
      </c>
      <c r="B60" t="s">
        <v>192</v>
      </c>
      <c r="C60" t="s">
        <v>192</v>
      </c>
      <c r="D60" t="s">
        <v>193</v>
      </c>
      <c r="E60" t="s">
        <v>19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>
      <c r="A61" t="s">
        <v>194</v>
      </c>
      <c r="B61" t="s">
        <v>195</v>
      </c>
      <c r="C61" t="s">
        <v>195</v>
      </c>
      <c r="D61" t="s">
        <v>196</v>
      </c>
      <c r="E61" t="s">
        <v>19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</row>
    <row r="62" spans="1:16">
      <c r="A62" t="s">
        <v>197</v>
      </c>
      <c r="B62" t="s">
        <v>198</v>
      </c>
      <c r="C62" t="s">
        <v>198</v>
      </c>
      <c r="D62" t="s">
        <v>199</v>
      </c>
      <c r="E62" t="s">
        <v>19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</row>
    <row r="63" spans="1:16">
      <c r="A63" t="s">
        <v>200</v>
      </c>
      <c r="B63" t="s">
        <v>201</v>
      </c>
      <c r="C63" t="s">
        <v>201</v>
      </c>
      <c r="D63" t="s">
        <v>202</v>
      </c>
      <c r="E63" t="s">
        <v>19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</row>
    <row r="64" spans="1:16">
      <c r="A64" t="s">
        <v>203</v>
      </c>
      <c r="B64" t="s">
        <v>204</v>
      </c>
      <c r="C64" t="s">
        <v>204</v>
      </c>
      <c r="D64" t="s">
        <v>205</v>
      </c>
      <c r="E64" t="s">
        <v>19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</row>
    <row r="65" spans="1:16">
      <c r="A65" t="s">
        <v>206</v>
      </c>
      <c r="B65" t="s">
        <v>207</v>
      </c>
      <c r="C65" t="s">
        <v>207</v>
      </c>
      <c r="D65" t="s">
        <v>208</v>
      </c>
      <c r="E65" t="s">
        <v>19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</row>
    <row r="66" spans="1:16">
      <c r="A66" t="s">
        <v>209</v>
      </c>
      <c r="B66" t="s">
        <v>210</v>
      </c>
      <c r="C66" t="s">
        <v>210</v>
      </c>
      <c r="D66" t="s">
        <v>211</v>
      </c>
      <c r="E66" t="s">
        <v>19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</row>
    <row r="67" spans="1:16">
      <c r="A67" t="s">
        <v>212</v>
      </c>
      <c r="B67" t="s">
        <v>213</v>
      </c>
      <c r="C67" t="s">
        <v>213</v>
      </c>
      <c r="D67" t="s">
        <v>214</v>
      </c>
      <c r="E67" t="s">
        <v>19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</row>
    <row r="68" spans="1:16">
      <c r="A68" t="s">
        <v>215</v>
      </c>
      <c r="B68" t="s">
        <v>216</v>
      </c>
      <c r="C68" t="s">
        <v>216</v>
      </c>
      <c r="D68" t="s">
        <v>217</v>
      </c>
      <c r="E68" t="s">
        <v>19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>
      <c r="A69" t="s">
        <v>218</v>
      </c>
      <c r="B69" t="s">
        <v>219</v>
      </c>
      <c r="C69" t="s">
        <v>219</v>
      </c>
      <c r="D69" t="s">
        <v>220</v>
      </c>
      <c r="E69" t="s">
        <v>19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>
      <c r="A70" t="s">
        <v>221</v>
      </c>
      <c r="B70" t="s">
        <v>222</v>
      </c>
      <c r="C70" t="s">
        <v>222</v>
      </c>
      <c r="D70" t="s">
        <v>223</v>
      </c>
      <c r="E70" t="s">
        <v>19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>
      <c r="A71" t="s">
        <v>224</v>
      </c>
      <c r="B71" t="s">
        <v>225</v>
      </c>
      <c r="C71" t="s">
        <v>225</v>
      </c>
      <c r="D71" t="s">
        <v>226</v>
      </c>
      <c r="E71" t="s">
        <v>19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</row>
    <row r="72" spans="1:16">
      <c r="A72" t="s">
        <v>227</v>
      </c>
      <c r="B72" t="s">
        <v>228</v>
      </c>
      <c r="C72" t="s">
        <v>228</v>
      </c>
      <c r="D72" t="s">
        <v>229</v>
      </c>
      <c r="E72" t="s">
        <v>19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>
      <c r="A73" t="s">
        <v>230</v>
      </c>
      <c r="B73" t="s">
        <v>231</v>
      </c>
      <c r="C73" t="s">
        <v>231</v>
      </c>
      <c r="D73" t="s">
        <v>232</v>
      </c>
      <c r="E73" t="s">
        <v>19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>
      <c r="A74" t="s">
        <v>233</v>
      </c>
      <c r="B74" t="s">
        <v>234</v>
      </c>
      <c r="C74" t="s">
        <v>234</v>
      </c>
      <c r="D74" t="s">
        <v>235</v>
      </c>
      <c r="E74" t="s">
        <v>19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</row>
    <row r="75" spans="1:16">
      <c r="A75" t="s">
        <v>236</v>
      </c>
      <c r="B75" t="s">
        <v>237</v>
      </c>
      <c r="C75" t="s">
        <v>237</v>
      </c>
      <c r="D75" t="s">
        <v>238</v>
      </c>
      <c r="E75" t="s">
        <v>19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>
      <c r="A76" t="s">
        <v>239</v>
      </c>
      <c r="B76" t="s">
        <v>240</v>
      </c>
      <c r="C76" t="s">
        <v>240</v>
      </c>
      <c r="D76" t="s">
        <v>241</v>
      </c>
      <c r="E76" t="s">
        <v>19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</row>
    <row r="77" spans="1:16">
      <c r="A77" t="s">
        <v>242</v>
      </c>
      <c r="B77" t="s">
        <v>243</v>
      </c>
      <c r="C77" t="s">
        <v>243</v>
      </c>
      <c r="D77" t="s">
        <v>244</v>
      </c>
      <c r="E77" t="s">
        <v>19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>
      <c r="A78" t="s">
        <v>245</v>
      </c>
      <c r="B78" t="s">
        <v>246</v>
      </c>
      <c r="C78" t="s">
        <v>246</v>
      </c>
      <c r="D78" t="s">
        <v>247</v>
      </c>
      <c r="E78" t="s">
        <v>19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>
      <c r="A79" t="s">
        <v>248</v>
      </c>
      <c r="B79" t="s">
        <v>249</v>
      </c>
      <c r="C79" t="s">
        <v>249</v>
      </c>
      <c r="D79" t="s">
        <v>250</v>
      </c>
      <c r="E79" t="s">
        <v>19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>
      <c r="A80" t="s">
        <v>251</v>
      </c>
      <c r="B80" t="s">
        <v>252</v>
      </c>
      <c r="C80" t="s">
        <v>252</v>
      </c>
      <c r="D80" t="s">
        <v>253</v>
      </c>
      <c r="E80" t="s">
        <v>19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>
      <c r="A81" t="s">
        <v>254</v>
      </c>
      <c r="B81" t="s">
        <v>255</v>
      </c>
      <c r="C81" t="s">
        <v>255</v>
      </c>
      <c r="D81" t="s">
        <v>256</v>
      </c>
      <c r="E81" t="s">
        <v>19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>
      <c r="A82" t="s">
        <v>257</v>
      </c>
      <c r="B82" t="s">
        <v>258</v>
      </c>
      <c r="C82" t="s">
        <v>258</v>
      </c>
      <c r="D82" t="s">
        <v>259</v>
      </c>
      <c r="E82" t="s">
        <v>19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</row>
    <row r="83" spans="1:16">
      <c r="A83" t="s">
        <v>260</v>
      </c>
      <c r="B83" t="s">
        <v>261</v>
      </c>
      <c r="C83" t="s">
        <v>261</v>
      </c>
      <c r="D83" t="s">
        <v>262</v>
      </c>
      <c r="E83" t="s">
        <v>19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>
      <c r="A84" t="s">
        <v>263</v>
      </c>
      <c r="B84" t="s">
        <v>264</v>
      </c>
      <c r="C84" t="s">
        <v>264</v>
      </c>
      <c r="D84" t="s">
        <v>265</v>
      </c>
      <c r="E84" t="s">
        <v>19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</row>
    <row r="85" spans="1:16">
      <c r="A85" t="s">
        <v>266</v>
      </c>
      <c r="B85" t="s">
        <v>267</v>
      </c>
      <c r="C85" t="s">
        <v>267</v>
      </c>
      <c r="D85" t="s">
        <v>268</v>
      </c>
      <c r="E85" t="s">
        <v>19</v>
      </c>
      <c r="F85">
        <v>47</v>
      </c>
      <c r="G85">
        <v>33</v>
      </c>
      <c r="H85">
        <v>0</v>
      </c>
      <c r="I85">
        <v>0</v>
      </c>
      <c r="J85">
        <v>0</v>
      </c>
      <c r="K85">
        <v>-11</v>
      </c>
      <c r="L85">
        <v>-3</v>
      </c>
      <c r="M85">
        <v>0</v>
      </c>
      <c r="N85">
        <v>0</v>
      </c>
      <c r="O85">
        <v>0</v>
      </c>
      <c r="P85">
        <v>0</v>
      </c>
    </row>
    <row r="86" spans="1:16">
      <c r="A86" t="s">
        <v>269</v>
      </c>
      <c r="B86" t="s">
        <v>270</v>
      </c>
      <c r="C86" t="s">
        <v>270</v>
      </c>
      <c r="D86" t="s">
        <v>271</v>
      </c>
      <c r="E86" t="s">
        <v>19</v>
      </c>
      <c r="F86">
        <v>14</v>
      </c>
      <c r="G86">
        <v>5</v>
      </c>
      <c r="H86">
        <v>0</v>
      </c>
      <c r="I86">
        <v>1</v>
      </c>
      <c r="J86">
        <v>0</v>
      </c>
      <c r="K86">
        <v>-1</v>
      </c>
      <c r="L86">
        <v>-6</v>
      </c>
      <c r="M86">
        <v>-2</v>
      </c>
      <c r="N86">
        <v>0</v>
      </c>
      <c r="O86">
        <v>-1</v>
      </c>
      <c r="P86">
        <v>0</v>
      </c>
    </row>
    <row r="87" spans="1:16">
      <c r="A87" t="s">
        <v>272</v>
      </c>
      <c r="B87" t="s">
        <v>273</v>
      </c>
      <c r="C87" t="s">
        <v>273</v>
      </c>
      <c r="D87" t="s">
        <v>543</v>
      </c>
      <c r="E87" t="s">
        <v>19</v>
      </c>
      <c r="F87">
        <v>102</v>
      </c>
      <c r="G87">
        <v>84</v>
      </c>
      <c r="H87">
        <v>0</v>
      </c>
      <c r="I87">
        <v>0</v>
      </c>
      <c r="J87">
        <v>0</v>
      </c>
      <c r="K87">
        <v>-17</v>
      </c>
      <c r="L87">
        <v>0</v>
      </c>
      <c r="M87">
        <v>0</v>
      </c>
      <c r="N87">
        <v>0</v>
      </c>
      <c r="O87">
        <v>0</v>
      </c>
      <c r="P87">
        <v>-1</v>
      </c>
    </row>
    <row r="88" spans="1:16">
      <c r="A88" t="s">
        <v>274</v>
      </c>
      <c r="B88" t="s">
        <v>275</v>
      </c>
      <c r="C88" t="s">
        <v>275</v>
      </c>
      <c r="D88" t="s">
        <v>276</v>
      </c>
      <c r="E88" t="s">
        <v>19</v>
      </c>
      <c r="F88">
        <v>2</v>
      </c>
      <c r="G88">
        <v>5</v>
      </c>
      <c r="H88">
        <v>4</v>
      </c>
      <c r="I88">
        <v>0</v>
      </c>
      <c r="J88">
        <v>0</v>
      </c>
      <c r="K88">
        <v>0</v>
      </c>
      <c r="L88">
        <v>-1</v>
      </c>
      <c r="M88">
        <v>-1</v>
      </c>
      <c r="N88">
        <v>0</v>
      </c>
      <c r="O88">
        <v>0</v>
      </c>
      <c r="P88">
        <v>1</v>
      </c>
    </row>
    <row r="89" spans="1:16">
      <c r="A89" t="s">
        <v>277</v>
      </c>
      <c r="B89" t="s">
        <v>278</v>
      </c>
      <c r="C89" t="s">
        <v>278</v>
      </c>
      <c r="D89" t="s">
        <v>279</v>
      </c>
      <c r="E89" t="s">
        <v>19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</row>
    <row r="90" spans="1:16">
      <c r="A90" t="s">
        <v>280</v>
      </c>
      <c r="B90" t="s">
        <v>281</v>
      </c>
      <c r="C90" t="s">
        <v>281</v>
      </c>
      <c r="D90" t="s">
        <v>282</v>
      </c>
      <c r="E90" t="s">
        <v>19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>
      <c r="A91" t="s">
        <v>283</v>
      </c>
      <c r="B91" t="s">
        <v>284</v>
      </c>
      <c r="C91" t="s">
        <v>284</v>
      </c>
      <c r="D91" t="s">
        <v>285</v>
      </c>
      <c r="E91" t="s">
        <v>19</v>
      </c>
      <c r="F91">
        <v>2</v>
      </c>
      <c r="G91">
        <v>2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</row>
    <row r="92" spans="1:16">
      <c r="A92" t="s">
        <v>286</v>
      </c>
      <c r="B92" t="s">
        <v>287</v>
      </c>
      <c r="C92" t="s">
        <v>287</v>
      </c>
      <c r="D92" t="s">
        <v>288</v>
      </c>
      <c r="E92" t="s">
        <v>19</v>
      </c>
      <c r="F92">
        <v>0</v>
      </c>
      <c r="G92">
        <v>0</v>
      </c>
      <c r="H92">
        <v>0</v>
      </c>
      <c r="I92">
        <v>0</v>
      </c>
      <c r="J92">
        <v>1</v>
      </c>
      <c r="K92">
        <v>-1</v>
      </c>
      <c r="L92">
        <v>0</v>
      </c>
      <c r="M92">
        <v>0</v>
      </c>
      <c r="N92">
        <v>0</v>
      </c>
      <c r="O92">
        <v>0</v>
      </c>
      <c r="P92">
        <v>0</v>
      </c>
    </row>
    <row r="93" spans="1:16">
      <c r="A93" t="s">
        <v>289</v>
      </c>
      <c r="B93" t="s">
        <v>290</v>
      </c>
      <c r="C93" t="s">
        <v>290</v>
      </c>
      <c r="D93" t="s">
        <v>291</v>
      </c>
      <c r="E93" t="s">
        <v>19</v>
      </c>
      <c r="F93">
        <v>97</v>
      </c>
      <c r="G93">
        <v>77</v>
      </c>
      <c r="H93">
        <v>0</v>
      </c>
      <c r="I93">
        <v>3</v>
      </c>
      <c r="J93">
        <v>2</v>
      </c>
      <c r="K93">
        <v>-21</v>
      </c>
      <c r="L93">
        <v>-3</v>
      </c>
      <c r="M93">
        <v>0</v>
      </c>
      <c r="N93">
        <v>0</v>
      </c>
      <c r="O93">
        <v>-1</v>
      </c>
      <c r="P93">
        <v>0</v>
      </c>
    </row>
    <row r="94" spans="1:16">
      <c r="A94" t="s">
        <v>292</v>
      </c>
      <c r="B94" t="s">
        <v>293</v>
      </c>
      <c r="C94" t="s">
        <v>293</v>
      </c>
      <c r="D94" t="s">
        <v>294</v>
      </c>
      <c r="E94" t="s">
        <v>19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</row>
    <row r="95" spans="1:16">
      <c r="A95" t="s">
        <v>295</v>
      </c>
      <c r="B95" t="s">
        <v>296</v>
      </c>
      <c r="C95" t="s">
        <v>296</v>
      </c>
      <c r="D95" t="s">
        <v>297</v>
      </c>
      <c r="E95" t="s">
        <v>19</v>
      </c>
      <c r="F95">
        <v>6</v>
      </c>
      <c r="G95">
        <v>4</v>
      </c>
      <c r="H95">
        <v>0</v>
      </c>
      <c r="I95">
        <v>0</v>
      </c>
      <c r="J95">
        <v>1</v>
      </c>
      <c r="K95">
        <v>0</v>
      </c>
      <c r="L95">
        <v>-3</v>
      </c>
      <c r="M95">
        <v>-1</v>
      </c>
      <c r="N95">
        <v>0</v>
      </c>
      <c r="O95">
        <v>0</v>
      </c>
      <c r="P95">
        <v>1</v>
      </c>
    </row>
    <row r="96" spans="1:16">
      <c r="A96" t="s">
        <v>298</v>
      </c>
      <c r="B96" t="s">
        <v>299</v>
      </c>
      <c r="C96" t="s">
        <v>299</v>
      </c>
      <c r="D96" t="s">
        <v>300</v>
      </c>
      <c r="E96" t="s">
        <v>19</v>
      </c>
      <c r="F96">
        <v>39</v>
      </c>
      <c r="G96">
        <v>46</v>
      </c>
      <c r="H96">
        <v>28</v>
      </c>
      <c r="I96">
        <v>1</v>
      </c>
      <c r="J96">
        <v>0</v>
      </c>
      <c r="K96">
        <v>-19</v>
      </c>
      <c r="L96">
        <v>-3</v>
      </c>
      <c r="M96">
        <v>0</v>
      </c>
      <c r="N96">
        <v>0</v>
      </c>
      <c r="O96">
        <v>-1</v>
      </c>
      <c r="P96">
        <v>1</v>
      </c>
    </row>
    <row r="97" spans="1:16">
      <c r="A97" t="s">
        <v>301</v>
      </c>
      <c r="B97" t="s">
        <v>302</v>
      </c>
      <c r="C97" t="s">
        <v>302</v>
      </c>
      <c r="D97" t="s">
        <v>303</v>
      </c>
      <c r="E97" t="s">
        <v>19</v>
      </c>
      <c r="F97">
        <v>6</v>
      </c>
      <c r="G97">
        <v>3</v>
      </c>
      <c r="H97">
        <v>0</v>
      </c>
      <c r="I97">
        <v>1</v>
      </c>
      <c r="J97">
        <v>2</v>
      </c>
      <c r="K97">
        <v>0</v>
      </c>
      <c r="L97">
        <v>-5</v>
      </c>
      <c r="M97">
        <v>0</v>
      </c>
      <c r="N97">
        <v>0</v>
      </c>
      <c r="O97">
        <v>-1</v>
      </c>
      <c r="P97">
        <v>0</v>
      </c>
    </row>
    <row r="98" spans="1:16">
      <c r="A98" t="s">
        <v>304</v>
      </c>
      <c r="B98" t="s">
        <v>305</v>
      </c>
      <c r="C98" t="s">
        <v>305</v>
      </c>
      <c r="D98" t="s">
        <v>306</v>
      </c>
      <c r="E98" t="s">
        <v>19</v>
      </c>
      <c r="F98">
        <v>66</v>
      </c>
      <c r="G98">
        <v>47</v>
      </c>
      <c r="H98">
        <v>0</v>
      </c>
      <c r="I98">
        <v>2</v>
      </c>
      <c r="J98">
        <v>0</v>
      </c>
      <c r="K98">
        <v>-17</v>
      </c>
      <c r="L98">
        <v>-3</v>
      </c>
      <c r="M98">
        <v>0</v>
      </c>
      <c r="N98">
        <v>0</v>
      </c>
      <c r="O98">
        <v>-1</v>
      </c>
      <c r="P98">
        <v>0</v>
      </c>
    </row>
    <row r="99" spans="1:16">
      <c r="A99" t="s">
        <v>307</v>
      </c>
      <c r="B99" t="s">
        <v>308</v>
      </c>
      <c r="C99" t="s">
        <v>308</v>
      </c>
      <c r="D99" t="s">
        <v>309</v>
      </c>
      <c r="E99" t="s">
        <v>19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</row>
    <row r="100" spans="1:16">
      <c r="A100" t="s">
        <v>310</v>
      </c>
      <c r="B100" t="s">
        <v>311</v>
      </c>
      <c r="C100" t="s">
        <v>311</v>
      </c>
      <c r="D100" t="s">
        <v>312</v>
      </c>
      <c r="E100" t="s">
        <v>19</v>
      </c>
      <c r="F100">
        <v>1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-1</v>
      </c>
      <c r="M100">
        <v>0</v>
      </c>
      <c r="N100">
        <v>0</v>
      </c>
      <c r="O100">
        <v>0</v>
      </c>
      <c r="P100">
        <v>1</v>
      </c>
    </row>
    <row r="101" spans="1:16">
      <c r="A101" t="s">
        <v>313</v>
      </c>
      <c r="B101" t="s">
        <v>314</v>
      </c>
      <c r="C101" t="s">
        <v>314</v>
      </c>
      <c r="D101" t="s">
        <v>315</v>
      </c>
      <c r="E101" t="s">
        <v>19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-1</v>
      </c>
      <c r="N101">
        <v>0</v>
      </c>
      <c r="O101">
        <v>-1</v>
      </c>
      <c r="P101">
        <v>1</v>
      </c>
    </row>
    <row r="102" spans="1:16">
      <c r="A102" t="s">
        <v>316</v>
      </c>
      <c r="B102" t="s">
        <v>317</v>
      </c>
      <c r="C102" t="s">
        <v>317</v>
      </c>
      <c r="D102" t="s">
        <v>544</v>
      </c>
      <c r="E102" t="s">
        <v>19</v>
      </c>
      <c r="F102">
        <v>70</v>
      </c>
      <c r="G102">
        <v>29</v>
      </c>
      <c r="H102">
        <v>0</v>
      </c>
      <c r="I102">
        <v>1</v>
      </c>
      <c r="J102">
        <v>0</v>
      </c>
      <c r="K102">
        <v>-39</v>
      </c>
      <c r="L102">
        <v>-2</v>
      </c>
      <c r="M102">
        <v>0</v>
      </c>
      <c r="N102">
        <v>0</v>
      </c>
      <c r="O102">
        <v>-1</v>
      </c>
      <c r="P102">
        <v>0</v>
      </c>
    </row>
    <row r="103" spans="1:16">
      <c r="A103" t="s">
        <v>318</v>
      </c>
      <c r="B103" t="s">
        <v>319</v>
      </c>
      <c r="C103" t="s">
        <v>319</v>
      </c>
      <c r="D103" t="s">
        <v>320</v>
      </c>
      <c r="E103" t="s">
        <v>19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</row>
    <row r="104" spans="1:16">
      <c r="A104" t="s">
        <v>321</v>
      </c>
      <c r="B104" t="s">
        <v>322</v>
      </c>
      <c r="C104" t="s">
        <v>322</v>
      </c>
      <c r="D104" t="s">
        <v>323</v>
      </c>
      <c r="E104" t="s">
        <v>19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</row>
    <row r="105" spans="1:16">
      <c r="A105" t="s">
        <v>324</v>
      </c>
      <c r="B105" t="s">
        <v>325</v>
      </c>
      <c r="C105" t="s">
        <v>325</v>
      </c>
      <c r="D105" t="s">
        <v>326</v>
      </c>
      <c r="E105" t="s">
        <v>19</v>
      </c>
      <c r="F105">
        <v>1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>
      <c r="A106" t="s">
        <v>327</v>
      </c>
      <c r="B106" t="s">
        <v>328</v>
      </c>
      <c r="C106" t="s">
        <v>328</v>
      </c>
      <c r="D106" t="s">
        <v>329</v>
      </c>
      <c r="E106" t="s">
        <v>19</v>
      </c>
      <c r="F106">
        <v>103</v>
      </c>
      <c r="G106">
        <v>91</v>
      </c>
      <c r="H106">
        <v>0</v>
      </c>
      <c r="I106">
        <v>0</v>
      </c>
      <c r="J106">
        <v>0</v>
      </c>
      <c r="K106">
        <v>-10</v>
      </c>
      <c r="L106">
        <v>-2</v>
      </c>
      <c r="M106">
        <v>0</v>
      </c>
      <c r="N106">
        <v>0</v>
      </c>
      <c r="O106">
        <v>0</v>
      </c>
      <c r="P106">
        <v>0</v>
      </c>
    </row>
    <row r="107" spans="1:16">
      <c r="A107" t="s">
        <v>330</v>
      </c>
      <c r="B107" t="s">
        <v>331</v>
      </c>
      <c r="C107" t="s">
        <v>331</v>
      </c>
      <c r="D107" t="s">
        <v>332</v>
      </c>
      <c r="E107" t="s">
        <v>19</v>
      </c>
      <c r="F107">
        <v>87</v>
      </c>
      <c r="G107">
        <v>64</v>
      </c>
      <c r="H107">
        <v>0</v>
      </c>
      <c r="I107">
        <v>3</v>
      </c>
      <c r="J107">
        <v>0</v>
      </c>
      <c r="K107">
        <v>-22</v>
      </c>
      <c r="L107">
        <v>-2</v>
      </c>
      <c r="M107">
        <v>0</v>
      </c>
      <c r="N107">
        <v>0</v>
      </c>
      <c r="O107">
        <v>-2</v>
      </c>
      <c r="P107">
        <v>0</v>
      </c>
    </row>
    <row r="108" spans="1:16">
      <c r="A108" t="s">
        <v>333</v>
      </c>
      <c r="B108" t="s">
        <v>334</v>
      </c>
      <c r="C108" t="s">
        <v>334</v>
      </c>
      <c r="D108" t="s">
        <v>335</v>
      </c>
      <c r="E108" t="s">
        <v>19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</row>
    <row r="109" spans="1:16">
      <c r="A109" t="s">
        <v>336</v>
      </c>
      <c r="B109" t="s">
        <v>337</v>
      </c>
      <c r="C109" t="s">
        <v>337</v>
      </c>
      <c r="D109" t="s">
        <v>338</v>
      </c>
      <c r="E109" t="s">
        <v>19</v>
      </c>
      <c r="F109">
        <v>6</v>
      </c>
      <c r="G109">
        <v>4</v>
      </c>
      <c r="H109">
        <v>0</v>
      </c>
      <c r="I109">
        <v>0</v>
      </c>
      <c r="J109">
        <v>0</v>
      </c>
      <c r="K109">
        <v>0</v>
      </c>
      <c r="L109">
        <v>-1</v>
      </c>
      <c r="M109">
        <v>-1</v>
      </c>
      <c r="N109">
        <v>0</v>
      </c>
      <c r="O109">
        <v>0</v>
      </c>
      <c r="P109">
        <v>0</v>
      </c>
    </row>
    <row r="110" spans="1:16">
      <c r="A110" t="s">
        <v>339</v>
      </c>
      <c r="B110" t="s">
        <v>340</v>
      </c>
      <c r="C110" t="s">
        <v>340</v>
      </c>
      <c r="D110" t="s">
        <v>545</v>
      </c>
      <c r="E110" t="s">
        <v>19</v>
      </c>
      <c r="F110">
        <v>60</v>
      </c>
      <c r="G110">
        <v>44</v>
      </c>
      <c r="H110">
        <v>0</v>
      </c>
      <c r="I110">
        <v>2</v>
      </c>
      <c r="J110">
        <v>0</v>
      </c>
      <c r="K110">
        <v>-16</v>
      </c>
      <c r="L110">
        <v>-2</v>
      </c>
      <c r="M110">
        <v>0</v>
      </c>
      <c r="N110">
        <v>0</v>
      </c>
      <c r="O110">
        <v>0</v>
      </c>
      <c r="P110">
        <v>0</v>
      </c>
    </row>
    <row r="111" spans="1:16">
      <c r="A111" t="s">
        <v>341</v>
      </c>
      <c r="B111" t="s">
        <v>342</v>
      </c>
      <c r="C111" t="s">
        <v>342</v>
      </c>
      <c r="D111" t="s">
        <v>343</v>
      </c>
      <c r="E111" t="s">
        <v>19</v>
      </c>
      <c r="F111">
        <v>219</v>
      </c>
      <c r="G111">
        <v>200</v>
      </c>
      <c r="H111">
        <v>0</v>
      </c>
      <c r="I111">
        <v>1</v>
      </c>
      <c r="J111">
        <v>0</v>
      </c>
      <c r="K111">
        <v>-14</v>
      </c>
      <c r="L111">
        <v>-5</v>
      </c>
      <c r="M111">
        <v>-1</v>
      </c>
      <c r="N111">
        <v>0</v>
      </c>
      <c r="O111">
        <v>0</v>
      </c>
      <c r="P111">
        <v>0</v>
      </c>
    </row>
    <row r="112" spans="1:16">
      <c r="A112" t="s">
        <v>344</v>
      </c>
      <c r="B112" t="s">
        <v>345</v>
      </c>
      <c r="C112" t="s">
        <v>345</v>
      </c>
      <c r="D112" t="s">
        <v>346</v>
      </c>
      <c r="E112" t="s">
        <v>19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>
      <c r="A113" t="s">
        <v>347</v>
      </c>
      <c r="B113" t="s">
        <v>348</v>
      </c>
      <c r="C113" t="s">
        <v>348</v>
      </c>
      <c r="D113" t="s">
        <v>349</v>
      </c>
      <c r="E113" t="s">
        <v>19</v>
      </c>
      <c r="F113">
        <v>53</v>
      </c>
      <c r="G113">
        <v>40</v>
      </c>
      <c r="H113">
        <v>0</v>
      </c>
      <c r="I113">
        <v>0</v>
      </c>
      <c r="J113">
        <v>0</v>
      </c>
      <c r="K113">
        <v>-13</v>
      </c>
      <c r="L113">
        <v>-1</v>
      </c>
      <c r="M113">
        <v>0</v>
      </c>
      <c r="N113">
        <v>0</v>
      </c>
      <c r="O113">
        <v>0</v>
      </c>
      <c r="P113">
        <v>1</v>
      </c>
    </row>
    <row r="114" spans="1:16">
      <c r="A114" t="s">
        <v>350</v>
      </c>
      <c r="B114" t="s">
        <v>351</v>
      </c>
      <c r="C114" t="s">
        <v>351</v>
      </c>
      <c r="D114" t="s">
        <v>352</v>
      </c>
      <c r="E114" t="s">
        <v>19</v>
      </c>
      <c r="F114">
        <v>1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>
      <c r="A115" t="s">
        <v>353</v>
      </c>
      <c r="B115" t="s">
        <v>354</v>
      </c>
      <c r="C115" t="s">
        <v>354</v>
      </c>
      <c r="D115" t="s">
        <v>355</v>
      </c>
      <c r="E115" t="s">
        <v>19</v>
      </c>
      <c r="F115">
        <v>33</v>
      </c>
      <c r="G115">
        <v>10</v>
      </c>
      <c r="H115">
        <v>0</v>
      </c>
      <c r="I115">
        <v>1</v>
      </c>
      <c r="J115">
        <v>0</v>
      </c>
      <c r="K115">
        <v>-21</v>
      </c>
      <c r="L115">
        <v>-2</v>
      </c>
      <c r="M115">
        <v>0</v>
      </c>
      <c r="N115">
        <v>0</v>
      </c>
      <c r="O115">
        <v>-1</v>
      </c>
      <c r="P115">
        <v>0</v>
      </c>
    </row>
    <row r="116" spans="1:16">
      <c r="A116" t="s">
        <v>356</v>
      </c>
      <c r="B116" t="s">
        <v>357</v>
      </c>
      <c r="C116" t="s">
        <v>357</v>
      </c>
      <c r="D116" t="s">
        <v>358</v>
      </c>
      <c r="E116" t="s">
        <v>19</v>
      </c>
      <c r="F116">
        <v>2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-1</v>
      </c>
      <c r="M116">
        <v>0</v>
      </c>
      <c r="N116">
        <v>0</v>
      </c>
      <c r="O116">
        <v>0</v>
      </c>
      <c r="P116">
        <v>0</v>
      </c>
    </row>
    <row r="117" spans="1:16">
      <c r="A117" t="s">
        <v>359</v>
      </c>
      <c r="B117" t="s">
        <v>360</v>
      </c>
      <c r="C117" t="s">
        <v>360</v>
      </c>
      <c r="D117" t="s">
        <v>361</v>
      </c>
      <c r="E117" t="s">
        <v>19</v>
      </c>
      <c r="F117">
        <v>2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-2</v>
      </c>
      <c r="M117">
        <v>0</v>
      </c>
      <c r="N117">
        <v>0</v>
      </c>
      <c r="O117">
        <v>0</v>
      </c>
      <c r="P117">
        <v>0</v>
      </c>
    </row>
    <row r="118" spans="1:16">
      <c r="A118" t="s">
        <v>362</v>
      </c>
      <c r="B118" t="s">
        <v>363</v>
      </c>
      <c r="C118" t="s">
        <v>363</v>
      </c>
      <c r="D118" t="s">
        <v>364</v>
      </c>
      <c r="E118" t="s">
        <v>19</v>
      </c>
      <c r="F118">
        <v>1</v>
      </c>
      <c r="G118">
        <v>1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>
      <c r="A119" t="s">
        <v>365</v>
      </c>
      <c r="B119" t="s">
        <v>366</v>
      </c>
      <c r="C119" t="s">
        <v>366</v>
      </c>
      <c r="D119" t="s">
        <v>367</v>
      </c>
      <c r="E119" t="s">
        <v>19</v>
      </c>
      <c r="F119">
        <v>1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-1</v>
      </c>
      <c r="M119">
        <v>0</v>
      </c>
      <c r="N119">
        <v>0</v>
      </c>
      <c r="O119">
        <v>0</v>
      </c>
      <c r="P119">
        <v>0</v>
      </c>
    </row>
    <row r="120" spans="1:16">
      <c r="A120" t="s">
        <v>368</v>
      </c>
      <c r="B120" t="s">
        <v>369</v>
      </c>
      <c r="C120" t="s">
        <v>369</v>
      </c>
      <c r="D120" t="s">
        <v>370</v>
      </c>
      <c r="E120" t="s">
        <v>19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</row>
    <row r="121" spans="1:16">
      <c r="A121" t="s">
        <v>371</v>
      </c>
      <c r="B121" t="s">
        <v>372</v>
      </c>
      <c r="C121" t="s">
        <v>372</v>
      </c>
      <c r="D121" t="s">
        <v>373</v>
      </c>
      <c r="E121" t="s">
        <v>19</v>
      </c>
      <c r="F121">
        <v>1</v>
      </c>
      <c r="G121">
        <v>1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</row>
    <row r="122" spans="1:16">
      <c r="A122" t="s">
        <v>374</v>
      </c>
      <c r="B122" t="s">
        <v>375</v>
      </c>
      <c r="C122" t="s">
        <v>375</v>
      </c>
      <c r="D122" t="s">
        <v>376</v>
      </c>
      <c r="E122" t="s">
        <v>19</v>
      </c>
      <c r="F12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-2</v>
      </c>
      <c r="N122">
        <v>0</v>
      </c>
      <c r="O122">
        <v>0</v>
      </c>
      <c r="P122">
        <v>1</v>
      </c>
    </row>
    <row r="123" spans="1:16">
      <c r="A123" t="s">
        <v>377</v>
      </c>
      <c r="B123" t="s">
        <v>378</v>
      </c>
      <c r="C123" t="s">
        <v>378</v>
      </c>
      <c r="D123" t="s">
        <v>379</v>
      </c>
      <c r="E123" t="s">
        <v>19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>
      <c r="A124" t="s">
        <v>380</v>
      </c>
      <c r="B124" t="s">
        <v>381</v>
      </c>
      <c r="C124" t="s">
        <v>381</v>
      </c>
      <c r="D124" t="s">
        <v>382</v>
      </c>
      <c r="E124" t="s">
        <v>19</v>
      </c>
      <c r="F124">
        <v>13</v>
      </c>
      <c r="G124">
        <v>10</v>
      </c>
      <c r="H124">
        <v>0</v>
      </c>
      <c r="I124">
        <v>1</v>
      </c>
      <c r="J124">
        <v>0</v>
      </c>
      <c r="K124">
        <v>-2</v>
      </c>
      <c r="L124">
        <v>-3</v>
      </c>
      <c r="M124">
        <v>0</v>
      </c>
      <c r="N124">
        <v>0</v>
      </c>
      <c r="O124">
        <v>0</v>
      </c>
      <c r="P124">
        <v>1</v>
      </c>
    </row>
    <row r="125" spans="1:16">
      <c r="A125" t="s">
        <v>383</v>
      </c>
      <c r="B125" t="s">
        <v>384</v>
      </c>
      <c r="C125" t="s">
        <v>384</v>
      </c>
      <c r="D125" t="s">
        <v>385</v>
      </c>
      <c r="E125" t="s">
        <v>19</v>
      </c>
      <c r="F125">
        <v>2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-1</v>
      </c>
      <c r="M125">
        <v>0</v>
      </c>
      <c r="N125">
        <v>0</v>
      </c>
      <c r="O125">
        <v>0</v>
      </c>
      <c r="P125">
        <v>0</v>
      </c>
    </row>
    <row r="126" spans="1:16">
      <c r="A126" t="s">
        <v>386</v>
      </c>
      <c r="B126" t="s">
        <v>387</v>
      </c>
      <c r="C126" t="s">
        <v>387</v>
      </c>
      <c r="D126" t="s">
        <v>388</v>
      </c>
      <c r="E126" t="s">
        <v>19</v>
      </c>
      <c r="F126">
        <v>7</v>
      </c>
      <c r="G126">
        <v>6</v>
      </c>
      <c r="H126">
        <v>0</v>
      </c>
      <c r="I126">
        <v>0</v>
      </c>
      <c r="J126">
        <v>0</v>
      </c>
      <c r="K126">
        <v>0</v>
      </c>
      <c r="L126">
        <v>-1</v>
      </c>
      <c r="M126">
        <v>0</v>
      </c>
      <c r="N126">
        <v>0</v>
      </c>
      <c r="O126">
        <v>0</v>
      </c>
      <c r="P126">
        <v>0</v>
      </c>
    </row>
    <row r="127" spans="1:16">
      <c r="A127" t="s">
        <v>389</v>
      </c>
      <c r="B127" t="s">
        <v>390</v>
      </c>
      <c r="C127" t="s">
        <v>390</v>
      </c>
      <c r="D127" t="s">
        <v>391</v>
      </c>
      <c r="E127" t="s">
        <v>19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>
      <c r="A128" t="s">
        <v>392</v>
      </c>
      <c r="B128" t="s">
        <v>393</v>
      </c>
      <c r="C128" t="s">
        <v>393</v>
      </c>
      <c r="D128" t="s">
        <v>394</v>
      </c>
      <c r="E128" t="s">
        <v>19</v>
      </c>
      <c r="F128">
        <v>2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-2</v>
      </c>
      <c r="N128">
        <v>0</v>
      </c>
      <c r="O128">
        <v>0</v>
      </c>
      <c r="P128">
        <v>0</v>
      </c>
    </row>
    <row r="129" spans="1:16">
      <c r="A129" t="s">
        <v>546</v>
      </c>
      <c r="B129" t="s">
        <v>547</v>
      </c>
      <c r="C129" t="s">
        <v>270</v>
      </c>
      <c r="D129" t="s">
        <v>271</v>
      </c>
      <c r="E129" t="s">
        <v>548</v>
      </c>
      <c r="F129">
        <v>1</v>
      </c>
      <c r="G129">
        <v>0</v>
      </c>
      <c r="H129">
        <v>0</v>
      </c>
      <c r="I129">
        <v>0</v>
      </c>
      <c r="J129">
        <v>0</v>
      </c>
      <c r="K129">
        <v>-1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>
      <c r="A130" t="s">
        <v>549</v>
      </c>
      <c r="B130" t="s">
        <v>550</v>
      </c>
      <c r="C130" t="s">
        <v>270</v>
      </c>
      <c r="D130" t="s">
        <v>271</v>
      </c>
      <c r="E130" t="s">
        <v>551</v>
      </c>
      <c r="F130">
        <v>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-3</v>
      </c>
      <c r="M130">
        <v>0</v>
      </c>
      <c r="N130">
        <v>0</v>
      </c>
      <c r="O130">
        <v>1</v>
      </c>
      <c r="P130">
        <v>0</v>
      </c>
    </row>
    <row r="131" spans="1:16">
      <c r="A131" t="s">
        <v>552</v>
      </c>
      <c r="B131" t="s">
        <v>553</v>
      </c>
      <c r="C131" t="s">
        <v>354</v>
      </c>
      <c r="D131" t="s">
        <v>355</v>
      </c>
      <c r="E131" t="s">
        <v>551</v>
      </c>
      <c r="F131">
        <v>1</v>
      </c>
      <c r="G131">
        <v>1</v>
      </c>
      <c r="H131">
        <v>0</v>
      </c>
      <c r="I131">
        <v>0</v>
      </c>
      <c r="J131">
        <v>0</v>
      </c>
      <c r="K131">
        <v>0</v>
      </c>
      <c r="L131">
        <v>-1</v>
      </c>
      <c r="M131">
        <v>0</v>
      </c>
      <c r="N131">
        <v>0</v>
      </c>
      <c r="O131">
        <v>1</v>
      </c>
      <c r="P131">
        <v>0</v>
      </c>
    </row>
    <row r="132" spans="1:16">
      <c r="A132" t="s">
        <v>554</v>
      </c>
      <c r="B132" t="s">
        <v>555</v>
      </c>
      <c r="C132" t="s">
        <v>270</v>
      </c>
      <c r="D132" t="s">
        <v>271</v>
      </c>
      <c r="E132" t="s">
        <v>551</v>
      </c>
      <c r="F132">
        <v>1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-1</v>
      </c>
      <c r="M132">
        <v>0</v>
      </c>
      <c r="N132">
        <v>0</v>
      </c>
      <c r="O132">
        <v>0</v>
      </c>
      <c r="P132">
        <v>0</v>
      </c>
    </row>
    <row r="133" spans="1:16">
      <c r="A133" t="s">
        <v>556</v>
      </c>
      <c r="B133" t="s">
        <v>557</v>
      </c>
      <c r="C133" t="s">
        <v>299</v>
      </c>
      <c r="D133" t="s">
        <v>300</v>
      </c>
      <c r="E133" t="s">
        <v>548</v>
      </c>
      <c r="F133">
        <v>1</v>
      </c>
      <c r="G133">
        <v>1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>
      <c r="A134" t="s">
        <v>572</v>
      </c>
      <c r="B134" t="s">
        <v>571</v>
      </c>
      <c r="C134" t="s">
        <v>317</v>
      </c>
      <c r="D134" t="s">
        <v>544</v>
      </c>
      <c r="E134" t="s">
        <v>551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-1</v>
      </c>
      <c r="M134">
        <v>0</v>
      </c>
      <c r="N134">
        <v>0</v>
      </c>
      <c r="O134">
        <v>1</v>
      </c>
      <c r="P134">
        <v>0</v>
      </c>
    </row>
    <row r="135" spans="1:16">
      <c r="A135" t="s">
        <v>570</v>
      </c>
      <c r="B135" t="s">
        <v>569</v>
      </c>
      <c r="C135" t="s">
        <v>331</v>
      </c>
      <c r="D135" t="s">
        <v>332</v>
      </c>
      <c r="E135" t="s">
        <v>551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-2</v>
      </c>
      <c r="M135">
        <v>0</v>
      </c>
      <c r="N135">
        <v>0</v>
      </c>
      <c r="O135">
        <v>2</v>
      </c>
      <c r="P135">
        <v>0</v>
      </c>
    </row>
    <row r="136" spans="1:16">
      <c r="A136" t="s">
        <v>568</v>
      </c>
      <c r="B136" t="s">
        <v>567</v>
      </c>
      <c r="C136" t="s">
        <v>66</v>
      </c>
      <c r="D136" t="s">
        <v>67</v>
      </c>
      <c r="E136" t="s">
        <v>551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1</v>
      </c>
      <c r="P136">
        <v>-1</v>
      </c>
    </row>
    <row r="137" spans="1:16">
      <c r="A137" t="s">
        <v>566</v>
      </c>
      <c r="B137" t="s">
        <v>565</v>
      </c>
      <c r="C137" t="s">
        <v>305</v>
      </c>
      <c r="D137" t="s">
        <v>306</v>
      </c>
      <c r="E137" t="s">
        <v>551</v>
      </c>
      <c r="F137">
        <v>0</v>
      </c>
      <c r="G137">
        <v>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1</v>
      </c>
      <c r="P137">
        <v>0</v>
      </c>
    </row>
    <row r="138" spans="1:16">
      <c r="A138" t="s">
        <v>564</v>
      </c>
      <c r="B138" t="s">
        <v>563</v>
      </c>
      <c r="C138" t="s">
        <v>299</v>
      </c>
      <c r="D138" t="s">
        <v>300</v>
      </c>
      <c r="E138" t="s">
        <v>551</v>
      </c>
      <c r="F138">
        <v>0</v>
      </c>
      <c r="G138">
        <v>1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1</v>
      </c>
      <c r="P138">
        <v>0</v>
      </c>
    </row>
    <row r="139" spans="1:16">
      <c r="A139" t="s">
        <v>562</v>
      </c>
      <c r="B139" t="s">
        <v>561</v>
      </c>
      <c r="C139" t="s">
        <v>69</v>
      </c>
      <c r="D139" t="s">
        <v>70</v>
      </c>
      <c r="E139" t="s">
        <v>548</v>
      </c>
      <c r="F139">
        <v>0</v>
      </c>
      <c r="G139">
        <v>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1</v>
      </c>
      <c r="P139">
        <v>0</v>
      </c>
    </row>
    <row r="140" spans="1:16">
      <c r="A140" t="s">
        <v>560</v>
      </c>
      <c r="B140" t="s">
        <v>559</v>
      </c>
      <c r="C140" t="s">
        <v>66</v>
      </c>
      <c r="D140" t="s">
        <v>67</v>
      </c>
      <c r="E140" t="s">
        <v>548</v>
      </c>
      <c r="F140">
        <v>0</v>
      </c>
      <c r="G140">
        <v>1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1</v>
      </c>
      <c r="P140">
        <v>0</v>
      </c>
    </row>
    <row r="141" spans="1:16" ht="15.75" thickBot="1">
      <c r="F141" s="11">
        <f>SUM(F2:F140)</f>
        <v>1336</v>
      </c>
      <c r="G141" s="11">
        <f>SUM(G2:G140)</f>
        <v>1050</v>
      </c>
      <c r="H141" s="11">
        <f>SUM(H2:H140)</f>
        <v>32</v>
      </c>
      <c r="I141" s="11">
        <f>SUM(I2:I140)</f>
        <v>21</v>
      </c>
      <c r="J141" s="11">
        <f>SUM(J2:J140)</f>
        <v>7</v>
      </c>
      <c r="K141" s="11">
        <f>SUM(K2:K140)</f>
        <v>-275</v>
      </c>
      <c r="L141" s="11">
        <f>SUM(L2:L140)</f>
        <v>-63</v>
      </c>
      <c r="M141" s="11">
        <f>SUM(M2:M140)</f>
        <v>-11</v>
      </c>
      <c r="N141" s="11">
        <f>SUM(N2:N140)</f>
        <v>0</v>
      </c>
      <c r="O141" s="11">
        <f>SUM(O2:O140)</f>
        <v>-3</v>
      </c>
      <c r="P141" s="11">
        <f>SUM(P2:P140)</f>
        <v>6</v>
      </c>
    </row>
    <row r="142" spans="1:16" ht="15.7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opLeftCell="A19" workbookViewId="0">
      <selection activeCell="R49" sqref="R49"/>
    </sheetView>
  </sheetViews>
  <sheetFormatPr defaultRowHeight="15"/>
  <cols>
    <col min="1" max="1" width="46.5703125" bestFit="1" customWidth="1"/>
    <col min="2" max="2" width="19.42578125" customWidth="1"/>
    <col min="8" max="8" width="9.140625" style="12"/>
    <col min="12" max="17" width="9.140625" style="9"/>
    <col min="18" max="18" width="17.5703125" bestFit="1" customWidth="1"/>
  </cols>
  <sheetData>
    <row r="1" spans="1:18">
      <c r="A1" t="s">
        <v>0</v>
      </c>
      <c r="B1" t="s">
        <v>573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s="12" t="s">
        <v>6</v>
      </c>
      <c r="I1" t="s">
        <v>7</v>
      </c>
      <c r="J1" t="s">
        <v>8</v>
      </c>
      <c r="K1" t="s">
        <v>10</v>
      </c>
      <c r="L1" s="9" t="s">
        <v>9</v>
      </c>
      <c r="M1" s="9" t="s">
        <v>12</v>
      </c>
      <c r="N1" s="9" t="s">
        <v>11</v>
      </c>
      <c r="O1" s="9" t="s">
        <v>13</v>
      </c>
      <c r="P1" s="9" t="s">
        <v>14</v>
      </c>
      <c r="Q1" s="9" t="s">
        <v>15</v>
      </c>
      <c r="R1" s="15" t="s">
        <v>447</v>
      </c>
    </row>
    <row r="2" spans="1:18">
      <c r="A2" t="s">
        <v>53</v>
      </c>
      <c r="B2" t="str">
        <f>VLOOKUP(A2,'Crystal Report'!$A:$A,1,0)</f>
        <v>MPT16-0031</v>
      </c>
      <c r="C2" t="s">
        <v>54</v>
      </c>
      <c r="D2" t="s">
        <v>54</v>
      </c>
      <c r="E2" t="s">
        <v>55</v>
      </c>
      <c r="F2" t="s">
        <v>19</v>
      </c>
      <c r="G2">
        <v>10</v>
      </c>
      <c r="H2" s="12">
        <v>6</v>
      </c>
      <c r="I2">
        <v>0</v>
      </c>
      <c r="J2">
        <v>0</v>
      </c>
      <c r="K2">
        <v>-4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1">
        <f>SUM(L2:Q2)</f>
        <v>0</v>
      </c>
    </row>
    <row r="3" spans="1:18">
      <c r="A3" t="s">
        <v>44</v>
      </c>
      <c r="B3" t="str">
        <f>VLOOKUP(A3,'Crystal Report'!$A:$A,1,0)</f>
        <v>MPT16-0032</v>
      </c>
      <c r="C3" t="s">
        <v>45</v>
      </c>
      <c r="D3" t="s">
        <v>45</v>
      </c>
      <c r="E3" t="s">
        <v>46</v>
      </c>
      <c r="F3" t="s">
        <v>19</v>
      </c>
      <c r="G3">
        <v>1</v>
      </c>
      <c r="H3" s="12">
        <v>1</v>
      </c>
      <c r="I3">
        <v>0</v>
      </c>
      <c r="J3">
        <v>0</v>
      </c>
      <c r="K3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1">
        <f>SUM(L3:Q3)</f>
        <v>0</v>
      </c>
    </row>
    <row r="4" spans="1:18">
      <c r="A4" t="s">
        <v>38</v>
      </c>
      <c r="B4" t="str">
        <f>VLOOKUP(A4,'Crystal Report'!$A:$A,1,0)</f>
        <v>MPT16-0033</v>
      </c>
      <c r="C4" t="s">
        <v>39</v>
      </c>
      <c r="D4" t="s">
        <v>39</v>
      </c>
      <c r="E4" t="s">
        <v>40</v>
      </c>
      <c r="F4" t="s">
        <v>19</v>
      </c>
      <c r="G4">
        <v>1</v>
      </c>
      <c r="H4" s="12">
        <v>1</v>
      </c>
      <c r="I4">
        <v>0</v>
      </c>
      <c r="J4">
        <v>0</v>
      </c>
      <c r="K4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1">
        <f>SUM(L4:Q4)</f>
        <v>0</v>
      </c>
    </row>
    <row r="5" spans="1:18">
      <c r="A5" t="s">
        <v>77</v>
      </c>
      <c r="B5" t="str">
        <f>VLOOKUP(A5,'Crystal Report'!$A:$A,1,0)</f>
        <v>MPT51-0061</v>
      </c>
      <c r="C5" t="s">
        <v>78</v>
      </c>
      <c r="D5" t="s">
        <v>78</v>
      </c>
      <c r="E5" t="s">
        <v>79</v>
      </c>
      <c r="F5" t="s">
        <v>19</v>
      </c>
      <c r="G5">
        <v>1</v>
      </c>
      <c r="H5" s="12">
        <v>1</v>
      </c>
      <c r="I5">
        <v>0</v>
      </c>
      <c r="J5">
        <v>0</v>
      </c>
      <c r="K5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">
        <f>SUM(L5:Q5)</f>
        <v>0</v>
      </c>
    </row>
    <row r="6" spans="1:18">
      <c r="A6" t="s">
        <v>59</v>
      </c>
      <c r="B6" t="str">
        <f>VLOOKUP(A6,'Crystal Report'!$A:$A,1,0)</f>
        <v>MPT51-0063</v>
      </c>
      <c r="C6" t="s">
        <v>60</v>
      </c>
      <c r="D6" t="s">
        <v>60</v>
      </c>
      <c r="E6" t="s">
        <v>61</v>
      </c>
      <c r="F6" t="s">
        <v>19</v>
      </c>
      <c r="G6">
        <v>39</v>
      </c>
      <c r="H6" s="12">
        <v>7</v>
      </c>
      <c r="I6">
        <v>0</v>
      </c>
      <c r="J6">
        <v>0</v>
      </c>
      <c r="K6">
        <v>-32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1">
        <f>SUM(L6:Q6)</f>
        <v>0</v>
      </c>
    </row>
    <row r="7" spans="1:18">
      <c r="A7" t="s">
        <v>71</v>
      </c>
      <c r="B7" t="str">
        <f>VLOOKUP(A7,'Crystal Report'!$A:$A,1,0)</f>
        <v>MPT51-0064</v>
      </c>
      <c r="C7" t="s">
        <v>72</v>
      </c>
      <c r="D7" t="s">
        <v>72</v>
      </c>
      <c r="E7" t="s">
        <v>73</v>
      </c>
      <c r="F7" t="s">
        <v>19</v>
      </c>
      <c r="G7">
        <v>1</v>
      </c>
      <c r="H7" s="12">
        <v>0</v>
      </c>
      <c r="I7">
        <v>0</v>
      </c>
      <c r="J7">
        <v>1</v>
      </c>
      <c r="K7">
        <v>-1</v>
      </c>
      <c r="L7" s="9">
        <v>0</v>
      </c>
      <c r="M7" s="9">
        <v>0</v>
      </c>
      <c r="N7" s="9">
        <v>-1</v>
      </c>
      <c r="O7" s="9">
        <v>0</v>
      </c>
      <c r="P7" s="9">
        <v>0</v>
      </c>
      <c r="Q7" s="9">
        <v>0</v>
      </c>
      <c r="R7" s="1">
        <f>SUM(L7:Q7)</f>
        <v>-1</v>
      </c>
    </row>
    <row r="8" spans="1:18">
      <c r="A8" t="s">
        <v>65</v>
      </c>
      <c r="B8" t="str">
        <f>VLOOKUP(A8,'Crystal Report'!$A:$A,1,0)</f>
        <v>MPT51-0070</v>
      </c>
      <c r="C8" t="s">
        <v>66</v>
      </c>
      <c r="D8" t="s">
        <v>66</v>
      </c>
      <c r="E8" t="s">
        <v>67</v>
      </c>
      <c r="F8" t="s">
        <v>19</v>
      </c>
      <c r="G8">
        <v>144</v>
      </c>
      <c r="H8" s="12">
        <v>133</v>
      </c>
      <c r="I8">
        <v>0</v>
      </c>
      <c r="J8">
        <v>2</v>
      </c>
      <c r="K8">
        <v>-12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-1</v>
      </c>
      <c r="R8" s="1">
        <f>SUM(L8:Q8)</f>
        <v>-1</v>
      </c>
    </row>
    <row r="9" spans="1:18">
      <c r="A9" t="s">
        <v>68</v>
      </c>
      <c r="B9" t="str">
        <f>VLOOKUP(A9,'Crystal Report'!$A:$A,1,0)</f>
        <v>MPT51-0072</v>
      </c>
      <c r="C9" t="s">
        <v>69</v>
      </c>
      <c r="D9" t="s">
        <v>69</v>
      </c>
      <c r="E9" t="s">
        <v>70</v>
      </c>
      <c r="F9" t="s">
        <v>19</v>
      </c>
      <c r="G9">
        <v>85</v>
      </c>
      <c r="H9" s="12">
        <v>85</v>
      </c>
      <c r="I9">
        <v>0</v>
      </c>
      <c r="J9">
        <v>1</v>
      </c>
      <c r="K9">
        <v>-1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1">
        <f>SUM(L9:Q9)</f>
        <v>0</v>
      </c>
    </row>
    <row r="10" spans="1:18">
      <c r="A10" t="s">
        <v>92</v>
      </c>
      <c r="B10" t="str">
        <f>VLOOKUP(A10,'Crystal Report'!$A:$A,1,0)</f>
        <v>MPT51-0101</v>
      </c>
      <c r="C10" t="s">
        <v>93</v>
      </c>
      <c r="D10" t="s">
        <v>93</v>
      </c>
      <c r="E10" t="s">
        <v>94</v>
      </c>
      <c r="F10" t="s">
        <v>19</v>
      </c>
      <c r="G10">
        <v>1</v>
      </c>
      <c r="H10" s="12">
        <v>1</v>
      </c>
      <c r="I10">
        <v>0</v>
      </c>
      <c r="J10">
        <v>0</v>
      </c>
      <c r="K10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1">
        <f>SUM(L10:Q10)</f>
        <v>0</v>
      </c>
    </row>
    <row r="11" spans="1:18">
      <c r="A11" t="s">
        <v>289</v>
      </c>
      <c r="B11" t="str">
        <f>VLOOKUP(A11,'Crystal Report'!$A:$A,1,0)</f>
        <v>MPT54-0001</v>
      </c>
      <c r="C11" t="s">
        <v>290</v>
      </c>
      <c r="D11" t="s">
        <v>290</v>
      </c>
      <c r="E11" t="s">
        <v>291</v>
      </c>
      <c r="F11" t="s">
        <v>19</v>
      </c>
      <c r="G11">
        <v>97</v>
      </c>
      <c r="H11" s="12">
        <v>77</v>
      </c>
      <c r="I11">
        <v>0</v>
      </c>
      <c r="J11">
        <v>3</v>
      </c>
      <c r="K11">
        <v>-21</v>
      </c>
      <c r="L11" s="9">
        <v>2</v>
      </c>
      <c r="M11" s="9">
        <v>0</v>
      </c>
      <c r="N11" s="9">
        <v>-3</v>
      </c>
      <c r="O11" s="9">
        <v>0</v>
      </c>
      <c r="P11" s="9">
        <v>-1</v>
      </c>
      <c r="Q11" s="9">
        <v>0</v>
      </c>
      <c r="R11" s="1">
        <f>SUM(L11:Q11)</f>
        <v>-2</v>
      </c>
    </row>
    <row r="12" spans="1:18">
      <c r="A12" t="s">
        <v>266</v>
      </c>
      <c r="B12" t="str">
        <f>VLOOKUP(A12,'Crystal Report'!$A:$A,1,0)</f>
        <v>MPT54-0002</v>
      </c>
      <c r="C12" t="s">
        <v>267</v>
      </c>
      <c r="D12" t="s">
        <v>267</v>
      </c>
      <c r="E12" t="s">
        <v>268</v>
      </c>
      <c r="F12" t="s">
        <v>19</v>
      </c>
      <c r="G12">
        <v>47</v>
      </c>
      <c r="H12" s="12">
        <v>33</v>
      </c>
      <c r="I12">
        <v>0</v>
      </c>
      <c r="J12">
        <v>0</v>
      </c>
      <c r="K12">
        <v>-11</v>
      </c>
      <c r="L12" s="9">
        <v>0</v>
      </c>
      <c r="M12" s="9">
        <v>0</v>
      </c>
      <c r="N12" s="9">
        <v>-3</v>
      </c>
      <c r="O12" s="9">
        <v>0</v>
      </c>
      <c r="P12" s="9">
        <v>0</v>
      </c>
      <c r="Q12" s="9">
        <v>0</v>
      </c>
      <c r="R12" s="1">
        <f>SUM(L12:Q12)</f>
        <v>-3</v>
      </c>
    </row>
    <row r="13" spans="1:18">
      <c r="A13" t="s">
        <v>304</v>
      </c>
      <c r="B13" t="str">
        <f>VLOOKUP(A13,'Crystal Report'!$A:$A,1,0)</f>
        <v>MPT54-0003</v>
      </c>
      <c r="C13" t="s">
        <v>305</v>
      </c>
      <c r="D13" t="s">
        <v>305</v>
      </c>
      <c r="E13" t="s">
        <v>306</v>
      </c>
      <c r="F13" t="s">
        <v>19</v>
      </c>
      <c r="G13">
        <v>66</v>
      </c>
      <c r="H13" s="12">
        <v>48</v>
      </c>
      <c r="I13">
        <v>0</v>
      </c>
      <c r="J13">
        <v>2</v>
      </c>
      <c r="K13">
        <v>-17</v>
      </c>
      <c r="L13" s="9">
        <v>0</v>
      </c>
      <c r="M13" s="9">
        <v>0</v>
      </c>
      <c r="N13" s="9">
        <v>-3</v>
      </c>
      <c r="O13" s="9">
        <v>0</v>
      </c>
      <c r="P13" s="9">
        <v>0</v>
      </c>
      <c r="Q13" s="9">
        <v>0</v>
      </c>
      <c r="R13" s="1">
        <f>SUM(L13:Q13)</f>
        <v>-3</v>
      </c>
    </row>
    <row r="14" spans="1:18">
      <c r="A14" t="s">
        <v>310</v>
      </c>
      <c r="B14" t="str">
        <f>VLOOKUP(A14,'Crystal Report'!$A:$A,1,0)</f>
        <v>MPT54-0004</v>
      </c>
      <c r="C14" t="s">
        <v>311</v>
      </c>
      <c r="D14" t="s">
        <v>311</v>
      </c>
      <c r="E14" t="s">
        <v>312</v>
      </c>
      <c r="F14" t="s">
        <v>19</v>
      </c>
      <c r="G14">
        <v>1</v>
      </c>
      <c r="H14" s="12">
        <v>1</v>
      </c>
      <c r="I14">
        <v>0</v>
      </c>
      <c r="J14">
        <v>0</v>
      </c>
      <c r="K14">
        <v>0</v>
      </c>
      <c r="L14" s="9">
        <v>0</v>
      </c>
      <c r="M14" s="9">
        <v>0</v>
      </c>
      <c r="N14" s="9">
        <v>-1</v>
      </c>
      <c r="O14" s="9">
        <v>0</v>
      </c>
      <c r="P14" s="9">
        <v>0</v>
      </c>
      <c r="Q14" s="9">
        <v>1</v>
      </c>
      <c r="R14" s="1">
        <f>SUM(L14:Q14)</f>
        <v>0</v>
      </c>
    </row>
    <row r="15" spans="1:18">
      <c r="A15" t="s">
        <v>359</v>
      </c>
      <c r="B15" t="str">
        <f>VLOOKUP(A15,'Crystal Report'!$A:$A,1,0)</f>
        <v>MPT54-0006</v>
      </c>
      <c r="C15" t="s">
        <v>360</v>
      </c>
      <c r="D15" t="s">
        <v>360</v>
      </c>
      <c r="E15" t="s">
        <v>361</v>
      </c>
      <c r="F15" t="s">
        <v>19</v>
      </c>
      <c r="G15">
        <v>2</v>
      </c>
      <c r="H15" s="12">
        <v>0</v>
      </c>
      <c r="I15">
        <v>0</v>
      </c>
      <c r="J15">
        <v>0</v>
      </c>
      <c r="K15">
        <v>0</v>
      </c>
      <c r="L15" s="9">
        <v>0</v>
      </c>
      <c r="M15" s="9">
        <v>0</v>
      </c>
      <c r="N15" s="9">
        <v>-2</v>
      </c>
      <c r="O15" s="9">
        <v>0</v>
      </c>
      <c r="P15" s="9">
        <v>0</v>
      </c>
      <c r="Q15" s="9">
        <v>0</v>
      </c>
      <c r="R15" s="1">
        <f>SUM(L15:Q15)</f>
        <v>-2</v>
      </c>
    </row>
    <row r="16" spans="1:18">
      <c r="A16" t="s">
        <v>327</v>
      </c>
      <c r="B16" t="str">
        <f>VLOOKUP(A16,'Crystal Report'!$A:$A,1,0)</f>
        <v>MPT54-0007</v>
      </c>
      <c r="C16" t="s">
        <v>328</v>
      </c>
      <c r="D16" t="s">
        <v>328</v>
      </c>
      <c r="E16" t="s">
        <v>329</v>
      </c>
      <c r="F16" t="s">
        <v>19</v>
      </c>
      <c r="G16">
        <v>103</v>
      </c>
      <c r="H16" s="12">
        <v>91</v>
      </c>
      <c r="I16">
        <v>0</v>
      </c>
      <c r="J16">
        <v>0</v>
      </c>
      <c r="K16">
        <v>-10</v>
      </c>
      <c r="L16" s="9">
        <v>0</v>
      </c>
      <c r="M16" s="9">
        <v>0</v>
      </c>
      <c r="N16" s="9">
        <v>-2</v>
      </c>
      <c r="O16" s="9">
        <v>0</v>
      </c>
      <c r="P16" s="9">
        <v>0</v>
      </c>
      <c r="Q16" s="9">
        <v>0</v>
      </c>
      <c r="R16" s="1">
        <f>SUM(L16:Q16)</f>
        <v>-2</v>
      </c>
    </row>
    <row r="17" spans="1:18">
      <c r="A17" t="s">
        <v>353</v>
      </c>
      <c r="B17" t="str">
        <f>VLOOKUP(A17,'Crystal Report'!$A:$A,1,0)</f>
        <v>MPT54-0008</v>
      </c>
      <c r="C17" t="s">
        <v>354</v>
      </c>
      <c r="D17" t="s">
        <v>354</v>
      </c>
      <c r="E17" t="s">
        <v>355</v>
      </c>
      <c r="F17" t="s">
        <v>19</v>
      </c>
      <c r="G17">
        <v>33</v>
      </c>
      <c r="H17" s="12">
        <v>11</v>
      </c>
      <c r="I17">
        <v>0</v>
      </c>
      <c r="J17">
        <v>1</v>
      </c>
      <c r="K17">
        <v>-21</v>
      </c>
      <c r="L17" s="9">
        <v>0</v>
      </c>
      <c r="M17" s="9">
        <v>0</v>
      </c>
      <c r="N17" s="9">
        <v>-3</v>
      </c>
      <c r="O17" s="9">
        <v>0</v>
      </c>
      <c r="P17" s="9">
        <v>0</v>
      </c>
      <c r="Q17" s="9">
        <v>0</v>
      </c>
      <c r="R17" s="1">
        <f>SUM(L17:Q17)</f>
        <v>-3</v>
      </c>
    </row>
    <row r="18" spans="1:18">
      <c r="A18" t="s">
        <v>295</v>
      </c>
      <c r="B18" t="str">
        <f>VLOOKUP(A18,'Crystal Report'!$A:$A,1,0)</f>
        <v>MPT54-0009</v>
      </c>
      <c r="C18" t="s">
        <v>296</v>
      </c>
      <c r="D18" t="s">
        <v>296</v>
      </c>
      <c r="E18" t="s">
        <v>297</v>
      </c>
      <c r="F18" t="s">
        <v>19</v>
      </c>
      <c r="G18">
        <v>6</v>
      </c>
      <c r="H18" s="12">
        <v>4</v>
      </c>
      <c r="I18">
        <v>0</v>
      </c>
      <c r="J18">
        <v>0</v>
      </c>
      <c r="K18">
        <v>0</v>
      </c>
      <c r="L18" s="9">
        <v>1</v>
      </c>
      <c r="M18" s="9">
        <v>-1</v>
      </c>
      <c r="N18" s="9">
        <v>-3</v>
      </c>
      <c r="O18" s="9">
        <v>0</v>
      </c>
      <c r="P18" s="9">
        <v>0</v>
      </c>
      <c r="Q18" s="9">
        <v>1</v>
      </c>
      <c r="R18" s="1">
        <f>SUM(L18:Q18)</f>
        <v>-2</v>
      </c>
    </row>
    <row r="19" spans="1:18">
      <c r="A19" t="s">
        <v>301</v>
      </c>
      <c r="B19" t="str">
        <f>VLOOKUP(A19,'Crystal Report'!$A:$A,1,0)</f>
        <v>MPT54-0010</v>
      </c>
      <c r="C19" t="s">
        <v>302</v>
      </c>
      <c r="D19" t="s">
        <v>302</v>
      </c>
      <c r="E19" t="s">
        <v>303</v>
      </c>
      <c r="F19" t="s">
        <v>19</v>
      </c>
      <c r="G19">
        <v>6</v>
      </c>
      <c r="H19" s="12">
        <v>3</v>
      </c>
      <c r="I19">
        <v>0</v>
      </c>
      <c r="J19">
        <v>1</v>
      </c>
      <c r="K19">
        <v>0</v>
      </c>
      <c r="L19" s="9">
        <v>2</v>
      </c>
      <c r="M19" s="9">
        <v>0</v>
      </c>
      <c r="N19" s="9">
        <v>-5</v>
      </c>
      <c r="O19" s="9">
        <v>0</v>
      </c>
      <c r="P19" s="9">
        <v>-1</v>
      </c>
      <c r="Q19" s="9">
        <v>0</v>
      </c>
      <c r="R19" s="1">
        <f>SUM(L19:Q19)</f>
        <v>-4</v>
      </c>
    </row>
    <row r="20" spans="1:18">
      <c r="A20" t="s">
        <v>330</v>
      </c>
      <c r="B20" t="str">
        <f>VLOOKUP(A20,'Crystal Report'!$A:$A,1,0)</f>
        <v>MPT54-0011</v>
      </c>
      <c r="C20" t="s">
        <v>331</v>
      </c>
      <c r="D20" t="s">
        <v>331</v>
      </c>
      <c r="E20" t="s">
        <v>332</v>
      </c>
      <c r="F20" t="s">
        <v>19</v>
      </c>
      <c r="G20">
        <v>87</v>
      </c>
      <c r="H20" s="12">
        <v>64</v>
      </c>
      <c r="I20">
        <v>0</v>
      </c>
      <c r="J20">
        <v>3</v>
      </c>
      <c r="K20">
        <v>-22</v>
      </c>
      <c r="L20" s="9">
        <v>0</v>
      </c>
      <c r="M20" s="9">
        <v>0</v>
      </c>
      <c r="N20" s="9">
        <v>-4</v>
      </c>
      <c r="O20" s="9">
        <v>0</v>
      </c>
      <c r="P20" s="9">
        <v>0</v>
      </c>
      <c r="Q20" s="9">
        <v>0</v>
      </c>
      <c r="R20" s="1">
        <f>SUM(L20:Q20)</f>
        <v>-4</v>
      </c>
    </row>
    <row r="21" spans="1:18">
      <c r="A21" t="s">
        <v>298</v>
      </c>
      <c r="B21" t="str">
        <f>VLOOKUP(A21,'Crystal Report'!$A:$A,1,0)</f>
        <v>MPT54-0012</v>
      </c>
      <c r="C21" t="s">
        <v>299</v>
      </c>
      <c r="D21" t="s">
        <v>299</v>
      </c>
      <c r="E21" t="s">
        <v>300</v>
      </c>
      <c r="F21" t="s">
        <v>19</v>
      </c>
      <c r="G21">
        <v>40</v>
      </c>
      <c r="H21" s="12">
        <v>48</v>
      </c>
      <c r="I21">
        <v>28</v>
      </c>
      <c r="J21">
        <v>1</v>
      </c>
      <c r="K21">
        <v>-19</v>
      </c>
      <c r="L21" s="9">
        <v>0</v>
      </c>
      <c r="M21" s="9">
        <v>0</v>
      </c>
      <c r="N21" s="9">
        <v>-3</v>
      </c>
      <c r="O21" s="9">
        <v>0</v>
      </c>
      <c r="P21" s="9">
        <v>0</v>
      </c>
      <c r="Q21" s="9">
        <v>1</v>
      </c>
      <c r="R21" s="1">
        <f>SUM(L21:Q21)</f>
        <v>-2</v>
      </c>
    </row>
    <row r="22" spans="1:18">
      <c r="A22" t="s">
        <v>274</v>
      </c>
      <c r="B22" t="str">
        <f>VLOOKUP(A22,'Crystal Report'!$A:$A,1,0)</f>
        <v>MPT54-0013</v>
      </c>
      <c r="C22" t="s">
        <v>275</v>
      </c>
      <c r="D22" t="s">
        <v>275</v>
      </c>
      <c r="E22" t="s">
        <v>276</v>
      </c>
      <c r="F22" t="s">
        <v>19</v>
      </c>
      <c r="G22">
        <v>2</v>
      </c>
      <c r="H22" s="12">
        <v>5</v>
      </c>
      <c r="I22">
        <v>4</v>
      </c>
      <c r="J22">
        <v>0</v>
      </c>
      <c r="K22">
        <v>0</v>
      </c>
      <c r="L22" s="9">
        <v>0</v>
      </c>
      <c r="M22" s="9">
        <v>-1</v>
      </c>
      <c r="N22" s="9">
        <v>-1</v>
      </c>
      <c r="O22" s="9">
        <v>0</v>
      </c>
      <c r="P22" s="9">
        <v>0</v>
      </c>
      <c r="Q22" s="9">
        <v>1</v>
      </c>
      <c r="R22" s="1">
        <f>SUM(L22:Q22)</f>
        <v>-1</v>
      </c>
    </row>
    <row r="23" spans="1:18">
      <c r="A23" t="s">
        <v>339</v>
      </c>
      <c r="B23" t="str">
        <f>VLOOKUP(A23,'Crystal Report'!$A:$A,1,0)</f>
        <v>MPT54-0014</v>
      </c>
      <c r="C23" t="s">
        <v>340</v>
      </c>
      <c r="D23" t="s">
        <v>340</v>
      </c>
      <c r="E23" t="s">
        <v>545</v>
      </c>
      <c r="F23" t="s">
        <v>19</v>
      </c>
      <c r="G23">
        <v>60</v>
      </c>
      <c r="H23" s="12">
        <v>44</v>
      </c>
      <c r="I23">
        <v>0</v>
      </c>
      <c r="J23">
        <v>2</v>
      </c>
      <c r="K23">
        <v>-16</v>
      </c>
      <c r="L23" s="9">
        <v>0</v>
      </c>
      <c r="M23" s="9">
        <v>0</v>
      </c>
      <c r="N23" s="9">
        <v>-2</v>
      </c>
      <c r="O23" s="9">
        <v>0</v>
      </c>
      <c r="P23" s="9">
        <v>0</v>
      </c>
      <c r="Q23" s="9">
        <v>0</v>
      </c>
      <c r="R23" s="1">
        <f>SUM(L23:Q23)</f>
        <v>-2</v>
      </c>
    </row>
    <row r="24" spans="1:18">
      <c r="A24" t="s">
        <v>286</v>
      </c>
      <c r="B24" t="str">
        <f>VLOOKUP(A24,'Crystal Report'!$A:$A,1,0)</f>
        <v>MPT54-0016</v>
      </c>
      <c r="C24" t="s">
        <v>287</v>
      </c>
      <c r="D24" t="s">
        <v>287</v>
      </c>
      <c r="E24" t="s">
        <v>288</v>
      </c>
      <c r="F24" t="s">
        <v>19</v>
      </c>
      <c r="G24">
        <v>0</v>
      </c>
      <c r="H24" s="12">
        <v>0</v>
      </c>
      <c r="I24">
        <v>0</v>
      </c>
      <c r="J24">
        <v>0</v>
      </c>
      <c r="K24">
        <v>-1</v>
      </c>
      <c r="L24" s="9">
        <v>1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1">
        <f>SUM(L24:Q24)</f>
        <v>1</v>
      </c>
    </row>
    <row r="25" spans="1:18">
      <c r="A25" t="s">
        <v>336</v>
      </c>
      <c r="B25" t="str">
        <f>VLOOKUP(A25,'Crystal Report'!$A:$A,1,0)</f>
        <v>MPT54-0018</v>
      </c>
      <c r="C25" t="s">
        <v>337</v>
      </c>
      <c r="D25" t="s">
        <v>337</v>
      </c>
      <c r="E25" t="s">
        <v>338</v>
      </c>
      <c r="F25" t="s">
        <v>19</v>
      </c>
      <c r="G25">
        <v>6</v>
      </c>
      <c r="H25" s="12">
        <v>4</v>
      </c>
      <c r="I25">
        <v>0</v>
      </c>
      <c r="J25">
        <v>0</v>
      </c>
      <c r="K25">
        <v>0</v>
      </c>
      <c r="L25" s="9">
        <v>0</v>
      </c>
      <c r="M25" s="9">
        <v>-1</v>
      </c>
      <c r="N25" s="9">
        <v>-1</v>
      </c>
      <c r="O25" s="9">
        <v>0</v>
      </c>
      <c r="P25" s="9">
        <v>0</v>
      </c>
      <c r="Q25" s="9">
        <v>0</v>
      </c>
      <c r="R25" s="1">
        <f>SUM(L25:Q25)</f>
        <v>-2</v>
      </c>
    </row>
    <row r="26" spans="1:18">
      <c r="A26" t="s">
        <v>362</v>
      </c>
      <c r="B26" t="str">
        <f>VLOOKUP(A26,'Crystal Report'!$A:$A,1,0)</f>
        <v>MPT54-0020</v>
      </c>
      <c r="C26" t="s">
        <v>363</v>
      </c>
      <c r="D26" t="s">
        <v>363</v>
      </c>
      <c r="E26" t="s">
        <v>364</v>
      </c>
      <c r="F26" t="s">
        <v>19</v>
      </c>
      <c r="G26">
        <v>1</v>
      </c>
      <c r="H26" s="12">
        <v>1</v>
      </c>
      <c r="I26">
        <v>0</v>
      </c>
      <c r="J26">
        <v>0</v>
      </c>
      <c r="K26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1">
        <f>SUM(L26:Q26)</f>
        <v>0</v>
      </c>
    </row>
    <row r="27" spans="1:18">
      <c r="A27" t="s">
        <v>272</v>
      </c>
      <c r="B27" t="str">
        <f>VLOOKUP(A27,'Crystal Report'!$A:$A,1,0)</f>
        <v>MPT54-0022</v>
      </c>
      <c r="C27" t="s">
        <v>273</v>
      </c>
      <c r="D27" t="s">
        <v>273</v>
      </c>
      <c r="E27" t="s">
        <v>543</v>
      </c>
      <c r="F27" t="s">
        <v>19</v>
      </c>
      <c r="G27">
        <v>102</v>
      </c>
      <c r="H27" s="12">
        <v>84</v>
      </c>
      <c r="I27">
        <v>0</v>
      </c>
      <c r="J27">
        <v>0</v>
      </c>
      <c r="K27">
        <v>-17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-1</v>
      </c>
      <c r="R27" s="1">
        <f>SUM(L27:Q27)</f>
        <v>-1</v>
      </c>
    </row>
    <row r="28" spans="1:18">
      <c r="A28" t="s">
        <v>313</v>
      </c>
      <c r="B28" t="str">
        <f>VLOOKUP(A28,'Crystal Report'!$A:$A,1,0)</f>
        <v>MPT54-0024</v>
      </c>
      <c r="C28" t="s">
        <v>314</v>
      </c>
      <c r="D28" t="s">
        <v>314</v>
      </c>
      <c r="E28" t="s">
        <v>315</v>
      </c>
      <c r="F28" t="s">
        <v>19</v>
      </c>
      <c r="G28">
        <v>0</v>
      </c>
      <c r="H28" s="12">
        <v>0</v>
      </c>
      <c r="I28">
        <v>0</v>
      </c>
      <c r="J28">
        <v>0</v>
      </c>
      <c r="K28">
        <v>0</v>
      </c>
      <c r="L28" s="9">
        <v>1</v>
      </c>
      <c r="M28" s="9">
        <v>-1</v>
      </c>
      <c r="N28" s="9">
        <v>0</v>
      </c>
      <c r="O28" s="9">
        <v>0</v>
      </c>
      <c r="P28" s="9">
        <v>-1</v>
      </c>
      <c r="Q28" s="9">
        <v>1</v>
      </c>
      <c r="R28" s="1">
        <f>SUM(L28:Q28)</f>
        <v>0</v>
      </c>
    </row>
    <row r="29" spans="1:18">
      <c r="A29" t="s">
        <v>324</v>
      </c>
      <c r="B29" t="str">
        <f>VLOOKUP(A29,'Crystal Report'!$A:$A,1,0)</f>
        <v>MPT54-0025</v>
      </c>
      <c r="C29" t="s">
        <v>325</v>
      </c>
      <c r="D29" t="s">
        <v>325</v>
      </c>
      <c r="E29" t="s">
        <v>326</v>
      </c>
      <c r="F29" t="s">
        <v>19</v>
      </c>
      <c r="G29">
        <v>1</v>
      </c>
      <c r="H29" s="12">
        <v>1</v>
      </c>
      <c r="I29">
        <v>0</v>
      </c>
      <c r="J29">
        <v>0</v>
      </c>
      <c r="K2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1">
        <f>SUM(L29:Q29)</f>
        <v>0</v>
      </c>
    </row>
    <row r="30" spans="1:18">
      <c r="A30" t="s">
        <v>316</v>
      </c>
      <c r="B30" t="str">
        <f>VLOOKUP(A30,'Crystal Report'!$A:$A,1,0)</f>
        <v>MPT54-0026</v>
      </c>
      <c r="C30" t="s">
        <v>317</v>
      </c>
      <c r="D30" t="s">
        <v>317</v>
      </c>
      <c r="E30" t="s">
        <v>544</v>
      </c>
      <c r="F30" t="s">
        <v>19</v>
      </c>
      <c r="G30">
        <v>70</v>
      </c>
      <c r="H30" s="12">
        <v>29</v>
      </c>
      <c r="I30">
        <v>0</v>
      </c>
      <c r="J30">
        <v>1</v>
      </c>
      <c r="K30">
        <v>-39</v>
      </c>
      <c r="L30" s="9">
        <v>0</v>
      </c>
      <c r="M30" s="9">
        <v>0</v>
      </c>
      <c r="N30" s="9">
        <v>-3</v>
      </c>
      <c r="O30" s="9">
        <v>0</v>
      </c>
      <c r="P30" s="9">
        <v>0</v>
      </c>
      <c r="Q30" s="9">
        <v>0</v>
      </c>
      <c r="R30" s="1">
        <f>SUM(L30:Q30)</f>
        <v>-3</v>
      </c>
    </row>
    <row r="31" spans="1:18">
      <c r="A31" t="s">
        <v>269</v>
      </c>
      <c r="B31" t="str">
        <f>VLOOKUP(A31,'Crystal Report'!$A:$A,1,0)</f>
        <v>MPT54-0053</v>
      </c>
      <c r="C31" t="s">
        <v>270</v>
      </c>
      <c r="D31" t="s">
        <v>270</v>
      </c>
      <c r="E31" t="s">
        <v>271</v>
      </c>
      <c r="F31" t="s">
        <v>19</v>
      </c>
      <c r="G31">
        <v>18</v>
      </c>
      <c r="H31" s="12">
        <v>5</v>
      </c>
      <c r="I31">
        <v>0</v>
      </c>
      <c r="J31">
        <v>1</v>
      </c>
      <c r="K31">
        <v>-2</v>
      </c>
      <c r="L31" s="9">
        <v>0</v>
      </c>
      <c r="M31" s="9">
        <v>-2</v>
      </c>
      <c r="N31" s="9">
        <v>-10</v>
      </c>
      <c r="O31" s="9">
        <v>0</v>
      </c>
      <c r="P31" s="9">
        <v>0</v>
      </c>
      <c r="Q31" s="9">
        <v>0</v>
      </c>
      <c r="R31" s="1">
        <f>SUM(L31:Q31)</f>
        <v>-12</v>
      </c>
    </row>
    <row r="32" spans="1:18">
      <c r="A32" t="s">
        <v>347</v>
      </c>
      <c r="B32" t="str">
        <f>VLOOKUP(A32,'Crystal Report'!$A:$A,1,0)</f>
        <v>MPT54-0054</v>
      </c>
      <c r="C32" t="s">
        <v>348</v>
      </c>
      <c r="D32" t="s">
        <v>348</v>
      </c>
      <c r="E32" t="s">
        <v>349</v>
      </c>
      <c r="F32" t="s">
        <v>19</v>
      </c>
      <c r="G32">
        <v>53</v>
      </c>
      <c r="H32" s="12">
        <v>40</v>
      </c>
      <c r="I32">
        <v>0</v>
      </c>
      <c r="J32">
        <v>0</v>
      </c>
      <c r="K32">
        <v>-13</v>
      </c>
      <c r="L32" s="9">
        <v>0</v>
      </c>
      <c r="M32" s="9">
        <v>0</v>
      </c>
      <c r="N32" s="9">
        <v>-1</v>
      </c>
      <c r="O32" s="9">
        <v>0</v>
      </c>
      <c r="P32" s="9">
        <v>0</v>
      </c>
      <c r="Q32" s="9">
        <v>1</v>
      </c>
      <c r="R32" s="1">
        <f>SUM(L32:Q32)</f>
        <v>0</v>
      </c>
    </row>
    <row r="33" spans="1:18">
      <c r="A33" t="s">
        <v>341</v>
      </c>
      <c r="B33" t="str">
        <f>VLOOKUP(A33,'Crystal Report'!$A:$A,1,0)</f>
        <v>MPT54-0055</v>
      </c>
      <c r="C33" t="s">
        <v>342</v>
      </c>
      <c r="D33" t="s">
        <v>342</v>
      </c>
      <c r="E33" t="s">
        <v>343</v>
      </c>
      <c r="F33" t="s">
        <v>19</v>
      </c>
      <c r="G33">
        <v>219</v>
      </c>
      <c r="H33" s="12">
        <v>200</v>
      </c>
      <c r="I33">
        <v>0</v>
      </c>
      <c r="J33">
        <v>1</v>
      </c>
      <c r="K33">
        <v>-14</v>
      </c>
      <c r="L33" s="9">
        <v>0</v>
      </c>
      <c r="M33" s="9">
        <v>-1</v>
      </c>
      <c r="N33" s="9">
        <v>-5</v>
      </c>
      <c r="O33" s="9">
        <v>0</v>
      </c>
      <c r="P33" s="9">
        <v>0</v>
      </c>
      <c r="Q33" s="9">
        <v>0</v>
      </c>
      <c r="R33" s="1">
        <f>SUM(L33:Q33)</f>
        <v>-6</v>
      </c>
    </row>
    <row r="34" spans="1:18">
      <c r="A34" t="s">
        <v>365</v>
      </c>
      <c r="B34" t="str">
        <f>VLOOKUP(A34,'Crystal Report'!$A:$A,1,0)</f>
        <v>MPT54-0056</v>
      </c>
      <c r="C34" t="s">
        <v>366</v>
      </c>
      <c r="D34" t="s">
        <v>366</v>
      </c>
      <c r="E34" t="s">
        <v>367</v>
      </c>
      <c r="F34" t="s">
        <v>19</v>
      </c>
      <c r="G34">
        <v>1</v>
      </c>
      <c r="H34" s="12">
        <v>0</v>
      </c>
      <c r="I34">
        <v>0</v>
      </c>
      <c r="J34">
        <v>0</v>
      </c>
      <c r="K34">
        <v>0</v>
      </c>
      <c r="L34" s="9">
        <v>0</v>
      </c>
      <c r="M34" s="9">
        <v>0</v>
      </c>
      <c r="N34" s="9">
        <v>-1</v>
      </c>
      <c r="O34" s="9">
        <v>0</v>
      </c>
      <c r="P34" s="9">
        <v>0</v>
      </c>
      <c r="Q34" s="9">
        <v>0</v>
      </c>
      <c r="R34" s="1">
        <f>SUM(L34:Q34)</f>
        <v>-1</v>
      </c>
    </row>
    <row r="35" spans="1:18">
      <c r="A35" t="s">
        <v>374</v>
      </c>
      <c r="B35" t="str">
        <f>VLOOKUP(A35,'Crystal Report'!$A:$A,1,0)</f>
        <v>MPT54-0105</v>
      </c>
      <c r="C35" t="s">
        <v>375</v>
      </c>
      <c r="D35" t="s">
        <v>375</v>
      </c>
      <c r="E35" t="s">
        <v>376</v>
      </c>
      <c r="F35" t="s">
        <v>19</v>
      </c>
      <c r="G35">
        <v>1</v>
      </c>
      <c r="H35" s="12">
        <v>0</v>
      </c>
      <c r="I35">
        <v>0</v>
      </c>
      <c r="J35">
        <v>0</v>
      </c>
      <c r="K35">
        <v>0</v>
      </c>
      <c r="L35" s="9">
        <v>0</v>
      </c>
      <c r="M35" s="9">
        <v>-2</v>
      </c>
      <c r="N35" s="9">
        <v>0</v>
      </c>
      <c r="O35" s="9">
        <v>0</v>
      </c>
      <c r="P35" s="9">
        <v>0</v>
      </c>
      <c r="Q35" s="9">
        <v>1</v>
      </c>
      <c r="R35" s="1">
        <f>SUM(L35:Q35)</f>
        <v>-1</v>
      </c>
    </row>
    <row r="36" spans="1:18">
      <c r="A36" t="s">
        <v>356</v>
      </c>
      <c r="B36" t="str">
        <f>VLOOKUP(A36,'Crystal Report'!$A:$A,1,0)</f>
        <v>MPT54-0106</v>
      </c>
      <c r="C36" t="s">
        <v>357</v>
      </c>
      <c r="D36" t="s">
        <v>357</v>
      </c>
      <c r="E36" t="s">
        <v>358</v>
      </c>
      <c r="F36" t="s">
        <v>19</v>
      </c>
      <c r="G36">
        <v>2</v>
      </c>
      <c r="H36" s="12">
        <v>1</v>
      </c>
      <c r="I36">
        <v>0</v>
      </c>
      <c r="J36">
        <v>0</v>
      </c>
      <c r="K36">
        <v>0</v>
      </c>
      <c r="L36" s="9">
        <v>0</v>
      </c>
      <c r="M36" s="9">
        <v>0</v>
      </c>
      <c r="N36" s="9">
        <v>-1</v>
      </c>
      <c r="O36" s="9">
        <v>0</v>
      </c>
      <c r="P36" s="9">
        <v>0</v>
      </c>
      <c r="Q36" s="9">
        <v>0</v>
      </c>
      <c r="R36" s="1">
        <f>SUM(L36:Q36)</f>
        <v>-1</v>
      </c>
    </row>
    <row r="37" spans="1:18">
      <c r="A37" t="s">
        <v>283</v>
      </c>
      <c r="B37" t="str">
        <f>VLOOKUP(A37,'Crystal Report'!$A:$A,1,0)</f>
        <v>MPT54-0107</v>
      </c>
      <c r="C37" t="s">
        <v>284</v>
      </c>
      <c r="D37" t="s">
        <v>284</v>
      </c>
      <c r="E37" t="s">
        <v>285</v>
      </c>
      <c r="F37" t="s">
        <v>19</v>
      </c>
      <c r="G37">
        <v>2</v>
      </c>
      <c r="H37" s="12">
        <v>2</v>
      </c>
      <c r="I37">
        <v>0</v>
      </c>
      <c r="J37">
        <v>0</v>
      </c>
      <c r="K37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1">
        <f>SUM(L37:Q37)</f>
        <v>0</v>
      </c>
    </row>
    <row r="38" spans="1:18">
      <c r="A38" t="s">
        <v>383</v>
      </c>
      <c r="B38" t="str">
        <f>VLOOKUP(A38,'Crystal Report'!$A:$A,1,0)</f>
        <v>MPT54-0110</v>
      </c>
      <c r="C38" t="s">
        <v>384</v>
      </c>
      <c r="D38" t="s">
        <v>384</v>
      </c>
      <c r="E38" t="s">
        <v>385</v>
      </c>
      <c r="F38" t="s">
        <v>19</v>
      </c>
      <c r="G38">
        <v>2</v>
      </c>
      <c r="H38" s="12">
        <v>1</v>
      </c>
      <c r="I38">
        <v>0</v>
      </c>
      <c r="J38">
        <v>0</v>
      </c>
      <c r="K38">
        <v>0</v>
      </c>
      <c r="L38" s="9">
        <v>0</v>
      </c>
      <c r="M38" s="9">
        <v>0</v>
      </c>
      <c r="N38" s="9">
        <v>-1</v>
      </c>
      <c r="O38" s="9">
        <v>0</v>
      </c>
      <c r="P38" s="9">
        <v>0</v>
      </c>
      <c r="Q38" s="9">
        <v>0</v>
      </c>
      <c r="R38" s="1">
        <f>SUM(L38:Q38)</f>
        <v>-1</v>
      </c>
    </row>
    <row r="39" spans="1:18">
      <c r="A39" t="s">
        <v>392</v>
      </c>
      <c r="B39" t="str">
        <f>VLOOKUP(A39,'Crystal Report'!$A:$A,1,0)</f>
        <v>MPT55-0051</v>
      </c>
      <c r="C39" t="s">
        <v>393</v>
      </c>
      <c r="D39" t="s">
        <v>393</v>
      </c>
      <c r="E39" t="s">
        <v>394</v>
      </c>
      <c r="F39" t="s">
        <v>19</v>
      </c>
      <c r="G39">
        <v>2</v>
      </c>
      <c r="H39" s="12">
        <v>0</v>
      </c>
      <c r="I39">
        <v>0</v>
      </c>
      <c r="J39">
        <v>0</v>
      </c>
      <c r="K39">
        <v>0</v>
      </c>
      <c r="L39" s="9">
        <v>0</v>
      </c>
      <c r="M39" s="9">
        <v>-2</v>
      </c>
      <c r="N39" s="9">
        <v>0</v>
      </c>
      <c r="O39" s="9">
        <v>0</v>
      </c>
      <c r="P39" s="9">
        <v>0</v>
      </c>
      <c r="Q39" s="9">
        <v>0</v>
      </c>
      <c r="R39" s="1">
        <f>SUM(L39:Q39)</f>
        <v>-2</v>
      </c>
    </row>
    <row r="40" spans="1:18">
      <c r="A40" t="s">
        <v>371</v>
      </c>
      <c r="B40" t="str">
        <f>VLOOKUP(A40,'Crystal Report'!$A:$A,1,0)</f>
        <v>MPT55-0057</v>
      </c>
      <c r="C40" t="s">
        <v>372</v>
      </c>
      <c r="D40" t="s">
        <v>372</v>
      </c>
      <c r="E40" t="s">
        <v>373</v>
      </c>
      <c r="F40" t="s">
        <v>19</v>
      </c>
      <c r="G40">
        <v>1</v>
      </c>
      <c r="H40" s="12">
        <v>1</v>
      </c>
      <c r="I40">
        <v>0</v>
      </c>
      <c r="J40">
        <v>0</v>
      </c>
      <c r="K40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1">
        <f>SUM(L40:Q40)</f>
        <v>0</v>
      </c>
    </row>
    <row r="41" spans="1:18">
      <c r="A41" t="s">
        <v>380</v>
      </c>
      <c r="B41" t="str">
        <f>VLOOKUP(A41,'Crystal Report'!$A:$A,1,0)</f>
        <v>MPT55-0058</v>
      </c>
      <c r="C41" t="s">
        <v>381</v>
      </c>
      <c r="D41" t="s">
        <v>381</v>
      </c>
      <c r="E41" t="s">
        <v>382</v>
      </c>
      <c r="F41" t="s">
        <v>19</v>
      </c>
      <c r="G41">
        <v>13</v>
      </c>
      <c r="H41" s="12">
        <v>10</v>
      </c>
      <c r="I41">
        <v>0</v>
      </c>
      <c r="J41">
        <v>1</v>
      </c>
      <c r="K41">
        <v>-2</v>
      </c>
      <c r="L41" s="9">
        <v>0</v>
      </c>
      <c r="M41" s="9">
        <v>0</v>
      </c>
      <c r="N41" s="9">
        <v>-3</v>
      </c>
      <c r="O41" s="9">
        <v>0</v>
      </c>
      <c r="P41" s="9">
        <v>0</v>
      </c>
      <c r="Q41" s="9">
        <v>1</v>
      </c>
      <c r="R41" s="1">
        <f>SUM(L41:Q41)</f>
        <v>-2</v>
      </c>
    </row>
    <row r="42" spans="1:18">
      <c r="A42" t="s">
        <v>386</v>
      </c>
      <c r="B42" t="str">
        <f>VLOOKUP(A42,'Crystal Report'!$A:$A,1,0)</f>
        <v>MPT55-0059</v>
      </c>
      <c r="C42" t="s">
        <v>387</v>
      </c>
      <c r="D42" t="s">
        <v>387</v>
      </c>
      <c r="E42" t="s">
        <v>388</v>
      </c>
      <c r="F42" t="s">
        <v>19</v>
      </c>
      <c r="G42">
        <v>7</v>
      </c>
      <c r="H42" s="12">
        <v>6</v>
      </c>
      <c r="I42">
        <v>0</v>
      </c>
      <c r="J42">
        <v>0</v>
      </c>
      <c r="K42">
        <v>0</v>
      </c>
      <c r="L42" s="9">
        <v>0</v>
      </c>
      <c r="M42" s="9">
        <v>0</v>
      </c>
      <c r="N42" s="9">
        <v>-1</v>
      </c>
      <c r="O42" s="9">
        <v>0</v>
      </c>
      <c r="P42" s="9">
        <v>0</v>
      </c>
      <c r="Q42" s="9">
        <v>0</v>
      </c>
      <c r="R42" s="1">
        <f>SUM(L42:Q42)</f>
        <v>-1</v>
      </c>
    </row>
    <row r="43" spans="1:18">
      <c r="A43" t="s">
        <v>350</v>
      </c>
      <c r="B43" t="str">
        <f>VLOOKUP(A43,'Crystal Report'!$A:$A,1,0)</f>
        <v>MPT55-0060</v>
      </c>
      <c r="C43" t="s">
        <v>351</v>
      </c>
      <c r="D43" t="s">
        <v>351</v>
      </c>
      <c r="E43" t="s">
        <v>352</v>
      </c>
      <c r="F43" t="s">
        <v>19</v>
      </c>
      <c r="G43">
        <v>1</v>
      </c>
      <c r="H43" s="12">
        <v>1</v>
      </c>
      <c r="I43">
        <v>0</v>
      </c>
      <c r="J43">
        <v>0</v>
      </c>
      <c r="K43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1">
        <f>SUM(L43:Q43)</f>
        <v>0</v>
      </c>
    </row>
    <row r="44" spans="1:18" ht="15.75" thickBot="1">
      <c r="G44" s="11">
        <f>SUM(G2:G43)</f>
        <v>1335</v>
      </c>
      <c r="H44" s="14">
        <f>SUM(H2:H43)</f>
        <v>1050</v>
      </c>
      <c r="I44" s="11">
        <f>SUM(I2:I43)</f>
        <v>32</v>
      </c>
      <c r="J44" s="11">
        <f>SUM(J2:J43)</f>
        <v>21</v>
      </c>
      <c r="K44" s="11">
        <f>SUM(K2:K43)</f>
        <v>-275</v>
      </c>
      <c r="L44" s="13">
        <f>SUM(L2:L43)</f>
        <v>7</v>
      </c>
      <c r="M44" s="13">
        <f>SUM(M2:M43)</f>
        <v>-11</v>
      </c>
      <c r="N44" s="13">
        <f>SUM(N2:N43)</f>
        <v>-63</v>
      </c>
      <c r="O44" s="13">
        <f>SUM(O2:O43)</f>
        <v>0</v>
      </c>
      <c r="P44" s="13">
        <f>SUM(P2:P43)</f>
        <v>-3</v>
      </c>
      <c r="Q44" s="13">
        <f>SUM(Q2:Q43)</f>
        <v>6</v>
      </c>
    </row>
    <row r="45" spans="1:18" ht="15.75" thickTop="1"/>
    <row r="46" spans="1:18">
      <c r="G46">
        <v>1336</v>
      </c>
      <c r="H46" s="12">
        <v>1050</v>
      </c>
      <c r="I46">
        <v>32</v>
      </c>
      <c r="J46">
        <v>21</v>
      </c>
      <c r="K46">
        <v>-275</v>
      </c>
      <c r="L46" s="9">
        <v>7</v>
      </c>
      <c r="M46" s="9">
        <v>-11</v>
      </c>
      <c r="N46" s="9">
        <v>-63</v>
      </c>
      <c r="O46" s="9">
        <v>0</v>
      </c>
      <c r="P46" s="9">
        <v>-3</v>
      </c>
      <c r="Q46" s="9">
        <v>6</v>
      </c>
    </row>
  </sheetData>
  <autoFilter ref="A1:S44"/>
  <sortState ref="A2:R55">
    <sortCondition ref="B2:B55"/>
  </sortState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181"/>
  <sheetViews>
    <sheetView workbookViewId="0">
      <selection activeCell="F41" sqref="F41"/>
    </sheetView>
  </sheetViews>
  <sheetFormatPr defaultColWidth="10" defaultRowHeight="12.75" customHeight="1"/>
  <cols>
    <col min="1" max="1" width="10" style="16" customWidth="1"/>
    <col min="2" max="16384" width="10" style="16"/>
  </cols>
  <sheetData>
    <row r="1" spans="1:17" ht="12.75" customHeight="1">
      <c r="A1" s="17" t="s">
        <v>395</v>
      </c>
      <c r="B1" s="17" t="s">
        <v>396</v>
      </c>
      <c r="C1" s="17" t="s">
        <v>397</v>
      </c>
      <c r="D1" s="17" t="s">
        <v>398</v>
      </c>
      <c r="E1" s="17" t="s">
        <v>399</v>
      </c>
      <c r="F1" s="17" t="s">
        <v>400</v>
      </c>
      <c r="G1" s="17" t="s">
        <v>401</v>
      </c>
      <c r="H1" s="17" t="s">
        <v>402</v>
      </c>
      <c r="I1" s="17" t="s">
        <v>403</v>
      </c>
      <c r="J1" s="17" t="s">
        <v>404</v>
      </c>
      <c r="K1" s="17" t="s">
        <v>405</v>
      </c>
      <c r="L1" s="17" t="s">
        <v>406</v>
      </c>
      <c r="M1" s="17" t="s">
        <v>407</v>
      </c>
      <c r="N1" s="17" t="s">
        <v>408</v>
      </c>
      <c r="O1" s="17" t="s">
        <v>409</v>
      </c>
      <c r="P1" s="17" t="s">
        <v>410</v>
      </c>
      <c r="Q1" s="17" t="s">
        <v>411</v>
      </c>
    </row>
    <row r="2" spans="1:17" ht="12.75" customHeight="1">
      <c r="A2" s="17" t="s">
        <v>455</v>
      </c>
      <c r="B2" s="17" t="s">
        <v>468</v>
      </c>
      <c r="C2" s="17" t="s">
        <v>469</v>
      </c>
      <c r="D2" s="17" t="s">
        <v>414</v>
      </c>
      <c r="E2" s="17" t="s">
        <v>421</v>
      </c>
      <c r="F2" s="17" t="s">
        <v>470</v>
      </c>
      <c r="G2" s="21">
        <v>13.333</v>
      </c>
      <c r="H2" s="21">
        <v>0</v>
      </c>
      <c r="I2" s="21">
        <v>0</v>
      </c>
      <c r="J2" s="19">
        <v>44742</v>
      </c>
      <c r="K2" s="17" t="s">
        <v>417</v>
      </c>
      <c r="L2" s="21">
        <v>0</v>
      </c>
      <c r="M2" s="17" t="s">
        <v>418</v>
      </c>
      <c r="N2" s="21">
        <v>12.5984</v>
      </c>
      <c r="O2" s="21">
        <v>12.992100000000001</v>
      </c>
      <c r="P2" s="21">
        <v>7.0865999999999998</v>
      </c>
      <c r="Q2" s="23">
        <v>1</v>
      </c>
    </row>
    <row r="3" spans="1:17" ht="12.75" customHeight="1">
      <c r="A3" s="17" t="s">
        <v>456</v>
      </c>
      <c r="B3" s="17" t="s">
        <v>468</v>
      </c>
      <c r="C3" s="17" t="s">
        <v>471</v>
      </c>
      <c r="D3" s="17" t="s">
        <v>414</v>
      </c>
      <c r="E3" s="17" t="s">
        <v>421</v>
      </c>
      <c r="F3" s="17" t="s">
        <v>470</v>
      </c>
      <c r="G3" s="21">
        <v>7.0510000000000002</v>
      </c>
      <c r="H3" s="21">
        <v>0</v>
      </c>
      <c r="I3" s="21">
        <v>0</v>
      </c>
      <c r="J3" s="19">
        <v>44742</v>
      </c>
      <c r="K3" s="17" t="s">
        <v>417</v>
      </c>
      <c r="L3" s="21">
        <v>0</v>
      </c>
      <c r="M3" s="17" t="s">
        <v>418</v>
      </c>
      <c r="N3" s="21">
        <v>12.5984</v>
      </c>
      <c r="O3" s="21">
        <v>12.992100000000001</v>
      </c>
      <c r="P3" s="21">
        <v>5.1181000000000001</v>
      </c>
      <c r="Q3" s="23">
        <v>1</v>
      </c>
    </row>
    <row r="4" spans="1:17" ht="12.75" customHeight="1">
      <c r="A4" s="17" t="s">
        <v>457</v>
      </c>
      <c r="B4" s="17" t="s">
        <v>468</v>
      </c>
      <c r="C4" s="17" t="s">
        <v>471</v>
      </c>
      <c r="D4" s="17" t="s">
        <v>414</v>
      </c>
      <c r="E4" s="17" t="s">
        <v>421</v>
      </c>
      <c r="F4" s="17" t="s">
        <v>470</v>
      </c>
      <c r="G4" s="21">
        <v>9.6150000000000002</v>
      </c>
      <c r="H4" s="21">
        <v>0</v>
      </c>
      <c r="I4" s="21">
        <v>0</v>
      </c>
      <c r="J4" s="19">
        <v>44742</v>
      </c>
      <c r="K4" s="17" t="s">
        <v>417</v>
      </c>
      <c r="L4" s="21">
        <v>0</v>
      </c>
      <c r="M4" s="17" t="s">
        <v>418</v>
      </c>
      <c r="N4" s="21">
        <v>12.5984</v>
      </c>
      <c r="O4" s="21">
        <v>12.992100000000001</v>
      </c>
      <c r="P4" s="21">
        <v>5.9055</v>
      </c>
      <c r="Q4" s="23">
        <v>1</v>
      </c>
    </row>
    <row r="5" spans="1:17" ht="12.75" customHeight="1">
      <c r="A5" s="17" t="s">
        <v>458</v>
      </c>
      <c r="B5" s="17" t="s">
        <v>468</v>
      </c>
      <c r="C5" s="17" t="s">
        <v>469</v>
      </c>
      <c r="D5" s="17" t="s">
        <v>414</v>
      </c>
      <c r="E5" s="17" t="s">
        <v>421</v>
      </c>
      <c r="F5" s="17" t="s">
        <v>470</v>
      </c>
      <c r="G5" s="21">
        <v>13.333</v>
      </c>
      <c r="H5" s="21">
        <v>0</v>
      </c>
      <c r="I5" s="21">
        <v>0</v>
      </c>
      <c r="J5" s="19">
        <v>44742</v>
      </c>
      <c r="K5" s="17" t="s">
        <v>417</v>
      </c>
      <c r="L5" s="21">
        <v>0</v>
      </c>
      <c r="M5" s="17" t="s">
        <v>418</v>
      </c>
      <c r="N5" s="21">
        <v>12.5984</v>
      </c>
      <c r="O5" s="21">
        <v>12.992100000000001</v>
      </c>
      <c r="P5" s="21">
        <v>7.0865999999999998</v>
      </c>
      <c r="Q5" s="23">
        <v>1</v>
      </c>
    </row>
    <row r="6" spans="1:17" ht="12.75" customHeight="1">
      <c r="A6" s="17" t="s">
        <v>459</v>
      </c>
      <c r="B6" s="17" t="s">
        <v>472</v>
      </c>
      <c r="C6" s="17" t="s">
        <v>469</v>
      </c>
      <c r="D6" s="17" t="s">
        <v>414</v>
      </c>
      <c r="E6" s="17" t="s">
        <v>421</v>
      </c>
      <c r="F6" s="17" t="s">
        <v>470</v>
      </c>
      <c r="G6" s="21">
        <v>13.333</v>
      </c>
      <c r="H6" s="21">
        <v>0</v>
      </c>
      <c r="I6" s="21">
        <v>0</v>
      </c>
      <c r="J6" s="19">
        <v>44742</v>
      </c>
      <c r="K6" s="17" t="s">
        <v>417</v>
      </c>
      <c r="L6" s="21">
        <v>0</v>
      </c>
      <c r="M6" s="17" t="s">
        <v>418</v>
      </c>
      <c r="N6" s="21">
        <v>12.5984</v>
      </c>
      <c r="O6" s="21">
        <v>12.992100000000001</v>
      </c>
      <c r="P6" s="21">
        <v>7.0865999999999998</v>
      </c>
      <c r="Q6" s="23">
        <v>1</v>
      </c>
    </row>
    <row r="7" spans="1:17" ht="12.75" customHeight="1">
      <c r="A7" s="17" t="s">
        <v>473</v>
      </c>
      <c r="B7" s="17" t="s">
        <v>474</v>
      </c>
      <c r="C7" s="17" t="s">
        <v>418</v>
      </c>
      <c r="D7" s="17" t="s">
        <v>414</v>
      </c>
      <c r="E7" s="17" t="s">
        <v>475</v>
      </c>
      <c r="F7" s="17" t="s">
        <v>476</v>
      </c>
      <c r="G7" s="21">
        <v>6.2625000000000002</v>
      </c>
      <c r="H7" s="21">
        <v>0</v>
      </c>
      <c r="I7" s="21">
        <v>0</v>
      </c>
      <c r="J7" s="19">
        <v>44742</v>
      </c>
      <c r="K7" s="17" t="s">
        <v>417</v>
      </c>
      <c r="L7" s="21">
        <v>0</v>
      </c>
      <c r="M7" s="17" t="s">
        <v>418</v>
      </c>
      <c r="N7" s="21">
        <v>8.6614000000000004</v>
      </c>
      <c r="O7" s="21">
        <v>11.0236</v>
      </c>
      <c r="P7" s="21">
        <v>11.417299999999999</v>
      </c>
      <c r="Q7" s="23">
        <v>4</v>
      </c>
    </row>
    <row r="8" spans="1:17" ht="12.75" customHeight="1">
      <c r="A8" s="17" t="s">
        <v>50</v>
      </c>
      <c r="B8" s="17" t="s">
        <v>412</v>
      </c>
      <c r="C8" s="17" t="s">
        <v>477</v>
      </c>
      <c r="D8" s="17" t="s">
        <v>414</v>
      </c>
      <c r="E8" s="17" t="s">
        <v>415</v>
      </c>
      <c r="F8" s="17" t="s">
        <v>416</v>
      </c>
      <c r="G8" s="21">
        <v>0.01</v>
      </c>
      <c r="H8" s="21">
        <v>0</v>
      </c>
      <c r="I8" s="21">
        <v>0</v>
      </c>
      <c r="J8" s="19">
        <v>44742</v>
      </c>
      <c r="K8" s="17" t="s">
        <v>417</v>
      </c>
      <c r="L8" s="21">
        <v>0</v>
      </c>
      <c r="M8" s="17" t="s">
        <v>418</v>
      </c>
      <c r="N8" s="21">
        <v>12.2</v>
      </c>
      <c r="O8" s="21">
        <v>12.204700000000001</v>
      </c>
      <c r="P8" s="21">
        <v>15.747999999999999</v>
      </c>
      <c r="Q8" s="23">
        <v>10</v>
      </c>
    </row>
    <row r="9" spans="1:17" ht="12.75" customHeight="1">
      <c r="A9" s="17" t="s">
        <v>53</v>
      </c>
      <c r="B9" s="17" t="s">
        <v>412</v>
      </c>
      <c r="C9" s="17" t="s">
        <v>413</v>
      </c>
      <c r="D9" s="17" t="s">
        <v>414</v>
      </c>
      <c r="E9" s="17" t="s">
        <v>415</v>
      </c>
      <c r="F9" s="17" t="s">
        <v>416</v>
      </c>
      <c r="G9" s="21">
        <v>0.01</v>
      </c>
      <c r="H9" s="21">
        <v>6</v>
      </c>
      <c r="I9" s="21">
        <v>0.06</v>
      </c>
      <c r="J9" s="19">
        <v>44742</v>
      </c>
      <c r="K9" s="17" t="s">
        <v>417</v>
      </c>
      <c r="L9" s="21">
        <v>6</v>
      </c>
      <c r="M9" s="17" t="s">
        <v>418</v>
      </c>
      <c r="N9" s="21">
        <v>12.2</v>
      </c>
      <c r="O9" s="21">
        <v>12.204700000000001</v>
      </c>
      <c r="P9" s="21">
        <v>16.535399999999999</v>
      </c>
      <c r="Q9" s="23">
        <v>10</v>
      </c>
    </row>
    <row r="10" spans="1:17" ht="12.75" customHeight="1">
      <c r="A10" s="17" t="s">
        <v>44</v>
      </c>
      <c r="B10" s="17" t="s">
        <v>412</v>
      </c>
      <c r="C10" s="17" t="s">
        <v>477</v>
      </c>
      <c r="D10" s="17" t="s">
        <v>414</v>
      </c>
      <c r="E10" s="17" t="s">
        <v>415</v>
      </c>
      <c r="F10" s="17" t="s">
        <v>416</v>
      </c>
      <c r="G10" s="21">
        <v>0.01</v>
      </c>
      <c r="H10" s="21">
        <v>1</v>
      </c>
      <c r="I10" s="21">
        <v>0.01</v>
      </c>
      <c r="J10" s="19">
        <v>44742</v>
      </c>
      <c r="K10" s="17" t="s">
        <v>417</v>
      </c>
      <c r="L10" s="21">
        <v>1</v>
      </c>
      <c r="M10" s="17" t="s">
        <v>418</v>
      </c>
      <c r="N10" s="21">
        <v>12.2</v>
      </c>
      <c r="O10" s="21">
        <v>12.204700000000001</v>
      </c>
      <c r="P10" s="21">
        <v>18.897600000000001</v>
      </c>
      <c r="Q10" s="23">
        <v>10</v>
      </c>
    </row>
    <row r="11" spans="1:17" ht="12.75" customHeight="1">
      <c r="A11" s="17" t="s">
        <v>38</v>
      </c>
      <c r="B11" s="17" t="s">
        <v>412</v>
      </c>
      <c r="C11" s="17" t="s">
        <v>477</v>
      </c>
      <c r="D11" s="17" t="s">
        <v>414</v>
      </c>
      <c r="E11" s="17" t="s">
        <v>415</v>
      </c>
      <c r="F11" s="17" t="s">
        <v>416</v>
      </c>
      <c r="G11" s="21">
        <v>0.01</v>
      </c>
      <c r="H11" s="21">
        <v>1</v>
      </c>
      <c r="I11" s="21">
        <v>0.01</v>
      </c>
      <c r="J11" s="19">
        <v>44742</v>
      </c>
      <c r="K11" s="17" t="s">
        <v>417</v>
      </c>
      <c r="L11" s="21">
        <v>1</v>
      </c>
      <c r="M11" s="17" t="s">
        <v>418</v>
      </c>
      <c r="N11" s="21">
        <v>12.2</v>
      </c>
      <c r="O11" s="21">
        <v>23.62</v>
      </c>
      <c r="P11" s="21">
        <v>12.99</v>
      </c>
      <c r="Q11" s="23">
        <v>10</v>
      </c>
    </row>
    <row r="12" spans="1:17" ht="12.75" customHeight="1">
      <c r="A12" s="17" t="s">
        <v>47</v>
      </c>
      <c r="B12" s="17" t="s">
        <v>412</v>
      </c>
      <c r="C12" s="17" t="s">
        <v>413</v>
      </c>
      <c r="D12" s="17" t="s">
        <v>414</v>
      </c>
      <c r="E12" s="17" t="s">
        <v>415</v>
      </c>
      <c r="F12" s="17" t="s">
        <v>416</v>
      </c>
      <c r="G12" s="21">
        <v>5.6556759999999997</v>
      </c>
      <c r="H12" s="21">
        <v>0</v>
      </c>
      <c r="I12" s="21">
        <v>0</v>
      </c>
      <c r="J12" s="19">
        <v>44742</v>
      </c>
      <c r="K12" s="17" t="s">
        <v>417</v>
      </c>
      <c r="L12" s="21">
        <v>0</v>
      </c>
      <c r="M12" s="17" t="s">
        <v>418</v>
      </c>
      <c r="N12" s="21">
        <v>12.2</v>
      </c>
      <c r="O12" s="21">
        <v>23.622</v>
      </c>
      <c r="P12" s="21">
        <v>14.960599999999999</v>
      </c>
      <c r="Q12" s="23">
        <v>10</v>
      </c>
    </row>
    <row r="13" spans="1:17" ht="12.75" customHeight="1">
      <c r="A13" s="17" t="s">
        <v>41</v>
      </c>
      <c r="B13" s="17" t="s">
        <v>412</v>
      </c>
      <c r="C13" s="17" t="s">
        <v>478</v>
      </c>
      <c r="D13" s="17" t="s">
        <v>414</v>
      </c>
      <c r="E13" s="17" t="s">
        <v>415</v>
      </c>
      <c r="F13" s="17" t="s">
        <v>416</v>
      </c>
      <c r="G13" s="21">
        <v>6.8</v>
      </c>
      <c r="H13" s="21">
        <v>0</v>
      </c>
      <c r="I13" s="21">
        <v>0</v>
      </c>
      <c r="J13" s="19">
        <v>44742</v>
      </c>
      <c r="K13" s="17" t="s">
        <v>417</v>
      </c>
      <c r="L13" s="21">
        <v>0</v>
      </c>
      <c r="M13" s="17" t="s">
        <v>418</v>
      </c>
      <c r="N13" s="21">
        <v>12.2</v>
      </c>
      <c r="O13" s="21">
        <v>23.62</v>
      </c>
      <c r="P13" s="21">
        <v>14.96</v>
      </c>
      <c r="Q13" s="23">
        <v>10</v>
      </c>
    </row>
    <row r="14" spans="1:17" ht="12.75" customHeight="1">
      <c r="A14" s="17" t="s">
        <v>122</v>
      </c>
      <c r="B14" s="17" t="s">
        <v>479</v>
      </c>
      <c r="C14" s="17" t="s">
        <v>418</v>
      </c>
      <c r="D14" s="17" t="s">
        <v>414</v>
      </c>
      <c r="E14" s="17" t="s">
        <v>480</v>
      </c>
      <c r="F14" s="17" t="s">
        <v>481</v>
      </c>
      <c r="G14" s="21">
        <v>8.83</v>
      </c>
      <c r="H14" s="21">
        <v>0</v>
      </c>
      <c r="I14" s="21">
        <v>0</v>
      </c>
      <c r="J14" s="19">
        <v>44742</v>
      </c>
      <c r="K14" s="17" t="s">
        <v>417</v>
      </c>
      <c r="L14" s="21">
        <v>0</v>
      </c>
      <c r="M14" s="17" t="s">
        <v>418</v>
      </c>
      <c r="N14" s="21">
        <v>11.0236</v>
      </c>
      <c r="O14" s="21">
        <v>15.35</v>
      </c>
      <c r="P14" s="21">
        <v>8.2676999999999996</v>
      </c>
      <c r="Q14" s="23">
        <v>40</v>
      </c>
    </row>
    <row r="15" spans="1:17" ht="12.75" customHeight="1">
      <c r="A15" s="17" t="s">
        <v>128</v>
      </c>
      <c r="B15" s="17" t="s">
        <v>482</v>
      </c>
      <c r="C15" s="17" t="s">
        <v>423</v>
      </c>
      <c r="D15" s="17" t="s">
        <v>414</v>
      </c>
      <c r="E15" s="17" t="s">
        <v>480</v>
      </c>
      <c r="F15" s="17" t="s">
        <v>481</v>
      </c>
      <c r="G15" s="21">
        <v>9.8000000000000007</v>
      </c>
      <c r="H15" s="21">
        <v>0</v>
      </c>
      <c r="I15" s="21">
        <v>0</v>
      </c>
      <c r="J15" s="19">
        <v>44742</v>
      </c>
      <c r="K15" s="17" t="s">
        <v>417</v>
      </c>
      <c r="L15" s="21">
        <v>0</v>
      </c>
      <c r="M15" s="17" t="s">
        <v>418</v>
      </c>
      <c r="N15" s="21">
        <v>11.0236</v>
      </c>
      <c r="O15" s="21">
        <v>15.35</v>
      </c>
      <c r="P15" s="21">
        <v>8.2676999999999996</v>
      </c>
      <c r="Q15" s="23">
        <v>40</v>
      </c>
    </row>
    <row r="16" spans="1:17" ht="12.75" customHeight="1">
      <c r="A16" s="17" t="s">
        <v>152</v>
      </c>
      <c r="B16" s="17" t="s">
        <v>483</v>
      </c>
      <c r="C16" s="17" t="s">
        <v>418</v>
      </c>
      <c r="D16" s="17" t="s">
        <v>414</v>
      </c>
      <c r="E16" s="17" t="s">
        <v>480</v>
      </c>
      <c r="F16" s="17" t="s">
        <v>481</v>
      </c>
      <c r="G16" s="21">
        <v>11.28</v>
      </c>
      <c r="H16" s="21">
        <v>0</v>
      </c>
      <c r="I16" s="21">
        <v>0</v>
      </c>
      <c r="J16" s="19">
        <v>44742</v>
      </c>
      <c r="K16" s="17" t="s">
        <v>417</v>
      </c>
      <c r="L16" s="21">
        <v>0</v>
      </c>
      <c r="M16" s="17" t="s">
        <v>418</v>
      </c>
      <c r="N16" s="21">
        <v>11.0236</v>
      </c>
      <c r="O16" s="21">
        <v>15.35</v>
      </c>
      <c r="P16" s="21">
        <v>8.2676999999999996</v>
      </c>
      <c r="Q16" s="23">
        <v>40</v>
      </c>
    </row>
    <row r="17" spans="1:17" ht="12.75" customHeight="1">
      <c r="A17" s="17" t="s">
        <v>248</v>
      </c>
      <c r="B17" s="17" t="s">
        <v>479</v>
      </c>
      <c r="C17" s="17" t="s">
        <v>418</v>
      </c>
      <c r="D17" s="17" t="s">
        <v>414</v>
      </c>
      <c r="E17" s="17" t="s">
        <v>480</v>
      </c>
      <c r="F17" s="17" t="s">
        <v>481</v>
      </c>
      <c r="G17" s="21">
        <v>8.83</v>
      </c>
      <c r="H17" s="21">
        <v>0</v>
      </c>
      <c r="I17" s="21">
        <v>0</v>
      </c>
      <c r="J17" s="19">
        <v>44742</v>
      </c>
      <c r="K17" s="17" t="s">
        <v>417</v>
      </c>
      <c r="L17" s="21">
        <v>0</v>
      </c>
      <c r="M17" s="17" t="s">
        <v>418</v>
      </c>
      <c r="N17" s="21">
        <v>11.0236</v>
      </c>
      <c r="O17" s="21">
        <v>15.35</v>
      </c>
      <c r="P17" s="21">
        <v>8.2676999999999996</v>
      </c>
      <c r="Q17" s="23">
        <v>40</v>
      </c>
    </row>
    <row r="18" spans="1:17" ht="12.75" customHeight="1">
      <c r="A18" s="17" t="s">
        <v>158</v>
      </c>
      <c r="B18" s="17" t="s">
        <v>482</v>
      </c>
      <c r="C18" s="17" t="s">
        <v>423</v>
      </c>
      <c r="D18" s="17" t="s">
        <v>414</v>
      </c>
      <c r="E18" s="17" t="s">
        <v>480</v>
      </c>
      <c r="F18" s="17" t="s">
        <v>481</v>
      </c>
      <c r="G18" s="21">
        <v>9.8000000000000007</v>
      </c>
      <c r="H18" s="21">
        <v>0</v>
      </c>
      <c r="I18" s="21">
        <v>0</v>
      </c>
      <c r="J18" s="19">
        <v>44742</v>
      </c>
      <c r="K18" s="17" t="s">
        <v>417</v>
      </c>
      <c r="L18" s="21">
        <v>0</v>
      </c>
      <c r="M18" s="17" t="s">
        <v>418</v>
      </c>
      <c r="N18" s="21">
        <v>11.0236</v>
      </c>
      <c r="O18" s="21">
        <v>15.35</v>
      </c>
      <c r="P18" s="21">
        <v>8.2676999999999996</v>
      </c>
      <c r="Q18" s="23">
        <v>40</v>
      </c>
    </row>
    <row r="19" spans="1:17" ht="12.75" customHeight="1">
      <c r="A19" s="17" t="s">
        <v>233</v>
      </c>
      <c r="B19" s="17" t="s">
        <v>483</v>
      </c>
      <c r="C19" s="17" t="s">
        <v>418</v>
      </c>
      <c r="D19" s="17" t="s">
        <v>414</v>
      </c>
      <c r="E19" s="17" t="s">
        <v>480</v>
      </c>
      <c r="F19" s="17" t="s">
        <v>481</v>
      </c>
      <c r="G19" s="21">
        <v>11.28</v>
      </c>
      <c r="H19" s="21">
        <v>0</v>
      </c>
      <c r="I19" s="21">
        <v>0</v>
      </c>
      <c r="J19" s="19">
        <v>44742</v>
      </c>
      <c r="K19" s="17" t="s">
        <v>417</v>
      </c>
      <c r="L19" s="21">
        <v>0</v>
      </c>
      <c r="M19" s="17" t="s">
        <v>418</v>
      </c>
      <c r="N19" s="21">
        <v>11.0236</v>
      </c>
      <c r="O19" s="21">
        <v>15.35</v>
      </c>
      <c r="P19" s="21">
        <v>8.2676999999999996</v>
      </c>
      <c r="Q19" s="23">
        <v>40</v>
      </c>
    </row>
    <row r="20" spans="1:17" ht="12.75" customHeight="1">
      <c r="A20" s="17" t="s">
        <v>191</v>
      </c>
      <c r="B20" s="17" t="s">
        <v>479</v>
      </c>
      <c r="C20" s="17" t="s">
        <v>542</v>
      </c>
      <c r="D20" s="17" t="s">
        <v>414</v>
      </c>
      <c r="E20" s="17" t="s">
        <v>480</v>
      </c>
      <c r="F20" s="17" t="s">
        <v>481</v>
      </c>
      <c r="G20" s="21">
        <v>8.83</v>
      </c>
      <c r="H20" s="21">
        <v>0</v>
      </c>
      <c r="I20" s="21">
        <v>0</v>
      </c>
      <c r="J20" s="19">
        <v>44742</v>
      </c>
      <c r="K20" s="17" t="s">
        <v>417</v>
      </c>
      <c r="L20" s="21">
        <v>0</v>
      </c>
      <c r="M20" s="17" t="s">
        <v>418</v>
      </c>
      <c r="N20" s="21">
        <v>11.0236</v>
      </c>
      <c r="O20" s="21">
        <v>15.35</v>
      </c>
      <c r="P20" s="21">
        <v>8.2676999999999996</v>
      </c>
      <c r="Q20" s="23">
        <v>40</v>
      </c>
    </row>
    <row r="21" spans="1:17" ht="12.75" customHeight="1">
      <c r="A21" s="17" t="s">
        <v>245</v>
      </c>
      <c r="B21" s="17" t="s">
        <v>482</v>
      </c>
      <c r="C21" s="17" t="s">
        <v>542</v>
      </c>
      <c r="D21" s="17" t="s">
        <v>414</v>
      </c>
      <c r="E21" s="17" t="s">
        <v>480</v>
      </c>
      <c r="F21" s="17" t="s">
        <v>481</v>
      </c>
      <c r="G21" s="21">
        <v>9.8000000000000007</v>
      </c>
      <c r="H21" s="21">
        <v>0</v>
      </c>
      <c r="I21" s="21">
        <v>0</v>
      </c>
      <c r="J21" s="19">
        <v>44742</v>
      </c>
      <c r="K21" s="17" t="s">
        <v>417</v>
      </c>
      <c r="L21" s="21">
        <v>0</v>
      </c>
      <c r="M21" s="17" t="s">
        <v>418</v>
      </c>
      <c r="N21" s="21">
        <v>11.0236</v>
      </c>
      <c r="O21" s="21">
        <v>15.35</v>
      </c>
      <c r="P21" s="21">
        <v>8.2676999999999996</v>
      </c>
      <c r="Q21" s="23">
        <v>40</v>
      </c>
    </row>
    <row r="22" spans="1:17" ht="12.75" customHeight="1">
      <c r="A22" s="17" t="s">
        <v>188</v>
      </c>
      <c r="B22" s="17" t="s">
        <v>483</v>
      </c>
      <c r="C22" s="17" t="s">
        <v>542</v>
      </c>
      <c r="D22" s="17" t="s">
        <v>414</v>
      </c>
      <c r="E22" s="17" t="s">
        <v>480</v>
      </c>
      <c r="F22" s="17" t="s">
        <v>481</v>
      </c>
      <c r="G22" s="21">
        <v>11.28</v>
      </c>
      <c r="H22" s="21">
        <v>0</v>
      </c>
      <c r="I22" s="21">
        <v>0</v>
      </c>
      <c r="J22" s="19">
        <v>44742</v>
      </c>
      <c r="K22" s="17" t="s">
        <v>417</v>
      </c>
      <c r="L22" s="21">
        <v>0</v>
      </c>
      <c r="M22" s="17" t="s">
        <v>418</v>
      </c>
      <c r="N22" s="21">
        <v>11.0236</v>
      </c>
      <c r="O22" s="21">
        <v>15.35</v>
      </c>
      <c r="P22" s="21">
        <v>8.2676999999999996</v>
      </c>
      <c r="Q22" s="23">
        <v>40</v>
      </c>
    </row>
    <row r="23" spans="1:17" ht="12.75" customHeight="1">
      <c r="A23" s="17" t="s">
        <v>125</v>
      </c>
      <c r="B23" s="17" t="s">
        <v>479</v>
      </c>
      <c r="C23" s="17" t="s">
        <v>542</v>
      </c>
      <c r="D23" s="17" t="s">
        <v>414</v>
      </c>
      <c r="E23" s="17" t="s">
        <v>480</v>
      </c>
      <c r="F23" s="17" t="s">
        <v>481</v>
      </c>
      <c r="G23" s="21">
        <v>8.83</v>
      </c>
      <c r="H23" s="21">
        <v>0</v>
      </c>
      <c r="I23" s="21">
        <v>0</v>
      </c>
      <c r="J23" s="19">
        <v>44742</v>
      </c>
      <c r="K23" s="17" t="s">
        <v>417</v>
      </c>
      <c r="L23" s="21">
        <v>0</v>
      </c>
      <c r="M23" s="17" t="s">
        <v>418</v>
      </c>
      <c r="N23" s="21">
        <v>11.0236</v>
      </c>
      <c r="O23" s="21">
        <v>15.35</v>
      </c>
      <c r="P23" s="21">
        <v>8.2676999999999996</v>
      </c>
      <c r="Q23" s="23">
        <v>40</v>
      </c>
    </row>
    <row r="24" spans="1:17" ht="12.75" customHeight="1">
      <c r="A24" s="17" t="s">
        <v>254</v>
      </c>
      <c r="B24" s="17" t="s">
        <v>482</v>
      </c>
      <c r="C24" s="17" t="s">
        <v>558</v>
      </c>
      <c r="D24" s="17" t="s">
        <v>414</v>
      </c>
      <c r="E24" s="17" t="s">
        <v>480</v>
      </c>
      <c r="F24" s="17" t="s">
        <v>481</v>
      </c>
      <c r="G24" s="21">
        <v>9.8000000000000007</v>
      </c>
      <c r="H24" s="21">
        <v>0</v>
      </c>
      <c r="I24" s="21">
        <v>0</v>
      </c>
      <c r="J24" s="19">
        <v>44742</v>
      </c>
      <c r="K24" s="17" t="s">
        <v>417</v>
      </c>
      <c r="L24" s="21">
        <v>0</v>
      </c>
      <c r="M24" s="17" t="s">
        <v>418</v>
      </c>
      <c r="N24" s="21">
        <v>11.0236</v>
      </c>
      <c r="O24" s="21">
        <v>15.35</v>
      </c>
      <c r="P24" s="21">
        <v>8.2676999999999996</v>
      </c>
      <c r="Q24" s="23">
        <v>40</v>
      </c>
    </row>
    <row r="25" spans="1:17" ht="12.75" customHeight="1">
      <c r="A25" s="17" t="s">
        <v>230</v>
      </c>
      <c r="B25" s="17" t="s">
        <v>483</v>
      </c>
      <c r="C25" s="17" t="s">
        <v>542</v>
      </c>
      <c r="D25" s="17" t="s">
        <v>414</v>
      </c>
      <c r="E25" s="17" t="s">
        <v>480</v>
      </c>
      <c r="F25" s="17" t="s">
        <v>481</v>
      </c>
      <c r="G25" s="21">
        <v>11.28</v>
      </c>
      <c r="H25" s="21">
        <v>0</v>
      </c>
      <c r="I25" s="21">
        <v>0</v>
      </c>
      <c r="J25" s="19">
        <v>44742</v>
      </c>
      <c r="K25" s="17" t="s">
        <v>417</v>
      </c>
      <c r="L25" s="21">
        <v>0</v>
      </c>
      <c r="M25" s="17" t="s">
        <v>418</v>
      </c>
      <c r="N25" s="21">
        <v>11.0236</v>
      </c>
      <c r="O25" s="21">
        <v>15.35</v>
      </c>
      <c r="P25" s="21">
        <v>8.2676999999999996</v>
      </c>
      <c r="Q25" s="23">
        <v>40</v>
      </c>
    </row>
    <row r="26" spans="1:17" ht="12.75" customHeight="1">
      <c r="A26" s="17" t="s">
        <v>212</v>
      </c>
      <c r="B26" s="17" t="s">
        <v>479</v>
      </c>
      <c r="C26" s="17" t="s">
        <v>423</v>
      </c>
      <c r="D26" s="17" t="s">
        <v>414</v>
      </c>
      <c r="E26" s="17" t="s">
        <v>480</v>
      </c>
      <c r="F26" s="17" t="s">
        <v>481</v>
      </c>
      <c r="G26" s="21">
        <v>8.83</v>
      </c>
      <c r="H26" s="21">
        <v>0</v>
      </c>
      <c r="I26" s="21">
        <v>0</v>
      </c>
      <c r="J26" s="19">
        <v>44742</v>
      </c>
      <c r="K26" s="17" t="s">
        <v>417</v>
      </c>
      <c r="L26" s="21">
        <v>0</v>
      </c>
      <c r="M26" s="17" t="s">
        <v>418</v>
      </c>
      <c r="N26" s="21">
        <v>11.0236</v>
      </c>
      <c r="O26" s="21">
        <v>15.35</v>
      </c>
      <c r="P26" s="21">
        <v>8.2676999999999996</v>
      </c>
      <c r="Q26" s="23">
        <v>40</v>
      </c>
    </row>
    <row r="27" spans="1:17" ht="12.75" customHeight="1">
      <c r="A27" s="17" t="s">
        <v>209</v>
      </c>
      <c r="B27" s="17" t="s">
        <v>482</v>
      </c>
      <c r="C27" s="17" t="s">
        <v>542</v>
      </c>
      <c r="D27" s="17" t="s">
        <v>414</v>
      </c>
      <c r="E27" s="17" t="s">
        <v>480</v>
      </c>
      <c r="F27" s="17" t="s">
        <v>481</v>
      </c>
      <c r="G27" s="21">
        <v>9.8000000000000007</v>
      </c>
      <c r="H27" s="21">
        <v>0</v>
      </c>
      <c r="I27" s="21">
        <v>0</v>
      </c>
      <c r="J27" s="19">
        <v>44742</v>
      </c>
      <c r="K27" s="17" t="s">
        <v>417</v>
      </c>
      <c r="L27" s="21">
        <v>0</v>
      </c>
      <c r="M27" s="17" t="s">
        <v>418</v>
      </c>
      <c r="N27" s="21">
        <v>11.0236</v>
      </c>
      <c r="O27" s="21">
        <v>15.35</v>
      </c>
      <c r="P27" s="21">
        <v>8.2676999999999996</v>
      </c>
      <c r="Q27" s="23">
        <v>40</v>
      </c>
    </row>
    <row r="28" spans="1:17" ht="12.75" customHeight="1">
      <c r="A28" s="17" t="s">
        <v>242</v>
      </c>
      <c r="B28" s="17" t="s">
        <v>483</v>
      </c>
      <c r="C28" s="17" t="s">
        <v>542</v>
      </c>
      <c r="D28" s="17" t="s">
        <v>414</v>
      </c>
      <c r="E28" s="17" t="s">
        <v>480</v>
      </c>
      <c r="F28" s="17" t="s">
        <v>481</v>
      </c>
      <c r="G28" s="21">
        <v>11.28</v>
      </c>
      <c r="H28" s="21">
        <v>0</v>
      </c>
      <c r="I28" s="21">
        <v>0</v>
      </c>
      <c r="J28" s="19">
        <v>44742</v>
      </c>
      <c r="K28" s="17" t="s">
        <v>417</v>
      </c>
      <c r="L28" s="21">
        <v>0</v>
      </c>
      <c r="M28" s="17" t="s">
        <v>418</v>
      </c>
      <c r="N28" s="21">
        <v>11.0236</v>
      </c>
      <c r="O28" s="21">
        <v>15.35</v>
      </c>
      <c r="P28" s="21">
        <v>8.2676999999999996</v>
      </c>
      <c r="Q28" s="23">
        <v>40</v>
      </c>
    </row>
    <row r="29" spans="1:17" ht="12.75" customHeight="1">
      <c r="A29" s="17" t="s">
        <v>215</v>
      </c>
      <c r="B29" s="17" t="s">
        <v>479</v>
      </c>
      <c r="C29" s="17" t="s">
        <v>542</v>
      </c>
      <c r="D29" s="17" t="s">
        <v>414</v>
      </c>
      <c r="E29" s="17" t="s">
        <v>480</v>
      </c>
      <c r="F29" s="17" t="s">
        <v>481</v>
      </c>
      <c r="G29" s="21">
        <v>10.78</v>
      </c>
      <c r="H29" s="21">
        <v>0</v>
      </c>
      <c r="I29" s="21">
        <v>0</v>
      </c>
      <c r="J29" s="19">
        <v>44742</v>
      </c>
      <c r="K29" s="17" t="s">
        <v>417</v>
      </c>
      <c r="L29" s="21">
        <v>0</v>
      </c>
      <c r="M29" s="17" t="s">
        <v>418</v>
      </c>
      <c r="N29" s="21">
        <v>11.0236</v>
      </c>
      <c r="O29" s="21">
        <v>15.35</v>
      </c>
      <c r="P29" s="21">
        <v>9.0550999999999995</v>
      </c>
      <c r="Q29" s="23">
        <v>40</v>
      </c>
    </row>
    <row r="30" spans="1:17" ht="12.75" customHeight="1">
      <c r="A30" s="17" t="s">
        <v>203</v>
      </c>
      <c r="B30" s="17" t="s">
        <v>482</v>
      </c>
      <c r="C30" s="17" t="s">
        <v>542</v>
      </c>
      <c r="D30" s="17" t="s">
        <v>414</v>
      </c>
      <c r="E30" s="17" t="s">
        <v>480</v>
      </c>
      <c r="F30" s="17" t="s">
        <v>481</v>
      </c>
      <c r="G30" s="21">
        <v>12.13</v>
      </c>
      <c r="H30" s="21">
        <v>0</v>
      </c>
      <c r="I30" s="21">
        <v>0</v>
      </c>
      <c r="J30" s="19">
        <v>44742</v>
      </c>
      <c r="K30" s="17" t="s">
        <v>417</v>
      </c>
      <c r="L30" s="21">
        <v>0</v>
      </c>
      <c r="M30" s="17" t="s">
        <v>418</v>
      </c>
      <c r="N30" s="21">
        <v>11.0236</v>
      </c>
      <c r="O30" s="21">
        <v>15.35</v>
      </c>
      <c r="P30" s="21">
        <v>9.0550999999999995</v>
      </c>
      <c r="Q30" s="23">
        <v>40</v>
      </c>
    </row>
    <row r="31" spans="1:17" ht="12.75" customHeight="1">
      <c r="A31" s="17" t="s">
        <v>185</v>
      </c>
      <c r="B31" s="17" t="s">
        <v>483</v>
      </c>
      <c r="C31" s="17" t="s">
        <v>542</v>
      </c>
      <c r="D31" s="17" t="s">
        <v>414</v>
      </c>
      <c r="E31" s="17" t="s">
        <v>480</v>
      </c>
      <c r="F31" s="17" t="s">
        <v>481</v>
      </c>
      <c r="G31" s="21">
        <v>14.1</v>
      </c>
      <c r="H31" s="21">
        <v>0</v>
      </c>
      <c r="I31" s="21">
        <v>0</v>
      </c>
      <c r="J31" s="19">
        <v>44742</v>
      </c>
      <c r="K31" s="17" t="s">
        <v>417</v>
      </c>
      <c r="L31" s="21">
        <v>0</v>
      </c>
      <c r="M31" s="17" t="s">
        <v>418</v>
      </c>
      <c r="N31" s="21">
        <v>11.0236</v>
      </c>
      <c r="O31" s="21">
        <v>15.35</v>
      </c>
      <c r="P31" s="21">
        <v>9.0550999999999995</v>
      </c>
      <c r="Q31" s="23">
        <v>40</v>
      </c>
    </row>
    <row r="32" spans="1:17" ht="12.75" customHeight="1">
      <c r="A32" s="17" t="s">
        <v>155</v>
      </c>
      <c r="B32" s="17" t="s">
        <v>479</v>
      </c>
      <c r="C32" s="17" t="s">
        <v>542</v>
      </c>
      <c r="D32" s="17" t="s">
        <v>414</v>
      </c>
      <c r="E32" s="17" t="s">
        <v>480</v>
      </c>
      <c r="F32" s="17" t="s">
        <v>481</v>
      </c>
      <c r="G32" s="21">
        <v>10.78</v>
      </c>
      <c r="H32" s="21">
        <v>0</v>
      </c>
      <c r="I32" s="21">
        <v>0</v>
      </c>
      <c r="J32" s="19">
        <v>44742</v>
      </c>
      <c r="K32" s="17" t="s">
        <v>417</v>
      </c>
      <c r="L32" s="21">
        <v>0</v>
      </c>
      <c r="M32" s="17" t="s">
        <v>418</v>
      </c>
      <c r="N32" s="21">
        <v>11.0236</v>
      </c>
      <c r="O32" s="21">
        <v>15.35</v>
      </c>
      <c r="P32" s="21">
        <v>9.0550999999999995</v>
      </c>
      <c r="Q32" s="23">
        <v>40</v>
      </c>
    </row>
    <row r="33" spans="1:17" ht="12.75" customHeight="1">
      <c r="A33" s="17" t="s">
        <v>239</v>
      </c>
      <c r="B33" s="17" t="s">
        <v>482</v>
      </c>
      <c r="C33" s="17" t="s">
        <v>542</v>
      </c>
      <c r="D33" s="17" t="s">
        <v>414</v>
      </c>
      <c r="E33" s="17" t="s">
        <v>480</v>
      </c>
      <c r="F33" s="17" t="s">
        <v>481</v>
      </c>
      <c r="G33" s="21">
        <v>12.13</v>
      </c>
      <c r="H33" s="21">
        <v>0</v>
      </c>
      <c r="I33" s="21">
        <v>0</v>
      </c>
      <c r="J33" s="19">
        <v>44742</v>
      </c>
      <c r="K33" s="17" t="s">
        <v>417</v>
      </c>
      <c r="L33" s="21">
        <v>0</v>
      </c>
      <c r="M33" s="17" t="s">
        <v>418</v>
      </c>
      <c r="N33" s="21">
        <v>11.0236</v>
      </c>
      <c r="O33" s="21">
        <v>15.35</v>
      </c>
      <c r="P33" s="21">
        <v>9.0550999999999995</v>
      </c>
      <c r="Q33" s="23">
        <v>40</v>
      </c>
    </row>
    <row r="34" spans="1:17" ht="12.75" customHeight="1">
      <c r="A34" s="17" t="s">
        <v>218</v>
      </c>
      <c r="B34" s="17" t="s">
        <v>483</v>
      </c>
      <c r="C34" s="17" t="s">
        <v>558</v>
      </c>
      <c r="D34" s="17" t="s">
        <v>414</v>
      </c>
      <c r="E34" s="17" t="s">
        <v>480</v>
      </c>
      <c r="F34" s="17" t="s">
        <v>481</v>
      </c>
      <c r="G34" s="21">
        <v>14.1</v>
      </c>
      <c r="H34" s="21">
        <v>0</v>
      </c>
      <c r="I34" s="21">
        <v>0</v>
      </c>
      <c r="J34" s="19">
        <v>44742</v>
      </c>
      <c r="K34" s="17" t="s">
        <v>417</v>
      </c>
      <c r="L34" s="21">
        <v>0</v>
      </c>
      <c r="M34" s="17" t="s">
        <v>418</v>
      </c>
      <c r="N34" s="21">
        <v>11.0236</v>
      </c>
      <c r="O34" s="21">
        <v>15.35</v>
      </c>
      <c r="P34" s="21">
        <v>9.0550999999999995</v>
      </c>
      <c r="Q34" s="23">
        <v>40</v>
      </c>
    </row>
    <row r="35" spans="1:17" ht="12.75" customHeight="1">
      <c r="A35" s="17" t="s">
        <v>260</v>
      </c>
      <c r="B35" s="17" t="s">
        <v>479</v>
      </c>
      <c r="C35" s="17" t="s">
        <v>542</v>
      </c>
      <c r="D35" s="17" t="s">
        <v>414</v>
      </c>
      <c r="E35" s="17" t="s">
        <v>480</v>
      </c>
      <c r="F35" s="17" t="s">
        <v>481</v>
      </c>
      <c r="G35" s="21">
        <v>10.78</v>
      </c>
      <c r="H35" s="21">
        <v>0</v>
      </c>
      <c r="I35" s="21">
        <v>0</v>
      </c>
      <c r="J35" s="19">
        <v>44742</v>
      </c>
      <c r="K35" s="17" t="s">
        <v>417</v>
      </c>
      <c r="L35" s="21">
        <v>0</v>
      </c>
      <c r="M35" s="17" t="s">
        <v>418</v>
      </c>
      <c r="N35" s="21">
        <v>11.0236</v>
      </c>
      <c r="O35" s="21">
        <v>15.35</v>
      </c>
      <c r="P35" s="21">
        <v>9.0550999999999995</v>
      </c>
      <c r="Q35" s="23">
        <v>40</v>
      </c>
    </row>
    <row r="36" spans="1:17" ht="12.75" customHeight="1">
      <c r="A36" s="17" t="s">
        <v>236</v>
      </c>
      <c r="B36" s="17" t="s">
        <v>482</v>
      </c>
      <c r="C36" s="17" t="s">
        <v>542</v>
      </c>
      <c r="D36" s="17" t="s">
        <v>414</v>
      </c>
      <c r="E36" s="17" t="s">
        <v>480</v>
      </c>
      <c r="F36" s="17" t="s">
        <v>481</v>
      </c>
      <c r="G36" s="21">
        <v>12.13</v>
      </c>
      <c r="H36" s="21">
        <v>0</v>
      </c>
      <c r="I36" s="21">
        <v>0</v>
      </c>
      <c r="J36" s="19">
        <v>44742</v>
      </c>
      <c r="K36" s="17" t="s">
        <v>417</v>
      </c>
      <c r="L36" s="21">
        <v>0</v>
      </c>
      <c r="M36" s="17" t="s">
        <v>418</v>
      </c>
      <c r="N36" s="21">
        <v>11.0236</v>
      </c>
      <c r="O36" s="21">
        <v>15.35</v>
      </c>
      <c r="P36" s="21">
        <v>9.0550999999999995</v>
      </c>
      <c r="Q36" s="23">
        <v>40</v>
      </c>
    </row>
    <row r="37" spans="1:17" ht="12.75" customHeight="1">
      <c r="A37" s="17" t="s">
        <v>131</v>
      </c>
      <c r="B37" s="17" t="s">
        <v>483</v>
      </c>
      <c r="C37" s="17" t="s">
        <v>542</v>
      </c>
      <c r="D37" s="17" t="s">
        <v>414</v>
      </c>
      <c r="E37" s="17" t="s">
        <v>480</v>
      </c>
      <c r="F37" s="17" t="s">
        <v>481</v>
      </c>
      <c r="G37" s="21">
        <v>14.1</v>
      </c>
      <c r="H37" s="21">
        <v>0</v>
      </c>
      <c r="I37" s="21">
        <v>0</v>
      </c>
      <c r="J37" s="19">
        <v>44742</v>
      </c>
      <c r="K37" s="17" t="s">
        <v>417</v>
      </c>
      <c r="L37" s="21">
        <v>0</v>
      </c>
      <c r="M37" s="17" t="s">
        <v>418</v>
      </c>
      <c r="N37" s="21">
        <v>11.0236</v>
      </c>
      <c r="O37" s="21">
        <v>15.35</v>
      </c>
      <c r="P37" s="21">
        <v>9.0550999999999995</v>
      </c>
      <c r="Q37" s="23">
        <v>40</v>
      </c>
    </row>
    <row r="38" spans="1:17" ht="12.75" customHeight="1">
      <c r="A38" s="17" t="s">
        <v>257</v>
      </c>
      <c r="B38" s="17" t="s">
        <v>479</v>
      </c>
      <c r="C38" s="17" t="s">
        <v>542</v>
      </c>
      <c r="D38" s="17" t="s">
        <v>414</v>
      </c>
      <c r="E38" s="17" t="s">
        <v>480</v>
      </c>
      <c r="F38" s="17" t="s">
        <v>481</v>
      </c>
      <c r="G38" s="21">
        <v>10.78</v>
      </c>
      <c r="H38" s="21">
        <v>0</v>
      </c>
      <c r="I38" s="21">
        <v>0</v>
      </c>
      <c r="J38" s="19">
        <v>44742</v>
      </c>
      <c r="K38" s="17" t="s">
        <v>417</v>
      </c>
      <c r="L38" s="21">
        <v>0</v>
      </c>
      <c r="M38" s="17" t="s">
        <v>418</v>
      </c>
      <c r="N38" s="21">
        <v>11.0236</v>
      </c>
      <c r="O38" s="21">
        <v>15.35</v>
      </c>
      <c r="P38" s="21">
        <v>9.0550999999999995</v>
      </c>
      <c r="Q38" s="23">
        <v>40</v>
      </c>
    </row>
    <row r="39" spans="1:17" ht="12.75" customHeight="1">
      <c r="A39" s="17" t="s">
        <v>206</v>
      </c>
      <c r="B39" s="17" t="s">
        <v>482</v>
      </c>
      <c r="C39" s="17" t="s">
        <v>542</v>
      </c>
      <c r="D39" s="17" t="s">
        <v>414</v>
      </c>
      <c r="E39" s="17" t="s">
        <v>480</v>
      </c>
      <c r="F39" s="17" t="s">
        <v>481</v>
      </c>
      <c r="G39" s="21">
        <v>12.13</v>
      </c>
      <c r="H39" s="21">
        <v>0</v>
      </c>
      <c r="I39" s="21">
        <v>0</v>
      </c>
      <c r="J39" s="19">
        <v>44742</v>
      </c>
      <c r="K39" s="17" t="s">
        <v>417</v>
      </c>
      <c r="L39" s="21">
        <v>0</v>
      </c>
      <c r="M39" s="17" t="s">
        <v>418</v>
      </c>
      <c r="N39" s="21">
        <v>11.0236</v>
      </c>
      <c r="O39" s="21">
        <v>15.35</v>
      </c>
      <c r="P39" s="21">
        <v>9.0550999999999995</v>
      </c>
      <c r="Q39" s="23">
        <v>40</v>
      </c>
    </row>
    <row r="40" spans="1:17" ht="12.75" customHeight="1">
      <c r="A40" s="17" t="s">
        <v>101</v>
      </c>
      <c r="B40" s="17" t="s">
        <v>483</v>
      </c>
      <c r="C40" s="17" t="s">
        <v>542</v>
      </c>
      <c r="D40" s="17" t="s">
        <v>414</v>
      </c>
      <c r="E40" s="17" t="s">
        <v>480</v>
      </c>
      <c r="F40" s="17" t="s">
        <v>481</v>
      </c>
      <c r="G40" s="21">
        <v>14.1</v>
      </c>
      <c r="H40" s="21">
        <v>0</v>
      </c>
      <c r="I40" s="21">
        <v>0</v>
      </c>
      <c r="J40" s="19">
        <v>44742</v>
      </c>
      <c r="K40" s="17" t="s">
        <v>417</v>
      </c>
      <c r="L40" s="21">
        <v>0</v>
      </c>
      <c r="M40" s="17" t="s">
        <v>418</v>
      </c>
      <c r="N40" s="21">
        <v>11.0236</v>
      </c>
      <c r="O40" s="21">
        <v>15.35</v>
      </c>
      <c r="P40" s="21">
        <v>9.0550999999999995</v>
      </c>
      <c r="Q40" s="23">
        <v>40</v>
      </c>
    </row>
    <row r="41" spans="1:17" ht="12.75" customHeight="1">
      <c r="A41" s="17" t="s">
        <v>98</v>
      </c>
      <c r="B41" s="17" t="s">
        <v>479</v>
      </c>
      <c r="C41" s="17" t="s">
        <v>542</v>
      </c>
      <c r="D41" s="17" t="s">
        <v>414</v>
      </c>
      <c r="E41" s="17" t="s">
        <v>480</v>
      </c>
      <c r="F41" s="17" t="s">
        <v>481</v>
      </c>
      <c r="G41" s="21">
        <v>10.78</v>
      </c>
      <c r="H41" s="21">
        <v>0</v>
      </c>
      <c r="I41" s="21">
        <v>0</v>
      </c>
      <c r="J41" s="19">
        <v>44742</v>
      </c>
      <c r="K41" s="17" t="s">
        <v>417</v>
      </c>
      <c r="L41" s="21">
        <v>0</v>
      </c>
      <c r="M41" s="17" t="s">
        <v>418</v>
      </c>
      <c r="N41" s="21">
        <v>11.0236</v>
      </c>
      <c r="O41" s="21">
        <v>15.35</v>
      </c>
      <c r="P41" s="21">
        <v>9.0550999999999995</v>
      </c>
      <c r="Q41" s="23">
        <v>40</v>
      </c>
    </row>
    <row r="42" spans="1:17" ht="12.75" customHeight="1">
      <c r="A42" s="17" t="s">
        <v>182</v>
      </c>
      <c r="B42" s="17" t="s">
        <v>482</v>
      </c>
      <c r="C42" s="17" t="s">
        <v>542</v>
      </c>
      <c r="D42" s="17" t="s">
        <v>414</v>
      </c>
      <c r="E42" s="17" t="s">
        <v>480</v>
      </c>
      <c r="F42" s="17" t="s">
        <v>481</v>
      </c>
      <c r="G42" s="21">
        <v>12.13</v>
      </c>
      <c r="H42" s="21">
        <v>0</v>
      </c>
      <c r="I42" s="21">
        <v>0</v>
      </c>
      <c r="J42" s="19">
        <v>44742</v>
      </c>
      <c r="K42" s="17" t="s">
        <v>417</v>
      </c>
      <c r="L42" s="21">
        <v>0</v>
      </c>
      <c r="M42" s="17" t="s">
        <v>418</v>
      </c>
      <c r="N42" s="21">
        <v>11.0236</v>
      </c>
      <c r="O42" s="21">
        <v>15.35</v>
      </c>
      <c r="P42" s="21">
        <v>9.0550999999999995</v>
      </c>
      <c r="Q42" s="23">
        <v>40</v>
      </c>
    </row>
    <row r="43" spans="1:17" ht="12.75" customHeight="1">
      <c r="A43" s="17" t="s">
        <v>104</v>
      </c>
      <c r="B43" s="17" t="s">
        <v>483</v>
      </c>
      <c r="C43" s="17" t="s">
        <v>542</v>
      </c>
      <c r="D43" s="17" t="s">
        <v>414</v>
      </c>
      <c r="E43" s="17" t="s">
        <v>480</v>
      </c>
      <c r="F43" s="17" t="s">
        <v>481</v>
      </c>
      <c r="G43" s="21">
        <v>14.1</v>
      </c>
      <c r="H43" s="21">
        <v>0</v>
      </c>
      <c r="I43" s="21">
        <v>0</v>
      </c>
      <c r="J43" s="19">
        <v>44742</v>
      </c>
      <c r="K43" s="17" t="s">
        <v>417</v>
      </c>
      <c r="L43" s="21">
        <v>0</v>
      </c>
      <c r="M43" s="17" t="s">
        <v>418</v>
      </c>
      <c r="N43" s="21">
        <v>11.0236</v>
      </c>
      <c r="O43" s="21">
        <v>15.35</v>
      </c>
      <c r="P43" s="21">
        <v>9.0550999999999995</v>
      </c>
      <c r="Q43" s="23">
        <v>40</v>
      </c>
    </row>
    <row r="44" spans="1:17" ht="12.75" customHeight="1">
      <c r="A44" s="17" t="s">
        <v>77</v>
      </c>
      <c r="B44" s="17" t="s">
        <v>419</v>
      </c>
      <c r="C44" s="17" t="s">
        <v>420</v>
      </c>
      <c r="D44" s="17" t="s">
        <v>414</v>
      </c>
      <c r="E44" s="17" t="s">
        <v>421</v>
      </c>
      <c r="F44" s="17" t="s">
        <v>422</v>
      </c>
      <c r="G44" s="21">
        <v>0.01</v>
      </c>
      <c r="H44" s="21">
        <v>1</v>
      </c>
      <c r="I44" s="21">
        <v>0.01</v>
      </c>
      <c r="J44" s="19">
        <v>44742</v>
      </c>
      <c r="K44" s="17" t="s">
        <v>417</v>
      </c>
      <c r="L44" s="21">
        <v>1</v>
      </c>
      <c r="M44" s="17" t="s">
        <v>418</v>
      </c>
      <c r="N44" s="21">
        <v>12.99</v>
      </c>
      <c r="O44" s="21">
        <v>16.14</v>
      </c>
      <c r="P44" s="21">
        <v>12.2</v>
      </c>
      <c r="Q44" s="23">
        <v>2</v>
      </c>
    </row>
    <row r="45" spans="1:17" ht="12.75" customHeight="1">
      <c r="A45" s="17" t="s">
        <v>74</v>
      </c>
      <c r="B45" s="17" t="s">
        <v>419</v>
      </c>
      <c r="C45" s="17" t="s">
        <v>425</v>
      </c>
      <c r="D45" s="17" t="s">
        <v>414</v>
      </c>
      <c r="E45" s="17" t="s">
        <v>421</v>
      </c>
      <c r="F45" s="17" t="s">
        <v>422</v>
      </c>
      <c r="G45" s="21">
        <v>0.01</v>
      </c>
      <c r="H45" s="21">
        <v>0</v>
      </c>
      <c r="I45" s="21">
        <v>0</v>
      </c>
      <c r="J45" s="19">
        <v>44742</v>
      </c>
      <c r="K45" s="17" t="s">
        <v>417</v>
      </c>
      <c r="L45" s="21">
        <v>0</v>
      </c>
      <c r="M45" s="17" t="s">
        <v>418</v>
      </c>
      <c r="N45" s="21">
        <v>12.99</v>
      </c>
      <c r="O45" s="21">
        <v>16.14</v>
      </c>
      <c r="P45" s="21">
        <v>9.06</v>
      </c>
      <c r="Q45" s="23">
        <v>2</v>
      </c>
    </row>
    <row r="46" spans="1:17" ht="12.75" customHeight="1">
      <c r="A46" s="17" t="s">
        <v>59</v>
      </c>
      <c r="B46" s="17" t="s">
        <v>419</v>
      </c>
      <c r="C46" s="17" t="s">
        <v>423</v>
      </c>
      <c r="D46" s="17" t="s">
        <v>414</v>
      </c>
      <c r="E46" s="17" t="s">
        <v>421</v>
      </c>
      <c r="F46" s="17" t="s">
        <v>422</v>
      </c>
      <c r="G46" s="21">
        <v>0.01</v>
      </c>
      <c r="H46" s="21">
        <v>7</v>
      </c>
      <c r="I46" s="21">
        <v>7.0000000000000007E-2</v>
      </c>
      <c r="J46" s="19">
        <v>44742</v>
      </c>
      <c r="K46" s="17" t="s">
        <v>417</v>
      </c>
      <c r="L46" s="21">
        <v>7</v>
      </c>
      <c r="M46" s="17" t="s">
        <v>418</v>
      </c>
      <c r="N46" s="21">
        <v>12.99</v>
      </c>
      <c r="O46" s="21">
        <v>13.39</v>
      </c>
      <c r="P46" s="21">
        <v>8.27</v>
      </c>
      <c r="Q46" s="23">
        <v>2</v>
      </c>
    </row>
    <row r="47" spans="1:17" ht="12.75" customHeight="1">
      <c r="A47" s="17" t="s">
        <v>71</v>
      </c>
      <c r="B47" s="17" t="s">
        <v>419</v>
      </c>
      <c r="C47" s="17" t="s">
        <v>424</v>
      </c>
      <c r="D47" s="17" t="s">
        <v>414</v>
      </c>
      <c r="E47" s="17" t="s">
        <v>421</v>
      </c>
      <c r="F47" s="17" t="s">
        <v>422</v>
      </c>
      <c r="G47" s="21">
        <v>0.01</v>
      </c>
      <c r="H47" s="21">
        <v>0</v>
      </c>
      <c r="I47" s="21">
        <v>0</v>
      </c>
      <c r="J47" s="19">
        <v>44742</v>
      </c>
      <c r="K47" s="17" t="s">
        <v>417</v>
      </c>
      <c r="L47" s="21">
        <v>0</v>
      </c>
      <c r="M47" s="17" t="s">
        <v>418</v>
      </c>
      <c r="N47" s="21">
        <v>12.99</v>
      </c>
      <c r="O47" s="21">
        <v>16.14</v>
      </c>
      <c r="P47" s="21">
        <v>12.2</v>
      </c>
      <c r="Q47" s="23">
        <v>2</v>
      </c>
    </row>
    <row r="48" spans="1:17" ht="12.75" customHeight="1">
      <c r="A48" s="17" t="s">
        <v>56</v>
      </c>
      <c r="B48" s="17" t="s">
        <v>419</v>
      </c>
      <c r="C48" s="17" t="s">
        <v>425</v>
      </c>
      <c r="D48" s="17" t="s">
        <v>414</v>
      </c>
      <c r="E48" s="17" t="s">
        <v>421</v>
      </c>
      <c r="F48" s="17" t="s">
        <v>422</v>
      </c>
      <c r="G48" s="21">
        <v>13.55</v>
      </c>
      <c r="H48" s="21">
        <v>0</v>
      </c>
      <c r="I48" s="21">
        <v>0</v>
      </c>
      <c r="J48" s="19">
        <v>44742</v>
      </c>
      <c r="K48" s="17" t="s">
        <v>417</v>
      </c>
      <c r="L48" s="21">
        <v>0</v>
      </c>
      <c r="M48" s="17" t="s">
        <v>418</v>
      </c>
      <c r="N48" s="21">
        <v>12.99</v>
      </c>
      <c r="O48" s="21">
        <v>16.14</v>
      </c>
      <c r="P48" s="21">
        <v>9.06</v>
      </c>
      <c r="Q48" s="23">
        <v>2</v>
      </c>
    </row>
    <row r="49" spans="1:17" ht="12.75" customHeight="1">
      <c r="A49" s="17" t="s">
        <v>62</v>
      </c>
      <c r="B49" s="17" t="s">
        <v>419</v>
      </c>
      <c r="C49" s="17" t="s">
        <v>434</v>
      </c>
      <c r="D49" s="17" t="s">
        <v>414</v>
      </c>
      <c r="E49" s="17" t="s">
        <v>421</v>
      </c>
      <c r="F49" s="17" t="s">
        <v>422</v>
      </c>
      <c r="G49" s="21">
        <v>0.01</v>
      </c>
      <c r="H49" s="21">
        <v>0</v>
      </c>
      <c r="I49" s="21">
        <v>0</v>
      </c>
      <c r="J49" s="19">
        <v>44742</v>
      </c>
      <c r="K49" s="17" t="s">
        <v>417</v>
      </c>
      <c r="L49" s="21">
        <v>0</v>
      </c>
      <c r="M49" s="17" t="s">
        <v>418</v>
      </c>
      <c r="N49" s="21">
        <v>12.99</v>
      </c>
      <c r="O49" s="21">
        <v>13.39</v>
      </c>
      <c r="P49" s="21">
        <v>8.27</v>
      </c>
      <c r="Q49" s="23">
        <v>2</v>
      </c>
    </row>
    <row r="50" spans="1:17" ht="12.75" customHeight="1">
      <c r="A50" s="17" t="s">
        <v>65</v>
      </c>
      <c r="B50" s="17" t="s">
        <v>419</v>
      </c>
      <c r="C50" s="17" t="s">
        <v>413</v>
      </c>
      <c r="D50" s="17" t="s">
        <v>414</v>
      </c>
      <c r="E50" s="17" t="s">
        <v>421</v>
      </c>
      <c r="F50" s="17" t="s">
        <v>422</v>
      </c>
      <c r="G50" s="21">
        <v>5</v>
      </c>
      <c r="H50" s="21">
        <v>132</v>
      </c>
      <c r="I50" s="21">
        <v>660</v>
      </c>
      <c r="J50" s="19">
        <v>44742</v>
      </c>
      <c r="K50" s="17" t="s">
        <v>417</v>
      </c>
      <c r="L50" s="21">
        <v>132</v>
      </c>
      <c r="M50" s="17" t="s">
        <v>418</v>
      </c>
      <c r="N50" s="21">
        <v>15.75</v>
      </c>
      <c r="O50" s="21">
        <v>19.29</v>
      </c>
      <c r="P50" s="21">
        <v>6.69</v>
      </c>
      <c r="Q50" s="23">
        <v>1</v>
      </c>
    </row>
    <row r="51" spans="1:17" ht="12.75" customHeight="1">
      <c r="A51" s="17" t="s">
        <v>80</v>
      </c>
      <c r="B51" s="17" t="s">
        <v>419</v>
      </c>
      <c r="C51" s="17" t="s">
        <v>484</v>
      </c>
      <c r="D51" s="17" t="s">
        <v>414</v>
      </c>
      <c r="E51" s="17" t="s">
        <v>421</v>
      </c>
      <c r="F51" s="17" t="s">
        <v>422</v>
      </c>
      <c r="G51" s="21">
        <v>0.01</v>
      </c>
      <c r="H51" s="21">
        <v>0</v>
      </c>
      <c r="I51" s="21">
        <v>0</v>
      </c>
      <c r="J51" s="19">
        <v>44742</v>
      </c>
      <c r="K51" s="17" t="s">
        <v>417</v>
      </c>
      <c r="L51" s="21">
        <v>0</v>
      </c>
      <c r="M51" s="17" t="s">
        <v>418</v>
      </c>
      <c r="N51" s="21">
        <v>15.75</v>
      </c>
      <c r="O51" s="21">
        <v>19.29</v>
      </c>
      <c r="P51" s="21">
        <v>7.09</v>
      </c>
      <c r="Q51" s="23">
        <v>1</v>
      </c>
    </row>
    <row r="52" spans="1:17" ht="12.75" customHeight="1">
      <c r="A52" s="17" t="s">
        <v>68</v>
      </c>
      <c r="B52" s="17" t="s">
        <v>419</v>
      </c>
      <c r="C52" s="17" t="s">
        <v>413</v>
      </c>
      <c r="D52" s="17" t="s">
        <v>414</v>
      </c>
      <c r="E52" s="17" t="s">
        <v>421</v>
      </c>
      <c r="F52" s="17" t="s">
        <v>422</v>
      </c>
      <c r="G52" s="21">
        <v>5</v>
      </c>
      <c r="H52" s="21">
        <v>84</v>
      </c>
      <c r="I52" s="21">
        <v>420</v>
      </c>
      <c r="J52" s="19">
        <v>44742</v>
      </c>
      <c r="K52" s="17" t="s">
        <v>417</v>
      </c>
      <c r="L52" s="21">
        <v>84</v>
      </c>
      <c r="M52" s="17" t="s">
        <v>418</v>
      </c>
      <c r="N52" s="21">
        <v>15.75</v>
      </c>
      <c r="O52" s="21">
        <v>19.29</v>
      </c>
      <c r="P52" s="21">
        <v>6.69</v>
      </c>
      <c r="Q52" s="23">
        <v>1</v>
      </c>
    </row>
    <row r="53" spans="1:17" ht="12.75" customHeight="1">
      <c r="A53" s="17" t="s">
        <v>83</v>
      </c>
      <c r="B53" s="17" t="s">
        <v>419</v>
      </c>
      <c r="C53" s="17" t="s">
        <v>423</v>
      </c>
      <c r="D53" s="17" t="s">
        <v>414</v>
      </c>
      <c r="E53" s="17" t="s">
        <v>421</v>
      </c>
      <c r="F53" s="17" t="s">
        <v>422</v>
      </c>
      <c r="G53" s="21">
        <v>0.01</v>
      </c>
      <c r="H53" s="21">
        <v>0</v>
      </c>
      <c r="I53" s="21">
        <v>0</v>
      </c>
      <c r="J53" s="19">
        <v>44742</v>
      </c>
      <c r="K53" s="17" t="s">
        <v>417</v>
      </c>
      <c r="L53" s="21">
        <v>0</v>
      </c>
      <c r="M53" s="17" t="s">
        <v>418</v>
      </c>
      <c r="N53" s="21">
        <v>15.75</v>
      </c>
      <c r="O53" s="21">
        <v>19.29</v>
      </c>
      <c r="P53" s="21">
        <v>7.09</v>
      </c>
      <c r="Q53" s="23">
        <v>1</v>
      </c>
    </row>
    <row r="54" spans="1:17" ht="12.75" customHeight="1">
      <c r="A54" s="17" t="s">
        <v>224</v>
      </c>
      <c r="B54" s="17" t="s">
        <v>485</v>
      </c>
      <c r="C54" s="17" t="s">
        <v>425</v>
      </c>
      <c r="D54" s="17" t="s">
        <v>414</v>
      </c>
      <c r="E54" s="17" t="s">
        <v>421</v>
      </c>
      <c r="F54" s="17" t="s">
        <v>422</v>
      </c>
      <c r="G54" s="21">
        <v>3.6871999999999998</v>
      </c>
      <c r="H54" s="21">
        <v>0</v>
      </c>
      <c r="I54" s="21">
        <v>0</v>
      </c>
      <c r="J54" s="19">
        <v>44742</v>
      </c>
      <c r="K54" s="17" t="s">
        <v>417</v>
      </c>
      <c r="L54" s="21">
        <v>0</v>
      </c>
      <c r="M54" s="17" t="s">
        <v>418</v>
      </c>
      <c r="N54" s="21">
        <v>13.3858</v>
      </c>
      <c r="O54" s="21">
        <v>16.535399999999999</v>
      </c>
      <c r="P54" s="21">
        <v>10.629899999999999</v>
      </c>
      <c r="Q54" s="23">
        <v>2</v>
      </c>
    </row>
    <row r="55" spans="1:17" ht="12.75" customHeight="1">
      <c r="A55" s="17" t="s">
        <v>200</v>
      </c>
      <c r="B55" s="17" t="s">
        <v>485</v>
      </c>
      <c r="C55" s="17" t="s">
        <v>425</v>
      </c>
      <c r="D55" s="17" t="s">
        <v>414</v>
      </c>
      <c r="E55" s="17" t="s">
        <v>421</v>
      </c>
      <c r="F55" s="17" t="s">
        <v>422</v>
      </c>
      <c r="G55" s="21">
        <v>4.33</v>
      </c>
      <c r="H55" s="21">
        <v>0</v>
      </c>
      <c r="I55" s="21">
        <v>0</v>
      </c>
      <c r="J55" s="19">
        <v>44742</v>
      </c>
      <c r="K55" s="17" t="s">
        <v>417</v>
      </c>
      <c r="L55" s="21">
        <v>0</v>
      </c>
      <c r="M55" s="17" t="s">
        <v>418</v>
      </c>
      <c r="N55" s="21">
        <v>14.1732</v>
      </c>
      <c r="O55" s="21">
        <v>17.72</v>
      </c>
      <c r="P55" s="21">
        <v>12.5984</v>
      </c>
      <c r="Q55" s="23">
        <v>2</v>
      </c>
    </row>
    <row r="56" spans="1:17" ht="12.75" customHeight="1">
      <c r="A56" s="17" t="s">
        <v>119</v>
      </c>
      <c r="B56" s="17" t="s">
        <v>485</v>
      </c>
      <c r="C56" s="17" t="s">
        <v>418</v>
      </c>
      <c r="D56" s="17" t="s">
        <v>414</v>
      </c>
      <c r="E56" s="17" t="s">
        <v>421</v>
      </c>
      <c r="F56" s="17" t="s">
        <v>422</v>
      </c>
      <c r="G56" s="21">
        <v>9.2100000000000009</v>
      </c>
      <c r="H56" s="21">
        <v>0</v>
      </c>
      <c r="I56" s="21">
        <v>0</v>
      </c>
      <c r="J56" s="19">
        <v>44742</v>
      </c>
      <c r="K56" s="17" t="s">
        <v>417</v>
      </c>
      <c r="L56" s="21">
        <v>0</v>
      </c>
      <c r="M56" s="17" t="s">
        <v>418</v>
      </c>
      <c r="N56" s="21">
        <v>14.1732</v>
      </c>
      <c r="O56" s="21">
        <v>17.72</v>
      </c>
      <c r="P56" s="21">
        <v>8.6614000000000004</v>
      </c>
      <c r="Q56" s="23">
        <v>2</v>
      </c>
    </row>
    <row r="57" spans="1:17" ht="12.75" customHeight="1">
      <c r="A57" s="17" t="s">
        <v>164</v>
      </c>
      <c r="B57" s="17" t="s">
        <v>485</v>
      </c>
      <c r="C57" s="17" t="s">
        <v>425</v>
      </c>
      <c r="D57" s="17" t="s">
        <v>414</v>
      </c>
      <c r="E57" s="17" t="s">
        <v>421</v>
      </c>
      <c r="F57" s="17" t="s">
        <v>422</v>
      </c>
      <c r="G57" s="21">
        <v>3.4160490000000001</v>
      </c>
      <c r="H57" s="21">
        <v>0</v>
      </c>
      <c r="I57" s="21">
        <v>0</v>
      </c>
      <c r="J57" s="19">
        <v>44742</v>
      </c>
      <c r="K57" s="17" t="s">
        <v>417</v>
      </c>
      <c r="L57" s="21">
        <v>0</v>
      </c>
      <c r="M57" s="17" t="s">
        <v>418</v>
      </c>
      <c r="N57" s="21">
        <v>13.3858</v>
      </c>
      <c r="O57" s="21">
        <v>16.535399999999999</v>
      </c>
      <c r="P57" s="21">
        <v>10.629899999999999</v>
      </c>
      <c r="Q57" s="23">
        <v>2</v>
      </c>
    </row>
    <row r="58" spans="1:17" ht="12.75" customHeight="1">
      <c r="A58" s="17" t="s">
        <v>95</v>
      </c>
      <c r="B58" s="17" t="s">
        <v>485</v>
      </c>
      <c r="C58" s="17" t="s">
        <v>425</v>
      </c>
      <c r="D58" s="17" t="s">
        <v>414</v>
      </c>
      <c r="E58" s="17" t="s">
        <v>421</v>
      </c>
      <c r="F58" s="17" t="s">
        <v>422</v>
      </c>
      <c r="G58" s="21">
        <v>2.5</v>
      </c>
      <c r="H58" s="21">
        <v>0</v>
      </c>
      <c r="I58" s="21">
        <v>0</v>
      </c>
      <c r="J58" s="19">
        <v>44742</v>
      </c>
      <c r="K58" s="17" t="s">
        <v>417</v>
      </c>
      <c r="L58" s="21">
        <v>0</v>
      </c>
      <c r="M58" s="17" t="s">
        <v>418</v>
      </c>
      <c r="N58" s="21">
        <v>14.1732</v>
      </c>
      <c r="O58" s="21">
        <v>17.72</v>
      </c>
      <c r="P58" s="21">
        <v>12.5984</v>
      </c>
      <c r="Q58" s="23">
        <v>2</v>
      </c>
    </row>
    <row r="59" spans="1:17" ht="12.75" customHeight="1">
      <c r="A59" s="17" t="s">
        <v>146</v>
      </c>
      <c r="B59" s="17" t="s">
        <v>485</v>
      </c>
      <c r="C59" s="17" t="s">
        <v>418</v>
      </c>
      <c r="D59" s="17" t="s">
        <v>414</v>
      </c>
      <c r="E59" s="17" t="s">
        <v>421</v>
      </c>
      <c r="F59" s="17" t="s">
        <v>422</v>
      </c>
      <c r="G59" s="21">
        <v>9.2100000000000009</v>
      </c>
      <c r="H59" s="21">
        <v>0</v>
      </c>
      <c r="I59" s="21">
        <v>0</v>
      </c>
      <c r="J59" s="19">
        <v>44742</v>
      </c>
      <c r="K59" s="17" t="s">
        <v>417</v>
      </c>
      <c r="L59" s="21">
        <v>0</v>
      </c>
      <c r="M59" s="17" t="s">
        <v>418</v>
      </c>
      <c r="N59" s="21">
        <v>14.1732</v>
      </c>
      <c r="O59" s="21">
        <v>17.72</v>
      </c>
      <c r="P59" s="21">
        <v>8.6614000000000004</v>
      </c>
      <c r="Q59" s="23">
        <v>2</v>
      </c>
    </row>
    <row r="60" spans="1:17" ht="12.75" customHeight="1">
      <c r="A60" s="17" t="s">
        <v>167</v>
      </c>
      <c r="B60" s="17" t="s">
        <v>485</v>
      </c>
      <c r="C60" s="17" t="s">
        <v>425</v>
      </c>
      <c r="D60" s="17" t="s">
        <v>414</v>
      </c>
      <c r="E60" s="17" t="s">
        <v>421</v>
      </c>
      <c r="F60" s="17" t="s">
        <v>422</v>
      </c>
      <c r="G60" s="21">
        <v>3.5858539999999999</v>
      </c>
      <c r="H60" s="21">
        <v>0</v>
      </c>
      <c r="I60" s="21">
        <v>0</v>
      </c>
      <c r="J60" s="19">
        <v>44742</v>
      </c>
      <c r="K60" s="17" t="s">
        <v>417</v>
      </c>
      <c r="L60" s="21">
        <v>0</v>
      </c>
      <c r="M60" s="17" t="s">
        <v>418</v>
      </c>
      <c r="N60" s="21">
        <v>13.3858</v>
      </c>
      <c r="O60" s="21">
        <v>16.535399999999999</v>
      </c>
      <c r="P60" s="21">
        <v>10.629899999999999</v>
      </c>
      <c r="Q60" s="23">
        <v>2</v>
      </c>
    </row>
    <row r="61" spans="1:17" ht="12.75" customHeight="1">
      <c r="A61" s="17" t="s">
        <v>251</v>
      </c>
      <c r="B61" s="17" t="s">
        <v>485</v>
      </c>
      <c r="C61" s="17" t="s">
        <v>418</v>
      </c>
      <c r="D61" s="17" t="s">
        <v>414</v>
      </c>
      <c r="E61" s="17" t="s">
        <v>421</v>
      </c>
      <c r="F61" s="17" t="s">
        <v>422</v>
      </c>
      <c r="G61" s="21">
        <v>7.93</v>
      </c>
      <c r="H61" s="21">
        <v>0</v>
      </c>
      <c r="I61" s="21">
        <v>0</v>
      </c>
      <c r="J61" s="19">
        <v>44742</v>
      </c>
      <c r="K61" s="17" t="s">
        <v>417</v>
      </c>
      <c r="L61" s="21">
        <v>0</v>
      </c>
      <c r="M61" s="17" t="s">
        <v>418</v>
      </c>
      <c r="N61" s="21">
        <v>14.1732</v>
      </c>
      <c r="O61" s="21">
        <v>17.72</v>
      </c>
      <c r="P61" s="21">
        <v>12.5984</v>
      </c>
      <c r="Q61" s="23">
        <v>2</v>
      </c>
    </row>
    <row r="62" spans="1:17" ht="12.75" customHeight="1">
      <c r="A62" s="17" t="s">
        <v>149</v>
      </c>
      <c r="B62" s="17" t="s">
        <v>485</v>
      </c>
      <c r="C62" s="17" t="s">
        <v>418</v>
      </c>
      <c r="D62" s="17" t="s">
        <v>414</v>
      </c>
      <c r="E62" s="17" t="s">
        <v>421</v>
      </c>
      <c r="F62" s="17" t="s">
        <v>422</v>
      </c>
      <c r="G62" s="21">
        <v>9.2100000000000009</v>
      </c>
      <c r="H62" s="21">
        <v>0</v>
      </c>
      <c r="I62" s="21">
        <v>0</v>
      </c>
      <c r="J62" s="19">
        <v>44742</v>
      </c>
      <c r="K62" s="17" t="s">
        <v>417</v>
      </c>
      <c r="L62" s="21">
        <v>0</v>
      </c>
      <c r="M62" s="17" t="s">
        <v>418</v>
      </c>
      <c r="N62" s="21">
        <v>14.1732</v>
      </c>
      <c r="O62" s="21">
        <v>17.72</v>
      </c>
      <c r="P62" s="21">
        <v>8.6614000000000004</v>
      </c>
      <c r="Q62" s="23">
        <v>2</v>
      </c>
    </row>
    <row r="63" spans="1:17" ht="12.75" customHeight="1">
      <c r="A63" s="17" t="s">
        <v>86</v>
      </c>
      <c r="B63" s="17" t="s">
        <v>485</v>
      </c>
      <c r="C63" s="17" t="s">
        <v>425</v>
      </c>
      <c r="D63" s="17" t="s">
        <v>414</v>
      </c>
      <c r="E63" s="17" t="s">
        <v>421</v>
      </c>
      <c r="F63" s="17" t="s">
        <v>422</v>
      </c>
      <c r="G63" s="21">
        <v>0.01</v>
      </c>
      <c r="H63" s="21">
        <v>0</v>
      </c>
      <c r="I63" s="21">
        <v>0</v>
      </c>
      <c r="J63" s="19">
        <v>44742</v>
      </c>
      <c r="K63" s="17" t="s">
        <v>417</v>
      </c>
      <c r="L63" s="21">
        <v>0</v>
      </c>
      <c r="M63" s="17" t="s">
        <v>418</v>
      </c>
      <c r="N63" s="21">
        <v>13.3858</v>
      </c>
      <c r="O63" s="21">
        <v>16.535399999999999</v>
      </c>
      <c r="P63" s="21">
        <v>10.629899999999999</v>
      </c>
      <c r="Q63" s="23">
        <v>2</v>
      </c>
    </row>
    <row r="64" spans="1:17" ht="12.75" customHeight="1">
      <c r="A64" s="17" t="s">
        <v>116</v>
      </c>
      <c r="B64" s="17" t="s">
        <v>485</v>
      </c>
      <c r="C64" s="17" t="s">
        <v>486</v>
      </c>
      <c r="D64" s="17" t="s">
        <v>414</v>
      </c>
      <c r="E64" s="17" t="s">
        <v>421</v>
      </c>
      <c r="F64" s="17" t="s">
        <v>422</v>
      </c>
      <c r="G64" s="21">
        <v>2.5</v>
      </c>
      <c r="H64" s="21">
        <v>0</v>
      </c>
      <c r="I64" s="21">
        <v>0</v>
      </c>
      <c r="J64" s="19">
        <v>44742</v>
      </c>
      <c r="K64" s="17" t="s">
        <v>417</v>
      </c>
      <c r="L64" s="21">
        <v>0</v>
      </c>
      <c r="M64" s="17" t="s">
        <v>418</v>
      </c>
      <c r="N64" s="21">
        <v>14.1732</v>
      </c>
      <c r="O64" s="21">
        <v>17.72</v>
      </c>
      <c r="P64" s="21">
        <v>12.5984</v>
      </c>
      <c r="Q64" s="23">
        <v>2</v>
      </c>
    </row>
    <row r="65" spans="1:17" ht="12.75" customHeight="1">
      <c r="A65" s="17" t="s">
        <v>194</v>
      </c>
      <c r="B65" s="17" t="s">
        <v>485</v>
      </c>
      <c r="C65" s="17" t="s">
        <v>418</v>
      </c>
      <c r="D65" s="17" t="s">
        <v>414</v>
      </c>
      <c r="E65" s="17" t="s">
        <v>421</v>
      </c>
      <c r="F65" s="17" t="s">
        <v>422</v>
      </c>
      <c r="G65" s="21">
        <v>9.2100000000000009</v>
      </c>
      <c r="H65" s="21">
        <v>0</v>
      </c>
      <c r="I65" s="21">
        <v>0</v>
      </c>
      <c r="J65" s="19">
        <v>44742</v>
      </c>
      <c r="K65" s="17" t="s">
        <v>417</v>
      </c>
      <c r="L65" s="21">
        <v>0</v>
      </c>
      <c r="M65" s="17" t="s">
        <v>418</v>
      </c>
      <c r="N65" s="21">
        <v>14.1732</v>
      </c>
      <c r="O65" s="21">
        <v>17.72</v>
      </c>
      <c r="P65" s="21">
        <v>9.0550999999999995</v>
      </c>
      <c r="Q65" s="23">
        <v>2</v>
      </c>
    </row>
    <row r="66" spans="1:17" ht="12.75" customHeight="1">
      <c r="A66" s="17" t="s">
        <v>143</v>
      </c>
      <c r="B66" s="17" t="s">
        <v>485</v>
      </c>
      <c r="C66" s="17" t="s">
        <v>487</v>
      </c>
      <c r="D66" s="17" t="s">
        <v>414</v>
      </c>
      <c r="E66" s="17" t="s">
        <v>421</v>
      </c>
      <c r="F66" s="17" t="s">
        <v>422</v>
      </c>
      <c r="G66" s="21">
        <v>4.3028570000000004</v>
      </c>
      <c r="H66" s="21">
        <v>0</v>
      </c>
      <c r="I66" s="21">
        <v>0</v>
      </c>
      <c r="J66" s="19">
        <v>44742</v>
      </c>
      <c r="K66" s="17" t="s">
        <v>417</v>
      </c>
      <c r="L66" s="21">
        <v>0</v>
      </c>
      <c r="M66" s="17" t="s">
        <v>418</v>
      </c>
      <c r="N66" s="21">
        <v>13.3858</v>
      </c>
      <c r="O66" s="21">
        <v>16.535399999999999</v>
      </c>
      <c r="P66" s="21">
        <v>10.629899999999999</v>
      </c>
      <c r="Q66" s="23">
        <v>2</v>
      </c>
    </row>
    <row r="67" spans="1:17" ht="12.75" customHeight="1">
      <c r="A67" s="17" t="s">
        <v>197</v>
      </c>
      <c r="B67" s="17" t="s">
        <v>485</v>
      </c>
      <c r="C67" s="17" t="s">
        <v>425</v>
      </c>
      <c r="D67" s="17" t="s">
        <v>414</v>
      </c>
      <c r="E67" s="17" t="s">
        <v>421</v>
      </c>
      <c r="F67" s="17" t="s">
        <v>422</v>
      </c>
      <c r="G67" s="21">
        <v>2.5</v>
      </c>
      <c r="H67" s="21">
        <v>0</v>
      </c>
      <c r="I67" s="21">
        <v>0</v>
      </c>
      <c r="J67" s="19">
        <v>44742</v>
      </c>
      <c r="K67" s="17" t="s">
        <v>417</v>
      </c>
      <c r="L67" s="21">
        <v>0</v>
      </c>
      <c r="M67" s="17" t="s">
        <v>418</v>
      </c>
      <c r="N67" s="21">
        <v>14.1732</v>
      </c>
      <c r="O67" s="21">
        <v>17.72</v>
      </c>
      <c r="P67" s="21">
        <v>12.5984</v>
      </c>
      <c r="Q67" s="23">
        <v>2</v>
      </c>
    </row>
    <row r="68" spans="1:17" ht="12.75" customHeight="1">
      <c r="A68" s="17" t="s">
        <v>173</v>
      </c>
      <c r="B68" s="17" t="s">
        <v>485</v>
      </c>
      <c r="C68" s="17" t="s">
        <v>425</v>
      </c>
      <c r="D68" s="17" t="s">
        <v>414</v>
      </c>
      <c r="E68" s="17" t="s">
        <v>421</v>
      </c>
      <c r="F68" s="17" t="s">
        <v>422</v>
      </c>
      <c r="G68" s="21">
        <v>9.2899999999999991</v>
      </c>
      <c r="H68" s="21">
        <v>0</v>
      </c>
      <c r="I68" s="21">
        <v>0</v>
      </c>
      <c r="J68" s="19">
        <v>44742</v>
      </c>
      <c r="K68" s="17" t="s">
        <v>417</v>
      </c>
      <c r="L68" s="21">
        <v>0</v>
      </c>
      <c r="M68" s="17" t="s">
        <v>418</v>
      </c>
      <c r="N68" s="21">
        <v>14.1732</v>
      </c>
      <c r="O68" s="21">
        <v>17.72</v>
      </c>
      <c r="P68" s="21">
        <v>8.6614000000000004</v>
      </c>
      <c r="Q68" s="23">
        <v>2</v>
      </c>
    </row>
    <row r="69" spans="1:17" ht="12.75" customHeight="1">
      <c r="A69" s="17" t="s">
        <v>134</v>
      </c>
      <c r="B69" s="17" t="s">
        <v>485</v>
      </c>
      <c r="C69" s="17" t="s">
        <v>425</v>
      </c>
      <c r="D69" s="17" t="s">
        <v>414</v>
      </c>
      <c r="E69" s="17" t="s">
        <v>421</v>
      </c>
      <c r="F69" s="17" t="s">
        <v>422</v>
      </c>
      <c r="G69" s="21">
        <v>0.01</v>
      </c>
      <c r="H69" s="21">
        <v>0</v>
      </c>
      <c r="I69" s="21">
        <v>0</v>
      </c>
      <c r="J69" s="19">
        <v>44742</v>
      </c>
      <c r="K69" s="17" t="s">
        <v>417</v>
      </c>
      <c r="L69" s="21">
        <v>0</v>
      </c>
      <c r="M69" s="17" t="s">
        <v>418</v>
      </c>
      <c r="N69" s="21">
        <v>13.3858</v>
      </c>
      <c r="O69" s="21">
        <v>16.535399999999999</v>
      </c>
      <c r="P69" s="21">
        <v>10.629899999999999</v>
      </c>
      <c r="Q69" s="23">
        <v>2</v>
      </c>
    </row>
    <row r="70" spans="1:17" ht="12.75" customHeight="1">
      <c r="A70" s="17" t="s">
        <v>179</v>
      </c>
      <c r="B70" s="17" t="s">
        <v>485</v>
      </c>
      <c r="C70" s="17" t="s">
        <v>425</v>
      </c>
      <c r="D70" s="17" t="s">
        <v>414</v>
      </c>
      <c r="E70" s="17" t="s">
        <v>421</v>
      </c>
      <c r="F70" s="17" t="s">
        <v>422</v>
      </c>
      <c r="G70" s="21">
        <v>2.5</v>
      </c>
      <c r="H70" s="21">
        <v>0</v>
      </c>
      <c r="I70" s="21">
        <v>0</v>
      </c>
      <c r="J70" s="19">
        <v>44742</v>
      </c>
      <c r="K70" s="17" t="s">
        <v>417</v>
      </c>
      <c r="L70" s="21">
        <v>0</v>
      </c>
      <c r="M70" s="17" t="s">
        <v>418</v>
      </c>
      <c r="N70" s="21">
        <v>14.1732</v>
      </c>
      <c r="O70" s="21">
        <v>17.72</v>
      </c>
      <c r="P70" s="21">
        <v>12.5984</v>
      </c>
      <c r="Q70" s="23">
        <v>2</v>
      </c>
    </row>
    <row r="71" spans="1:17" ht="12.75" customHeight="1">
      <c r="A71" s="17" t="s">
        <v>89</v>
      </c>
      <c r="B71" s="17" t="s">
        <v>485</v>
      </c>
      <c r="C71" s="17" t="s">
        <v>425</v>
      </c>
      <c r="D71" s="17" t="s">
        <v>414</v>
      </c>
      <c r="E71" s="17" t="s">
        <v>421</v>
      </c>
      <c r="F71" s="17" t="s">
        <v>422</v>
      </c>
      <c r="G71" s="21">
        <v>2.5</v>
      </c>
      <c r="H71" s="21">
        <v>0</v>
      </c>
      <c r="I71" s="21">
        <v>0</v>
      </c>
      <c r="J71" s="19">
        <v>44742</v>
      </c>
      <c r="K71" s="17" t="s">
        <v>417</v>
      </c>
      <c r="L71" s="21">
        <v>0</v>
      </c>
      <c r="M71" s="17" t="s">
        <v>418</v>
      </c>
      <c r="N71" s="21">
        <v>14.1732</v>
      </c>
      <c r="O71" s="21">
        <v>17.72</v>
      </c>
      <c r="P71" s="21">
        <v>9.0550999999999995</v>
      </c>
      <c r="Q71" s="23">
        <v>2</v>
      </c>
    </row>
    <row r="72" spans="1:17" ht="12.75" customHeight="1">
      <c r="A72" s="17" t="s">
        <v>170</v>
      </c>
      <c r="B72" s="17" t="s">
        <v>426</v>
      </c>
      <c r="C72" s="17" t="s">
        <v>425</v>
      </c>
      <c r="D72" s="17" t="s">
        <v>414</v>
      </c>
      <c r="E72" s="17" t="s">
        <v>421</v>
      </c>
      <c r="F72" s="17" t="s">
        <v>422</v>
      </c>
      <c r="G72" s="21">
        <v>0.01</v>
      </c>
      <c r="H72" s="21">
        <v>0</v>
      </c>
      <c r="I72" s="21">
        <v>0</v>
      </c>
      <c r="J72" s="19">
        <v>44742</v>
      </c>
      <c r="K72" s="17" t="s">
        <v>417</v>
      </c>
      <c r="L72" s="21">
        <v>0</v>
      </c>
      <c r="M72" s="17" t="s">
        <v>418</v>
      </c>
      <c r="N72" s="21">
        <v>15.75</v>
      </c>
      <c r="O72" s="21">
        <v>24.8</v>
      </c>
      <c r="P72" s="21">
        <v>12.6</v>
      </c>
      <c r="Q72" s="23">
        <v>6</v>
      </c>
    </row>
    <row r="73" spans="1:17" ht="12.75" customHeight="1">
      <c r="A73" s="17" t="s">
        <v>107</v>
      </c>
      <c r="B73" s="17" t="s">
        <v>426</v>
      </c>
      <c r="C73" s="17" t="s">
        <v>425</v>
      </c>
      <c r="D73" s="17" t="s">
        <v>414</v>
      </c>
      <c r="E73" s="17" t="s">
        <v>421</v>
      </c>
      <c r="F73" s="17" t="s">
        <v>422</v>
      </c>
      <c r="G73" s="21">
        <v>0.01</v>
      </c>
      <c r="H73" s="21">
        <v>0</v>
      </c>
      <c r="I73" s="21">
        <v>0</v>
      </c>
      <c r="J73" s="19">
        <v>44742</v>
      </c>
      <c r="K73" s="17" t="s">
        <v>417</v>
      </c>
      <c r="L73" s="21">
        <v>0</v>
      </c>
      <c r="M73" s="17" t="s">
        <v>418</v>
      </c>
      <c r="N73" s="21">
        <v>15.75</v>
      </c>
      <c r="O73" s="21">
        <v>24.8</v>
      </c>
      <c r="P73" s="21">
        <v>12.6</v>
      </c>
      <c r="Q73" s="23">
        <v>6</v>
      </c>
    </row>
    <row r="74" spans="1:17" ht="12.75" customHeight="1">
      <c r="A74" s="17" t="s">
        <v>227</v>
      </c>
      <c r="B74" s="17" t="s">
        <v>426</v>
      </c>
      <c r="C74" s="17" t="s">
        <v>425</v>
      </c>
      <c r="D74" s="17" t="s">
        <v>414</v>
      </c>
      <c r="E74" s="17" t="s">
        <v>421</v>
      </c>
      <c r="F74" s="17" t="s">
        <v>422</v>
      </c>
      <c r="G74" s="21">
        <v>0.01</v>
      </c>
      <c r="H74" s="21">
        <v>0</v>
      </c>
      <c r="I74" s="21">
        <v>0</v>
      </c>
      <c r="J74" s="19">
        <v>44742</v>
      </c>
      <c r="K74" s="17" t="s">
        <v>417</v>
      </c>
      <c r="L74" s="21">
        <v>0</v>
      </c>
      <c r="M74" s="17" t="s">
        <v>418</v>
      </c>
      <c r="N74" s="21">
        <v>15.75</v>
      </c>
      <c r="O74" s="21">
        <v>24.8</v>
      </c>
      <c r="P74" s="21">
        <v>12.6</v>
      </c>
      <c r="Q74" s="23">
        <v>6</v>
      </c>
    </row>
    <row r="75" spans="1:17" ht="12.75" customHeight="1">
      <c r="A75" s="17" t="s">
        <v>110</v>
      </c>
      <c r="B75" s="17" t="s">
        <v>426</v>
      </c>
      <c r="C75" s="17" t="s">
        <v>434</v>
      </c>
      <c r="D75" s="17" t="s">
        <v>414</v>
      </c>
      <c r="E75" s="17" t="s">
        <v>421</v>
      </c>
      <c r="F75" s="17" t="s">
        <v>422</v>
      </c>
      <c r="G75" s="21">
        <v>2.5</v>
      </c>
      <c r="H75" s="21">
        <v>0</v>
      </c>
      <c r="I75" s="21">
        <v>0</v>
      </c>
      <c r="J75" s="19">
        <v>44742</v>
      </c>
      <c r="K75" s="17" t="s">
        <v>417</v>
      </c>
      <c r="L75" s="21">
        <v>0</v>
      </c>
      <c r="M75" s="17" t="s">
        <v>418</v>
      </c>
      <c r="N75" s="21">
        <v>15.75</v>
      </c>
      <c r="O75" s="21">
        <v>24.8</v>
      </c>
      <c r="P75" s="21">
        <v>12.6</v>
      </c>
      <c r="Q75" s="23">
        <v>6</v>
      </c>
    </row>
    <row r="76" spans="1:17" ht="12.75" customHeight="1">
      <c r="A76" s="17" t="s">
        <v>221</v>
      </c>
      <c r="B76" s="17" t="s">
        <v>426</v>
      </c>
      <c r="C76" s="17" t="s">
        <v>427</v>
      </c>
      <c r="D76" s="17" t="s">
        <v>414</v>
      </c>
      <c r="E76" s="17" t="s">
        <v>421</v>
      </c>
      <c r="F76" s="17" t="s">
        <v>422</v>
      </c>
      <c r="G76" s="21">
        <v>2.5</v>
      </c>
      <c r="H76" s="21">
        <v>0</v>
      </c>
      <c r="I76" s="21">
        <v>0</v>
      </c>
      <c r="J76" s="19">
        <v>44742</v>
      </c>
      <c r="K76" s="17" t="s">
        <v>417</v>
      </c>
      <c r="L76" s="21">
        <v>0</v>
      </c>
      <c r="M76" s="17" t="s">
        <v>418</v>
      </c>
      <c r="N76" s="21">
        <v>15.75</v>
      </c>
      <c r="O76" s="21">
        <v>24.8</v>
      </c>
      <c r="P76" s="21">
        <v>12.6</v>
      </c>
      <c r="Q76" s="23">
        <v>6</v>
      </c>
    </row>
    <row r="77" spans="1:17" ht="12.75" customHeight="1">
      <c r="A77" s="17" t="s">
        <v>140</v>
      </c>
      <c r="B77" s="17" t="s">
        <v>426</v>
      </c>
      <c r="C77" s="17" t="s">
        <v>427</v>
      </c>
      <c r="D77" s="17" t="s">
        <v>414</v>
      </c>
      <c r="E77" s="17" t="s">
        <v>421</v>
      </c>
      <c r="F77" s="17" t="s">
        <v>422</v>
      </c>
      <c r="G77" s="21">
        <v>0.01</v>
      </c>
      <c r="H77" s="21">
        <v>0</v>
      </c>
      <c r="I77" s="21">
        <v>0</v>
      </c>
      <c r="J77" s="19">
        <v>44742</v>
      </c>
      <c r="K77" s="17" t="s">
        <v>417</v>
      </c>
      <c r="L77" s="21">
        <v>0</v>
      </c>
      <c r="M77" s="17" t="s">
        <v>418</v>
      </c>
      <c r="N77" s="21">
        <v>15.75</v>
      </c>
      <c r="O77" s="21">
        <v>24.8</v>
      </c>
      <c r="P77" s="21">
        <v>12.6</v>
      </c>
      <c r="Q77" s="23">
        <v>6</v>
      </c>
    </row>
    <row r="78" spans="1:17" ht="12.75" customHeight="1">
      <c r="A78" s="17" t="s">
        <v>176</v>
      </c>
      <c r="B78" s="17" t="s">
        <v>426</v>
      </c>
      <c r="C78" s="17" t="s">
        <v>488</v>
      </c>
      <c r="D78" s="17" t="s">
        <v>414</v>
      </c>
      <c r="E78" s="17" t="s">
        <v>421</v>
      </c>
      <c r="F78" s="17" t="s">
        <v>422</v>
      </c>
      <c r="G78" s="21">
        <v>0.01</v>
      </c>
      <c r="H78" s="21">
        <v>0</v>
      </c>
      <c r="I78" s="21">
        <v>0</v>
      </c>
      <c r="J78" s="19">
        <v>44742</v>
      </c>
      <c r="K78" s="17" t="s">
        <v>417</v>
      </c>
      <c r="L78" s="21">
        <v>0</v>
      </c>
      <c r="M78" s="17" t="s">
        <v>418</v>
      </c>
      <c r="N78" s="21">
        <v>15.75</v>
      </c>
      <c r="O78" s="21">
        <v>24.8</v>
      </c>
      <c r="P78" s="21">
        <v>12.6</v>
      </c>
      <c r="Q78" s="23">
        <v>6</v>
      </c>
    </row>
    <row r="79" spans="1:17" ht="12.75" customHeight="1">
      <c r="A79" s="17" t="s">
        <v>92</v>
      </c>
      <c r="B79" s="17" t="s">
        <v>426</v>
      </c>
      <c r="C79" s="17" t="s">
        <v>427</v>
      </c>
      <c r="D79" s="17" t="s">
        <v>414</v>
      </c>
      <c r="E79" s="17" t="s">
        <v>421</v>
      </c>
      <c r="F79" s="17" t="s">
        <v>422</v>
      </c>
      <c r="G79" s="21">
        <v>0.01</v>
      </c>
      <c r="H79" s="21">
        <v>1</v>
      </c>
      <c r="I79" s="21">
        <v>0.01</v>
      </c>
      <c r="J79" s="19">
        <v>44742</v>
      </c>
      <c r="K79" s="17" t="s">
        <v>417</v>
      </c>
      <c r="L79" s="21">
        <v>1</v>
      </c>
      <c r="M79" s="17" t="s">
        <v>418</v>
      </c>
      <c r="N79" s="21">
        <v>15.75</v>
      </c>
      <c r="O79" s="21">
        <v>24.8</v>
      </c>
      <c r="P79" s="21">
        <v>12.6</v>
      </c>
      <c r="Q79" s="23">
        <v>6</v>
      </c>
    </row>
    <row r="80" spans="1:17" ht="12.75" customHeight="1">
      <c r="A80" s="17" t="s">
        <v>137</v>
      </c>
      <c r="B80" s="17" t="s">
        <v>426</v>
      </c>
      <c r="C80" s="17" t="s">
        <v>425</v>
      </c>
      <c r="D80" s="17" t="s">
        <v>414</v>
      </c>
      <c r="E80" s="17" t="s">
        <v>421</v>
      </c>
      <c r="F80" s="17" t="s">
        <v>422</v>
      </c>
      <c r="G80" s="21">
        <v>0.01</v>
      </c>
      <c r="H80" s="21">
        <v>0</v>
      </c>
      <c r="I80" s="21">
        <v>0</v>
      </c>
      <c r="J80" s="19">
        <v>44742</v>
      </c>
      <c r="K80" s="17" t="s">
        <v>417</v>
      </c>
      <c r="L80" s="21">
        <v>0</v>
      </c>
      <c r="M80" s="17" t="s">
        <v>418</v>
      </c>
      <c r="N80" s="21">
        <v>15.75</v>
      </c>
      <c r="O80" s="21">
        <v>24.8</v>
      </c>
      <c r="P80" s="21">
        <v>12.6</v>
      </c>
      <c r="Q80" s="23">
        <v>6</v>
      </c>
    </row>
    <row r="81" spans="1:17" ht="12.75" customHeight="1">
      <c r="A81" s="17" t="s">
        <v>113</v>
      </c>
      <c r="B81" s="17" t="s">
        <v>426</v>
      </c>
      <c r="C81" s="17" t="s">
        <v>427</v>
      </c>
      <c r="D81" s="17" t="s">
        <v>414</v>
      </c>
      <c r="E81" s="17" t="s">
        <v>421</v>
      </c>
      <c r="F81" s="17" t="s">
        <v>422</v>
      </c>
      <c r="G81" s="21">
        <v>2.5</v>
      </c>
      <c r="H81" s="21">
        <v>0</v>
      </c>
      <c r="I81" s="21">
        <v>0</v>
      </c>
      <c r="J81" s="19">
        <v>44742</v>
      </c>
      <c r="K81" s="17" t="s">
        <v>417</v>
      </c>
      <c r="L81" s="21">
        <v>0</v>
      </c>
      <c r="M81" s="17" t="s">
        <v>418</v>
      </c>
      <c r="N81" s="21">
        <v>15.75</v>
      </c>
      <c r="O81" s="21">
        <v>24.8</v>
      </c>
      <c r="P81" s="21">
        <v>12.6</v>
      </c>
      <c r="Q81" s="23">
        <v>6</v>
      </c>
    </row>
    <row r="82" spans="1:17" ht="12.75" customHeight="1">
      <c r="A82" s="17" t="s">
        <v>161</v>
      </c>
      <c r="B82" s="17" t="s">
        <v>426</v>
      </c>
      <c r="C82" s="17" t="s">
        <v>425</v>
      </c>
      <c r="D82" s="17" t="s">
        <v>414</v>
      </c>
      <c r="E82" s="17" t="s">
        <v>421</v>
      </c>
      <c r="F82" s="17" t="s">
        <v>422</v>
      </c>
      <c r="G82" s="21">
        <v>0.01</v>
      </c>
      <c r="H82" s="21">
        <v>0</v>
      </c>
      <c r="I82" s="21">
        <v>0</v>
      </c>
      <c r="J82" s="19">
        <v>44742</v>
      </c>
      <c r="K82" s="17" t="s">
        <v>417</v>
      </c>
      <c r="L82" s="21">
        <v>0</v>
      </c>
      <c r="M82" s="17" t="s">
        <v>418</v>
      </c>
      <c r="N82" s="21">
        <v>15.75</v>
      </c>
      <c r="O82" s="21">
        <v>24.8</v>
      </c>
      <c r="P82" s="21">
        <v>12.6</v>
      </c>
      <c r="Q82" s="23">
        <v>6</v>
      </c>
    </row>
    <row r="83" spans="1:17" ht="12.75" customHeight="1">
      <c r="A83" s="17" t="s">
        <v>289</v>
      </c>
      <c r="B83" s="17" t="s">
        <v>428</v>
      </c>
      <c r="C83" s="17" t="s">
        <v>418</v>
      </c>
      <c r="D83" s="17" t="s">
        <v>414</v>
      </c>
      <c r="E83" s="17" t="s">
        <v>421</v>
      </c>
      <c r="F83" s="17" t="s">
        <v>429</v>
      </c>
      <c r="G83" s="21">
        <v>9.35</v>
      </c>
      <c r="H83" s="21">
        <v>76</v>
      </c>
      <c r="I83" s="21">
        <v>710.6</v>
      </c>
      <c r="J83" s="19">
        <v>44742</v>
      </c>
      <c r="K83" s="17" t="s">
        <v>417</v>
      </c>
      <c r="L83" s="21">
        <v>76</v>
      </c>
      <c r="M83" s="17" t="s">
        <v>418</v>
      </c>
      <c r="N83" s="21">
        <v>12.5984</v>
      </c>
      <c r="O83" s="21">
        <v>15.5512</v>
      </c>
      <c r="P83" s="21">
        <v>21.181100000000001</v>
      </c>
      <c r="Q83" s="23">
        <v>4</v>
      </c>
    </row>
    <row r="84" spans="1:17" ht="12.75" customHeight="1">
      <c r="A84" s="17" t="s">
        <v>489</v>
      </c>
      <c r="B84" s="17" t="s">
        <v>428</v>
      </c>
      <c r="C84" s="17" t="s">
        <v>490</v>
      </c>
      <c r="D84" s="17" t="s">
        <v>414</v>
      </c>
      <c r="E84" s="17" t="s">
        <v>421</v>
      </c>
      <c r="F84" s="17" t="s">
        <v>429</v>
      </c>
      <c r="G84" s="21">
        <v>9.35</v>
      </c>
      <c r="H84" s="21">
        <v>0</v>
      </c>
      <c r="I84" s="21">
        <v>0</v>
      </c>
      <c r="J84" s="19">
        <v>44742</v>
      </c>
      <c r="K84" s="17" t="s">
        <v>417</v>
      </c>
      <c r="L84" s="21">
        <v>0</v>
      </c>
      <c r="M84" s="17" t="s">
        <v>418</v>
      </c>
      <c r="N84" s="21">
        <v>12.99</v>
      </c>
      <c r="O84" s="21">
        <v>15.75</v>
      </c>
      <c r="P84" s="21">
        <v>18.11</v>
      </c>
      <c r="Q84" s="23">
        <v>4</v>
      </c>
    </row>
    <row r="85" spans="1:17" ht="12.75" customHeight="1">
      <c r="A85" s="17" t="s">
        <v>491</v>
      </c>
      <c r="B85" s="17" t="s">
        <v>428</v>
      </c>
      <c r="C85" s="17" t="s">
        <v>418</v>
      </c>
      <c r="D85" s="17" t="s">
        <v>414</v>
      </c>
      <c r="E85" s="17" t="s">
        <v>421</v>
      </c>
      <c r="F85" s="17" t="s">
        <v>429</v>
      </c>
      <c r="G85" s="21">
        <v>9.35</v>
      </c>
      <c r="H85" s="21">
        <v>0</v>
      </c>
      <c r="I85" s="21">
        <v>0</v>
      </c>
      <c r="J85" s="19">
        <v>44742</v>
      </c>
      <c r="K85" s="17" t="s">
        <v>417</v>
      </c>
      <c r="L85" s="21">
        <v>0</v>
      </c>
      <c r="M85" s="17" t="s">
        <v>418</v>
      </c>
      <c r="N85" s="21">
        <v>15.98</v>
      </c>
      <c r="O85" s="21">
        <v>22.01</v>
      </c>
      <c r="P85" s="21">
        <v>14.02</v>
      </c>
      <c r="Q85" s="23">
        <v>4</v>
      </c>
    </row>
    <row r="86" spans="1:17" ht="12.75" customHeight="1">
      <c r="A86" s="17" t="s">
        <v>266</v>
      </c>
      <c r="B86" s="17" t="s">
        <v>428</v>
      </c>
      <c r="C86" s="17" t="s">
        <v>418</v>
      </c>
      <c r="D86" s="17" t="s">
        <v>414</v>
      </c>
      <c r="E86" s="17" t="s">
        <v>421</v>
      </c>
      <c r="F86" s="17" t="s">
        <v>429</v>
      </c>
      <c r="G86" s="21">
        <v>9.35</v>
      </c>
      <c r="H86" s="21">
        <v>36</v>
      </c>
      <c r="I86" s="21">
        <v>336.6</v>
      </c>
      <c r="J86" s="19">
        <v>44742</v>
      </c>
      <c r="K86" s="17" t="s">
        <v>417</v>
      </c>
      <c r="L86" s="21">
        <v>36</v>
      </c>
      <c r="M86" s="17" t="s">
        <v>418</v>
      </c>
      <c r="N86" s="21">
        <v>15.98</v>
      </c>
      <c r="O86" s="21">
        <v>22.01</v>
      </c>
      <c r="P86" s="21">
        <v>14.02</v>
      </c>
      <c r="Q86" s="23">
        <v>4</v>
      </c>
    </row>
    <row r="87" spans="1:17" ht="12.75" customHeight="1">
      <c r="A87" s="17" t="s">
        <v>304</v>
      </c>
      <c r="B87" s="17" t="s">
        <v>428</v>
      </c>
      <c r="C87" s="17" t="s">
        <v>418</v>
      </c>
      <c r="D87" s="17" t="s">
        <v>414</v>
      </c>
      <c r="E87" s="17" t="s">
        <v>421</v>
      </c>
      <c r="F87" s="17" t="s">
        <v>429</v>
      </c>
      <c r="G87" s="21">
        <v>9.35</v>
      </c>
      <c r="H87" s="21">
        <v>49</v>
      </c>
      <c r="I87" s="21">
        <v>458.15</v>
      </c>
      <c r="J87" s="19">
        <v>44742</v>
      </c>
      <c r="K87" s="17" t="s">
        <v>417</v>
      </c>
      <c r="L87" s="21">
        <v>49</v>
      </c>
      <c r="M87" s="17" t="s">
        <v>418</v>
      </c>
      <c r="N87" s="21">
        <v>12.5984</v>
      </c>
      <c r="O87" s="21">
        <v>15.5512</v>
      </c>
      <c r="P87" s="21">
        <v>21.181100000000001</v>
      </c>
      <c r="Q87" s="23">
        <v>4</v>
      </c>
    </row>
    <row r="88" spans="1:17" ht="12.75" customHeight="1">
      <c r="A88" s="17" t="s">
        <v>310</v>
      </c>
      <c r="B88" s="17" t="s">
        <v>428</v>
      </c>
      <c r="C88" s="17" t="s">
        <v>418</v>
      </c>
      <c r="D88" s="17" t="s">
        <v>414</v>
      </c>
      <c r="E88" s="17" t="s">
        <v>421</v>
      </c>
      <c r="F88" s="17" t="s">
        <v>429</v>
      </c>
      <c r="G88" s="21">
        <v>9.5299999999999994</v>
      </c>
      <c r="H88" s="21">
        <v>1</v>
      </c>
      <c r="I88" s="21">
        <v>9.5299999999999994</v>
      </c>
      <c r="J88" s="19">
        <v>44742</v>
      </c>
      <c r="K88" s="17" t="s">
        <v>417</v>
      </c>
      <c r="L88" s="21">
        <v>1</v>
      </c>
      <c r="M88" s="17" t="s">
        <v>418</v>
      </c>
      <c r="N88" s="21">
        <v>12.5984</v>
      </c>
      <c r="O88" s="21">
        <v>15.5512</v>
      </c>
      <c r="P88" s="21">
        <v>21.181100000000001</v>
      </c>
      <c r="Q88" s="23">
        <v>4</v>
      </c>
    </row>
    <row r="89" spans="1:17" ht="12.75" customHeight="1">
      <c r="A89" s="17" t="s">
        <v>492</v>
      </c>
      <c r="B89" s="17" t="s">
        <v>428</v>
      </c>
      <c r="C89" s="17" t="s">
        <v>418</v>
      </c>
      <c r="D89" s="17" t="s">
        <v>414</v>
      </c>
      <c r="E89" s="17" t="s">
        <v>421</v>
      </c>
      <c r="F89" s="17" t="s">
        <v>429</v>
      </c>
      <c r="G89" s="21">
        <v>9.5299999999999994</v>
      </c>
      <c r="H89" s="21">
        <v>0</v>
      </c>
      <c r="I89" s="21">
        <v>0</v>
      </c>
      <c r="J89" s="19">
        <v>44742</v>
      </c>
      <c r="K89" s="17" t="s">
        <v>417</v>
      </c>
      <c r="L89" s="21">
        <v>0</v>
      </c>
      <c r="M89" s="17" t="s">
        <v>418</v>
      </c>
      <c r="N89" s="21">
        <v>15.98</v>
      </c>
      <c r="O89" s="21">
        <v>22.01</v>
      </c>
      <c r="P89" s="21">
        <v>14.02</v>
      </c>
      <c r="Q89" s="23">
        <v>4</v>
      </c>
    </row>
    <row r="90" spans="1:17" ht="12.75" customHeight="1">
      <c r="A90" s="17" t="s">
        <v>280</v>
      </c>
      <c r="B90" s="17" t="s">
        <v>428</v>
      </c>
      <c r="C90" s="17" t="s">
        <v>430</v>
      </c>
      <c r="D90" s="17" t="s">
        <v>414</v>
      </c>
      <c r="E90" s="17" t="s">
        <v>421</v>
      </c>
      <c r="F90" s="17" t="s">
        <v>429</v>
      </c>
      <c r="G90" s="21">
        <v>9.5299999999999994</v>
      </c>
      <c r="H90" s="21">
        <v>0</v>
      </c>
      <c r="I90" s="21">
        <v>0</v>
      </c>
      <c r="J90" s="19">
        <v>44742</v>
      </c>
      <c r="K90" s="17" t="s">
        <v>417</v>
      </c>
      <c r="L90" s="21">
        <v>0</v>
      </c>
      <c r="M90" s="17" t="s">
        <v>418</v>
      </c>
      <c r="N90" s="21">
        <v>15.98</v>
      </c>
      <c r="O90" s="21">
        <v>22.01</v>
      </c>
      <c r="P90" s="21">
        <v>14.02</v>
      </c>
      <c r="Q90" s="23">
        <v>4</v>
      </c>
    </row>
    <row r="91" spans="1:17" ht="12.75" customHeight="1">
      <c r="A91" s="17" t="s">
        <v>493</v>
      </c>
      <c r="B91" s="17" t="s">
        <v>428</v>
      </c>
      <c r="C91" s="17" t="s">
        <v>418</v>
      </c>
      <c r="D91" s="17" t="s">
        <v>414</v>
      </c>
      <c r="E91" s="17" t="s">
        <v>421</v>
      </c>
      <c r="F91" s="17" t="s">
        <v>429</v>
      </c>
      <c r="G91" s="21">
        <v>9.5299999999999994</v>
      </c>
      <c r="H91" s="21">
        <v>0</v>
      </c>
      <c r="I91" s="21">
        <v>0</v>
      </c>
      <c r="J91" s="19">
        <v>44742</v>
      </c>
      <c r="K91" s="17" t="s">
        <v>417</v>
      </c>
      <c r="L91" s="21">
        <v>0</v>
      </c>
      <c r="M91" s="17" t="s">
        <v>418</v>
      </c>
      <c r="N91" s="21">
        <v>12.992100000000001</v>
      </c>
      <c r="O91" s="21">
        <v>15.747999999999999</v>
      </c>
      <c r="P91" s="21">
        <v>18.110199999999999</v>
      </c>
      <c r="Q91" s="23">
        <v>4</v>
      </c>
    </row>
    <row r="92" spans="1:17" ht="12.75" customHeight="1">
      <c r="A92" s="17" t="s">
        <v>359</v>
      </c>
      <c r="B92" s="17" t="s">
        <v>428</v>
      </c>
      <c r="C92" s="17" t="s">
        <v>418</v>
      </c>
      <c r="D92" s="17" t="s">
        <v>414</v>
      </c>
      <c r="E92" s="17" t="s">
        <v>421</v>
      </c>
      <c r="F92" s="17" t="s">
        <v>429</v>
      </c>
      <c r="G92" s="21">
        <v>9.5299999999999994</v>
      </c>
      <c r="H92" s="21">
        <v>2</v>
      </c>
      <c r="I92" s="21">
        <v>19.059999999999999</v>
      </c>
      <c r="J92" s="19">
        <v>44742</v>
      </c>
      <c r="K92" s="17" t="s">
        <v>417</v>
      </c>
      <c r="L92" s="21">
        <v>2</v>
      </c>
      <c r="M92" s="17" t="s">
        <v>418</v>
      </c>
      <c r="N92" s="21">
        <v>12.5984</v>
      </c>
      <c r="O92" s="21">
        <v>15.5512</v>
      </c>
      <c r="P92" s="21">
        <v>21.181100000000001</v>
      </c>
      <c r="Q92" s="23">
        <v>4</v>
      </c>
    </row>
    <row r="93" spans="1:17" ht="12.75" customHeight="1">
      <c r="A93" s="17" t="s">
        <v>327</v>
      </c>
      <c r="B93" s="17" t="s">
        <v>428</v>
      </c>
      <c r="C93" s="17" t="s">
        <v>418</v>
      </c>
      <c r="D93" s="17" t="s">
        <v>414</v>
      </c>
      <c r="E93" s="17" t="s">
        <v>421</v>
      </c>
      <c r="F93" s="17" t="s">
        <v>429</v>
      </c>
      <c r="G93" s="21">
        <v>9.5299999999999994</v>
      </c>
      <c r="H93" s="21">
        <v>93</v>
      </c>
      <c r="I93" s="21">
        <v>886.29</v>
      </c>
      <c r="J93" s="19">
        <v>44742</v>
      </c>
      <c r="K93" s="17" t="s">
        <v>417</v>
      </c>
      <c r="L93" s="21">
        <v>93</v>
      </c>
      <c r="M93" s="17" t="s">
        <v>418</v>
      </c>
      <c r="N93" s="21">
        <v>15.98</v>
      </c>
      <c r="O93" s="21">
        <v>22.01</v>
      </c>
      <c r="P93" s="21">
        <v>14.02</v>
      </c>
      <c r="Q93" s="23">
        <v>4</v>
      </c>
    </row>
    <row r="94" spans="1:17" ht="12.75" customHeight="1">
      <c r="A94" s="17" t="s">
        <v>353</v>
      </c>
      <c r="B94" s="17" t="s">
        <v>428</v>
      </c>
      <c r="C94" s="17" t="s">
        <v>420</v>
      </c>
      <c r="D94" s="17" t="s">
        <v>414</v>
      </c>
      <c r="E94" s="17" t="s">
        <v>421</v>
      </c>
      <c r="F94" s="17" t="s">
        <v>429</v>
      </c>
      <c r="G94" s="21">
        <v>0.01</v>
      </c>
      <c r="H94" s="21">
        <v>13</v>
      </c>
      <c r="I94" s="21">
        <v>0.13</v>
      </c>
      <c r="J94" s="19">
        <v>44742</v>
      </c>
      <c r="K94" s="17" t="s">
        <v>417</v>
      </c>
      <c r="L94" s="21">
        <v>13</v>
      </c>
      <c r="M94" s="17" t="s">
        <v>418</v>
      </c>
      <c r="N94" s="21">
        <v>15.98</v>
      </c>
      <c r="O94" s="21">
        <v>22.01</v>
      </c>
      <c r="P94" s="21">
        <v>14.02</v>
      </c>
      <c r="Q94" s="23">
        <v>4</v>
      </c>
    </row>
    <row r="95" spans="1:17" ht="12.75" customHeight="1">
      <c r="A95" s="17" t="s">
        <v>494</v>
      </c>
      <c r="B95" s="17" t="s">
        <v>428</v>
      </c>
      <c r="C95" s="17" t="s">
        <v>418</v>
      </c>
      <c r="D95" s="17" t="s">
        <v>414</v>
      </c>
      <c r="E95" s="17" t="s">
        <v>421</v>
      </c>
      <c r="F95" s="17" t="s">
        <v>429</v>
      </c>
      <c r="G95" s="21">
        <v>9.5299999999999994</v>
      </c>
      <c r="H95" s="21">
        <v>0</v>
      </c>
      <c r="I95" s="21">
        <v>0</v>
      </c>
      <c r="J95" s="19">
        <v>44742</v>
      </c>
      <c r="K95" s="17" t="s">
        <v>417</v>
      </c>
      <c r="L95" s="21">
        <v>0</v>
      </c>
      <c r="M95" s="17" t="s">
        <v>418</v>
      </c>
      <c r="N95" s="21">
        <v>12.99</v>
      </c>
      <c r="O95" s="21">
        <v>15.75</v>
      </c>
      <c r="P95" s="21">
        <v>18.11</v>
      </c>
      <c r="Q95" s="23">
        <v>4</v>
      </c>
    </row>
    <row r="96" spans="1:17" ht="12.75" customHeight="1">
      <c r="A96" s="17" t="s">
        <v>495</v>
      </c>
      <c r="B96" s="17" t="s">
        <v>428</v>
      </c>
      <c r="C96" s="17" t="s">
        <v>418</v>
      </c>
      <c r="D96" s="17" t="s">
        <v>414</v>
      </c>
      <c r="E96" s="17" t="s">
        <v>421</v>
      </c>
      <c r="F96" s="17" t="s">
        <v>429</v>
      </c>
      <c r="G96" s="21">
        <v>9.5299999999999994</v>
      </c>
      <c r="H96" s="21">
        <v>0</v>
      </c>
      <c r="I96" s="21">
        <v>0</v>
      </c>
      <c r="J96" s="19">
        <v>44742</v>
      </c>
      <c r="K96" s="17" t="s">
        <v>417</v>
      </c>
      <c r="L96" s="21">
        <v>0</v>
      </c>
      <c r="M96" s="17" t="s">
        <v>418</v>
      </c>
      <c r="N96" s="21">
        <v>12.99</v>
      </c>
      <c r="O96" s="21">
        <v>15.75</v>
      </c>
      <c r="P96" s="21">
        <v>18.11</v>
      </c>
      <c r="Q96" s="23">
        <v>4</v>
      </c>
    </row>
    <row r="97" spans="1:17" ht="12.75" customHeight="1">
      <c r="A97" s="17" t="s">
        <v>295</v>
      </c>
      <c r="B97" s="17" t="s">
        <v>428</v>
      </c>
      <c r="C97" s="17" t="s">
        <v>418</v>
      </c>
      <c r="D97" s="17" t="s">
        <v>414</v>
      </c>
      <c r="E97" s="17" t="s">
        <v>421</v>
      </c>
      <c r="F97" s="17" t="s">
        <v>429</v>
      </c>
      <c r="G97" s="21">
        <v>10.9</v>
      </c>
      <c r="H97" s="21">
        <v>6</v>
      </c>
      <c r="I97" s="21">
        <v>65.400000000000006</v>
      </c>
      <c r="J97" s="19">
        <v>44742</v>
      </c>
      <c r="K97" s="17" t="s">
        <v>417</v>
      </c>
      <c r="L97" s="21">
        <v>6</v>
      </c>
      <c r="M97" s="17" t="s">
        <v>418</v>
      </c>
      <c r="N97" s="21">
        <v>10.629899999999999</v>
      </c>
      <c r="O97" s="21">
        <v>13.582700000000001</v>
      </c>
      <c r="P97" s="21">
        <v>16.929099999999998</v>
      </c>
      <c r="Q97" s="23">
        <v>4</v>
      </c>
    </row>
    <row r="98" spans="1:17" ht="12.75" customHeight="1">
      <c r="A98" s="17" t="s">
        <v>496</v>
      </c>
      <c r="B98" s="17" t="s">
        <v>428</v>
      </c>
      <c r="C98" s="17" t="s">
        <v>418</v>
      </c>
      <c r="D98" s="17" t="s">
        <v>414</v>
      </c>
      <c r="E98" s="17" t="s">
        <v>421</v>
      </c>
      <c r="F98" s="17" t="s">
        <v>429</v>
      </c>
      <c r="G98" s="21">
        <v>10.9</v>
      </c>
      <c r="H98" s="21">
        <v>0</v>
      </c>
      <c r="I98" s="21">
        <v>0</v>
      </c>
      <c r="J98" s="19">
        <v>44742</v>
      </c>
      <c r="K98" s="17" t="s">
        <v>417</v>
      </c>
      <c r="L98" s="21">
        <v>0</v>
      </c>
      <c r="M98" s="17" t="s">
        <v>418</v>
      </c>
      <c r="N98" s="21">
        <v>15.98</v>
      </c>
      <c r="O98" s="21">
        <v>22.01</v>
      </c>
      <c r="P98" s="21">
        <v>13.39</v>
      </c>
      <c r="Q98" s="23">
        <v>4</v>
      </c>
    </row>
    <row r="99" spans="1:17" ht="12.75" customHeight="1">
      <c r="A99" s="17" t="s">
        <v>301</v>
      </c>
      <c r="B99" s="17" t="s">
        <v>428</v>
      </c>
      <c r="C99" s="17" t="s">
        <v>418</v>
      </c>
      <c r="D99" s="17" t="s">
        <v>414</v>
      </c>
      <c r="E99" s="17" t="s">
        <v>421</v>
      </c>
      <c r="F99" s="17" t="s">
        <v>429</v>
      </c>
      <c r="G99" s="21">
        <v>10.9</v>
      </c>
      <c r="H99" s="21">
        <v>6</v>
      </c>
      <c r="I99" s="21">
        <v>65.400000000000006</v>
      </c>
      <c r="J99" s="19">
        <v>44742</v>
      </c>
      <c r="K99" s="17" t="s">
        <v>417</v>
      </c>
      <c r="L99" s="21">
        <v>6</v>
      </c>
      <c r="M99" s="17" t="s">
        <v>418</v>
      </c>
      <c r="N99" s="21">
        <v>10.629899999999999</v>
      </c>
      <c r="O99" s="21">
        <v>13.582700000000001</v>
      </c>
      <c r="P99" s="21">
        <v>16.929099999999998</v>
      </c>
      <c r="Q99" s="23">
        <v>4</v>
      </c>
    </row>
    <row r="100" spans="1:17" ht="12.75" customHeight="1">
      <c r="A100" s="17" t="s">
        <v>497</v>
      </c>
      <c r="B100" s="17" t="s">
        <v>428</v>
      </c>
      <c r="C100" s="17" t="s">
        <v>418</v>
      </c>
      <c r="D100" s="17" t="s">
        <v>414</v>
      </c>
      <c r="E100" s="17" t="s">
        <v>421</v>
      </c>
      <c r="F100" s="17" t="s">
        <v>429</v>
      </c>
      <c r="G100" s="21">
        <v>10.9</v>
      </c>
      <c r="H100" s="21">
        <v>0</v>
      </c>
      <c r="I100" s="21">
        <v>0</v>
      </c>
      <c r="J100" s="19">
        <v>44742</v>
      </c>
      <c r="K100" s="17" t="s">
        <v>417</v>
      </c>
      <c r="L100" s="21">
        <v>0</v>
      </c>
      <c r="M100" s="17" t="s">
        <v>418</v>
      </c>
      <c r="N100" s="21">
        <v>12.99</v>
      </c>
      <c r="O100" s="21">
        <v>15.75</v>
      </c>
      <c r="P100" s="21">
        <v>11.81</v>
      </c>
      <c r="Q100" s="23">
        <v>4</v>
      </c>
    </row>
    <row r="101" spans="1:17" ht="12.75" customHeight="1">
      <c r="A101" s="17" t="s">
        <v>330</v>
      </c>
      <c r="B101" s="17" t="s">
        <v>428</v>
      </c>
      <c r="C101" s="17" t="s">
        <v>418</v>
      </c>
      <c r="D101" s="17" t="s">
        <v>414</v>
      </c>
      <c r="E101" s="17" t="s">
        <v>421</v>
      </c>
      <c r="F101" s="17" t="s">
        <v>429</v>
      </c>
      <c r="G101" s="21">
        <v>10.9</v>
      </c>
      <c r="H101" s="21">
        <v>65</v>
      </c>
      <c r="I101" s="21">
        <v>708.5</v>
      </c>
      <c r="J101" s="19">
        <v>44742</v>
      </c>
      <c r="K101" s="17" t="s">
        <v>417</v>
      </c>
      <c r="L101" s="21">
        <v>65</v>
      </c>
      <c r="M101" s="17" t="s">
        <v>418</v>
      </c>
      <c r="N101" s="21">
        <v>10.629899999999999</v>
      </c>
      <c r="O101" s="21">
        <v>13.582700000000001</v>
      </c>
      <c r="P101" s="21">
        <v>16.929099999999998</v>
      </c>
      <c r="Q101" s="23">
        <v>4</v>
      </c>
    </row>
    <row r="102" spans="1:17" ht="12.75" customHeight="1">
      <c r="A102" s="17" t="s">
        <v>298</v>
      </c>
      <c r="B102" s="17" t="s">
        <v>428</v>
      </c>
      <c r="C102" s="17" t="s">
        <v>418</v>
      </c>
      <c r="D102" s="17" t="s">
        <v>414</v>
      </c>
      <c r="E102" s="17" t="s">
        <v>421</v>
      </c>
      <c r="F102" s="17" t="s">
        <v>429</v>
      </c>
      <c r="G102" s="21">
        <v>11.15</v>
      </c>
      <c r="H102" s="21">
        <v>49</v>
      </c>
      <c r="I102" s="21">
        <v>546.35</v>
      </c>
      <c r="J102" s="19">
        <v>44742</v>
      </c>
      <c r="K102" s="17" t="s">
        <v>417</v>
      </c>
      <c r="L102" s="21">
        <v>49</v>
      </c>
      <c r="M102" s="17" t="s">
        <v>418</v>
      </c>
      <c r="N102" s="21">
        <v>15.98</v>
      </c>
      <c r="O102" s="21">
        <v>22.01</v>
      </c>
      <c r="P102" s="21">
        <v>13.39</v>
      </c>
      <c r="Q102" s="23">
        <v>4</v>
      </c>
    </row>
    <row r="103" spans="1:17" ht="12.75" customHeight="1">
      <c r="A103" s="17" t="s">
        <v>274</v>
      </c>
      <c r="B103" s="17" t="s">
        <v>428</v>
      </c>
      <c r="C103" s="17" t="s">
        <v>423</v>
      </c>
      <c r="D103" s="17" t="s">
        <v>414</v>
      </c>
      <c r="E103" s="17" t="s">
        <v>421</v>
      </c>
      <c r="F103" s="17" t="s">
        <v>429</v>
      </c>
      <c r="G103" s="21">
        <v>0.01</v>
      </c>
      <c r="H103" s="21">
        <v>2</v>
      </c>
      <c r="I103" s="21">
        <v>0.02</v>
      </c>
      <c r="J103" s="19">
        <v>44742</v>
      </c>
      <c r="K103" s="17" t="s">
        <v>417</v>
      </c>
      <c r="L103" s="21">
        <v>2</v>
      </c>
      <c r="M103" s="17" t="s">
        <v>418</v>
      </c>
      <c r="N103" s="21">
        <v>15.98</v>
      </c>
      <c r="O103" s="21">
        <v>22.01</v>
      </c>
      <c r="P103" s="21">
        <v>13.39</v>
      </c>
      <c r="Q103" s="23">
        <v>4</v>
      </c>
    </row>
    <row r="104" spans="1:17" ht="12.75" customHeight="1">
      <c r="A104" s="17" t="s">
        <v>498</v>
      </c>
      <c r="B104" s="17" t="s">
        <v>428</v>
      </c>
      <c r="C104" s="17" t="s">
        <v>418</v>
      </c>
      <c r="D104" s="17" t="s">
        <v>414</v>
      </c>
      <c r="E104" s="17" t="s">
        <v>421</v>
      </c>
      <c r="F104" s="17" t="s">
        <v>429</v>
      </c>
      <c r="G104" s="21">
        <v>11.15</v>
      </c>
      <c r="H104" s="21">
        <v>0</v>
      </c>
      <c r="I104" s="21">
        <v>0</v>
      </c>
      <c r="J104" s="19">
        <v>44742</v>
      </c>
      <c r="K104" s="17" t="s">
        <v>417</v>
      </c>
      <c r="L104" s="21">
        <v>0</v>
      </c>
      <c r="M104" s="17" t="s">
        <v>418</v>
      </c>
      <c r="N104" s="21">
        <v>12.99</v>
      </c>
      <c r="O104" s="21">
        <v>15.75</v>
      </c>
      <c r="P104" s="21">
        <v>11.81</v>
      </c>
      <c r="Q104" s="23">
        <v>4</v>
      </c>
    </row>
    <row r="105" spans="1:17" ht="12.75" customHeight="1">
      <c r="A105" s="17" t="s">
        <v>499</v>
      </c>
      <c r="B105" s="17" t="s">
        <v>428</v>
      </c>
      <c r="C105" s="17" t="s">
        <v>418</v>
      </c>
      <c r="D105" s="17" t="s">
        <v>414</v>
      </c>
      <c r="E105" s="17" t="s">
        <v>421</v>
      </c>
      <c r="F105" s="17" t="s">
        <v>429</v>
      </c>
      <c r="G105" s="21">
        <v>11.15</v>
      </c>
      <c r="H105" s="21">
        <v>0</v>
      </c>
      <c r="I105" s="21">
        <v>0</v>
      </c>
      <c r="J105" s="19">
        <v>44742</v>
      </c>
      <c r="K105" s="17" t="s">
        <v>417</v>
      </c>
      <c r="L105" s="21">
        <v>0</v>
      </c>
      <c r="M105" s="17" t="s">
        <v>418</v>
      </c>
      <c r="N105" s="21">
        <v>12.99</v>
      </c>
      <c r="O105" s="21">
        <v>15.75</v>
      </c>
      <c r="P105" s="21">
        <v>11.81</v>
      </c>
      <c r="Q105" s="23">
        <v>4</v>
      </c>
    </row>
    <row r="106" spans="1:17" ht="12.75" customHeight="1">
      <c r="A106" s="17" t="s">
        <v>339</v>
      </c>
      <c r="B106" s="17" t="s">
        <v>431</v>
      </c>
      <c r="C106" s="17" t="s">
        <v>418</v>
      </c>
      <c r="D106" s="17" t="s">
        <v>414</v>
      </c>
      <c r="E106" s="17" t="s">
        <v>421</v>
      </c>
      <c r="F106" s="17" t="s">
        <v>429</v>
      </c>
      <c r="G106" s="21">
        <v>13.4</v>
      </c>
      <c r="H106" s="21">
        <v>44</v>
      </c>
      <c r="I106" s="21">
        <v>589.6</v>
      </c>
      <c r="J106" s="19">
        <v>44742</v>
      </c>
      <c r="K106" s="17" t="s">
        <v>417</v>
      </c>
      <c r="L106" s="21">
        <v>44</v>
      </c>
      <c r="M106" s="17" t="s">
        <v>418</v>
      </c>
      <c r="N106" s="21">
        <v>13.189</v>
      </c>
      <c r="O106" s="21">
        <v>16.732299999999999</v>
      </c>
      <c r="P106" s="21">
        <v>12.992100000000001</v>
      </c>
      <c r="Q106" s="23">
        <v>2</v>
      </c>
    </row>
    <row r="107" spans="1:17" ht="12.75" customHeight="1">
      <c r="A107" s="17" t="s">
        <v>500</v>
      </c>
      <c r="B107" s="17" t="s">
        <v>431</v>
      </c>
      <c r="C107" s="17" t="s">
        <v>418</v>
      </c>
      <c r="D107" s="17" t="s">
        <v>414</v>
      </c>
      <c r="E107" s="17" t="s">
        <v>421</v>
      </c>
      <c r="F107" s="17" t="s">
        <v>429</v>
      </c>
      <c r="G107" s="21">
        <v>13.4</v>
      </c>
      <c r="H107" s="21">
        <v>0</v>
      </c>
      <c r="I107" s="21">
        <v>0</v>
      </c>
      <c r="J107" s="19">
        <v>44742</v>
      </c>
      <c r="K107" s="17" t="s">
        <v>417</v>
      </c>
      <c r="L107" s="21">
        <v>0</v>
      </c>
      <c r="M107" s="17" t="s">
        <v>418</v>
      </c>
      <c r="N107" s="21">
        <v>12.99</v>
      </c>
      <c r="O107" s="21">
        <v>15.75</v>
      </c>
      <c r="P107" s="21">
        <v>9.84</v>
      </c>
      <c r="Q107" s="23">
        <v>2</v>
      </c>
    </row>
    <row r="108" spans="1:17" ht="12.75" customHeight="1">
      <c r="A108" s="17" t="s">
        <v>501</v>
      </c>
      <c r="B108" s="17" t="s">
        <v>431</v>
      </c>
      <c r="C108" s="17" t="s">
        <v>418</v>
      </c>
      <c r="D108" s="17" t="s">
        <v>414</v>
      </c>
      <c r="E108" s="17" t="s">
        <v>421</v>
      </c>
      <c r="F108" s="17" t="s">
        <v>429</v>
      </c>
      <c r="G108" s="21">
        <v>13.4</v>
      </c>
      <c r="H108" s="21">
        <v>0</v>
      </c>
      <c r="I108" s="21">
        <v>0</v>
      </c>
      <c r="J108" s="19">
        <v>44742</v>
      </c>
      <c r="K108" s="17" t="s">
        <v>417</v>
      </c>
      <c r="L108" s="21">
        <v>0</v>
      </c>
      <c r="M108" s="17" t="s">
        <v>418</v>
      </c>
      <c r="N108" s="21">
        <v>12.992100000000001</v>
      </c>
      <c r="O108" s="21">
        <v>15.747999999999999</v>
      </c>
      <c r="P108" s="21">
        <v>9.8424999999999994</v>
      </c>
      <c r="Q108" s="23">
        <v>2</v>
      </c>
    </row>
    <row r="109" spans="1:17" ht="12.75" customHeight="1">
      <c r="A109" s="17" t="s">
        <v>502</v>
      </c>
      <c r="B109" s="17" t="s">
        <v>431</v>
      </c>
      <c r="C109" s="17" t="s">
        <v>418</v>
      </c>
      <c r="D109" s="17" t="s">
        <v>414</v>
      </c>
      <c r="E109" s="17" t="s">
        <v>421</v>
      </c>
      <c r="F109" s="17" t="s">
        <v>429</v>
      </c>
      <c r="G109" s="21">
        <v>13.4</v>
      </c>
      <c r="H109" s="21">
        <v>0</v>
      </c>
      <c r="I109" s="21">
        <v>0</v>
      </c>
      <c r="J109" s="19">
        <v>44742</v>
      </c>
      <c r="K109" s="17" t="s">
        <v>417</v>
      </c>
      <c r="L109" s="21">
        <v>0</v>
      </c>
      <c r="M109" s="17" t="s">
        <v>418</v>
      </c>
      <c r="N109" s="21">
        <v>14.02</v>
      </c>
      <c r="O109" s="21">
        <v>17.010000000000002</v>
      </c>
      <c r="P109" s="21">
        <v>12.01</v>
      </c>
      <c r="Q109" s="23">
        <v>2</v>
      </c>
    </row>
    <row r="110" spans="1:17" ht="12.75" customHeight="1">
      <c r="A110" s="17" t="s">
        <v>292</v>
      </c>
      <c r="B110" s="17" t="s">
        <v>431</v>
      </c>
      <c r="C110" s="17" t="s">
        <v>418</v>
      </c>
      <c r="D110" s="17" t="s">
        <v>414</v>
      </c>
      <c r="E110" s="17" t="s">
        <v>421</v>
      </c>
      <c r="F110" s="17" t="s">
        <v>429</v>
      </c>
      <c r="G110" s="21">
        <v>13.4</v>
      </c>
      <c r="H110" s="21">
        <v>0</v>
      </c>
      <c r="I110" s="21">
        <v>0</v>
      </c>
      <c r="J110" s="19">
        <v>44742</v>
      </c>
      <c r="K110" s="17" t="s">
        <v>417</v>
      </c>
      <c r="L110" s="21">
        <v>0</v>
      </c>
      <c r="M110" s="17" t="s">
        <v>418</v>
      </c>
      <c r="N110" s="21">
        <v>13.189</v>
      </c>
      <c r="O110" s="21">
        <v>16.732299999999999</v>
      </c>
      <c r="P110" s="21">
        <v>12.992100000000001</v>
      </c>
      <c r="Q110" s="23">
        <v>2</v>
      </c>
    </row>
    <row r="111" spans="1:17" ht="12.75" customHeight="1">
      <c r="A111" s="17" t="s">
        <v>503</v>
      </c>
      <c r="B111" s="17" t="s">
        <v>431</v>
      </c>
      <c r="C111" s="17" t="s">
        <v>418</v>
      </c>
      <c r="D111" s="17" t="s">
        <v>414</v>
      </c>
      <c r="E111" s="17" t="s">
        <v>421</v>
      </c>
      <c r="F111" s="17" t="s">
        <v>429</v>
      </c>
      <c r="G111" s="21">
        <v>13.4</v>
      </c>
      <c r="H111" s="21">
        <v>0</v>
      </c>
      <c r="I111" s="21">
        <v>0</v>
      </c>
      <c r="J111" s="19">
        <v>44742</v>
      </c>
      <c r="K111" s="17" t="s">
        <v>417</v>
      </c>
      <c r="L111" s="21">
        <v>0</v>
      </c>
      <c r="M111" s="17" t="s">
        <v>418</v>
      </c>
      <c r="N111" s="21">
        <v>12.992100000000001</v>
      </c>
      <c r="O111" s="21">
        <v>15.747999999999999</v>
      </c>
      <c r="P111" s="21">
        <v>9.8424999999999994</v>
      </c>
      <c r="Q111" s="23">
        <v>2</v>
      </c>
    </row>
    <row r="112" spans="1:17" ht="12.75" customHeight="1">
      <c r="A112" s="17" t="s">
        <v>286</v>
      </c>
      <c r="B112" s="17" t="s">
        <v>431</v>
      </c>
      <c r="C112" s="17" t="s">
        <v>418</v>
      </c>
      <c r="D112" s="17" t="s">
        <v>414</v>
      </c>
      <c r="E112" s="17" t="s">
        <v>421</v>
      </c>
      <c r="F112" s="17" t="s">
        <v>429</v>
      </c>
      <c r="G112" s="21">
        <v>0.01</v>
      </c>
      <c r="H112" s="21">
        <v>-1</v>
      </c>
      <c r="I112" s="21">
        <v>-0.01</v>
      </c>
      <c r="J112" s="19">
        <v>44742</v>
      </c>
      <c r="K112" s="17" t="s">
        <v>417</v>
      </c>
      <c r="L112" s="21">
        <v>-1</v>
      </c>
      <c r="M112" s="17" t="s">
        <v>418</v>
      </c>
      <c r="N112" s="21">
        <v>13.189</v>
      </c>
      <c r="O112" s="21">
        <v>16.732299999999999</v>
      </c>
      <c r="P112" s="21">
        <v>12.992100000000001</v>
      </c>
      <c r="Q112" s="23">
        <v>2</v>
      </c>
    </row>
    <row r="113" spans="1:17" ht="12.75" customHeight="1">
      <c r="A113" s="17" t="s">
        <v>504</v>
      </c>
      <c r="B113" s="17" t="s">
        <v>431</v>
      </c>
      <c r="C113" s="17" t="s">
        <v>418</v>
      </c>
      <c r="D113" s="17" t="s">
        <v>414</v>
      </c>
      <c r="E113" s="17" t="s">
        <v>421</v>
      </c>
      <c r="F113" s="17" t="s">
        <v>429</v>
      </c>
      <c r="G113" s="21">
        <v>13.4</v>
      </c>
      <c r="H113" s="21">
        <v>0</v>
      </c>
      <c r="I113" s="21">
        <v>0</v>
      </c>
      <c r="J113" s="19">
        <v>44742</v>
      </c>
      <c r="K113" s="17" t="s">
        <v>417</v>
      </c>
      <c r="L113" s="21">
        <v>0</v>
      </c>
      <c r="M113" s="17" t="s">
        <v>418</v>
      </c>
      <c r="N113" s="21">
        <v>12.992100000000001</v>
      </c>
      <c r="O113" s="21">
        <v>15.747999999999999</v>
      </c>
      <c r="P113" s="21">
        <v>9.8424999999999994</v>
      </c>
      <c r="Q113" s="23">
        <v>2</v>
      </c>
    </row>
    <row r="114" spans="1:17" ht="12.75" customHeight="1">
      <c r="A114" s="17" t="s">
        <v>263</v>
      </c>
      <c r="B114" s="17" t="s">
        <v>431</v>
      </c>
      <c r="C114" s="17" t="s">
        <v>418</v>
      </c>
      <c r="D114" s="17" t="s">
        <v>414</v>
      </c>
      <c r="E114" s="17" t="s">
        <v>421</v>
      </c>
      <c r="F114" s="17" t="s">
        <v>429</v>
      </c>
      <c r="G114" s="21">
        <v>0.01</v>
      </c>
      <c r="H114" s="21">
        <v>0</v>
      </c>
      <c r="I114" s="21">
        <v>0</v>
      </c>
      <c r="J114" s="19">
        <v>44742</v>
      </c>
      <c r="K114" s="17" t="s">
        <v>417</v>
      </c>
      <c r="L114" s="21">
        <v>0</v>
      </c>
      <c r="M114" s="17" t="s">
        <v>418</v>
      </c>
      <c r="N114" s="21">
        <v>13.189</v>
      </c>
      <c r="O114" s="21">
        <v>16.732299999999999</v>
      </c>
      <c r="P114" s="21">
        <v>12.992100000000001</v>
      </c>
      <c r="Q114" s="23">
        <v>2</v>
      </c>
    </row>
    <row r="115" spans="1:17" ht="12.75" customHeight="1">
      <c r="A115" s="17" t="s">
        <v>505</v>
      </c>
      <c r="B115" s="17" t="s">
        <v>431</v>
      </c>
      <c r="C115" s="17" t="s">
        <v>418</v>
      </c>
      <c r="D115" s="17" t="s">
        <v>414</v>
      </c>
      <c r="E115" s="17" t="s">
        <v>421</v>
      </c>
      <c r="F115" s="17" t="s">
        <v>429</v>
      </c>
      <c r="G115" s="21">
        <v>13.4</v>
      </c>
      <c r="H115" s="21">
        <v>0</v>
      </c>
      <c r="I115" s="21">
        <v>0</v>
      </c>
      <c r="J115" s="19">
        <v>44742</v>
      </c>
      <c r="K115" s="17" t="s">
        <v>417</v>
      </c>
      <c r="L115" s="21">
        <v>0</v>
      </c>
      <c r="M115" s="17" t="s">
        <v>418</v>
      </c>
      <c r="N115" s="21">
        <v>12.992100000000001</v>
      </c>
      <c r="O115" s="21">
        <v>15.747999999999999</v>
      </c>
      <c r="P115" s="21">
        <v>9.8424999999999994</v>
      </c>
      <c r="Q115" s="23">
        <v>2</v>
      </c>
    </row>
    <row r="116" spans="1:17" ht="12.75" customHeight="1">
      <c r="A116" s="17" t="s">
        <v>336</v>
      </c>
      <c r="B116" s="17" t="s">
        <v>431</v>
      </c>
      <c r="C116" s="17" t="s">
        <v>418</v>
      </c>
      <c r="D116" s="17" t="s">
        <v>414</v>
      </c>
      <c r="E116" s="17" t="s">
        <v>421</v>
      </c>
      <c r="F116" s="17" t="s">
        <v>429</v>
      </c>
      <c r="G116" s="21">
        <v>15.83</v>
      </c>
      <c r="H116" s="21">
        <v>6</v>
      </c>
      <c r="I116" s="21">
        <v>94.98</v>
      </c>
      <c r="J116" s="19">
        <v>44742</v>
      </c>
      <c r="K116" s="17" t="s">
        <v>417</v>
      </c>
      <c r="L116" s="21">
        <v>6</v>
      </c>
      <c r="M116" s="17" t="s">
        <v>418</v>
      </c>
      <c r="N116" s="21">
        <v>13.189</v>
      </c>
      <c r="O116" s="21">
        <v>16.732299999999999</v>
      </c>
      <c r="P116" s="21">
        <v>12.992100000000001</v>
      </c>
      <c r="Q116" s="23">
        <v>2</v>
      </c>
    </row>
    <row r="117" spans="1:17" ht="12.75" customHeight="1">
      <c r="A117" s="17" t="s">
        <v>506</v>
      </c>
      <c r="B117" s="17" t="s">
        <v>431</v>
      </c>
      <c r="C117" s="17" t="s">
        <v>418</v>
      </c>
      <c r="D117" s="17" t="s">
        <v>414</v>
      </c>
      <c r="E117" s="17" t="s">
        <v>421</v>
      </c>
      <c r="F117" s="17" t="s">
        <v>429</v>
      </c>
      <c r="G117" s="21">
        <v>15.83</v>
      </c>
      <c r="H117" s="21">
        <v>0</v>
      </c>
      <c r="I117" s="21">
        <v>0</v>
      </c>
      <c r="J117" s="19">
        <v>44742</v>
      </c>
      <c r="K117" s="17" t="s">
        <v>417</v>
      </c>
      <c r="L117" s="21">
        <v>0</v>
      </c>
      <c r="M117" s="17" t="s">
        <v>418</v>
      </c>
      <c r="N117" s="21">
        <v>12.99</v>
      </c>
      <c r="O117" s="21">
        <v>15.75</v>
      </c>
      <c r="P117" s="21">
        <v>11.42</v>
      </c>
      <c r="Q117" s="23">
        <v>2</v>
      </c>
    </row>
    <row r="118" spans="1:17" ht="12.75" customHeight="1">
      <c r="A118" s="17" t="s">
        <v>507</v>
      </c>
      <c r="B118" s="17" t="s">
        <v>431</v>
      </c>
      <c r="C118" s="17" t="s">
        <v>418</v>
      </c>
      <c r="D118" s="17" t="s">
        <v>414</v>
      </c>
      <c r="E118" s="17" t="s">
        <v>421</v>
      </c>
      <c r="F118" s="17" t="s">
        <v>429</v>
      </c>
      <c r="G118" s="21">
        <v>15.83</v>
      </c>
      <c r="H118" s="21">
        <v>0</v>
      </c>
      <c r="I118" s="21">
        <v>0</v>
      </c>
      <c r="J118" s="19">
        <v>44742</v>
      </c>
      <c r="K118" s="17" t="s">
        <v>417</v>
      </c>
      <c r="L118" s="21">
        <v>0</v>
      </c>
      <c r="M118" s="17" t="s">
        <v>418</v>
      </c>
      <c r="N118" s="21">
        <v>14.02</v>
      </c>
      <c r="O118" s="21">
        <v>17.010000000000002</v>
      </c>
      <c r="P118" s="21">
        <v>12.01</v>
      </c>
      <c r="Q118" s="23">
        <v>2</v>
      </c>
    </row>
    <row r="119" spans="1:17" ht="12.75" customHeight="1">
      <c r="A119" s="17" t="s">
        <v>318</v>
      </c>
      <c r="B119" s="17" t="s">
        <v>431</v>
      </c>
      <c r="C119" s="17" t="s">
        <v>418</v>
      </c>
      <c r="D119" s="17" t="s">
        <v>414</v>
      </c>
      <c r="E119" s="17" t="s">
        <v>421</v>
      </c>
      <c r="F119" s="17" t="s">
        <v>429</v>
      </c>
      <c r="G119" s="21">
        <v>15.83</v>
      </c>
      <c r="H119" s="21">
        <v>0</v>
      </c>
      <c r="I119" s="21">
        <v>0</v>
      </c>
      <c r="J119" s="19">
        <v>44742</v>
      </c>
      <c r="K119" s="17" t="s">
        <v>417</v>
      </c>
      <c r="L119" s="21">
        <v>0</v>
      </c>
      <c r="M119" s="17" t="s">
        <v>418</v>
      </c>
      <c r="N119" s="21">
        <v>13.189</v>
      </c>
      <c r="O119" s="21">
        <v>16.732299999999999</v>
      </c>
      <c r="P119" s="21">
        <v>12.992100000000001</v>
      </c>
      <c r="Q119" s="23">
        <v>2</v>
      </c>
    </row>
    <row r="120" spans="1:17" ht="12.75" customHeight="1">
      <c r="A120" s="17" t="s">
        <v>508</v>
      </c>
      <c r="B120" s="17" t="s">
        <v>431</v>
      </c>
      <c r="C120" s="17" t="s">
        <v>418</v>
      </c>
      <c r="D120" s="17" t="s">
        <v>414</v>
      </c>
      <c r="E120" s="17" t="s">
        <v>421</v>
      </c>
      <c r="F120" s="17" t="s">
        <v>429</v>
      </c>
      <c r="G120" s="21">
        <v>15.83</v>
      </c>
      <c r="H120" s="21">
        <v>0</v>
      </c>
      <c r="I120" s="21">
        <v>0</v>
      </c>
      <c r="J120" s="19">
        <v>44742</v>
      </c>
      <c r="K120" s="17" t="s">
        <v>417</v>
      </c>
      <c r="L120" s="21">
        <v>0</v>
      </c>
      <c r="M120" s="17" t="s">
        <v>418</v>
      </c>
      <c r="N120" s="21">
        <v>12.992100000000001</v>
      </c>
      <c r="O120" s="21">
        <v>15.747999999999999</v>
      </c>
      <c r="P120" s="21">
        <v>11.417299999999999</v>
      </c>
      <c r="Q120" s="23">
        <v>2</v>
      </c>
    </row>
    <row r="121" spans="1:17" ht="12.75" customHeight="1">
      <c r="A121" s="17" t="s">
        <v>362</v>
      </c>
      <c r="B121" s="17" t="s">
        <v>431</v>
      </c>
      <c r="C121" s="17" t="s">
        <v>418</v>
      </c>
      <c r="D121" s="17" t="s">
        <v>414</v>
      </c>
      <c r="E121" s="17" t="s">
        <v>421</v>
      </c>
      <c r="F121" s="17" t="s">
        <v>429</v>
      </c>
      <c r="G121" s="21">
        <v>0.01</v>
      </c>
      <c r="H121" s="21">
        <v>1</v>
      </c>
      <c r="I121" s="21">
        <v>0.01</v>
      </c>
      <c r="J121" s="19">
        <v>44742</v>
      </c>
      <c r="K121" s="17" t="s">
        <v>417</v>
      </c>
      <c r="L121" s="21">
        <v>1</v>
      </c>
      <c r="M121" s="17" t="s">
        <v>418</v>
      </c>
      <c r="N121" s="21">
        <v>13.189</v>
      </c>
      <c r="O121" s="21">
        <v>16.732299999999999</v>
      </c>
      <c r="P121" s="21">
        <v>12.992100000000001</v>
      </c>
      <c r="Q121" s="23">
        <v>2</v>
      </c>
    </row>
    <row r="122" spans="1:17" ht="12.75" customHeight="1">
      <c r="A122" s="17" t="s">
        <v>509</v>
      </c>
      <c r="B122" s="17" t="s">
        <v>431</v>
      </c>
      <c r="C122" s="17" t="s">
        <v>418</v>
      </c>
      <c r="D122" s="17" t="s">
        <v>414</v>
      </c>
      <c r="E122" s="17" t="s">
        <v>421</v>
      </c>
      <c r="F122" s="17" t="s">
        <v>429</v>
      </c>
      <c r="G122" s="21">
        <v>15.83</v>
      </c>
      <c r="H122" s="21">
        <v>0</v>
      </c>
      <c r="I122" s="21">
        <v>0</v>
      </c>
      <c r="J122" s="19">
        <v>44742</v>
      </c>
      <c r="K122" s="17" t="s">
        <v>417</v>
      </c>
      <c r="L122" s="21">
        <v>0</v>
      </c>
      <c r="M122" s="17" t="s">
        <v>418</v>
      </c>
      <c r="N122" s="21">
        <v>12.992100000000001</v>
      </c>
      <c r="O122" s="21">
        <v>15.747999999999999</v>
      </c>
      <c r="P122" s="21">
        <v>11.417299999999999</v>
      </c>
      <c r="Q122" s="23">
        <v>2</v>
      </c>
    </row>
    <row r="123" spans="1:17" ht="12.75" customHeight="1">
      <c r="A123" s="17" t="s">
        <v>333</v>
      </c>
      <c r="B123" s="17" t="s">
        <v>431</v>
      </c>
      <c r="C123" s="17" t="s">
        <v>418</v>
      </c>
      <c r="D123" s="17" t="s">
        <v>414</v>
      </c>
      <c r="E123" s="17" t="s">
        <v>421</v>
      </c>
      <c r="F123" s="17" t="s">
        <v>429</v>
      </c>
      <c r="G123" s="21">
        <v>15.83</v>
      </c>
      <c r="H123" s="21">
        <v>0</v>
      </c>
      <c r="I123" s="21">
        <v>0</v>
      </c>
      <c r="J123" s="19">
        <v>44742</v>
      </c>
      <c r="K123" s="17" t="s">
        <v>417</v>
      </c>
      <c r="L123" s="21">
        <v>0</v>
      </c>
      <c r="M123" s="17" t="s">
        <v>418</v>
      </c>
      <c r="N123" s="21">
        <v>13.189</v>
      </c>
      <c r="O123" s="21">
        <v>16.732299999999999</v>
      </c>
      <c r="P123" s="21">
        <v>12.992100000000001</v>
      </c>
      <c r="Q123" s="23">
        <v>2</v>
      </c>
    </row>
    <row r="124" spans="1:17" ht="12.75" customHeight="1">
      <c r="A124" s="17" t="s">
        <v>510</v>
      </c>
      <c r="B124" s="17" t="s">
        <v>431</v>
      </c>
      <c r="C124" s="17" t="s">
        <v>418</v>
      </c>
      <c r="D124" s="17" t="s">
        <v>414</v>
      </c>
      <c r="E124" s="17" t="s">
        <v>421</v>
      </c>
      <c r="F124" s="17" t="s">
        <v>429</v>
      </c>
      <c r="G124" s="21">
        <v>15.83</v>
      </c>
      <c r="H124" s="21">
        <v>0</v>
      </c>
      <c r="I124" s="21">
        <v>0</v>
      </c>
      <c r="J124" s="19">
        <v>44742</v>
      </c>
      <c r="K124" s="17" t="s">
        <v>417</v>
      </c>
      <c r="L124" s="21">
        <v>0</v>
      </c>
      <c r="M124" s="17" t="s">
        <v>418</v>
      </c>
      <c r="N124" s="21">
        <v>12.99</v>
      </c>
      <c r="O124" s="21">
        <v>15.75</v>
      </c>
      <c r="P124" s="21">
        <v>11.42</v>
      </c>
      <c r="Q124" s="23">
        <v>2</v>
      </c>
    </row>
    <row r="125" spans="1:17" ht="12.75" customHeight="1">
      <c r="A125" s="17" t="s">
        <v>272</v>
      </c>
      <c r="B125" s="17" t="s">
        <v>431</v>
      </c>
      <c r="C125" s="17" t="s">
        <v>418</v>
      </c>
      <c r="D125" s="17" t="s">
        <v>414</v>
      </c>
      <c r="E125" s="17" t="s">
        <v>421</v>
      </c>
      <c r="F125" s="17" t="s">
        <v>429</v>
      </c>
      <c r="G125" s="21">
        <v>19.690000000000001</v>
      </c>
      <c r="H125" s="21">
        <v>84</v>
      </c>
      <c r="I125" s="21">
        <v>1653.96</v>
      </c>
      <c r="J125" s="19">
        <v>44742</v>
      </c>
      <c r="K125" s="17" t="s">
        <v>417</v>
      </c>
      <c r="L125" s="21">
        <v>84</v>
      </c>
      <c r="M125" s="17" t="s">
        <v>418</v>
      </c>
      <c r="N125" s="21">
        <v>13.189</v>
      </c>
      <c r="O125" s="21">
        <v>17.7165</v>
      </c>
      <c r="P125" s="21">
        <v>14.960599999999999</v>
      </c>
      <c r="Q125" s="23">
        <v>2</v>
      </c>
    </row>
    <row r="126" spans="1:17" ht="12.75" customHeight="1">
      <c r="A126" s="17" t="s">
        <v>511</v>
      </c>
      <c r="B126" s="17" t="s">
        <v>431</v>
      </c>
      <c r="C126" s="17" t="s">
        <v>418</v>
      </c>
      <c r="D126" s="17" t="s">
        <v>414</v>
      </c>
      <c r="E126" s="17" t="s">
        <v>421</v>
      </c>
      <c r="F126" s="17" t="s">
        <v>429</v>
      </c>
      <c r="G126" s="21">
        <v>19.690000000000001</v>
      </c>
      <c r="H126" s="21">
        <v>0</v>
      </c>
      <c r="I126" s="21">
        <v>0</v>
      </c>
      <c r="J126" s="19">
        <v>44742</v>
      </c>
      <c r="K126" s="17" t="s">
        <v>417</v>
      </c>
      <c r="L126" s="21">
        <v>0</v>
      </c>
      <c r="M126" s="17" t="s">
        <v>418</v>
      </c>
      <c r="N126" s="21">
        <v>12.99</v>
      </c>
      <c r="O126" s="21">
        <v>15.75</v>
      </c>
      <c r="P126" s="21">
        <v>14.96</v>
      </c>
      <c r="Q126" s="23">
        <v>2</v>
      </c>
    </row>
    <row r="127" spans="1:17" ht="12.75" customHeight="1">
      <c r="A127" s="17" t="s">
        <v>512</v>
      </c>
      <c r="B127" s="17" t="s">
        <v>431</v>
      </c>
      <c r="C127" s="17" t="s">
        <v>418</v>
      </c>
      <c r="D127" s="17" t="s">
        <v>414</v>
      </c>
      <c r="E127" s="17" t="s">
        <v>421</v>
      </c>
      <c r="F127" s="17" t="s">
        <v>429</v>
      </c>
      <c r="G127" s="21">
        <v>19.690000000000001</v>
      </c>
      <c r="H127" s="21">
        <v>0</v>
      </c>
      <c r="I127" s="21">
        <v>0</v>
      </c>
      <c r="J127" s="19">
        <v>44742</v>
      </c>
      <c r="K127" s="17" t="s">
        <v>417</v>
      </c>
      <c r="L127" s="21">
        <v>0</v>
      </c>
      <c r="M127" s="17" t="s">
        <v>418</v>
      </c>
      <c r="N127" s="21">
        <v>14.02</v>
      </c>
      <c r="O127" s="21">
        <v>17.010000000000002</v>
      </c>
      <c r="P127" s="21">
        <v>12.01</v>
      </c>
      <c r="Q127" s="23">
        <v>2</v>
      </c>
    </row>
    <row r="128" spans="1:17" ht="12.75" customHeight="1">
      <c r="A128" s="17" t="s">
        <v>277</v>
      </c>
      <c r="B128" s="17" t="s">
        <v>431</v>
      </c>
      <c r="C128" s="17" t="s">
        <v>418</v>
      </c>
      <c r="D128" s="17" t="s">
        <v>414</v>
      </c>
      <c r="E128" s="17" t="s">
        <v>421</v>
      </c>
      <c r="F128" s="17" t="s">
        <v>429</v>
      </c>
      <c r="G128" s="21">
        <v>19.690000000000001</v>
      </c>
      <c r="H128" s="21">
        <v>0</v>
      </c>
      <c r="I128" s="21">
        <v>0</v>
      </c>
      <c r="J128" s="19">
        <v>44742</v>
      </c>
      <c r="K128" s="17" t="s">
        <v>417</v>
      </c>
      <c r="L128" s="21">
        <v>0</v>
      </c>
      <c r="M128" s="17" t="s">
        <v>418</v>
      </c>
      <c r="N128" s="21">
        <v>13.189</v>
      </c>
      <c r="O128" s="21">
        <v>17.7165</v>
      </c>
      <c r="P128" s="21">
        <v>14.960599999999999</v>
      </c>
      <c r="Q128" s="23">
        <v>2</v>
      </c>
    </row>
    <row r="129" spans="1:17" ht="12.75" customHeight="1">
      <c r="A129" s="17" t="s">
        <v>513</v>
      </c>
      <c r="B129" s="17" t="s">
        <v>431</v>
      </c>
      <c r="C129" s="17" t="s">
        <v>418</v>
      </c>
      <c r="D129" s="17" t="s">
        <v>414</v>
      </c>
      <c r="E129" s="17" t="s">
        <v>421</v>
      </c>
      <c r="F129" s="17" t="s">
        <v>429</v>
      </c>
      <c r="G129" s="21">
        <v>19.690000000000001</v>
      </c>
      <c r="H129" s="21">
        <v>0</v>
      </c>
      <c r="I129" s="21">
        <v>0</v>
      </c>
      <c r="J129" s="19">
        <v>44742</v>
      </c>
      <c r="K129" s="17" t="s">
        <v>417</v>
      </c>
      <c r="L129" s="21">
        <v>0</v>
      </c>
      <c r="M129" s="17" t="s">
        <v>418</v>
      </c>
      <c r="N129" s="21">
        <v>12.99</v>
      </c>
      <c r="O129" s="21">
        <v>15.75</v>
      </c>
      <c r="P129" s="21">
        <v>14.96</v>
      </c>
      <c r="Q129" s="23">
        <v>2</v>
      </c>
    </row>
    <row r="130" spans="1:17" ht="12.75" customHeight="1">
      <c r="A130" s="17" t="s">
        <v>313</v>
      </c>
      <c r="B130" s="17" t="s">
        <v>431</v>
      </c>
      <c r="C130" s="17" t="s">
        <v>418</v>
      </c>
      <c r="D130" s="17" t="s">
        <v>414</v>
      </c>
      <c r="E130" s="17" t="s">
        <v>421</v>
      </c>
      <c r="F130" s="17" t="s">
        <v>429</v>
      </c>
      <c r="G130" s="21">
        <v>19.690000000000001</v>
      </c>
      <c r="H130" s="21">
        <v>0</v>
      </c>
      <c r="I130" s="21">
        <v>0</v>
      </c>
      <c r="J130" s="19">
        <v>44742</v>
      </c>
      <c r="K130" s="17" t="s">
        <v>417</v>
      </c>
      <c r="L130" s="21">
        <v>0</v>
      </c>
      <c r="M130" s="17" t="s">
        <v>418</v>
      </c>
      <c r="N130" s="21">
        <v>13.189</v>
      </c>
      <c r="O130" s="21">
        <v>17.7165</v>
      </c>
      <c r="P130" s="21">
        <v>14.960599999999999</v>
      </c>
      <c r="Q130" s="23">
        <v>2</v>
      </c>
    </row>
    <row r="131" spans="1:17" ht="12.75" customHeight="1">
      <c r="A131" s="17" t="s">
        <v>514</v>
      </c>
      <c r="B131" s="17" t="s">
        <v>431</v>
      </c>
      <c r="C131" s="17" t="s">
        <v>418</v>
      </c>
      <c r="D131" s="17" t="s">
        <v>414</v>
      </c>
      <c r="E131" s="17" t="s">
        <v>421</v>
      </c>
      <c r="F131" s="17" t="s">
        <v>429</v>
      </c>
      <c r="G131" s="21">
        <v>19.690000000000001</v>
      </c>
      <c r="H131" s="21">
        <v>0</v>
      </c>
      <c r="I131" s="21">
        <v>0</v>
      </c>
      <c r="J131" s="19">
        <v>44742</v>
      </c>
      <c r="K131" s="17" t="s">
        <v>417</v>
      </c>
      <c r="L131" s="21">
        <v>0</v>
      </c>
      <c r="M131" s="17" t="s">
        <v>418</v>
      </c>
      <c r="N131" s="21">
        <v>12.992100000000001</v>
      </c>
      <c r="O131" s="21">
        <v>15.747999999999999</v>
      </c>
      <c r="P131" s="21">
        <v>14.960599999999999</v>
      </c>
      <c r="Q131" s="23">
        <v>2</v>
      </c>
    </row>
    <row r="132" spans="1:17" ht="12.75" customHeight="1">
      <c r="A132" s="17" t="s">
        <v>324</v>
      </c>
      <c r="B132" s="17" t="s">
        <v>431</v>
      </c>
      <c r="C132" s="17" t="s">
        <v>418</v>
      </c>
      <c r="D132" s="17" t="s">
        <v>414</v>
      </c>
      <c r="E132" s="17" t="s">
        <v>421</v>
      </c>
      <c r="F132" s="17" t="s">
        <v>429</v>
      </c>
      <c r="G132" s="21">
        <v>19.690000000000001</v>
      </c>
      <c r="H132" s="21">
        <v>1</v>
      </c>
      <c r="I132" s="21">
        <v>19.690000000000001</v>
      </c>
      <c r="J132" s="19">
        <v>44742</v>
      </c>
      <c r="K132" s="17" t="s">
        <v>417</v>
      </c>
      <c r="L132" s="21">
        <v>1</v>
      </c>
      <c r="M132" s="17" t="s">
        <v>418</v>
      </c>
      <c r="N132" s="21">
        <v>13.189</v>
      </c>
      <c r="O132" s="21">
        <v>17.7165</v>
      </c>
      <c r="P132" s="21">
        <v>14.960599999999999</v>
      </c>
      <c r="Q132" s="23">
        <v>2</v>
      </c>
    </row>
    <row r="133" spans="1:17" ht="12.75" customHeight="1">
      <c r="A133" s="17" t="s">
        <v>515</v>
      </c>
      <c r="B133" s="17" t="s">
        <v>431</v>
      </c>
      <c r="C133" s="17" t="s">
        <v>418</v>
      </c>
      <c r="D133" s="17" t="s">
        <v>414</v>
      </c>
      <c r="E133" s="17" t="s">
        <v>421</v>
      </c>
      <c r="F133" s="17" t="s">
        <v>429</v>
      </c>
      <c r="G133" s="21">
        <v>19.690000000000001</v>
      </c>
      <c r="H133" s="21">
        <v>0</v>
      </c>
      <c r="I133" s="21">
        <v>0</v>
      </c>
      <c r="J133" s="19">
        <v>44742</v>
      </c>
      <c r="K133" s="17" t="s">
        <v>417</v>
      </c>
      <c r="L133" s="21">
        <v>0</v>
      </c>
      <c r="M133" s="17" t="s">
        <v>418</v>
      </c>
      <c r="N133" s="21">
        <v>12.992100000000001</v>
      </c>
      <c r="O133" s="21">
        <v>15.747999999999999</v>
      </c>
      <c r="P133" s="21">
        <v>14.960599999999999</v>
      </c>
      <c r="Q133" s="23">
        <v>2</v>
      </c>
    </row>
    <row r="134" spans="1:17" ht="12.75" customHeight="1">
      <c r="A134" s="17" t="s">
        <v>316</v>
      </c>
      <c r="B134" s="17" t="s">
        <v>431</v>
      </c>
      <c r="C134" s="17" t="s">
        <v>418</v>
      </c>
      <c r="D134" s="17" t="s">
        <v>414</v>
      </c>
      <c r="E134" s="17" t="s">
        <v>421</v>
      </c>
      <c r="F134" s="17" t="s">
        <v>429</v>
      </c>
      <c r="G134" s="21">
        <v>23.15</v>
      </c>
      <c r="H134" s="21">
        <v>31</v>
      </c>
      <c r="I134" s="21">
        <v>717.65</v>
      </c>
      <c r="J134" s="19">
        <v>44742</v>
      </c>
      <c r="K134" s="17" t="s">
        <v>417</v>
      </c>
      <c r="L134" s="21">
        <v>31</v>
      </c>
      <c r="M134" s="17" t="s">
        <v>418</v>
      </c>
      <c r="N134" s="21">
        <v>13.189</v>
      </c>
      <c r="O134" s="21">
        <v>17.7165</v>
      </c>
      <c r="P134" s="21">
        <v>14.960599999999999</v>
      </c>
      <c r="Q134" s="23">
        <v>2</v>
      </c>
    </row>
    <row r="135" spans="1:17" ht="12.75" customHeight="1">
      <c r="A135" s="17" t="s">
        <v>516</v>
      </c>
      <c r="B135" s="17" t="s">
        <v>431</v>
      </c>
      <c r="C135" s="17" t="s">
        <v>490</v>
      </c>
      <c r="D135" s="17" t="s">
        <v>414</v>
      </c>
      <c r="E135" s="17" t="s">
        <v>421</v>
      </c>
      <c r="F135" s="17" t="s">
        <v>429</v>
      </c>
      <c r="G135" s="21">
        <v>23.15</v>
      </c>
      <c r="H135" s="21">
        <v>0</v>
      </c>
      <c r="I135" s="21">
        <v>0</v>
      </c>
      <c r="J135" s="19">
        <v>44742</v>
      </c>
      <c r="K135" s="17" t="s">
        <v>417</v>
      </c>
      <c r="L135" s="21">
        <v>0</v>
      </c>
      <c r="M135" s="17" t="s">
        <v>418</v>
      </c>
      <c r="N135" s="21">
        <v>12.99</v>
      </c>
      <c r="O135" s="21">
        <v>15.75</v>
      </c>
      <c r="P135" s="21">
        <v>16.54</v>
      </c>
      <c r="Q135" s="23">
        <v>2</v>
      </c>
    </row>
    <row r="136" spans="1:17" ht="12.75" customHeight="1">
      <c r="A136" s="17" t="s">
        <v>517</v>
      </c>
      <c r="B136" s="17" t="s">
        <v>431</v>
      </c>
      <c r="C136" s="17" t="s">
        <v>418</v>
      </c>
      <c r="D136" s="17" t="s">
        <v>414</v>
      </c>
      <c r="E136" s="17" t="s">
        <v>421</v>
      </c>
      <c r="F136" s="17" t="s">
        <v>429</v>
      </c>
      <c r="G136" s="21">
        <v>23.15</v>
      </c>
      <c r="H136" s="21">
        <v>0</v>
      </c>
      <c r="I136" s="21">
        <v>0</v>
      </c>
      <c r="J136" s="19">
        <v>44742</v>
      </c>
      <c r="K136" s="17" t="s">
        <v>417</v>
      </c>
      <c r="L136" s="21">
        <v>0</v>
      </c>
      <c r="M136" s="17" t="s">
        <v>418</v>
      </c>
      <c r="N136" s="21">
        <v>14.02</v>
      </c>
      <c r="O136" s="21">
        <v>17.010000000000002</v>
      </c>
      <c r="P136" s="21">
        <v>12.01</v>
      </c>
      <c r="Q136" s="23">
        <v>2</v>
      </c>
    </row>
    <row r="137" spans="1:17" ht="12.75" customHeight="1">
      <c r="A137" s="17" t="s">
        <v>307</v>
      </c>
      <c r="B137" s="17" t="s">
        <v>431</v>
      </c>
      <c r="C137" s="17" t="s">
        <v>418</v>
      </c>
      <c r="D137" s="17" t="s">
        <v>414</v>
      </c>
      <c r="E137" s="17" t="s">
        <v>421</v>
      </c>
      <c r="F137" s="17" t="s">
        <v>429</v>
      </c>
      <c r="G137" s="21">
        <v>23.15</v>
      </c>
      <c r="H137" s="21">
        <v>0</v>
      </c>
      <c r="I137" s="21">
        <v>0</v>
      </c>
      <c r="J137" s="19">
        <v>44742</v>
      </c>
      <c r="K137" s="17" t="s">
        <v>417</v>
      </c>
      <c r="L137" s="21">
        <v>0</v>
      </c>
      <c r="M137" s="17" t="s">
        <v>418</v>
      </c>
      <c r="N137" s="21">
        <v>13.189</v>
      </c>
      <c r="O137" s="21">
        <v>17.7165</v>
      </c>
      <c r="P137" s="21">
        <v>14.960599999999999</v>
      </c>
      <c r="Q137" s="23">
        <v>2</v>
      </c>
    </row>
    <row r="138" spans="1:17" ht="12.75" customHeight="1">
      <c r="A138" s="17" t="s">
        <v>518</v>
      </c>
      <c r="B138" s="17" t="s">
        <v>431</v>
      </c>
      <c r="C138" s="17" t="s">
        <v>418</v>
      </c>
      <c r="D138" s="17" t="s">
        <v>414</v>
      </c>
      <c r="E138" s="17" t="s">
        <v>421</v>
      </c>
      <c r="F138" s="17" t="s">
        <v>429</v>
      </c>
      <c r="G138" s="21">
        <v>23.15</v>
      </c>
      <c r="H138" s="21">
        <v>0</v>
      </c>
      <c r="I138" s="21">
        <v>0</v>
      </c>
      <c r="J138" s="19">
        <v>44742</v>
      </c>
      <c r="K138" s="17" t="s">
        <v>417</v>
      </c>
      <c r="L138" s="21">
        <v>0</v>
      </c>
      <c r="M138" s="17" t="s">
        <v>418</v>
      </c>
      <c r="N138" s="21">
        <v>12.992100000000001</v>
      </c>
      <c r="O138" s="21">
        <v>15.747999999999999</v>
      </c>
      <c r="P138" s="21">
        <v>16.535399999999999</v>
      </c>
      <c r="Q138" s="23">
        <v>2</v>
      </c>
    </row>
    <row r="139" spans="1:17" ht="12.75" customHeight="1">
      <c r="A139" s="17" t="s">
        <v>344</v>
      </c>
      <c r="B139" s="17" t="s">
        <v>431</v>
      </c>
      <c r="C139" s="17" t="s">
        <v>418</v>
      </c>
      <c r="D139" s="17" t="s">
        <v>414</v>
      </c>
      <c r="E139" s="17" t="s">
        <v>421</v>
      </c>
      <c r="F139" s="17" t="s">
        <v>429</v>
      </c>
      <c r="G139" s="21">
        <v>23.15</v>
      </c>
      <c r="H139" s="21">
        <v>0</v>
      </c>
      <c r="I139" s="21">
        <v>0</v>
      </c>
      <c r="J139" s="19">
        <v>44742</v>
      </c>
      <c r="K139" s="17" t="s">
        <v>417</v>
      </c>
      <c r="L139" s="21">
        <v>0</v>
      </c>
      <c r="M139" s="17" t="s">
        <v>418</v>
      </c>
      <c r="N139" s="21">
        <v>13.189</v>
      </c>
      <c r="O139" s="21">
        <v>17.7165</v>
      </c>
      <c r="P139" s="21">
        <v>14.960599999999999</v>
      </c>
      <c r="Q139" s="23">
        <v>2</v>
      </c>
    </row>
    <row r="140" spans="1:17" ht="12.75" customHeight="1">
      <c r="A140" s="17" t="s">
        <v>519</v>
      </c>
      <c r="B140" s="17" t="s">
        <v>431</v>
      </c>
      <c r="C140" s="17" t="s">
        <v>418</v>
      </c>
      <c r="D140" s="17" t="s">
        <v>414</v>
      </c>
      <c r="E140" s="17" t="s">
        <v>421</v>
      </c>
      <c r="F140" s="17" t="s">
        <v>429</v>
      </c>
      <c r="G140" s="21">
        <v>23.15</v>
      </c>
      <c r="H140" s="21">
        <v>0</v>
      </c>
      <c r="I140" s="21">
        <v>0</v>
      </c>
      <c r="J140" s="19">
        <v>44742</v>
      </c>
      <c r="K140" s="17" t="s">
        <v>417</v>
      </c>
      <c r="L140" s="21">
        <v>0</v>
      </c>
      <c r="M140" s="17" t="s">
        <v>418</v>
      </c>
      <c r="N140" s="21">
        <v>12.992100000000001</v>
      </c>
      <c r="O140" s="21">
        <v>15.747999999999999</v>
      </c>
      <c r="P140" s="21">
        <v>16.535399999999999</v>
      </c>
      <c r="Q140" s="23">
        <v>2</v>
      </c>
    </row>
    <row r="141" spans="1:17" ht="12.75" customHeight="1">
      <c r="A141" s="17" t="s">
        <v>321</v>
      </c>
      <c r="B141" s="17" t="s">
        <v>431</v>
      </c>
      <c r="C141" s="17" t="s">
        <v>418</v>
      </c>
      <c r="D141" s="17" t="s">
        <v>414</v>
      </c>
      <c r="E141" s="17" t="s">
        <v>421</v>
      </c>
      <c r="F141" s="17" t="s">
        <v>429</v>
      </c>
      <c r="G141" s="21">
        <v>23.15</v>
      </c>
      <c r="H141" s="21">
        <v>0</v>
      </c>
      <c r="I141" s="21">
        <v>0</v>
      </c>
      <c r="J141" s="19">
        <v>44742</v>
      </c>
      <c r="K141" s="17" t="s">
        <v>417</v>
      </c>
      <c r="L141" s="21">
        <v>0</v>
      </c>
      <c r="M141" s="17" t="s">
        <v>418</v>
      </c>
      <c r="N141" s="21">
        <v>13.189</v>
      </c>
      <c r="O141" s="21">
        <v>17.7165</v>
      </c>
      <c r="P141" s="21">
        <v>14.960599999999999</v>
      </c>
      <c r="Q141" s="23">
        <v>2</v>
      </c>
    </row>
    <row r="142" spans="1:17" ht="12.75" customHeight="1">
      <c r="A142" s="17" t="s">
        <v>269</v>
      </c>
      <c r="B142" s="17" t="s">
        <v>432</v>
      </c>
      <c r="C142" s="17" t="s">
        <v>418</v>
      </c>
      <c r="D142" s="17" t="s">
        <v>414</v>
      </c>
      <c r="E142" s="17" t="s">
        <v>421</v>
      </c>
      <c r="F142" s="17" t="s">
        <v>429</v>
      </c>
      <c r="G142" s="21">
        <v>10.9</v>
      </c>
      <c r="H142" s="21">
        <v>16</v>
      </c>
      <c r="I142" s="21">
        <v>174.4</v>
      </c>
      <c r="J142" s="19">
        <v>44742</v>
      </c>
      <c r="K142" s="17" t="s">
        <v>417</v>
      </c>
      <c r="L142" s="21">
        <v>16</v>
      </c>
      <c r="M142" s="17" t="s">
        <v>418</v>
      </c>
      <c r="N142" s="21">
        <v>10.629899999999999</v>
      </c>
      <c r="O142" s="21">
        <v>15.5512</v>
      </c>
      <c r="P142" s="21">
        <v>21.181100000000001</v>
      </c>
      <c r="Q142" s="23">
        <v>4</v>
      </c>
    </row>
    <row r="143" spans="1:17" ht="12.75" customHeight="1">
      <c r="A143" s="17" t="s">
        <v>520</v>
      </c>
      <c r="B143" s="17" t="s">
        <v>432</v>
      </c>
      <c r="C143" s="17" t="s">
        <v>418</v>
      </c>
      <c r="D143" s="17" t="s">
        <v>414</v>
      </c>
      <c r="E143" s="17" t="s">
        <v>421</v>
      </c>
      <c r="F143" s="17" t="s">
        <v>429</v>
      </c>
      <c r="G143" s="21">
        <v>10.9</v>
      </c>
      <c r="H143" s="21">
        <v>0</v>
      </c>
      <c r="I143" s="21">
        <v>0</v>
      </c>
      <c r="J143" s="19">
        <v>44742</v>
      </c>
      <c r="K143" s="17" t="s">
        <v>417</v>
      </c>
      <c r="L143" s="21">
        <v>0</v>
      </c>
      <c r="M143" s="17" t="s">
        <v>418</v>
      </c>
      <c r="N143" s="21">
        <v>13</v>
      </c>
      <c r="O143" s="21">
        <v>16</v>
      </c>
      <c r="P143" s="21">
        <v>14.17</v>
      </c>
      <c r="Q143" s="23">
        <v>4</v>
      </c>
    </row>
    <row r="144" spans="1:17" ht="12.75" customHeight="1">
      <c r="A144" s="17" t="s">
        <v>521</v>
      </c>
      <c r="B144" s="17" t="s">
        <v>432</v>
      </c>
      <c r="C144" s="17" t="s">
        <v>418</v>
      </c>
      <c r="D144" s="17" t="s">
        <v>414</v>
      </c>
      <c r="E144" s="17" t="s">
        <v>421</v>
      </c>
      <c r="F144" s="17" t="s">
        <v>429</v>
      </c>
      <c r="G144" s="21">
        <v>10.9</v>
      </c>
      <c r="H144" s="21">
        <v>0</v>
      </c>
      <c r="I144" s="21">
        <v>0</v>
      </c>
      <c r="J144" s="19">
        <v>44742</v>
      </c>
      <c r="K144" s="17" t="s">
        <v>417</v>
      </c>
      <c r="L144" s="21">
        <v>0</v>
      </c>
      <c r="M144" s="17" t="s">
        <v>418</v>
      </c>
      <c r="N144" s="21">
        <v>15.98</v>
      </c>
      <c r="O144" s="21">
        <v>22.01</v>
      </c>
      <c r="P144" s="21">
        <v>12.01</v>
      </c>
      <c r="Q144" s="23">
        <v>4</v>
      </c>
    </row>
    <row r="145" spans="1:17" ht="12.75" customHeight="1">
      <c r="A145" s="17" t="s">
        <v>347</v>
      </c>
      <c r="B145" s="17" t="s">
        <v>432</v>
      </c>
      <c r="C145" s="17" t="s">
        <v>418</v>
      </c>
      <c r="D145" s="17" t="s">
        <v>414</v>
      </c>
      <c r="E145" s="17" t="s">
        <v>421</v>
      </c>
      <c r="F145" s="17" t="s">
        <v>429</v>
      </c>
      <c r="G145" s="21">
        <v>10.9</v>
      </c>
      <c r="H145" s="21">
        <v>40</v>
      </c>
      <c r="I145" s="21">
        <v>436</v>
      </c>
      <c r="J145" s="19">
        <v>44742</v>
      </c>
      <c r="K145" s="17" t="s">
        <v>417</v>
      </c>
      <c r="L145" s="21">
        <v>40</v>
      </c>
      <c r="M145" s="17" t="s">
        <v>418</v>
      </c>
      <c r="N145" s="21">
        <v>15.98</v>
      </c>
      <c r="O145" s="21">
        <v>22.01</v>
      </c>
      <c r="P145" s="21">
        <v>12.01</v>
      </c>
      <c r="Q145" s="23">
        <v>4</v>
      </c>
    </row>
    <row r="146" spans="1:17" ht="12.75" customHeight="1">
      <c r="A146" s="17" t="s">
        <v>522</v>
      </c>
      <c r="B146" s="17" t="s">
        <v>432</v>
      </c>
      <c r="C146" s="17" t="s">
        <v>418</v>
      </c>
      <c r="D146" s="17" t="s">
        <v>414</v>
      </c>
      <c r="E146" s="17" t="s">
        <v>421</v>
      </c>
      <c r="F146" s="17" t="s">
        <v>429</v>
      </c>
      <c r="G146" s="21">
        <v>10.9</v>
      </c>
      <c r="H146" s="21">
        <v>0</v>
      </c>
      <c r="I146" s="21">
        <v>0</v>
      </c>
      <c r="J146" s="19">
        <v>44742</v>
      </c>
      <c r="K146" s="17" t="s">
        <v>417</v>
      </c>
      <c r="L146" s="21">
        <v>0</v>
      </c>
      <c r="M146" s="17" t="s">
        <v>418</v>
      </c>
      <c r="N146" s="21">
        <v>13</v>
      </c>
      <c r="O146" s="21">
        <v>16</v>
      </c>
      <c r="P146" s="21">
        <v>14.17</v>
      </c>
      <c r="Q146" s="23">
        <v>4</v>
      </c>
    </row>
    <row r="147" spans="1:17" ht="12.75" customHeight="1">
      <c r="A147" s="17" t="s">
        <v>341</v>
      </c>
      <c r="B147" s="17" t="s">
        <v>432</v>
      </c>
      <c r="C147" s="17" t="s">
        <v>418</v>
      </c>
      <c r="D147" s="17" t="s">
        <v>414</v>
      </c>
      <c r="E147" s="17" t="s">
        <v>421</v>
      </c>
      <c r="F147" s="17" t="s">
        <v>429</v>
      </c>
      <c r="G147" s="21">
        <v>11.05</v>
      </c>
      <c r="H147" s="21">
        <v>205</v>
      </c>
      <c r="I147" s="21">
        <v>2265.25</v>
      </c>
      <c r="J147" s="19">
        <v>44742</v>
      </c>
      <c r="K147" s="17" t="s">
        <v>417</v>
      </c>
      <c r="L147" s="21">
        <v>205</v>
      </c>
      <c r="M147" s="17" t="s">
        <v>418</v>
      </c>
      <c r="N147" s="21">
        <v>10.63</v>
      </c>
      <c r="O147" s="21">
        <v>15.75</v>
      </c>
      <c r="P147" s="21">
        <v>21.26</v>
      </c>
      <c r="Q147" s="23">
        <v>4</v>
      </c>
    </row>
    <row r="148" spans="1:17" ht="12.75" customHeight="1">
      <c r="A148" s="17" t="s">
        <v>365</v>
      </c>
      <c r="B148" s="17" t="s">
        <v>432</v>
      </c>
      <c r="C148" s="17" t="s">
        <v>418</v>
      </c>
      <c r="D148" s="17" t="s">
        <v>414</v>
      </c>
      <c r="E148" s="17" t="s">
        <v>421</v>
      </c>
      <c r="F148" s="17" t="s">
        <v>429</v>
      </c>
      <c r="G148" s="21">
        <v>11.05</v>
      </c>
      <c r="H148" s="21">
        <v>1</v>
      </c>
      <c r="I148" s="21">
        <v>11.05</v>
      </c>
      <c r="J148" s="19">
        <v>44742</v>
      </c>
      <c r="K148" s="17" t="s">
        <v>417</v>
      </c>
      <c r="L148" s="21">
        <v>1</v>
      </c>
      <c r="M148" s="17" t="s">
        <v>418</v>
      </c>
      <c r="N148" s="21">
        <v>12.992100000000001</v>
      </c>
      <c r="O148" s="21">
        <v>15.747999999999999</v>
      </c>
      <c r="P148" s="21">
        <v>14.1732</v>
      </c>
      <c r="Q148" s="23">
        <v>4</v>
      </c>
    </row>
    <row r="149" spans="1:17" ht="12.75" customHeight="1">
      <c r="A149" s="17" t="s">
        <v>523</v>
      </c>
      <c r="B149" s="17" t="s">
        <v>432</v>
      </c>
      <c r="C149" s="17" t="s">
        <v>418</v>
      </c>
      <c r="D149" s="17" t="s">
        <v>414</v>
      </c>
      <c r="E149" s="17" t="s">
        <v>421</v>
      </c>
      <c r="F149" s="17" t="s">
        <v>429</v>
      </c>
      <c r="G149" s="21">
        <v>11.05</v>
      </c>
      <c r="H149" s="21">
        <v>0</v>
      </c>
      <c r="I149" s="21">
        <v>0</v>
      </c>
      <c r="J149" s="19">
        <v>44742</v>
      </c>
      <c r="K149" s="17" t="s">
        <v>417</v>
      </c>
      <c r="L149" s="21">
        <v>0</v>
      </c>
      <c r="M149" s="17" t="s">
        <v>418</v>
      </c>
      <c r="N149" s="21">
        <v>13</v>
      </c>
      <c r="O149" s="21">
        <v>16</v>
      </c>
      <c r="P149" s="21">
        <v>14.17</v>
      </c>
      <c r="Q149" s="23">
        <v>4</v>
      </c>
    </row>
    <row r="150" spans="1:17" ht="12.75" customHeight="1">
      <c r="A150" s="17" t="s">
        <v>374</v>
      </c>
      <c r="B150" s="17" t="s">
        <v>433</v>
      </c>
      <c r="C150" s="17" t="s">
        <v>434</v>
      </c>
      <c r="D150" s="17" t="s">
        <v>414</v>
      </c>
      <c r="E150" s="17" t="s">
        <v>421</v>
      </c>
      <c r="F150" s="17" t="s">
        <v>429</v>
      </c>
      <c r="G150" s="21">
        <v>0.01</v>
      </c>
      <c r="H150" s="21">
        <v>1</v>
      </c>
      <c r="I150" s="21">
        <v>0.01</v>
      </c>
      <c r="J150" s="19">
        <v>44742</v>
      </c>
      <c r="K150" s="17" t="s">
        <v>417</v>
      </c>
      <c r="L150" s="21">
        <v>1</v>
      </c>
      <c r="M150" s="17" t="s">
        <v>418</v>
      </c>
      <c r="N150" s="21">
        <v>16</v>
      </c>
      <c r="O150" s="21">
        <v>22</v>
      </c>
      <c r="P150" s="21">
        <v>13.39</v>
      </c>
      <c r="Q150" s="23">
        <v>4</v>
      </c>
    </row>
    <row r="151" spans="1:17" ht="12.75" customHeight="1">
      <c r="A151" s="17" t="s">
        <v>524</v>
      </c>
      <c r="B151" s="17" t="s">
        <v>433</v>
      </c>
      <c r="C151" s="17" t="s">
        <v>418</v>
      </c>
      <c r="D151" s="17" t="s">
        <v>414</v>
      </c>
      <c r="E151" s="17" t="s">
        <v>421</v>
      </c>
      <c r="F151" s="17" t="s">
        <v>429</v>
      </c>
      <c r="G151" s="21">
        <v>9.58</v>
      </c>
      <c r="H151" s="21">
        <v>0</v>
      </c>
      <c r="I151" s="21">
        <v>0</v>
      </c>
      <c r="J151" s="19">
        <v>44742</v>
      </c>
      <c r="K151" s="17" t="s">
        <v>417</v>
      </c>
      <c r="L151" s="21">
        <v>0</v>
      </c>
      <c r="M151" s="17" t="s">
        <v>418</v>
      </c>
      <c r="N151" s="21">
        <v>12.99</v>
      </c>
      <c r="O151" s="21">
        <v>15.75</v>
      </c>
      <c r="P151" s="21">
        <v>11.81</v>
      </c>
      <c r="Q151" s="23">
        <v>4</v>
      </c>
    </row>
    <row r="152" spans="1:17" ht="12.75" customHeight="1">
      <c r="A152" s="17" t="s">
        <v>356</v>
      </c>
      <c r="B152" s="17" t="s">
        <v>433</v>
      </c>
      <c r="C152" s="17" t="s">
        <v>418</v>
      </c>
      <c r="D152" s="17" t="s">
        <v>414</v>
      </c>
      <c r="E152" s="17" t="s">
        <v>421</v>
      </c>
      <c r="F152" s="17" t="s">
        <v>429</v>
      </c>
      <c r="G152" s="21">
        <v>9.58</v>
      </c>
      <c r="H152" s="21">
        <v>2</v>
      </c>
      <c r="I152" s="21">
        <v>19.16</v>
      </c>
      <c r="J152" s="19">
        <v>44742</v>
      </c>
      <c r="K152" s="17" t="s">
        <v>417</v>
      </c>
      <c r="L152" s="21">
        <v>2</v>
      </c>
      <c r="M152" s="17" t="s">
        <v>418</v>
      </c>
      <c r="N152" s="21">
        <v>12.5984</v>
      </c>
      <c r="O152" s="21">
        <v>15.5512</v>
      </c>
      <c r="P152" s="21">
        <v>16.929099999999998</v>
      </c>
      <c r="Q152" s="23">
        <v>4</v>
      </c>
    </row>
    <row r="153" spans="1:17" ht="12.75" customHeight="1">
      <c r="A153" s="17" t="s">
        <v>525</v>
      </c>
      <c r="B153" s="17" t="s">
        <v>433</v>
      </c>
      <c r="C153" s="17" t="s">
        <v>418</v>
      </c>
      <c r="D153" s="17" t="s">
        <v>414</v>
      </c>
      <c r="E153" s="17" t="s">
        <v>421</v>
      </c>
      <c r="F153" s="17" t="s">
        <v>429</v>
      </c>
      <c r="G153" s="21">
        <v>9.58</v>
      </c>
      <c r="H153" s="21">
        <v>0</v>
      </c>
      <c r="I153" s="21">
        <v>0</v>
      </c>
      <c r="J153" s="19">
        <v>44742</v>
      </c>
      <c r="K153" s="17" t="s">
        <v>417</v>
      </c>
      <c r="L153" s="21">
        <v>0</v>
      </c>
      <c r="M153" s="17" t="s">
        <v>418</v>
      </c>
      <c r="N153" s="21">
        <v>16</v>
      </c>
      <c r="O153" s="21">
        <v>22</v>
      </c>
      <c r="P153" s="21">
        <v>13.39</v>
      </c>
      <c r="Q153" s="23">
        <v>4</v>
      </c>
    </row>
    <row r="154" spans="1:17" ht="12.75" customHeight="1">
      <c r="A154" s="17" t="s">
        <v>283</v>
      </c>
      <c r="B154" s="17" t="s">
        <v>433</v>
      </c>
      <c r="C154" s="17" t="s">
        <v>418</v>
      </c>
      <c r="D154" s="17" t="s">
        <v>414</v>
      </c>
      <c r="E154" s="17" t="s">
        <v>421</v>
      </c>
      <c r="F154" s="17" t="s">
        <v>429</v>
      </c>
      <c r="G154" s="21">
        <v>9.58</v>
      </c>
      <c r="H154" s="21">
        <v>2</v>
      </c>
      <c r="I154" s="21">
        <v>19.16</v>
      </c>
      <c r="J154" s="19">
        <v>44742</v>
      </c>
      <c r="K154" s="17" t="s">
        <v>417</v>
      </c>
      <c r="L154" s="21">
        <v>2</v>
      </c>
      <c r="M154" s="17" t="s">
        <v>418</v>
      </c>
      <c r="N154" s="21">
        <v>12.5984</v>
      </c>
      <c r="O154" s="21">
        <v>15.5512</v>
      </c>
      <c r="P154" s="21">
        <v>16.929099999999998</v>
      </c>
      <c r="Q154" s="23">
        <v>4</v>
      </c>
    </row>
    <row r="155" spans="1:17" ht="12.75" customHeight="1">
      <c r="A155" s="17" t="s">
        <v>526</v>
      </c>
      <c r="B155" s="17" t="s">
        <v>433</v>
      </c>
      <c r="C155" s="17" t="s">
        <v>418</v>
      </c>
      <c r="D155" s="17" t="s">
        <v>414</v>
      </c>
      <c r="E155" s="17" t="s">
        <v>421</v>
      </c>
      <c r="F155" s="17" t="s">
        <v>429</v>
      </c>
      <c r="G155" s="21">
        <v>9.58</v>
      </c>
      <c r="H155" s="21">
        <v>0</v>
      </c>
      <c r="I155" s="21">
        <v>0</v>
      </c>
      <c r="J155" s="19">
        <v>44742</v>
      </c>
      <c r="K155" s="17" t="s">
        <v>417</v>
      </c>
      <c r="L155" s="21">
        <v>0</v>
      </c>
      <c r="M155" s="17" t="s">
        <v>418</v>
      </c>
      <c r="N155" s="21">
        <v>16</v>
      </c>
      <c r="O155" s="21">
        <v>22</v>
      </c>
      <c r="P155" s="21">
        <v>13.39</v>
      </c>
      <c r="Q155" s="23">
        <v>4</v>
      </c>
    </row>
    <row r="156" spans="1:17" ht="12.75" customHeight="1">
      <c r="A156" s="17" t="s">
        <v>377</v>
      </c>
      <c r="B156" s="17" t="s">
        <v>433</v>
      </c>
      <c r="C156" s="17" t="s">
        <v>418</v>
      </c>
      <c r="D156" s="17" t="s">
        <v>414</v>
      </c>
      <c r="E156" s="17" t="s">
        <v>421</v>
      </c>
      <c r="F156" s="17" t="s">
        <v>429</v>
      </c>
      <c r="G156" s="21">
        <v>9.7799999999999994</v>
      </c>
      <c r="H156" s="21">
        <v>0</v>
      </c>
      <c r="I156" s="21">
        <v>0</v>
      </c>
      <c r="J156" s="19">
        <v>44742</v>
      </c>
      <c r="K156" s="17" t="s">
        <v>417</v>
      </c>
      <c r="L156" s="21">
        <v>0</v>
      </c>
      <c r="M156" s="17" t="s">
        <v>418</v>
      </c>
      <c r="N156" s="21">
        <v>12.5984</v>
      </c>
      <c r="O156" s="21">
        <v>15.5512</v>
      </c>
      <c r="P156" s="21">
        <v>16.929099999999998</v>
      </c>
      <c r="Q156" s="23">
        <v>4</v>
      </c>
    </row>
    <row r="157" spans="1:17" ht="12.75" customHeight="1">
      <c r="A157" s="17" t="s">
        <v>368</v>
      </c>
      <c r="B157" s="17" t="s">
        <v>433</v>
      </c>
      <c r="C157" s="17" t="s">
        <v>418</v>
      </c>
      <c r="D157" s="17" t="s">
        <v>414</v>
      </c>
      <c r="E157" s="17" t="s">
        <v>421</v>
      </c>
      <c r="F157" s="17" t="s">
        <v>429</v>
      </c>
      <c r="G157" s="21">
        <v>9.7799999999999994</v>
      </c>
      <c r="H157" s="21">
        <v>0</v>
      </c>
      <c r="I157" s="21">
        <v>0</v>
      </c>
      <c r="J157" s="19">
        <v>44742</v>
      </c>
      <c r="K157" s="17" t="s">
        <v>417</v>
      </c>
      <c r="L157" s="21">
        <v>0</v>
      </c>
      <c r="M157" s="17" t="s">
        <v>418</v>
      </c>
      <c r="N157" s="21">
        <v>12.5984</v>
      </c>
      <c r="O157" s="21">
        <v>15.5512</v>
      </c>
      <c r="P157" s="21">
        <v>16.929099999999998</v>
      </c>
      <c r="Q157" s="23">
        <v>4</v>
      </c>
    </row>
    <row r="158" spans="1:17" ht="12.75" customHeight="1">
      <c r="A158" s="17" t="s">
        <v>527</v>
      </c>
      <c r="B158" s="17" t="s">
        <v>433</v>
      </c>
      <c r="C158" s="17" t="s">
        <v>418</v>
      </c>
      <c r="D158" s="17" t="s">
        <v>414</v>
      </c>
      <c r="E158" s="17" t="s">
        <v>421</v>
      </c>
      <c r="F158" s="17" t="s">
        <v>429</v>
      </c>
      <c r="G158" s="21">
        <v>9.7799999999999994</v>
      </c>
      <c r="H158" s="21">
        <v>0</v>
      </c>
      <c r="I158" s="21">
        <v>0</v>
      </c>
      <c r="J158" s="19">
        <v>44742</v>
      </c>
      <c r="K158" s="17" t="s">
        <v>417</v>
      </c>
      <c r="L158" s="21">
        <v>0</v>
      </c>
      <c r="M158" s="17" t="s">
        <v>418</v>
      </c>
      <c r="N158" s="21">
        <v>12.99</v>
      </c>
      <c r="O158" s="21">
        <v>15.75</v>
      </c>
      <c r="P158" s="21">
        <v>11.81</v>
      </c>
      <c r="Q158" s="23">
        <v>4</v>
      </c>
    </row>
    <row r="159" spans="1:17" ht="12.75" customHeight="1">
      <c r="A159" s="17" t="s">
        <v>383</v>
      </c>
      <c r="B159" s="17" t="s">
        <v>433</v>
      </c>
      <c r="C159" s="17" t="s">
        <v>418</v>
      </c>
      <c r="D159" s="17" t="s">
        <v>414</v>
      </c>
      <c r="E159" s="17" t="s">
        <v>421</v>
      </c>
      <c r="F159" s="17" t="s">
        <v>429</v>
      </c>
      <c r="G159" s="21">
        <v>9.7799999999999994</v>
      </c>
      <c r="H159" s="21">
        <v>2</v>
      </c>
      <c r="I159" s="21">
        <v>19.559999999999999</v>
      </c>
      <c r="J159" s="19">
        <v>44742</v>
      </c>
      <c r="K159" s="17" t="s">
        <v>417</v>
      </c>
      <c r="L159" s="21">
        <v>2</v>
      </c>
      <c r="M159" s="17" t="s">
        <v>418</v>
      </c>
      <c r="N159" s="21">
        <v>12.5984</v>
      </c>
      <c r="O159" s="21">
        <v>15.5512</v>
      </c>
      <c r="P159" s="21">
        <v>16.929099999999998</v>
      </c>
      <c r="Q159" s="23">
        <v>4</v>
      </c>
    </row>
    <row r="160" spans="1:17" ht="12.75" customHeight="1">
      <c r="A160" s="17" t="s">
        <v>528</v>
      </c>
      <c r="B160" s="17" t="s">
        <v>529</v>
      </c>
      <c r="C160" s="17" t="s">
        <v>418</v>
      </c>
      <c r="D160" s="17" t="s">
        <v>414</v>
      </c>
      <c r="E160" s="17" t="s">
        <v>421</v>
      </c>
      <c r="F160" s="17" t="s">
        <v>429</v>
      </c>
      <c r="G160" s="21">
        <v>17.100000000000001</v>
      </c>
      <c r="H160" s="21">
        <v>0</v>
      </c>
      <c r="I160" s="21">
        <v>0</v>
      </c>
      <c r="J160" s="19">
        <v>44742</v>
      </c>
      <c r="K160" s="17" t="s">
        <v>417</v>
      </c>
      <c r="L160" s="21">
        <v>0</v>
      </c>
      <c r="M160" s="17" t="s">
        <v>418</v>
      </c>
      <c r="N160" s="21">
        <v>10.629899999999999</v>
      </c>
      <c r="O160" s="21">
        <v>15.5512</v>
      </c>
      <c r="P160" s="21">
        <v>21.181100000000001</v>
      </c>
      <c r="Q160" s="23">
        <v>4</v>
      </c>
    </row>
    <row r="161" spans="1:17" ht="12.75" customHeight="1">
      <c r="A161" s="17" t="s">
        <v>392</v>
      </c>
      <c r="B161" s="17" t="s">
        <v>435</v>
      </c>
      <c r="C161" s="17" t="s">
        <v>418</v>
      </c>
      <c r="D161" s="17" t="s">
        <v>414</v>
      </c>
      <c r="E161" s="17" t="s">
        <v>421</v>
      </c>
      <c r="F161" s="17" t="s">
        <v>436</v>
      </c>
      <c r="G161" s="21">
        <v>10.94</v>
      </c>
      <c r="H161" s="21">
        <v>2</v>
      </c>
      <c r="I161" s="21">
        <v>21.88</v>
      </c>
      <c r="J161" s="19">
        <v>44742</v>
      </c>
      <c r="K161" s="17" t="s">
        <v>417</v>
      </c>
      <c r="L161" s="21">
        <v>2</v>
      </c>
      <c r="M161" s="17" t="s">
        <v>418</v>
      </c>
      <c r="N161" s="21">
        <v>13.189</v>
      </c>
      <c r="O161" s="21">
        <v>16.732299999999999</v>
      </c>
      <c r="P161" s="21">
        <v>13.9764</v>
      </c>
      <c r="Q161" s="23">
        <v>2</v>
      </c>
    </row>
    <row r="162" spans="1:17" ht="12.75" customHeight="1">
      <c r="A162" s="17" t="s">
        <v>530</v>
      </c>
      <c r="B162" s="17" t="s">
        <v>435</v>
      </c>
      <c r="C162" s="17" t="s">
        <v>418</v>
      </c>
      <c r="D162" s="17" t="s">
        <v>414</v>
      </c>
      <c r="E162" s="17" t="s">
        <v>421</v>
      </c>
      <c r="F162" s="17" t="s">
        <v>436</v>
      </c>
      <c r="G162" s="21">
        <v>10.94</v>
      </c>
      <c r="H162" s="21">
        <v>0</v>
      </c>
      <c r="I162" s="21">
        <v>0</v>
      </c>
      <c r="J162" s="19">
        <v>44742</v>
      </c>
      <c r="K162" s="17" t="s">
        <v>417</v>
      </c>
      <c r="L162" s="21">
        <v>0</v>
      </c>
      <c r="M162" s="17" t="s">
        <v>418</v>
      </c>
      <c r="N162" s="21">
        <v>12.99</v>
      </c>
      <c r="O162" s="21">
        <v>15.75</v>
      </c>
      <c r="P162" s="21">
        <v>12.99</v>
      </c>
      <c r="Q162" s="23">
        <v>2</v>
      </c>
    </row>
    <row r="163" spans="1:17" ht="12.75" customHeight="1">
      <c r="A163" s="17" t="s">
        <v>531</v>
      </c>
      <c r="B163" s="17" t="s">
        <v>435</v>
      </c>
      <c r="C163" s="17" t="s">
        <v>418</v>
      </c>
      <c r="D163" s="17" t="s">
        <v>414</v>
      </c>
      <c r="E163" s="17" t="s">
        <v>421</v>
      </c>
      <c r="F163" s="17" t="s">
        <v>436</v>
      </c>
      <c r="G163" s="21">
        <v>10.94</v>
      </c>
      <c r="H163" s="21">
        <v>0</v>
      </c>
      <c r="I163" s="21">
        <v>0</v>
      </c>
      <c r="J163" s="19">
        <v>44742</v>
      </c>
      <c r="K163" s="17" t="s">
        <v>417</v>
      </c>
      <c r="L163" s="21">
        <v>0</v>
      </c>
      <c r="M163" s="17" t="s">
        <v>418</v>
      </c>
      <c r="N163" s="21">
        <v>14</v>
      </c>
      <c r="O163" s="21">
        <v>17</v>
      </c>
      <c r="P163" s="21">
        <v>14</v>
      </c>
      <c r="Q163" s="23">
        <v>2</v>
      </c>
    </row>
    <row r="164" spans="1:17" ht="12.75" customHeight="1">
      <c r="A164" s="17" t="s">
        <v>389</v>
      </c>
      <c r="B164" s="17" t="s">
        <v>437</v>
      </c>
      <c r="C164" s="17" t="s">
        <v>418</v>
      </c>
      <c r="D164" s="17" t="s">
        <v>414</v>
      </c>
      <c r="E164" s="17" t="s">
        <v>421</v>
      </c>
      <c r="F164" s="17" t="s">
        <v>436</v>
      </c>
      <c r="G164" s="21">
        <v>11.59</v>
      </c>
      <c r="H164" s="21">
        <v>0</v>
      </c>
      <c r="I164" s="21">
        <v>0</v>
      </c>
      <c r="J164" s="19">
        <v>44742</v>
      </c>
      <c r="K164" s="17" t="s">
        <v>417</v>
      </c>
      <c r="L164" s="21">
        <v>0</v>
      </c>
      <c r="M164" s="17" t="s">
        <v>418</v>
      </c>
      <c r="N164" s="21">
        <v>13.189</v>
      </c>
      <c r="O164" s="21">
        <v>16.732299999999999</v>
      </c>
      <c r="P164" s="21">
        <v>13.9764</v>
      </c>
      <c r="Q164" s="23">
        <v>2</v>
      </c>
    </row>
    <row r="165" spans="1:17" ht="12.75" customHeight="1">
      <c r="A165" s="17" t="s">
        <v>532</v>
      </c>
      <c r="B165" s="17" t="s">
        <v>437</v>
      </c>
      <c r="C165" s="17" t="s">
        <v>418</v>
      </c>
      <c r="D165" s="17" t="s">
        <v>414</v>
      </c>
      <c r="E165" s="17" t="s">
        <v>421</v>
      </c>
      <c r="F165" s="17" t="s">
        <v>436</v>
      </c>
      <c r="G165" s="21">
        <v>11.59</v>
      </c>
      <c r="H165" s="21">
        <v>0</v>
      </c>
      <c r="I165" s="21">
        <v>0</v>
      </c>
      <c r="J165" s="19">
        <v>44742</v>
      </c>
      <c r="K165" s="17" t="s">
        <v>417</v>
      </c>
      <c r="L165" s="21">
        <v>0</v>
      </c>
      <c r="M165" s="17" t="s">
        <v>418</v>
      </c>
      <c r="N165" s="21">
        <v>12.99</v>
      </c>
      <c r="O165" s="21">
        <v>15.75</v>
      </c>
      <c r="P165" s="21">
        <v>12.99</v>
      </c>
      <c r="Q165" s="23">
        <v>2</v>
      </c>
    </row>
    <row r="166" spans="1:17" ht="12.75" customHeight="1">
      <c r="A166" s="17" t="s">
        <v>533</v>
      </c>
      <c r="B166" s="17" t="s">
        <v>437</v>
      </c>
      <c r="C166" s="17" t="s">
        <v>418</v>
      </c>
      <c r="D166" s="17" t="s">
        <v>414</v>
      </c>
      <c r="E166" s="17" t="s">
        <v>421</v>
      </c>
      <c r="F166" s="17" t="s">
        <v>436</v>
      </c>
      <c r="G166" s="21">
        <v>11.59</v>
      </c>
      <c r="H166" s="21">
        <v>0</v>
      </c>
      <c r="I166" s="21">
        <v>0</v>
      </c>
      <c r="J166" s="19">
        <v>44742</v>
      </c>
      <c r="K166" s="17" t="s">
        <v>417</v>
      </c>
      <c r="L166" s="21">
        <v>0</v>
      </c>
      <c r="M166" s="17" t="s">
        <v>418</v>
      </c>
      <c r="N166" s="21">
        <v>14.02</v>
      </c>
      <c r="O166" s="21">
        <v>17.010000000000002</v>
      </c>
      <c r="P166" s="21">
        <v>15.51</v>
      </c>
      <c r="Q166" s="23">
        <v>2</v>
      </c>
    </row>
    <row r="167" spans="1:17" ht="12.75" customHeight="1">
      <c r="A167" s="17" t="s">
        <v>371</v>
      </c>
      <c r="B167" s="17" t="s">
        <v>438</v>
      </c>
      <c r="C167" s="17" t="s">
        <v>418</v>
      </c>
      <c r="D167" s="17" t="s">
        <v>414</v>
      </c>
      <c r="E167" s="17" t="s">
        <v>421</v>
      </c>
      <c r="F167" s="17" t="s">
        <v>436</v>
      </c>
      <c r="G167" s="21">
        <v>12.63</v>
      </c>
      <c r="H167" s="21">
        <v>1</v>
      </c>
      <c r="I167" s="21">
        <v>12.63</v>
      </c>
      <c r="J167" s="19">
        <v>44742</v>
      </c>
      <c r="K167" s="17" t="s">
        <v>417</v>
      </c>
      <c r="L167" s="21">
        <v>1</v>
      </c>
      <c r="M167" s="17" t="s">
        <v>418</v>
      </c>
      <c r="N167" s="21">
        <v>13.189</v>
      </c>
      <c r="O167" s="21">
        <v>16.732299999999999</v>
      </c>
      <c r="P167" s="21">
        <v>13.9764</v>
      </c>
      <c r="Q167" s="23">
        <v>2</v>
      </c>
    </row>
    <row r="168" spans="1:17" ht="12.75" customHeight="1">
      <c r="A168" s="17" t="s">
        <v>534</v>
      </c>
      <c r="B168" s="17" t="s">
        <v>438</v>
      </c>
      <c r="C168" s="17" t="s">
        <v>418</v>
      </c>
      <c r="D168" s="17" t="s">
        <v>414</v>
      </c>
      <c r="E168" s="17" t="s">
        <v>421</v>
      </c>
      <c r="F168" s="17" t="s">
        <v>436</v>
      </c>
      <c r="G168" s="21">
        <v>12.63</v>
      </c>
      <c r="H168" s="21">
        <v>0</v>
      </c>
      <c r="I168" s="21">
        <v>0</v>
      </c>
      <c r="J168" s="19">
        <v>44742</v>
      </c>
      <c r="K168" s="17" t="s">
        <v>417</v>
      </c>
      <c r="L168" s="21">
        <v>0</v>
      </c>
      <c r="M168" s="17" t="s">
        <v>418</v>
      </c>
      <c r="N168" s="21">
        <v>12.99</v>
      </c>
      <c r="O168" s="21">
        <v>15.75</v>
      </c>
      <c r="P168" s="21">
        <v>15.35</v>
      </c>
      <c r="Q168" s="23">
        <v>2</v>
      </c>
    </row>
    <row r="169" spans="1:17" ht="12.75" customHeight="1">
      <c r="A169" s="17" t="s">
        <v>535</v>
      </c>
      <c r="B169" s="17" t="s">
        <v>438</v>
      </c>
      <c r="C169" s="17" t="s">
        <v>418</v>
      </c>
      <c r="D169" s="17" t="s">
        <v>414</v>
      </c>
      <c r="E169" s="17" t="s">
        <v>421</v>
      </c>
      <c r="F169" s="17" t="s">
        <v>436</v>
      </c>
      <c r="G169" s="21">
        <v>12.63</v>
      </c>
      <c r="H169" s="21">
        <v>0</v>
      </c>
      <c r="I169" s="21">
        <v>0</v>
      </c>
      <c r="J169" s="19">
        <v>44742</v>
      </c>
      <c r="K169" s="17" t="s">
        <v>417</v>
      </c>
      <c r="L169" s="21">
        <v>0</v>
      </c>
      <c r="M169" s="17" t="s">
        <v>418</v>
      </c>
      <c r="N169" s="21">
        <v>14.02</v>
      </c>
      <c r="O169" s="21">
        <v>17.010000000000002</v>
      </c>
      <c r="P169" s="21">
        <v>15.51</v>
      </c>
      <c r="Q169" s="23">
        <v>2</v>
      </c>
    </row>
    <row r="170" spans="1:17" ht="12.75" customHeight="1">
      <c r="A170" s="17" t="s">
        <v>380</v>
      </c>
      <c r="B170" s="17" t="s">
        <v>439</v>
      </c>
      <c r="C170" s="17" t="s">
        <v>418</v>
      </c>
      <c r="D170" s="17" t="s">
        <v>414</v>
      </c>
      <c r="E170" s="17" t="s">
        <v>421</v>
      </c>
      <c r="F170" s="17" t="s">
        <v>436</v>
      </c>
      <c r="G170" s="21">
        <v>17.670000000000002</v>
      </c>
      <c r="H170" s="21">
        <v>11</v>
      </c>
      <c r="I170" s="21">
        <v>194.37</v>
      </c>
      <c r="J170" s="19">
        <v>44742</v>
      </c>
      <c r="K170" s="17" t="s">
        <v>417</v>
      </c>
      <c r="L170" s="21">
        <v>11</v>
      </c>
      <c r="M170" s="17" t="s">
        <v>418</v>
      </c>
      <c r="N170" s="21">
        <v>13.189</v>
      </c>
      <c r="O170" s="21">
        <v>18.110199999999999</v>
      </c>
      <c r="P170" s="21">
        <v>15.5512</v>
      </c>
      <c r="Q170" s="23">
        <v>2</v>
      </c>
    </row>
    <row r="171" spans="1:17" ht="12.75" customHeight="1">
      <c r="A171" s="17" t="s">
        <v>536</v>
      </c>
      <c r="B171" s="17" t="s">
        <v>439</v>
      </c>
      <c r="C171" s="17" t="s">
        <v>418</v>
      </c>
      <c r="D171" s="17" t="s">
        <v>414</v>
      </c>
      <c r="E171" s="17" t="s">
        <v>421</v>
      </c>
      <c r="F171" s="17" t="s">
        <v>436</v>
      </c>
      <c r="G171" s="21">
        <v>17.670000000000002</v>
      </c>
      <c r="H171" s="21">
        <v>0</v>
      </c>
      <c r="I171" s="21">
        <v>0</v>
      </c>
      <c r="J171" s="19">
        <v>44742</v>
      </c>
      <c r="K171" s="17" t="s">
        <v>417</v>
      </c>
      <c r="L171" s="21">
        <v>0</v>
      </c>
      <c r="M171" s="17" t="s">
        <v>418</v>
      </c>
      <c r="N171" s="21">
        <v>12.99</v>
      </c>
      <c r="O171" s="21">
        <v>15.75</v>
      </c>
      <c r="P171" s="21">
        <v>17.72</v>
      </c>
      <c r="Q171" s="23">
        <v>2</v>
      </c>
    </row>
    <row r="172" spans="1:17" ht="12.75" customHeight="1">
      <c r="A172" s="17" t="s">
        <v>537</v>
      </c>
      <c r="B172" s="17" t="s">
        <v>439</v>
      </c>
      <c r="C172" s="17" t="s">
        <v>418</v>
      </c>
      <c r="D172" s="17" t="s">
        <v>414</v>
      </c>
      <c r="E172" s="17" t="s">
        <v>421</v>
      </c>
      <c r="F172" s="17" t="s">
        <v>436</v>
      </c>
      <c r="G172" s="21">
        <v>17.670000000000002</v>
      </c>
      <c r="H172" s="21">
        <v>0</v>
      </c>
      <c r="I172" s="21">
        <v>0</v>
      </c>
      <c r="J172" s="19">
        <v>44742</v>
      </c>
      <c r="K172" s="17" t="s">
        <v>417</v>
      </c>
      <c r="L172" s="21">
        <v>0</v>
      </c>
      <c r="M172" s="17" t="s">
        <v>418</v>
      </c>
      <c r="N172" s="21">
        <v>15</v>
      </c>
      <c r="O172" s="21">
        <v>19.02</v>
      </c>
      <c r="P172" s="21">
        <v>16.5</v>
      </c>
      <c r="Q172" s="23">
        <v>2</v>
      </c>
    </row>
    <row r="173" spans="1:17" ht="12.75" customHeight="1">
      <c r="A173" s="17" t="s">
        <v>386</v>
      </c>
      <c r="B173" s="17" t="s">
        <v>440</v>
      </c>
      <c r="C173" s="17" t="s">
        <v>418</v>
      </c>
      <c r="D173" s="17" t="s">
        <v>414</v>
      </c>
      <c r="E173" s="17" t="s">
        <v>421</v>
      </c>
      <c r="F173" s="17" t="s">
        <v>436</v>
      </c>
      <c r="G173" s="21">
        <v>19.559999999999999</v>
      </c>
      <c r="H173" s="21">
        <v>7</v>
      </c>
      <c r="I173" s="21">
        <v>136.91999999999999</v>
      </c>
      <c r="J173" s="19">
        <v>44742</v>
      </c>
      <c r="K173" s="17" t="s">
        <v>417</v>
      </c>
      <c r="L173" s="21">
        <v>7</v>
      </c>
      <c r="M173" s="17" t="s">
        <v>418</v>
      </c>
      <c r="N173" s="21">
        <v>13.189</v>
      </c>
      <c r="O173" s="21">
        <v>18.110199999999999</v>
      </c>
      <c r="P173" s="21">
        <v>15.5512</v>
      </c>
      <c r="Q173" s="23">
        <v>2</v>
      </c>
    </row>
    <row r="174" spans="1:17" ht="12.75" customHeight="1">
      <c r="A174" s="17" t="s">
        <v>538</v>
      </c>
      <c r="B174" s="17" t="s">
        <v>440</v>
      </c>
      <c r="C174" s="17" t="s">
        <v>418</v>
      </c>
      <c r="D174" s="17" t="s">
        <v>414</v>
      </c>
      <c r="E174" s="17" t="s">
        <v>421</v>
      </c>
      <c r="F174" s="17" t="s">
        <v>436</v>
      </c>
      <c r="G174" s="21">
        <v>19.559999999999999</v>
      </c>
      <c r="H174" s="21">
        <v>0</v>
      </c>
      <c r="I174" s="21">
        <v>0</v>
      </c>
      <c r="J174" s="19">
        <v>44742</v>
      </c>
      <c r="K174" s="17" t="s">
        <v>417</v>
      </c>
      <c r="L174" s="21">
        <v>0</v>
      </c>
      <c r="M174" s="17" t="s">
        <v>418</v>
      </c>
      <c r="N174" s="21">
        <v>12.99</v>
      </c>
      <c r="O174" s="21">
        <v>15.75</v>
      </c>
      <c r="P174" s="21">
        <v>21.26</v>
      </c>
      <c r="Q174" s="23">
        <v>2</v>
      </c>
    </row>
    <row r="175" spans="1:17" ht="12.75" customHeight="1">
      <c r="A175" s="17" t="s">
        <v>539</v>
      </c>
      <c r="B175" s="17" t="s">
        <v>440</v>
      </c>
      <c r="C175" s="17" t="s">
        <v>418</v>
      </c>
      <c r="D175" s="17" t="s">
        <v>414</v>
      </c>
      <c r="E175" s="17" t="s">
        <v>421</v>
      </c>
      <c r="F175" s="17" t="s">
        <v>436</v>
      </c>
      <c r="G175" s="21">
        <v>19.559999999999999</v>
      </c>
      <c r="H175" s="21">
        <v>0</v>
      </c>
      <c r="I175" s="21">
        <v>0</v>
      </c>
      <c r="J175" s="19">
        <v>44742</v>
      </c>
      <c r="K175" s="17" t="s">
        <v>417</v>
      </c>
      <c r="L175" s="21">
        <v>0</v>
      </c>
      <c r="M175" s="17" t="s">
        <v>418</v>
      </c>
      <c r="N175" s="21">
        <v>15</v>
      </c>
      <c r="O175" s="21">
        <v>19.02</v>
      </c>
      <c r="P175" s="21">
        <v>19.02</v>
      </c>
      <c r="Q175" s="23">
        <v>2</v>
      </c>
    </row>
    <row r="176" spans="1:17" ht="12.75" customHeight="1">
      <c r="A176" s="17" t="s">
        <v>350</v>
      </c>
      <c r="B176" s="17" t="s">
        <v>441</v>
      </c>
      <c r="C176" s="17" t="s">
        <v>418</v>
      </c>
      <c r="D176" s="17" t="s">
        <v>414</v>
      </c>
      <c r="E176" s="17" t="s">
        <v>421</v>
      </c>
      <c r="F176" s="17" t="s">
        <v>436</v>
      </c>
      <c r="G176" s="21">
        <v>19.559999999999999</v>
      </c>
      <c r="H176" s="21">
        <v>1</v>
      </c>
      <c r="I176" s="21">
        <v>19.559999999999999</v>
      </c>
      <c r="J176" s="19">
        <v>44742</v>
      </c>
      <c r="K176" s="17" t="s">
        <v>417</v>
      </c>
      <c r="L176" s="21">
        <v>1</v>
      </c>
      <c r="M176" s="17" t="s">
        <v>418</v>
      </c>
      <c r="N176" s="21">
        <v>13.189</v>
      </c>
      <c r="O176" s="21">
        <v>18.110199999999999</v>
      </c>
      <c r="P176" s="21">
        <v>15.5512</v>
      </c>
      <c r="Q176" s="23">
        <v>2</v>
      </c>
    </row>
    <row r="177" spans="1:17" ht="12.75" customHeight="1">
      <c r="A177" s="17" t="s">
        <v>540</v>
      </c>
      <c r="B177" s="17" t="s">
        <v>441</v>
      </c>
      <c r="C177" s="17" t="s">
        <v>418</v>
      </c>
      <c r="D177" s="17" t="s">
        <v>414</v>
      </c>
      <c r="E177" s="17" t="s">
        <v>421</v>
      </c>
      <c r="F177" s="17" t="s">
        <v>436</v>
      </c>
      <c r="G177" s="21">
        <v>19.559999999999999</v>
      </c>
      <c r="H177" s="21">
        <v>0</v>
      </c>
      <c r="I177" s="21">
        <v>0</v>
      </c>
      <c r="J177" s="19">
        <v>44742</v>
      </c>
      <c r="K177" s="17" t="s">
        <v>417</v>
      </c>
      <c r="L177" s="21">
        <v>0</v>
      </c>
      <c r="M177" s="17" t="s">
        <v>418</v>
      </c>
      <c r="N177" s="21">
        <v>12.99</v>
      </c>
      <c r="O177" s="21">
        <v>15.75</v>
      </c>
      <c r="P177" s="21">
        <v>21.26</v>
      </c>
      <c r="Q177" s="23">
        <v>2</v>
      </c>
    </row>
    <row r="178" spans="1:17" ht="12.75" customHeight="1">
      <c r="A178" s="17" t="s">
        <v>541</v>
      </c>
      <c r="B178" s="17" t="s">
        <v>441</v>
      </c>
      <c r="C178" s="17" t="s">
        <v>418</v>
      </c>
      <c r="D178" s="17" t="s">
        <v>414</v>
      </c>
      <c r="E178" s="17" t="s">
        <v>421</v>
      </c>
      <c r="F178" s="17" t="s">
        <v>436</v>
      </c>
      <c r="G178" s="21">
        <v>19.559999999999999</v>
      </c>
      <c r="H178" s="21">
        <v>0</v>
      </c>
      <c r="I178" s="21">
        <v>0</v>
      </c>
      <c r="J178" s="19">
        <v>44742</v>
      </c>
      <c r="K178" s="17" t="s">
        <v>417</v>
      </c>
      <c r="L178" s="21">
        <v>0</v>
      </c>
      <c r="M178" s="17" t="s">
        <v>418</v>
      </c>
      <c r="N178" s="21">
        <v>15</v>
      </c>
      <c r="O178" s="21">
        <v>19.02</v>
      </c>
      <c r="P178" s="21">
        <v>19.02</v>
      </c>
      <c r="Q178" s="23">
        <v>2</v>
      </c>
    </row>
    <row r="179" spans="1:17" ht="12.75" customHeight="1">
      <c r="A179" s="17" t="s">
        <v>414</v>
      </c>
      <c r="H179" s="22">
        <v>11292.03</v>
      </c>
    </row>
    <row r="180" spans="1:17" ht="12.75" customHeight="1">
      <c r="B180" s="17" t="s">
        <v>442</v>
      </c>
      <c r="C180" s="21">
        <v>1088</v>
      </c>
      <c r="F180" s="17" t="s">
        <v>443</v>
      </c>
      <c r="H180" s="20">
        <v>11292.03</v>
      </c>
    </row>
    <row r="181" spans="1:17" ht="12.75" customHeight="1">
      <c r="A181" s="17" t="s">
        <v>444</v>
      </c>
      <c r="B181" s="17" t="s">
        <v>445</v>
      </c>
      <c r="C181" s="19">
        <v>42185</v>
      </c>
      <c r="D181" s="18">
        <v>0.56223379629955195</v>
      </c>
      <c r="E181" s="17" t="s">
        <v>446</v>
      </c>
    </row>
  </sheetData>
  <pageMargins left="0" right="0" top="0" bottom="0" header="0" footer="0"/>
  <pageSetup paperSize="0" scal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autoPageBreaks="0"/>
  </sheetPr>
  <dimension ref="A1:R47"/>
  <sheetViews>
    <sheetView workbookViewId="0">
      <selection activeCell="E50" sqref="E50"/>
    </sheetView>
  </sheetViews>
  <sheetFormatPr defaultColWidth="10" defaultRowHeight="12.75" customHeight="1"/>
  <cols>
    <col min="1" max="1" width="13.85546875" style="16" customWidth="1"/>
    <col min="2" max="2" width="34.28515625" style="16" customWidth="1"/>
    <col min="3" max="6" width="10" style="16"/>
    <col min="7" max="7" width="15" style="16" customWidth="1"/>
    <col min="8" max="18" width="10" style="16"/>
    <col min="19" max="19" width="10" style="16" customWidth="1"/>
    <col min="20" max="16384" width="10" style="16"/>
  </cols>
  <sheetData>
    <row r="1" spans="1:18" ht="12.75" customHeight="1">
      <c r="A1" s="17" t="s">
        <v>395</v>
      </c>
      <c r="B1" s="17" t="s">
        <v>396</v>
      </c>
      <c r="C1" s="17" t="s">
        <v>397</v>
      </c>
      <c r="D1" s="17" t="s">
        <v>398</v>
      </c>
      <c r="E1" s="17" t="s">
        <v>399</v>
      </c>
      <c r="F1" s="17" t="s">
        <v>400</v>
      </c>
      <c r="G1" s="17" t="s">
        <v>401</v>
      </c>
      <c r="H1" s="17" t="s">
        <v>402</v>
      </c>
      <c r="I1" s="17" t="s">
        <v>403</v>
      </c>
      <c r="J1" s="17" t="s">
        <v>404</v>
      </c>
      <c r="K1" s="17" t="s">
        <v>405</v>
      </c>
      <c r="L1" s="17" t="s">
        <v>406</v>
      </c>
      <c r="M1" s="2" t="s">
        <v>448</v>
      </c>
      <c r="N1" s="3" t="s">
        <v>449</v>
      </c>
      <c r="O1" s="4" t="s">
        <v>447</v>
      </c>
      <c r="P1" s="5" t="s">
        <v>450</v>
      </c>
      <c r="Q1" s="6" t="s">
        <v>451</v>
      </c>
      <c r="R1" s="7" t="s">
        <v>452</v>
      </c>
    </row>
    <row r="2" spans="1:18" ht="12.75" customHeight="1">
      <c r="A2" s="17" t="s">
        <v>53</v>
      </c>
      <c r="B2" s="17" t="s">
        <v>412</v>
      </c>
      <c r="C2" s="17" t="s">
        <v>413</v>
      </c>
      <c r="D2" s="17" t="s">
        <v>414</v>
      </c>
      <c r="E2" s="17" t="s">
        <v>415</v>
      </c>
      <c r="F2" s="17" t="s">
        <v>416</v>
      </c>
      <c r="G2" s="21">
        <v>0.01</v>
      </c>
      <c r="H2" s="21">
        <v>6</v>
      </c>
      <c r="I2" s="21">
        <v>0.06</v>
      </c>
      <c r="J2" s="19">
        <v>44742</v>
      </c>
      <c r="K2" s="17" t="s">
        <v>417</v>
      </c>
      <c r="L2" s="21">
        <v>6</v>
      </c>
      <c r="M2" s="16">
        <f>VLOOKUP($A2,Modified!$B:$R,7,0)</f>
        <v>6</v>
      </c>
      <c r="N2" s="24">
        <f t="shared" ref="N2:N9" si="0">M2-H2</f>
        <v>0</v>
      </c>
      <c r="O2" s="16">
        <f>VLOOKUP($A2,Modified!$B:$R,17,0)</f>
        <v>0</v>
      </c>
      <c r="P2" s="24">
        <f>N2-O2</f>
        <v>0</v>
      </c>
    </row>
    <row r="3" spans="1:18" ht="12.75" customHeight="1">
      <c r="A3" s="17" t="s">
        <v>44</v>
      </c>
      <c r="B3" s="17" t="s">
        <v>412</v>
      </c>
      <c r="C3" s="17" t="s">
        <v>477</v>
      </c>
      <c r="D3" s="17" t="s">
        <v>414</v>
      </c>
      <c r="E3" s="17" t="s">
        <v>415</v>
      </c>
      <c r="F3" s="17" t="s">
        <v>416</v>
      </c>
      <c r="G3" s="21">
        <v>0.01</v>
      </c>
      <c r="H3" s="21">
        <v>1</v>
      </c>
      <c r="I3" s="21">
        <v>0.01</v>
      </c>
      <c r="J3" s="19">
        <v>44742</v>
      </c>
      <c r="K3" s="17" t="s">
        <v>417</v>
      </c>
      <c r="L3" s="21">
        <v>1</v>
      </c>
      <c r="M3" s="16">
        <f>VLOOKUP($A3,Modified!$B:$R,7,0)</f>
        <v>1</v>
      </c>
      <c r="N3" s="24">
        <f t="shared" si="0"/>
        <v>0</v>
      </c>
      <c r="O3" s="16">
        <f>VLOOKUP($A3,Modified!$B:$R,17,0)</f>
        <v>0</v>
      </c>
      <c r="P3" s="24">
        <f t="shared" ref="P3:P43" si="1">N3-O3</f>
        <v>0</v>
      </c>
    </row>
    <row r="4" spans="1:18" ht="12.75" customHeight="1">
      <c r="A4" s="17" t="s">
        <v>38</v>
      </c>
      <c r="B4" s="17" t="s">
        <v>412</v>
      </c>
      <c r="C4" s="17" t="s">
        <v>477</v>
      </c>
      <c r="D4" s="17" t="s">
        <v>414</v>
      </c>
      <c r="E4" s="17" t="s">
        <v>415</v>
      </c>
      <c r="F4" s="17" t="s">
        <v>416</v>
      </c>
      <c r="G4" s="21">
        <v>0.01</v>
      </c>
      <c r="H4" s="21">
        <v>1</v>
      </c>
      <c r="I4" s="21">
        <v>0.01</v>
      </c>
      <c r="J4" s="19">
        <v>44742</v>
      </c>
      <c r="K4" s="17" t="s">
        <v>417</v>
      </c>
      <c r="L4" s="21">
        <v>1</v>
      </c>
      <c r="M4" s="16">
        <f>VLOOKUP($A4,Modified!$B:$R,7,0)</f>
        <v>1</v>
      </c>
      <c r="N4" s="24">
        <f t="shared" si="0"/>
        <v>0</v>
      </c>
      <c r="O4" s="16">
        <f>VLOOKUP($A4,Modified!$B:$R,17,0)</f>
        <v>0</v>
      </c>
      <c r="P4" s="24">
        <f t="shared" si="1"/>
        <v>0</v>
      </c>
    </row>
    <row r="5" spans="1:18" ht="12.75" customHeight="1">
      <c r="A5" s="17" t="s">
        <v>77</v>
      </c>
      <c r="B5" s="17" t="s">
        <v>419</v>
      </c>
      <c r="C5" s="17" t="s">
        <v>420</v>
      </c>
      <c r="D5" s="17" t="s">
        <v>414</v>
      </c>
      <c r="E5" s="17" t="s">
        <v>421</v>
      </c>
      <c r="F5" s="17" t="s">
        <v>422</v>
      </c>
      <c r="G5" s="21">
        <v>0.01</v>
      </c>
      <c r="H5" s="21">
        <v>1</v>
      </c>
      <c r="I5" s="21">
        <v>0.01</v>
      </c>
      <c r="J5" s="19">
        <v>44742</v>
      </c>
      <c r="K5" s="17" t="s">
        <v>417</v>
      </c>
      <c r="L5" s="21">
        <v>1</v>
      </c>
      <c r="M5" s="16">
        <f>VLOOKUP($A5,Modified!$B:$R,7,0)</f>
        <v>1</v>
      </c>
      <c r="N5" s="24">
        <f t="shared" si="0"/>
        <v>0</v>
      </c>
      <c r="O5" s="16">
        <f>VLOOKUP($A5,Modified!$B:$R,17,0)</f>
        <v>0</v>
      </c>
      <c r="P5" s="24">
        <f t="shared" si="1"/>
        <v>0</v>
      </c>
    </row>
    <row r="6" spans="1:18" ht="12.75" customHeight="1">
      <c r="A6" s="17" t="s">
        <v>59</v>
      </c>
      <c r="B6" s="17" t="s">
        <v>419</v>
      </c>
      <c r="C6" s="17" t="s">
        <v>423</v>
      </c>
      <c r="D6" s="17" t="s">
        <v>414</v>
      </c>
      <c r="E6" s="17" t="s">
        <v>421</v>
      </c>
      <c r="F6" s="17" t="s">
        <v>422</v>
      </c>
      <c r="G6" s="21">
        <v>0.01</v>
      </c>
      <c r="H6" s="21">
        <v>7</v>
      </c>
      <c r="I6" s="21">
        <v>7.0000000000000007E-2</v>
      </c>
      <c r="J6" s="19">
        <v>44742</v>
      </c>
      <c r="K6" s="17" t="s">
        <v>417</v>
      </c>
      <c r="L6" s="21">
        <v>7</v>
      </c>
      <c r="M6" s="16">
        <f>VLOOKUP($A6,Modified!$B:$R,7,0)</f>
        <v>7</v>
      </c>
      <c r="N6" s="24">
        <f t="shared" si="0"/>
        <v>0</v>
      </c>
      <c r="O6" s="16">
        <f>VLOOKUP($A6,Modified!$B:$R,17,0)</f>
        <v>0</v>
      </c>
      <c r="P6" s="24">
        <f t="shared" si="1"/>
        <v>0</v>
      </c>
    </row>
    <row r="7" spans="1:18" ht="12.75" customHeight="1">
      <c r="A7" s="17" t="s">
        <v>71</v>
      </c>
      <c r="B7" s="17" t="s">
        <v>419</v>
      </c>
      <c r="C7" s="17" t="s">
        <v>424</v>
      </c>
      <c r="D7" s="17" t="s">
        <v>414</v>
      </c>
      <c r="E7" s="17" t="s">
        <v>421</v>
      </c>
      <c r="F7" s="17" t="s">
        <v>422</v>
      </c>
      <c r="G7" s="21">
        <v>0.01</v>
      </c>
      <c r="H7" s="21">
        <v>0</v>
      </c>
      <c r="I7" s="21">
        <v>0</v>
      </c>
      <c r="J7" s="19">
        <v>44742</v>
      </c>
      <c r="K7" s="17" t="s">
        <v>417</v>
      </c>
      <c r="L7" s="21">
        <v>0</v>
      </c>
      <c r="M7" s="16">
        <f>VLOOKUP($A7,Modified!$B:$R,7,0)</f>
        <v>0</v>
      </c>
      <c r="N7" s="24">
        <f t="shared" si="0"/>
        <v>0</v>
      </c>
      <c r="O7" s="16">
        <f>VLOOKUP($A7,Modified!$B:$R,17,0)</f>
        <v>-1</v>
      </c>
      <c r="P7" s="24">
        <f t="shared" si="1"/>
        <v>1</v>
      </c>
    </row>
    <row r="8" spans="1:18" ht="12.75" customHeight="1">
      <c r="A8" s="17" t="s">
        <v>65</v>
      </c>
      <c r="B8" s="17" t="s">
        <v>419</v>
      </c>
      <c r="C8" s="17" t="s">
        <v>413</v>
      </c>
      <c r="D8" s="17" t="s">
        <v>414</v>
      </c>
      <c r="E8" s="17" t="s">
        <v>421</v>
      </c>
      <c r="F8" s="17" t="s">
        <v>422</v>
      </c>
      <c r="G8" s="21">
        <v>5</v>
      </c>
      <c r="H8" s="21">
        <v>132</v>
      </c>
      <c r="I8" s="21">
        <v>660</v>
      </c>
      <c r="J8" s="19">
        <v>44742</v>
      </c>
      <c r="K8" s="17" t="s">
        <v>417</v>
      </c>
      <c r="L8" s="21">
        <v>132</v>
      </c>
      <c r="M8" s="16">
        <f>VLOOKUP($A8,Modified!$B:$R,7,0)</f>
        <v>133</v>
      </c>
      <c r="N8" s="24">
        <f t="shared" si="0"/>
        <v>1</v>
      </c>
      <c r="O8" s="16">
        <f>VLOOKUP($A8,Modified!$B:$R,17,0)</f>
        <v>-1</v>
      </c>
      <c r="P8" s="24">
        <f t="shared" si="1"/>
        <v>2</v>
      </c>
      <c r="R8" s="16" t="s">
        <v>466</v>
      </c>
    </row>
    <row r="9" spans="1:18" ht="12.75" customHeight="1">
      <c r="A9" s="17" t="s">
        <v>68</v>
      </c>
      <c r="B9" s="17" t="s">
        <v>419</v>
      </c>
      <c r="C9" s="17" t="s">
        <v>413</v>
      </c>
      <c r="D9" s="17" t="s">
        <v>414</v>
      </c>
      <c r="E9" s="17" t="s">
        <v>421</v>
      </c>
      <c r="F9" s="17" t="s">
        <v>422</v>
      </c>
      <c r="G9" s="21">
        <v>5</v>
      </c>
      <c r="H9" s="21">
        <v>84</v>
      </c>
      <c r="I9" s="21">
        <v>420</v>
      </c>
      <c r="J9" s="19">
        <v>44742</v>
      </c>
      <c r="K9" s="17" t="s">
        <v>417</v>
      </c>
      <c r="L9" s="21">
        <v>84</v>
      </c>
      <c r="M9" s="16">
        <f>VLOOKUP($A9,Modified!$B:$R,7,0)</f>
        <v>85</v>
      </c>
      <c r="N9" s="24">
        <f t="shared" si="0"/>
        <v>1</v>
      </c>
      <c r="O9" s="16">
        <f>VLOOKUP($A9,Modified!$B:$R,17,0)</f>
        <v>0</v>
      </c>
      <c r="P9" s="24">
        <f t="shared" si="1"/>
        <v>1</v>
      </c>
      <c r="R9" s="16" t="s">
        <v>466</v>
      </c>
    </row>
    <row r="10" spans="1:18" ht="12.75" customHeight="1">
      <c r="A10" s="17" t="s">
        <v>92</v>
      </c>
      <c r="B10" s="17" t="s">
        <v>426</v>
      </c>
      <c r="C10" s="17" t="s">
        <v>427</v>
      </c>
      <c r="D10" s="17" t="s">
        <v>414</v>
      </c>
      <c r="E10" s="17" t="s">
        <v>421</v>
      </c>
      <c r="F10" s="17" t="s">
        <v>422</v>
      </c>
      <c r="G10" s="21">
        <v>0.01</v>
      </c>
      <c r="H10" s="21">
        <v>1</v>
      </c>
      <c r="I10" s="21">
        <v>0.01</v>
      </c>
      <c r="J10" s="19">
        <v>44742</v>
      </c>
      <c r="K10" s="17" t="s">
        <v>417</v>
      </c>
      <c r="L10" s="21">
        <v>1</v>
      </c>
      <c r="M10" s="16">
        <f>VLOOKUP($A10,Modified!$B:$R,7,0)</f>
        <v>1</v>
      </c>
      <c r="N10" s="24">
        <f t="shared" ref="N10:N28" si="2">M10-H10</f>
        <v>0</v>
      </c>
      <c r="O10" s="16">
        <f>VLOOKUP($A10,Modified!$B:$R,17,0)</f>
        <v>0</v>
      </c>
      <c r="P10" s="24">
        <f t="shared" si="1"/>
        <v>0</v>
      </c>
    </row>
    <row r="11" spans="1:18" ht="12.75" customHeight="1">
      <c r="A11" s="17" t="s">
        <v>289</v>
      </c>
      <c r="B11" s="17" t="s">
        <v>428</v>
      </c>
      <c r="C11" s="17" t="s">
        <v>418</v>
      </c>
      <c r="D11" s="17" t="s">
        <v>414</v>
      </c>
      <c r="E11" s="17" t="s">
        <v>421</v>
      </c>
      <c r="F11" s="17" t="s">
        <v>429</v>
      </c>
      <c r="G11" s="21">
        <v>9.35</v>
      </c>
      <c r="H11" s="21">
        <v>76</v>
      </c>
      <c r="I11" s="21">
        <v>710.6</v>
      </c>
      <c r="J11" s="19">
        <v>44742</v>
      </c>
      <c r="K11" s="17" t="s">
        <v>417</v>
      </c>
      <c r="L11" s="21">
        <v>76</v>
      </c>
      <c r="M11" s="16">
        <f>VLOOKUP($A11,Modified!$B:$R,7,0)</f>
        <v>77</v>
      </c>
      <c r="N11" s="24">
        <f t="shared" si="2"/>
        <v>1</v>
      </c>
      <c r="O11" s="16">
        <f>VLOOKUP($A11,Modified!$B:$R,17,0)</f>
        <v>-2</v>
      </c>
      <c r="P11" s="24">
        <f t="shared" si="1"/>
        <v>3</v>
      </c>
      <c r="R11" s="16" t="s">
        <v>466</v>
      </c>
    </row>
    <row r="12" spans="1:18" ht="12.75" customHeight="1">
      <c r="A12" s="17" t="s">
        <v>266</v>
      </c>
      <c r="B12" s="17" t="s">
        <v>428</v>
      </c>
      <c r="C12" s="17" t="s">
        <v>418</v>
      </c>
      <c r="D12" s="17" t="s">
        <v>414</v>
      </c>
      <c r="E12" s="17" t="s">
        <v>421</v>
      </c>
      <c r="F12" s="17" t="s">
        <v>429</v>
      </c>
      <c r="G12" s="21">
        <v>9.35</v>
      </c>
      <c r="H12" s="21">
        <v>36</v>
      </c>
      <c r="I12" s="21">
        <v>336.6</v>
      </c>
      <c r="J12" s="19">
        <v>44742</v>
      </c>
      <c r="K12" s="17" t="s">
        <v>417</v>
      </c>
      <c r="L12" s="21">
        <v>36</v>
      </c>
      <c r="M12" s="16">
        <f>VLOOKUP($A12,Modified!$B:$R,7,0)</f>
        <v>33</v>
      </c>
      <c r="N12" s="24">
        <f t="shared" si="2"/>
        <v>-3</v>
      </c>
      <c r="O12" s="16">
        <f>VLOOKUP($A12,Modified!$B:$R,17,0)</f>
        <v>-3</v>
      </c>
      <c r="P12" s="24">
        <f t="shared" si="1"/>
        <v>0</v>
      </c>
      <c r="R12" s="16" t="s">
        <v>466</v>
      </c>
    </row>
    <row r="13" spans="1:18" ht="12.75" customHeight="1">
      <c r="A13" s="17" t="s">
        <v>304</v>
      </c>
      <c r="B13" s="17" t="s">
        <v>428</v>
      </c>
      <c r="C13" s="17" t="s">
        <v>418</v>
      </c>
      <c r="D13" s="17" t="s">
        <v>414</v>
      </c>
      <c r="E13" s="17" t="s">
        <v>421</v>
      </c>
      <c r="F13" s="17" t="s">
        <v>429</v>
      </c>
      <c r="G13" s="21">
        <v>9.35</v>
      </c>
      <c r="H13" s="21">
        <v>49</v>
      </c>
      <c r="I13" s="21">
        <v>458.15</v>
      </c>
      <c r="J13" s="19">
        <v>44742</v>
      </c>
      <c r="K13" s="17" t="s">
        <v>417</v>
      </c>
      <c r="L13" s="21">
        <v>49</v>
      </c>
      <c r="M13" s="16">
        <f>VLOOKUP($A13,Modified!$B:$R,7,0)</f>
        <v>48</v>
      </c>
      <c r="N13" s="24">
        <f t="shared" si="2"/>
        <v>-1</v>
      </c>
      <c r="O13" s="16">
        <f>VLOOKUP($A13,Modified!$B:$R,17,0)</f>
        <v>-3</v>
      </c>
      <c r="P13" s="24">
        <f t="shared" si="1"/>
        <v>2</v>
      </c>
      <c r="R13" s="16" t="s">
        <v>466</v>
      </c>
    </row>
    <row r="14" spans="1:18" ht="12.75" customHeight="1">
      <c r="A14" s="17" t="s">
        <v>310</v>
      </c>
      <c r="B14" s="17" t="s">
        <v>428</v>
      </c>
      <c r="C14" s="17" t="s">
        <v>418</v>
      </c>
      <c r="D14" s="17" t="s">
        <v>414</v>
      </c>
      <c r="E14" s="17" t="s">
        <v>421</v>
      </c>
      <c r="F14" s="17" t="s">
        <v>429</v>
      </c>
      <c r="G14" s="21">
        <v>9.5299999999999994</v>
      </c>
      <c r="H14" s="21">
        <v>1</v>
      </c>
      <c r="I14" s="21">
        <v>9.5299999999999994</v>
      </c>
      <c r="J14" s="19">
        <v>44742</v>
      </c>
      <c r="K14" s="17" t="s">
        <v>417</v>
      </c>
      <c r="L14" s="21">
        <v>1</v>
      </c>
      <c r="M14" s="16">
        <f>VLOOKUP($A14,Modified!$B:$R,7,0)</f>
        <v>1</v>
      </c>
      <c r="N14" s="24">
        <f t="shared" si="2"/>
        <v>0</v>
      </c>
      <c r="O14" s="16">
        <f>VLOOKUP($A14,Modified!$B:$R,17,0)</f>
        <v>0</v>
      </c>
      <c r="P14" s="24">
        <f t="shared" si="1"/>
        <v>0</v>
      </c>
    </row>
    <row r="15" spans="1:18" ht="12.75" customHeight="1">
      <c r="A15" s="17" t="s">
        <v>359</v>
      </c>
      <c r="B15" s="17" t="s">
        <v>428</v>
      </c>
      <c r="C15" s="17" t="s">
        <v>418</v>
      </c>
      <c r="D15" s="17" t="s">
        <v>414</v>
      </c>
      <c r="E15" s="17" t="s">
        <v>421</v>
      </c>
      <c r="F15" s="17" t="s">
        <v>429</v>
      </c>
      <c r="G15" s="21">
        <v>9.5299999999999994</v>
      </c>
      <c r="H15" s="21">
        <v>2</v>
      </c>
      <c r="I15" s="21">
        <v>19.059999999999999</v>
      </c>
      <c r="J15" s="19">
        <v>44742</v>
      </c>
      <c r="K15" s="17" t="s">
        <v>417</v>
      </c>
      <c r="L15" s="21">
        <v>2</v>
      </c>
      <c r="M15" s="16">
        <f>VLOOKUP($A15,Modified!$B:$R,7,0)</f>
        <v>0</v>
      </c>
      <c r="N15" s="24">
        <f t="shared" si="2"/>
        <v>-2</v>
      </c>
      <c r="O15" s="16">
        <f>VLOOKUP($A15,Modified!$B:$R,17,0)</f>
        <v>-2</v>
      </c>
      <c r="P15" s="24">
        <f t="shared" si="1"/>
        <v>0</v>
      </c>
      <c r="R15" s="16" t="s">
        <v>466</v>
      </c>
    </row>
    <row r="16" spans="1:18" ht="12.75" customHeight="1">
      <c r="A16" s="17" t="s">
        <v>327</v>
      </c>
      <c r="B16" s="17" t="s">
        <v>428</v>
      </c>
      <c r="C16" s="17" t="s">
        <v>418</v>
      </c>
      <c r="D16" s="17" t="s">
        <v>414</v>
      </c>
      <c r="E16" s="17" t="s">
        <v>421</v>
      </c>
      <c r="F16" s="17" t="s">
        <v>429</v>
      </c>
      <c r="G16" s="21">
        <v>9.5299999999999994</v>
      </c>
      <c r="H16" s="21">
        <v>93</v>
      </c>
      <c r="I16" s="21">
        <v>886.29</v>
      </c>
      <c r="J16" s="19">
        <v>44742</v>
      </c>
      <c r="K16" s="17" t="s">
        <v>417</v>
      </c>
      <c r="L16" s="21">
        <v>93</v>
      </c>
      <c r="M16" s="16">
        <f>VLOOKUP($A16,Modified!$B:$R,7,0)</f>
        <v>91</v>
      </c>
      <c r="N16" s="24">
        <f t="shared" si="2"/>
        <v>-2</v>
      </c>
      <c r="O16" s="16">
        <f>VLOOKUP($A16,Modified!$B:$R,17,0)</f>
        <v>-2</v>
      </c>
      <c r="P16" s="24">
        <f t="shared" si="1"/>
        <v>0</v>
      </c>
      <c r="R16" s="16" t="s">
        <v>466</v>
      </c>
    </row>
    <row r="17" spans="1:18" ht="12.75" customHeight="1">
      <c r="A17" s="17" t="s">
        <v>353</v>
      </c>
      <c r="B17" s="17" t="s">
        <v>428</v>
      </c>
      <c r="C17" s="17" t="s">
        <v>420</v>
      </c>
      <c r="D17" s="17" t="s">
        <v>414</v>
      </c>
      <c r="E17" s="17" t="s">
        <v>421</v>
      </c>
      <c r="F17" s="17" t="s">
        <v>429</v>
      </c>
      <c r="G17" s="21">
        <v>0.01</v>
      </c>
      <c r="H17" s="21">
        <v>13</v>
      </c>
      <c r="I17" s="21">
        <v>0.13</v>
      </c>
      <c r="J17" s="19">
        <v>44742</v>
      </c>
      <c r="K17" s="17" t="s">
        <v>417</v>
      </c>
      <c r="L17" s="21">
        <v>13</v>
      </c>
      <c r="M17" s="16">
        <f>VLOOKUP($A17,Modified!$B:$R,7,0)</f>
        <v>11</v>
      </c>
      <c r="N17" s="24">
        <f t="shared" si="2"/>
        <v>-2</v>
      </c>
      <c r="O17" s="16">
        <f>VLOOKUP($A17,Modified!$B:$R,17,0)</f>
        <v>-3</v>
      </c>
      <c r="P17" s="24">
        <f t="shared" si="1"/>
        <v>1</v>
      </c>
      <c r="R17" s="16" t="s">
        <v>466</v>
      </c>
    </row>
    <row r="18" spans="1:18" ht="12.75" customHeight="1">
      <c r="A18" s="17" t="s">
        <v>295</v>
      </c>
      <c r="B18" s="17" t="s">
        <v>428</v>
      </c>
      <c r="C18" s="17" t="s">
        <v>418</v>
      </c>
      <c r="D18" s="17" t="s">
        <v>414</v>
      </c>
      <c r="E18" s="17" t="s">
        <v>421</v>
      </c>
      <c r="F18" s="17" t="s">
        <v>429</v>
      </c>
      <c r="G18" s="21">
        <v>10.9</v>
      </c>
      <c r="H18" s="21">
        <v>6</v>
      </c>
      <c r="I18" s="21">
        <v>65.400000000000006</v>
      </c>
      <c r="J18" s="19">
        <v>44742</v>
      </c>
      <c r="K18" s="17" t="s">
        <v>417</v>
      </c>
      <c r="L18" s="21">
        <v>6</v>
      </c>
      <c r="M18" s="16">
        <f>VLOOKUP($A18,Modified!$B:$R,7,0)</f>
        <v>4</v>
      </c>
      <c r="N18" s="24">
        <f t="shared" si="2"/>
        <v>-2</v>
      </c>
      <c r="O18" s="16">
        <f>VLOOKUP($A18,Modified!$B:$R,17,0)</f>
        <v>-2</v>
      </c>
      <c r="P18" s="24">
        <f t="shared" si="1"/>
        <v>0</v>
      </c>
      <c r="R18" s="16" t="s">
        <v>466</v>
      </c>
    </row>
    <row r="19" spans="1:18" ht="12.75" customHeight="1">
      <c r="A19" s="17" t="s">
        <v>301</v>
      </c>
      <c r="B19" s="17" t="s">
        <v>428</v>
      </c>
      <c r="C19" s="17" t="s">
        <v>418</v>
      </c>
      <c r="D19" s="17" t="s">
        <v>414</v>
      </c>
      <c r="E19" s="17" t="s">
        <v>421</v>
      </c>
      <c r="F19" s="17" t="s">
        <v>429</v>
      </c>
      <c r="G19" s="21">
        <v>10.9</v>
      </c>
      <c r="H19" s="21">
        <v>6</v>
      </c>
      <c r="I19" s="21">
        <v>65.400000000000006</v>
      </c>
      <c r="J19" s="19">
        <v>44742</v>
      </c>
      <c r="K19" s="17" t="s">
        <v>417</v>
      </c>
      <c r="L19" s="21">
        <v>6</v>
      </c>
      <c r="M19" s="16">
        <f>VLOOKUP($A19,Modified!$B:$R,7,0)</f>
        <v>3</v>
      </c>
      <c r="N19" s="24">
        <f t="shared" si="2"/>
        <v>-3</v>
      </c>
      <c r="O19" s="16">
        <f>VLOOKUP($A19,Modified!$B:$R,17,0)</f>
        <v>-4</v>
      </c>
      <c r="P19" s="24">
        <f t="shared" si="1"/>
        <v>1</v>
      </c>
      <c r="R19" s="16" t="s">
        <v>466</v>
      </c>
    </row>
    <row r="20" spans="1:18" ht="12.75" customHeight="1">
      <c r="A20" s="17" t="s">
        <v>330</v>
      </c>
      <c r="B20" s="17" t="s">
        <v>428</v>
      </c>
      <c r="C20" s="17" t="s">
        <v>418</v>
      </c>
      <c r="D20" s="17" t="s">
        <v>414</v>
      </c>
      <c r="E20" s="17" t="s">
        <v>421</v>
      </c>
      <c r="F20" s="17" t="s">
        <v>429</v>
      </c>
      <c r="G20" s="21">
        <v>10.9</v>
      </c>
      <c r="H20" s="21">
        <v>65</v>
      </c>
      <c r="I20" s="21">
        <v>708.5</v>
      </c>
      <c r="J20" s="19">
        <v>44742</v>
      </c>
      <c r="K20" s="17" t="s">
        <v>417</v>
      </c>
      <c r="L20" s="21">
        <v>65</v>
      </c>
      <c r="M20" s="16">
        <f>VLOOKUP($A20,Modified!$B:$R,7,0)</f>
        <v>64</v>
      </c>
      <c r="N20" s="24">
        <f t="shared" si="2"/>
        <v>-1</v>
      </c>
      <c r="O20" s="16">
        <f>VLOOKUP($A20,Modified!$B:$R,17,0)</f>
        <v>-4</v>
      </c>
      <c r="P20" s="24">
        <f t="shared" si="1"/>
        <v>3</v>
      </c>
      <c r="R20" s="16" t="s">
        <v>466</v>
      </c>
    </row>
    <row r="21" spans="1:18" ht="12.75" customHeight="1">
      <c r="A21" s="17" t="s">
        <v>298</v>
      </c>
      <c r="B21" s="17" t="s">
        <v>428</v>
      </c>
      <c r="C21" s="17" t="s">
        <v>418</v>
      </c>
      <c r="D21" s="17" t="s">
        <v>414</v>
      </c>
      <c r="E21" s="17" t="s">
        <v>421</v>
      </c>
      <c r="F21" s="17" t="s">
        <v>429</v>
      </c>
      <c r="G21" s="21">
        <v>11.15</v>
      </c>
      <c r="H21" s="21">
        <v>49</v>
      </c>
      <c r="I21" s="21">
        <v>546.35</v>
      </c>
      <c r="J21" s="19">
        <v>44742</v>
      </c>
      <c r="K21" s="17" t="s">
        <v>417</v>
      </c>
      <c r="L21" s="21">
        <v>49</v>
      </c>
      <c r="M21" s="16">
        <f>VLOOKUP($A21,Modified!$B:$R,7,0)</f>
        <v>48</v>
      </c>
      <c r="N21" s="24">
        <f t="shared" si="2"/>
        <v>-1</v>
      </c>
      <c r="O21" s="16">
        <f>VLOOKUP($A21,Modified!$B:$R,17,0)</f>
        <v>-2</v>
      </c>
      <c r="P21" s="24">
        <f t="shared" si="1"/>
        <v>1</v>
      </c>
      <c r="R21" s="16" t="s">
        <v>466</v>
      </c>
    </row>
    <row r="22" spans="1:18" ht="12.75" customHeight="1">
      <c r="A22" s="17" t="s">
        <v>274</v>
      </c>
      <c r="B22" s="17" t="s">
        <v>428</v>
      </c>
      <c r="C22" s="17" t="s">
        <v>423</v>
      </c>
      <c r="D22" s="17" t="s">
        <v>414</v>
      </c>
      <c r="E22" s="17" t="s">
        <v>421</v>
      </c>
      <c r="F22" s="17" t="s">
        <v>429</v>
      </c>
      <c r="G22" s="21">
        <v>0.01</v>
      </c>
      <c r="H22" s="21">
        <v>2</v>
      </c>
      <c r="I22" s="21">
        <v>0.02</v>
      </c>
      <c r="J22" s="19">
        <v>44742</v>
      </c>
      <c r="K22" s="17" t="s">
        <v>417</v>
      </c>
      <c r="L22" s="21">
        <v>2</v>
      </c>
      <c r="M22" s="16">
        <f>VLOOKUP($A22,Modified!$B:$R,7,0)</f>
        <v>5</v>
      </c>
      <c r="N22" s="24">
        <f t="shared" si="2"/>
        <v>3</v>
      </c>
      <c r="O22" s="16">
        <f>VLOOKUP($A22,Modified!$B:$R,17,0)</f>
        <v>-1</v>
      </c>
      <c r="P22" s="24">
        <f t="shared" si="1"/>
        <v>4</v>
      </c>
      <c r="R22" s="16" t="s">
        <v>466</v>
      </c>
    </row>
    <row r="23" spans="1:18" ht="12.75" customHeight="1">
      <c r="A23" s="17" t="s">
        <v>339</v>
      </c>
      <c r="B23" s="17" t="s">
        <v>431</v>
      </c>
      <c r="C23" s="17" t="s">
        <v>418</v>
      </c>
      <c r="D23" s="17" t="s">
        <v>414</v>
      </c>
      <c r="E23" s="17" t="s">
        <v>421</v>
      </c>
      <c r="F23" s="17" t="s">
        <v>429</v>
      </c>
      <c r="G23" s="21">
        <v>13.4</v>
      </c>
      <c r="H23" s="21">
        <v>44</v>
      </c>
      <c r="I23" s="21">
        <v>589.6</v>
      </c>
      <c r="J23" s="19">
        <v>44742</v>
      </c>
      <c r="K23" s="17" t="s">
        <v>417</v>
      </c>
      <c r="L23" s="21">
        <v>44</v>
      </c>
      <c r="M23" s="16">
        <f>VLOOKUP($A23,Modified!$B:$R,7,0)</f>
        <v>44</v>
      </c>
      <c r="N23" s="24">
        <f t="shared" si="2"/>
        <v>0</v>
      </c>
      <c r="O23" s="16">
        <f>VLOOKUP($A23,Modified!$B:$R,17,0)</f>
        <v>-2</v>
      </c>
      <c r="P23" s="24">
        <f t="shared" si="1"/>
        <v>2</v>
      </c>
    </row>
    <row r="24" spans="1:18" ht="12.75" customHeight="1">
      <c r="A24" s="17" t="s">
        <v>286</v>
      </c>
      <c r="B24" s="17" t="s">
        <v>431</v>
      </c>
      <c r="C24" s="17" t="s">
        <v>418</v>
      </c>
      <c r="D24" s="17" t="s">
        <v>414</v>
      </c>
      <c r="E24" s="17" t="s">
        <v>421</v>
      </c>
      <c r="F24" s="17" t="s">
        <v>429</v>
      </c>
      <c r="G24" s="21">
        <v>0.01</v>
      </c>
      <c r="H24" s="21">
        <v>-1</v>
      </c>
      <c r="I24" s="21">
        <v>-0.01</v>
      </c>
      <c r="J24" s="19">
        <v>44742</v>
      </c>
      <c r="K24" s="17" t="s">
        <v>417</v>
      </c>
      <c r="L24" s="21">
        <v>-1</v>
      </c>
      <c r="M24" s="16">
        <f>VLOOKUP($A24,Modified!$B:$R,7,0)</f>
        <v>0</v>
      </c>
      <c r="N24" s="24">
        <f t="shared" si="2"/>
        <v>1</v>
      </c>
      <c r="O24" s="16">
        <f>VLOOKUP($A24,Modified!$B:$R,17,0)</f>
        <v>1</v>
      </c>
      <c r="P24" s="24">
        <f t="shared" si="1"/>
        <v>0</v>
      </c>
      <c r="R24" s="16" t="s">
        <v>466</v>
      </c>
    </row>
    <row r="25" spans="1:18" ht="12.75" customHeight="1">
      <c r="A25" s="17" t="s">
        <v>336</v>
      </c>
      <c r="B25" s="17" t="s">
        <v>431</v>
      </c>
      <c r="C25" s="17" t="s">
        <v>418</v>
      </c>
      <c r="D25" s="17" t="s">
        <v>414</v>
      </c>
      <c r="E25" s="17" t="s">
        <v>421</v>
      </c>
      <c r="F25" s="17" t="s">
        <v>429</v>
      </c>
      <c r="G25" s="21">
        <v>15.83</v>
      </c>
      <c r="H25" s="21">
        <v>6</v>
      </c>
      <c r="I25" s="21">
        <v>94.98</v>
      </c>
      <c r="J25" s="19">
        <v>44742</v>
      </c>
      <c r="K25" s="17" t="s">
        <v>417</v>
      </c>
      <c r="L25" s="21">
        <v>6</v>
      </c>
      <c r="M25" s="16">
        <f>VLOOKUP($A25,Modified!$B:$R,7,0)</f>
        <v>4</v>
      </c>
      <c r="N25" s="24">
        <f t="shared" si="2"/>
        <v>-2</v>
      </c>
      <c r="O25" s="16">
        <f>VLOOKUP($A25,Modified!$B:$R,17,0)</f>
        <v>-2</v>
      </c>
      <c r="P25" s="24">
        <f t="shared" si="1"/>
        <v>0</v>
      </c>
      <c r="R25" s="16" t="s">
        <v>466</v>
      </c>
    </row>
    <row r="26" spans="1:18" ht="12.75" customHeight="1">
      <c r="A26" s="17" t="s">
        <v>362</v>
      </c>
      <c r="B26" s="17" t="s">
        <v>431</v>
      </c>
      <c r="C26" s="17" t="s">
        <v>418</v>
      </c>
      <c r="D26" s="17" t="s">
        <v>414</v>
      </c>
      <c r="E26" s="17" t="s">
        <v>421</v>
      </c>
      <c r="F26" s="17" t="s">
        <v>429</v>
      </c>
      <c r="G26" s="21">
        <v>0.01</v>
      </c>
      <c r="H26" s="21">
        <v>1</v>
      </c>
      <c r="I26" s="21">
        <v>0.01</v>
      </c>
      <c r="J26" s="19">
        <v>44742</v>
      </c>
      <c r="K26" s="17" t="s">
        <v>417</v>
      </c>
      <c r="L26" s="21">
        <v>1</v>
      </c>
      <c r="M26" s="16">
        <f>VLOOKUP($A26,Modified!$B:$R,7,0)</f>
        <v>1</v>
      </c>
      <c r="N26" s="24">
        <f t="shared" si="2"/>
        <v>0</v>
      </c>
      <c r="O26" s="16">
        <f>VLOOKUP($A26,Modified!$B:$R,17,0)</f>
        <v>0</v>
      </c>
      <c r="P26" s="24">
        <f t="shared" si="1"/>
        <v>0</v>
      </c>
    </row>
    <row r="27" spans="1:18" ht="12.75" customHeight="1">
      <c r="A27" s="17" t="s">
        <v>272</v>
      </c>
      <c r="B27" s="17" t="s">
        <v>431</v>
      </c>
      <c r="C27" s="17" t="s">
        <v>418</v>
      </c>
      <c r="D27" s="17" t="s">
        <v>414</v>
      </c>
      <c r="E27" s="17" t="s">
        <v>421</v>
      </c>
      <c r="F27" s="17" t="s">
        <v>429</v>
      </c>
      <c r="G27" s="21">
        <v>19.690000000000001</v>
      </c>
      <c r="H27" s="21">
        <v>84</v>
      </c>
      <c r="I27" s="21">
        <v>1653.96</v>
      </c>
      <c r="J27" s="19">
        <v>44742</v>
      </c>
      <c r="K27" s="17" t="s">
        <v>417</v>
      </c>
      <c r="L27" s="21">
        <v>84</v>
      </c>
      <c r="M27" s="16">
        <f>VLOOKUP($A27,Modified!$B:$R,7,0)</f>
        <v>84</v>
      </c>
      <c r="N27" s="24">
        <f t="shared" si="2"/>
        <v>0</v>
      </c>
      <c r="O27" s="16">
        <f>VLOOKUP($A27,Modified!$B:$R,17,0)</f>
        <v>-1</v>
      </c>
      <c r="P27" s="24">
        <f t="shared" si="1"/>
        <v>1</v>
      </c>
    </row>
    <row r="28" spans="1:18" ht="12.75" customHeight="1">
      <c r="A28" s="17" t="s">
        <v>313</v>
      </c>
      <c r="B28" s="17" t="s">
        <v>431</v>
      </c>
      <c r="C28" s="17" t="s">
        <v>418</v>
      </c>
      <c r="D28" s="17" t="s">
        <v>414</v>
      </c>
      <c r="E28" s="17" t="s">
        <v>421</v>
      </c>
      <c r="F28" s="17" t="s">
        <v>429</v>
      </c>
      <c r="G28" s="21">
        <v>19.690000000000001</v>
      </c>
      <c r="H28" s="21">
        <v>0</v>
      </c>
      <c r="I28" s="21">
        <v>0</v>
      </c>
      <c r="J28" s="19">
        <v>44742</v>
      </c>
      <c r="K28" s="17" t="s">
        <v>417</v>
      </c>
      <c r="L28" s="21">
        <v>0</v>
      </c>
      <c r="M28" s="16">
        <f>VLOOKUP($A28,Modified!$B:$R,7,0)</f>
        <v>0</v>
      </c>
      <c r="N28" s="24">
        <f t="shared" si="2"/>
        <v>0</v>
      </c>
      <c r="O28" s="16">
        <f>VLOOKUP($A28,Modified!$B:$R,17,0)</f>
        <v>0</v>
      </c>
      <c r="P28" s="24">
        <f t="shared" si="1"/>
        <v>0</v>
      </c>
    </row>
    <row r="29" spans="1:18" ht="12.75" customHeight="1">
      <c r="A29" s="17" t="s">
        <v>324</v>
      </c>
      <c r="B29" s="17" t="s">
        <v>431</v>
      </c>
      <c r="C29" s="17" t="s">
        <v>418</v>
      </c>
      <c r="D29" s="17" t="s">
        <v>414</v>
      </c>
      <c r="E29" s="17" t="s">
        <v>421</v>
      </c>
      <c r="F29" s="17" t="s">
        <v>429</v>
      </c>
      <c r="G29" s="21">
        <v>19.690000000000001</v>
      </c>
      <c r="H29" s="21">
        <v>1</v>
      </c>
      <c r="I29" s="21">
        <v>19.690000000000001</v>
      </c>
      <c r="J29" s="19">
        <v>44742</v>
      </c>
      <c r="K29" s="17" t="s">
        <v>417</v>
      </c>
      <c r="L29" s="21">
        <v>1</v>
      </c>
      <c r="M29" s="16">
        <f>VLOOKUP($A29,Modified!$B:$R,7,0)</f>
        <v>1</v>
      </c>
      <c r="N29" s="24">
        <f t="shared" ref="N29:N43" si="3">M29-H29</f>
        <v>0</v>
      </c>
      <c r="O29" s="16">
        <f>VLOOKUP($A29,Modified!$B:$R,17,0)</f>
        <v>0</v>
      </c>
      <c r="P29" s="24">
        <f t="shared" si="1"/>
        <v>0</v>
      </c>
    </row>
    <row r="30" spans="1:18" ht="12.75" customHeight="1">
      <c r="A30" s="17" t="s">
        <v>316</v>
      </c>
      <c r="B30" s="17" t="s">
        <v>431</v>
      </c>
      <c r="C30" s="17" t="s">
        <v>418</v>
      </c>
      <c r="D30" s="17" t="s">
        <v>414</v>
      </c>
      <c r="E30" s="17" t="s">
        <v>421</v>
      </c>
      <c r="F30" s="17" t="s">
        <v>429</v>
      </c>
      <c r="G30" s="21">
        <v>23.15</v>
      </c>
      <c r="H30" s="21">
        <v>31</v>
      </c>
      <c r="I30" s="21">
        <v>717.65</v>
      </c>
      <c r="J30" s="19">
        <v>44742</v>
      </c>
      <c r="K30" s="17" t="s">
        <v>417</v>
      </c>
      <c r="L30" s="21">
        <v>31</v>
      </c>
      <c r="M30" s="16">
        <f>VLOOKUP($A30,Modified!$B:$R,7,0)</f>
        <v>29</v>
      </c>
      <c r="N30" s="24">
        <f t="shared" si="3"/>
        <v>-2</v>
      </c>
      <c r="O30" s="16">
        <f>VLOOKUP($A30,Modified!$B:$R,17,0)</f>
        <v>-3</v>
      </c>
      <c r="P30" s="24">
        <f t="shared" si="1"/>
        <v>1</v>
      </c>
      <c r="R30" s="16" t="s">
        <v>466</v>
      </c>
    </row>
    <row r="31" spans="1:18" ht="12.75" customHeight="1">
      <c r="A31" s="17" t="s">
        <v>269</v>
      </c>
      <c r="B31" s="17" t="s">
        <v>432</v>
      </c>
      <c r="C31" s="17" t="s">
        <v>418</v>
      </c>
      <c r="D31" s="17" t="s">
        <v>414</v>
      </c>
      <c r="E31" s="17" t="s">
        <v>421</v>
      </c>
      <c r="F31" s="17" t="s">
        <v>429</v>
      </c>
      <c r="G31" s="21">
        <v>10.9</v>
      </c>
      <c r="H31" s="21">
        <v>16</v>
      </c>
      <c r="I31" s="21">
        <v>174.4</v>
      </c>
      <c r="J31" s="19">
        <v>44742</v>
      </c>
      <c r="K31" s="17" t="s">
        <v>417</v>
      </c>
      <c r="L31" s="21">
        <v>16</v>
      </c>
      <c r="M31" s="16">
        <f>VLOOKUP($A31,Modified!$B:$R,7,0)</f>
        <v>5</v>
      </c>
      <c r="N31" s="24">
        <f t="shared" si="3"/>
        <v>-11</v>
      </c>
      <c r="O31" s="16">
        <f>VLOOKUP($A31,Modified!$B:$R,17,0)</f>
        <v>-12</v>
      </c>
      <c r="P31" s="24">
        <f t="shared" si="1"/>
        <v>1</v>
      </c>
      <c r="R31" s="16" t="s">
        <v>466</v>
      </c>
    </row>
    <row r="32" spans="1:18" ht="12.75" customHeight="1">
      <c r="A32" s="17" t="s">
        <v>347</v>
      </c>
      <c r="B32" s="17" t="s">
        <v>432</v>
      </c>
      <c r="C32" s="17" t="s">
        <v>418</v>
      </c>
      <c r="D32" s="17" t="s">
        <v>414</v>
      </c>
      <c r="E32" s="17" t="s">
        <v>421</v>
      </c>
      <c r="F32" s="17" t="s">
        <v>429</v>
      </c>
      <c r="G32" s="21">
        <v>10.9</v>
      </c>
      <c r="H32" s="21">
        <v>40</v>
      </c>
      <c r="I32" s="21">
        <v>436</v>
      </c>
      <c r="J32" s="19">
        <v>44742</v>
      </c>
      <c r="K32" s="17" t="s">
        <v>417</v>
      </c>
      <c r="L32" s="21">
        <v>40</v>
      </c>
      <c r="M32" s="16">
        <f>VLOOKUP($A32,Modified!$B:$R,7,0)</f>
        <v>40</v>
      </c>
      <c r="N32" s="24">
        <f t="shared" si="3"/>
        <v>0</v>
      </c>
      <c r="O32" s="16">
        <f>VLOOKUP($A32,Modified!$B:$R,17,0)</f>
        <v>0</v>
      </c>
      <c r="P32" s="24">
        <f t="shared" si="1"/>
        <v>0</v>
      </c>
    </row>
    <row r="33" spans="1:18" ht="12.75" customHeight="1">
      <c r="A33" s="17" t="s">
        <v>341</v>
      </c>
      <c r="B33" s="17" t="s">
        <v>432</v>
      </c>
      <c r="C33" s="17" t="s">
        <v>418</v>
      </c>
      <c r="D33" s="17" t="s">
        <v>414</v>
      </c>
      <c r="E33" s="17" t="s">
        <v>421</v>
      </c>
      <c r="F33" s="17" t="s">
        <v>429</v>
      </c>
      <c r="G33" s="21">
        <v>11.05</v>
      </c>
      <c r="H33" s="21">
        <v>205</v>
      </c>
      <c r="I33" s="21">
        <v>2265.25</v>
      </c>
      <c r="J33" s="19">
        <v>44742</v>
      </c>
      <c r="K33" s="17" t="s">
        <v>417</v>
      </c>
      <c r="L33" s="21">
        <v>205</v>
      </c>
      <c r="M33" s="16">
        <f>VLOOKUP($A33,Modified!$B:$R,7,0)</f>
        <v>200</v>
      </c>
      <c r="N33" s="24">
        <f t="shared" si="3"/>
        <v>-5</v>
      </c>
      <c r="O33" s="16">
        <f>VLOOKUP($A33,Modified!$B:$R,17,0)</f>
        <v>-6</v>
      </c>
      <c r="P33" s="24">
        <f t="shared" si="1"/>
        <v>1</v>
      </c>
      <c r="R33" s="16" t="s">
        <v>466</v>
      </c>
    </row>
    <row r="34" spans="1:18" ht="12.75" customHeight="1">
      <c r="A34" s="17" t="s">
        <v>365</v>
      </c>
      <c r="B34" s="17" t="s">
        <v>432</v>
      </c>
      <c r="C34" s="17" t="s">
        <v>418</v>
      </c>
      <c r="D34" s="17" t="s">
        <v>414</v>
      </c>
      <c r="E34" s="17" t="s">
        <v>421</v>
      </c>
      <c r="F34" s="17" t="s">
        <v>429</v>
      </c>
      <c r="G34" s="21">
        <v>11.05</v>
      </c>
      <c r="H34" s="21">
        <v>1</v>
      </c>
      <c r="I34" s="21">
        <v>11.05</v>
      </c>
      <c r="J34" s="19">
        <v>44742</v>
      </c>
      <c r="K34" s="17" t="s">
        <v>417</v>
      </c>
      <c r="L34" s="21">
        <v>1</v>
      </c>
      <c r="M34" s="16">
        <f>VLOOKUP($A34,Modified!$B:$R,7,0)</f>
        <v>0</v>
      </c>
      <c r="N34" s="24">
        <f t="shared" si="3"/>
        <v>-1</v>
      </c>
      <c r="O34" s="16">
        <f>VLOOKUP($A34,Modified!$B:$R,17,0)</f>
        <v>-1</v>
      </c>
      <c r="P34" s="24">
        <f t="shared" si="1"/>
        <v>0</v>
      </c>
      <c r="R34" s="16" t="s">
        <v>466</v>
      </c>
    </row>
    <row r="35" spans="1:18" ht="12.75" customHeight="1">
      <c r="A35" s="17" t="s">
        <v>374</v>
      </c>
      <c r="B35" s="17" t="s">
        <v>433</v>
      </c>
      <c r="C35" s="17" t="s">
        <v>434</v>
      </c>
      <c r="D35" s="17" t="s">
        <v>414</v>
      </c>
      <c r="E35" s="17" t="s">
        <v>421</v>
      </c>
      <c r="F35" s="17" t="s">
        <v>429</v>
      </c>
      <c r="G35" s="21">
        <v>0.01</v>
      </c>
      <c r="H35" s="21">
        <v>1</v>
      </c>
      <c r="I35" s="21">
        <v>0.01</v>
      </c>
      <c r="J35" s="19">
        <v>44742</v>
      </c>
      <c r="K35" s="17" t="s">
        <v>417</v>
      </c>
      <c r="L35" s="21">
        <v>1</v>
      </c>
      <c r="M35" s="16">
        <f>VLOOKUP($A35,Modified!$B:$R,7,0)</f>
        <v>0</v>
      </c>
      <c r="N35" s="24">
        <f t="shared" si="3"/>
        <v>-1</v>
      </c>
      <c r="O35" s="16">
        <f>VLOOKUP($A35,Modified!$B:$R,17,0)</f>
        <v>-1</v>
      </c>
      <c r="P35" s="24">
        <f t="shared" si="1"/>
        <v>0</v>
      </c>
      <c r="R35" s="16" t="s">
        <v>466</v>
      </c>
    </row>
    <row r="36" spans="1:18" ht="12.75" customHeight="1">
      <c r="A36" s="17" t="s">
        <v>356</v>
      </c>
      <c r="B36" s="17" t="s">
        <v>433</v>
      </c>
      <c r="C36" s="17" t="s">
        <v>418</v>
      </c>
      <c r="D36" s="17" t="s">
        <v>414</v>
      </c>
      <c r="E36" s="17" t="s">
        <v>421</v>
      </c>
      <c r="F36" s="17" t="s">
        <v>429</v>
      </c>
      <c r="G36" s="21">
        <v>9.58</v>
      </c>
      <c r="H36" s="21">
        <v>2</v>
      </c>
      <c r="I36" s="21">
        <v>19.16</v>
      </c>
      <c r="J36" s="19">
        <v>44742</v>
      </c>
      <c r="K36" s="17" t="s">
        <v>417</v>
      </c>
      <c r="L36" s="21">
        <v>2</v>
      </c>
      <c r="M36" s="16">
        <f>VLOOKUP($A36,Modified!$B:$R,7,0)</f>
        <v>1</v>
      </c>
      <c r="N36" s="24">
        <f t="shared" si="3"/>
        <v>-1</v>
      </c>
      <c r="O36" s="16">
        <f>VLOOKUP($A36,Modified!$B:$R,17,0)</f>
        <v>-1</v>
      </c>
      <c r="P36" s="24">
        <f t="shared" si="1"/>
        <v>0</v>
      </c>
      <c r="R36" s="16" t="s">
        <v>466</v>
      </c>
    </row>
    <row r="37" spans="1:18" ht="12.75" customHeight="1">
      <c r="A37" s="17" t="s">
        <v>283</v>
      </c>
      <c r="B37" s="17" t="s">
        <v>433</v>
      </c>
      <c r="C37" s="17" t="s">
        <v>418</v>
      </c>
      <c r="D37" s="17" t="s">
        <v>414</v>
      </c>
      <c r="E37" s="17" t="s">
        <v>421</v>
      </c>
      <c r="F37" s="17" t="s">
        <v>429</v>
      </c>
      <c r="G37" s="21">
        <v>9.58</v>
      </c>
      <c r="H37" s="21">
        <v>2</v>
      </c>
      <c r="I37" s="21">
        <v>19.16</v>
      </c>
      <c r="J37" s="19">
        <v>44742</v>
      </c>
      <c r="K37" s="17" t="s">
        <v>417</v>
      </c>
      <c r="L37" s="21">
        <v>2</v>
      </c>
      <c r="M37" s="16">
        <f>VLOOKUP($A37,Modified!$B:$R,7,0)</f>
        <v>2</v>
      </c>
      <c r="N37" s="24">
        <f t="shared" si="3"/>
        <v>0</v>
      </c>
      <c r="O37" s="16">
        <f>VLOOKUP($A37,Modified!$B:$R,17,0)</f>
        <v>0</v>
      </c>
      <c r="P37" s="24">
        <f t="shared" si="1"/>
        <v>0</v>
      </c>
    </row>
    <row r="38" spans="1:18" ht="12.75" customHeight="1">
      <c r="A38" s="17" t="s">
        <v>383</v>
      </c>
      <c r="B38" s="17" t="s">
        <v>433</v>
      </c>
      <c r="C38" s="17" t="s">
        <v>418</v>
      </c>
      <c r="D38" s="17" t="s">
        <v>414</v>
      </c>
      <c r="E38" s="17" t="s">
        <v>421</v>
      </c>
      <c r="F38" s="17" t="s">
        <v>429</v>
      </c>
      <c r="G38" s="21">
        <v>9.7799999999999994</v>
      </c>
      <c r="H38" s="21">
        <v>2</v>
      </c>
      <c r="I38" s="21">
        <v>19.559999999999999</v>
      </c>
      <c r="J38" s="19">
        <v>44742</v>
      </c>
      <c r="K38" s="17" t="s">
        <v>417</v>
      </c>
      <c r="L38" s="21">
        <v>2</v>
      </c>
      <c r="M38" s="16">
        <f>VLOOKUP($A38,Modified!$B:$R,7,0)</f>
        <v>1</v>
      </c>
      <c r="N38" s="24">
        <f t="shared" si="3"/>
        <v>-1</v>
      </c>
      <c r="O38" s="16">
        <f>VLOOKUP($A38,Modified!$B:$R,17,0)</f>
        <v>-1</v>
      </c>
      <c r="P38" s="24">
        <f t="shared" si="1"/>
        <v>0</v>
      </c>
      <c r="R38" s="16" t="s">
        <v>466</v>
      </c>
    </row>
    <row r="39" spans="1:18" ht="12.75" customHeight="1">
      <c r="A39" s="17" t="s">
        <v>392</v>
      </c>
      <c r="B39" s="17" t="s">
        <v>435</v>
      </c>
      <c r="C39" s="17" t="s">
        <v>418</v>
      </c>
      <c r="D39" s="17" t="s">
        <v>414</v>
      </c>
      <c r="E39" s="17" t="s">
        <v>421</v>
      </c>
      <c r="F39" s="17" t="s">
        <v>436</v>
      </c>
      <c r="G39" s="21">
        <v>10.94</v>
      </c>
      <c r="H39" s="21">
        <v>2</v>
      </c>
      <c r="I39" s="21">
        <v>21.88</v>
      </c>
      <c r="J39" s="19">
        <v>44742</v>
      </c>
      <c r="K39" s="17" t="s">
        <v>417</v>
      </c>
      <c r="L39" s="21">
        <v>2</v>
      </c>
      <c r="M39" s="16">
        <f>VLOOKUP($A39,Modified!$B:$R,7,0)</f>
        <v>0</v>
      </c>
      <c r="N39" s="24">
        <f t="shared" si="3"/>
        <v>-2</v>
      </c>
      <c r="O39" s="16">
        <f>VLOOKUP($A39,Modified!$B:$R,17,0)</f>
        <v>-2</v>
      </c>
      <c r="P39" s="24">
        <f t="shared" si="1"/>
        <v>0</v>
      </c>
      <c r="R39" s="16" t="s">
        <v>466</v>
      </c>
    </row>
    <row r="40" spans="1:18" ht="12.75" customHeight="1">
      <c r="A40" s="17" t="s">
        <v>371</v>
      </c>
      <c r="B40" s="17" t="s">
        <v>438</v>
      </c>
      <c r="C40" s="17" t="s">
        <v>418</v>
      </c>
      <c r="D40" s="17" t="s">
        <v>414</v>
      </c>
      <c r="E40" s="17" t="s">
        <v>421</v>
      </c>
      <c r="F40" s="17" t="s">
        <v>436</v>
      </c>
      <c r="G40" s="21">
        <v>12.63</v>
      </c>
      <c r="H40" s="21">
        <v>1</v>
      </c>
      <c r="I40" s="21">
        <v>12.63</v>
      </c>
      <c r="J40" s="19">
        <v>44742</v>
      </c>
      <c r="K40" s="17" t="s">
        <v>417</v>
      </c>
      <c r="L40" s="21">
        <v>1</v>
      </c>
      <c r="M40" s="16">
        <f>VLOOKUP($A40,Modified!$B:$R,7,0)</f>
        <v>1</v>
      </c>
      <c r="N40" s="24">
        <f t="shared" si="3"/>
        <v>0</v>
      </c>
      <c r="O40" s="16">
        <f>VLOOKUP($A40,Modified!$B:$R,17,0)</f>
        <v>0</v>
      </c>
      <c r="P40" s="24">
        <f t="shared" si="1"/>
        <v>0</v>
      </c>
    </row>
    <row r="41" spans="1:18" ht="12.75" customHeight="1">
      <c r="A41" s="17" t="s">
        <v>380</v>
      </c>
      <c r="B41" s="17" t="s">
        <v>439</v>
      </c>
      <c r="C41" s="17" t="s">
        <v>418</v>
      </c>
      <c r="D41" s="17" t="s">
        <v>414</v>
      </c>
      <c r="E41" s="17" t="s">
        <v>421</v>
      </c>
      <c r="F41" s="17" t="s">
        <v>436</v>
      </c>
      <c r="G41" s="21">
        <v>17.670000000000002</v>
      </c>
      <c r="H41" s="21">
        <v>11</v>
      </c>
      <c r="I41" s="21">
        <v>194.37</v>
      </c>
      <c r="J41" s="19">
        <v>44742</v>
      </c>
      <c r="K41" s="17" t="s">
        <v>417</v>
      </c>
      <c r="L41" s="21">
        <v>11</v>
      </c>
      <c r="M41" s="16">
        <f>VLOOKUP($A41,Modified!$B:$R,7,0)</f>
        <v>10</v>
      </c>
      <c r="N41" s="24">
        <f t="shared" si="3"/>
        <v>-1</v>
      </c>
      <c r="O41" s="16">
        <f>VLOOKUP($A41,Modified!$B:$R,17,0)</f>
        <v>-2</v>
      </c>
      <c r="P41" s="24">
        <f t="shared" si="1"/>
        <v>1</v>
      </c>
      <c r="R41" s="16" t="s">
        <v>466</v>
      </c>
    </row>
    <row r="42" spans="1:18" ht="12.75" customHeight="1">
      <c r="A42" s="17" t="s">
        <v>386</v>
      </c>
      <c r="B42" s="17" t="s">
        <v>440</v>
      </c>
      <c r="C42" s="17" t="s">
        <v>418</v>
      </c>
      <c r="D42" s="17" t="s">
        <v>414</v>
      </c>
      <c r="E42" s="17" t="s">
        <v>421</v>
      </c>
      <c r="F42" s="17" t="s">
        <v>436</v>
      </c>
      <c r="G42" s="21">
        <v>19.559999999999999</v>
      </c>
      <c r="H42" s="21">
        <v>7</v>
      </c>
      <c r="I42" s="21">
        <v>136.91999999999999</v>
      </c>
      <c r="J42" s="19">
        <v>44742</v>
      </c>
      <c r="K42" s="17" t="s">
        <v>417</v>
      </c>
      <c r="L42" s="21">
        <v>7</v>
      </c>
      <c r="M42" s="16">
        <f>VLOOKUP($A42,Modified!$B:$R,7,0)</f>
        <v>6</v>
      </c>
      <c r="N42" s="24">
        <f t="shared" si="3"/>
        <v>-1</v>
      </c>
      <c r="O42" s="16">
        <f>VLOOKUP($A42,Modified!$B:$R,17,0)</f>
        <v>-1</v>
      </c>
      <c r="P42" s="24">
        <f t="shared" si="1"/>
        <v>0</v>
      </c>
      <c r="R42" s="16" t="s">
        <v>466</v>
      </c>
    </row>
    <row r="43" spans="1:18" ht="12.75" customHeight="1">
      <c r="A43" s="17" t="s">
        <v>350</v>
      </c>
      <c r="B43" s="17" t="s">
        <v>441</v>
      </c>
      <c r="C43" s="17" t="s">
        <v>418</v>
      </c>
      <c r="D43" s="17" t="s">
        <v>414</v>
      </c>
      <c r="E43" s="17" t="s">
        <v>421</v>
      </c>
      <c r="F43" s="17" t="s">
        <v>436</v>
      </c>
      <c r="G43" s="21">
        <v>19.559999999999999</v>
      </c>
      <c r="H43" s="21">
        <v>1</v>
      </c>
      <c r="I43" s="21">
        <v>19.559999999999999</v>
      </c>
      <c r="J43" s="19">
        <v>44742</v>
      </c>
      <c r="K43" s="17" t="s">
        <v>417</v>
      </c>
      <c r="L43" s="21">
        <v>1</v>
      </c>
      <c r="M43" s="16">
        <f>VLOOKUP($A43,Modified!$B:$R,7,0)</f>
        <v>1</v>
      </c>
      <c r="N43" s="24">
        <f t="shared" si="3"/>
        <v>0</v>
      </c>
      <c r="O43" s="16">
        <f>VLOOKUP($A43,Modified!$B:$R,17,0)</f>
        <v>0</v>
      </c>
      <c r="P43" s="24">
        <f t="shared" si="1"/>
        <v>0</v>
      </c>
    </row>
    <row r="44" spans="1:18" ht="12.75" customHeight="1">
      <c r="H44" s="24">
        <f>SUM(H2:H43)</f>
        <v>1088</v>
      </c>
      <c r="M44" s="16">
        <f>SUM(M2:M43)</f>
        <v>1050</v>
      </c>
    </row>
    <row r="45" spans="1:18" ht="12.75" customHeight="1">
      <c r="G45" s="16" t="s">
        <v>467</v>
      </c>
      <c r="H45" s="24">
        <f>'Final Adjustment'!S27</f>
        <v>-38</v>
      </c>
    </row>
    <row r="46" spans="1:18" ht="12.75" customHeight="1" thickBot="1">
      <c r="H46" s="25">
        <f>H44+H45</f>
        <v>1050</v>
      </c>
    </row>
    <row r="47" spans="1:18" ht="12.75" customHeight="1" thickTop="1"/>
  </sheetData>
  <autoFilter ref="A1:R44"/>
  <pageMargins left="0" right="0" top="0" bottom="0" header="0" footer="0"/>
  <pageSetup paperSize="0" scal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7"/>
  <sheetViews>
    <sheetView tabSelected="1" workbookViewId="0">
      <selection activeCell="X25" sqref="X25"/>
    </sheetView>
  </sheetViews>
  <sheetFormatPr defaultRowHeight="15"/>
  <cols>
    <col min="1" max="17" width="9.140625" customWidth="1"/>
    <col min="18" max="18" width="43.140625" customWidth="1"/>
    <col min="19" max="19" width="9.140625" customWidth="1"/>
  </cols>
  <sheetData>
    <row r="1" spans="1:19" s="16" customFormat="1" ht="12.75" customHeight="1">
      <c r="A1" s="17" t="s">
        <v>395</v>
      </c>
      <c r="B1" s="17" t="s">
        <v>396</v>
      </c>
      <c r="C1" s="17" t="s">
        <v>397</v>
      </c>
      <c r="D1" s="17" t="s">
        <v>398</v>
      </c>
      <c r="E1" s="17" t="s">
        <v>399</v>
      </c>
      <c r="F1" s="17" t="s">
        <v>400</v>
      </c>
      <c r="G1" s="17" t="s">
        <v>401</v>
      </c>
      <c r="H1" s="17" t="s">
        <v>402</v>
      </c>
      <c r="I1" s="17" t="s">
        <v>403</v>
      </c>
      <c r="J1" s="17" t="s">
        <v>404</v>
      </c>
      <c r="K1" s="17" t="s">
        <v>405</v>
      </c>
      <c r="L1" s="17" t="s">
        <v>406</v>
      </c>
      <c r="M1" s="2" t="s">
        <v>448</v>
      </c>
      <c r="N1" s="3" t="s">
        <v>449</v>
      </c>
      <c r="O1" s="4" t="s">
        <v>447</v>
      </c>
      <c r="P1" s="5" t="s">
        <v>450</v>
      </c>
      <c r="Q1" s="6" t="s">
        <v>451</v>
      </c>
      <c r="R1" s="7" t="s">
        <v>452</v>
      </c>
      <c r="S1" s="26" t="s">
        <v>467</v>
      </c>
    </row>
    <row r="2" spans="1:19" s="16" customFormat="1" ht="12.75" customHeight="1">
      <c r="A2" s="17" t="s">
        <v>65</v>
      </c>
      <c r="B2" s="17" t="s">
        <v>419</v>
      </c>
      <c r="C2" s="17" t="s">
        <v>413</v>
      </c>
      <c r="D2" s="17" t="s">
        <v>414</v>
      </c>
      <c r="E2" s="17" t="s">
        <v>421</v>
      </c>
      <c r="F2" s="17" t="s">
        <v>422</v>
      </c>
      <c r="G2" s="21">
        <v>5</v>
      </c>
      <c r="H2" s="21">
        <v>132</v>
      </c>
      <c r="I2" s="21">
        <v>660</v>
      </c>
      <c r="J2" s="19">
        <v>44742</v>
      </c>
      <c r="K2" s="17" t="s">
        <v>417</v>
      </c>
      <c r="L2" s="21">
        <v>132</v>
      </c>
      <c r="M2" s="16">
        <v>133</v>
      </c>
      <c r="N2" s="24">
        <v>1</v>
      </c>
      <c r="O2" s="16">
        <v>-1</v>
      </c>
      <c r="P2" s="24">
        <v>2</v>
      </c>
      <c r="R2" s="16" t="s">
        <v>466</v>
      </c>
      <c r="S2" s="24">
        <f>N2</f>
        <v>1</v>
      </c>
    </row>
    <row r="3" spans="1:19" s="16" customFormat="1" ht="12.75" customHeight="1">
      <c r="A3" s="17" t="s">
        <v>68</v>
      </c>
      <c r="B3" s="17" t="s">
        <v>419</v>
      </c>
      <c r="C3" s="17" t="s">
        <v>413</v>
      </c>
      <c r="D3" s="17" t="s">
        <v>414</v>
      </c>
      <c r="E3" s="17" t="s">
        <v>421</v>
      </c>
      <c r="F3" s="17" t="s">
        <v>422</v>
      </c>
      <c r="G3" s="21">
        <v>5</v>
      </c>
      <c r="H3" s="21">
        <v>84</v>
      </c>
      <c r="I3" s="21">
        <v>420</v>
      </c>
      <c r="J3" s="19">
        <v>44742</v>
      </c>
      <c r="K3" s="17" t="s">
        <v>417</v>
      </c>
      <c r="L3" s="21">
        <v>84</v>
      </c>
      <c r="M3" s="16">
        <v>85</v>
      </c>
      <c r="N3" s="24">
        <v>1</v>
      </c>
      <c r="O3" s="16">
        <v>0</v>
      </c>
      <c r="P3" s="24">
        <v>1</v>
      </c>
      <c r="R3" s="16" t="s">
        <v>466</v>
      </c>
      <c r="S3" s="24">
        <f t="shared" ref="S3:S26" si="0">N3</f>
        <v>1</v>
      </c>
    </row>
    <row r="4" spans="1:19" s="16" customFormat="1" ht="12.75" customHeight="1">
      <c r="A4" s="17" t="s">
        <v>289</v>
      </c>
      <c r="B4" s="17" t="s">
        <v>428</v>
      </c>
      <c r="C4" s="17" t="s">
        <v>418</v>
      </c>
      <c r="D4" s="17" t="s">
        <v>414</v>
      </c>
      <c r="E4" s="17" t="s">
        <v>421</v>
      </c>
      <c r="F4" s="17" t="s">
        <v>429</v>
      </c>
      <c r="G4" s="21">
        <v>9.35</v>
      </c>
      <c r="H4" s="21">
        <v>76</v>
      </c>
      <c r="I4" s="21">
        <v>710.6</v>
      </c>
      <c r="J4" s="19">
        <v>44742</v>
      </c>
      <c r="K4" s="17" t="s">
        <v>417</v>
      </c>
      <c r="L4" s="21">
        <v>76</v>
      </c>
      <c r="M4" s="16">
        <v>77</v>
      </c>
      <c r="N4" s="24">
        <v>1</v>
      </c>
      <c r="O4" s="16">
        <v>-2</v>
      </c>
      <c r="P4" s="24">
        <v>3</v>
      </c>
      <c r="R4" s="16" t="s">
        <v>466</v>
      </c>
      <c r="S4" s="24">
        <f t="shared" si="0"/>
        <v>1</v>
      </c>
    </row>
    <row r="5" spans="1:19" s="16" customFormat="1" ht="12.75" customHeight="1">
      <c r="A5" s="17" t="s">
        <v>266</v>
      </c>
      <c r="B5" s="17" t="s">
        <v>428</v>
      </c>
      <c r="C5" s="17" t="s">
        <v>418</v>
      </c>
      <c r="D5" s="17" t="s">
        <v>414</v>
      </c>
      <c r="E5" s="17" t="s">
        <v>421</v>
      </c>
      <c r="F5" s="17" t="s">
        <v>429</v>
      </c>
      <c r="G5" s="21">
        <v>9.35</v>
      </c>
      <c r="H5" s="21">
        <v>36</v>
      </c>
      <c r="I5" s="21">
        <v>336.6</v>
      </c>
      <c r="J5" s="19">
        <v>44742</v>
      </c>
      <c r="K5" s="17" t="s">
        <v>417</v>
      </c>
      <c r="L5" s="21">
        <v>36</v>
      </c>
      <c r="M5" s="16">
        <v>33</v>
      </c>
      <c r="N5" s="24">
        <v>-3</v>
      </c>
      <c r="O5" s="16">
        <v>-3</v>
      </c>
      <c r="P5" s="24">
        <v>0</v>
      </c>
      <c r="R5" s="16" t="s">
        <v>466</v>
      </c>
      <c r="S5" s="24">
        <f t="shared" si="0"/>
        <v>-3</v>
      </c>
    </row>
    <row r="6" spans="1:19" s="16" customFormat="1" ht="12.75" customHeight="1">
      <c r="A6" s="17" t="s">
        <v>304</v>
      </c>
      <c r="B6" s="17" t="s">
        <v>428</v>
      </c>
      <c r="C6" s="17" t="s">
        <v>418</v>
      </c>
      <c r="D6" s="17" t="s">
        <v>414</v>
      </c>
      <c r="E6" s="17" t="s">
        <v>421</v>
      </c>
      <c r="F6" s="17" t="s">
        <v>429</v>
      </c>
      <c r="G6" s="21">
        <v>9.35</v>
      </c>
      <c r="H6" s="21">
        <v>49</v>
      </c>
      <c r="I6" s="21">
        <v>458.15</v>
      </c>
      <c r="J6" s="19">
        <v>44742</v>
      </c>
      <c r="K6" s="17" t="s">
        <v>417</v>
      </c>
      <c r="L6" s="21">
        <v>49</v>
      </c>
      <c r="M6" s="16">
        <v>48</v>
      </c>
      <c r="N6" s="24">
        <v>-1</v>
      </c>
      <c r="O6" s="16">
        <v>-3</v>
      </c>
      <c r="P6" s="24">
        <v>2</v>
      </c>
      <c r="R6" s="16" t="s">
        <v>466</v>
      </c>
      <c r="S6" s="24">
        <f t="shared" si="0"/>
        <v>-1</v>
      </c>
    </row>
    <row r="7" spans="1:19" s="16" customFormat="1" ht="12.75" customHeight="1">
      <c r="A7" s="17" t="s">
        <v>359</v>
      </c>
      <c r="B7" s="17" t="s">
        <v>428</v>
      </c>
      <c r="C7" s="17" t="s">
        <v>418</v>
      </c>
      <c r="D7" s="17" t="s">
        <v>414</v>
      </c>
      <c r="E7" s="17" t="s">
        <v>421</v>
      </c>
      <c r="F7" s="17" t="s">
        <v>429</v>
      </c>
      <c r="G7" s="21">
        <v>9.5299999999999994</v>
      </c>
      <c r="H7" s="21">
        <v>2</v>
      </c>
      <c r="I7" s="21">
        <v>19.059999999999999</v>
      </c>
      <c r="J7" s="19">
        <v>44742</v>
      </c>
      <c r="K7" s="17" t="s">
        <v>417</v>
      </c>
      <c r="L7" s="21">
        <v>2</v>
      </c>
      <c r="M7" s="16">
        <v>0</v>
      </c>
      <c r="N7" s="24">
        <v>-2</v>
      </c>
      <c r="O7" s="16">
        <v>-2</v>
      </c>
      <c r="P7" s="24">
        <v>0</v>
      </c>
      <c r="R7" s="16" t="s">
        <v>466</v>
      </c>
      <c r="S7" s="24">
        <f t="shared" si="0"/>
        <v>-2</v>
      </c>
    </row>
    <row r="8" spans="1:19" s="16" customFormat="1" ht="12.75" customHeight="1">
      <c r="A8" s="17" t="s">
        <v>327</v>
      </c>
      <c r="B8" s="17" t="s">
        <v>428</v>
      </c>
      <c r="C8" s="17" t="s">
        <v>418</v>
      </c>
      <c r="D8" s="17" t="s">
        <v>414</v>
      </c>
      <c r="E8" s="17" t="s">
        <v>421</v>
      </c>
      <c r="F8" s="17" t="s">
        <v>429</v>
      </c>
      <c r="G8" s="21">
        <v>9.5299999999999994</v>
      </c>
      <c r="H8" s="21">
        <v>93</v>
      </c>
      <c r="I8" s="21">
        <v>886.29</v>
      </c>
      <c r="J8" s="19">
        <v>44742</v>
      </c>
      <c r="K8" s="17" t="s">
        <v>417</v>
      </c>
      <c r="L8" s="21">
        <v>93</v>
      </c>
      <c r="M8" s="16">
        <v>91</v>
      </c>
      <c r="N8" s="24">
        <v>-2</v>
      </c>
      <c r="O8" s="16">
        <v>-2</v>
      </c>
      <c r="P8" s="24">
        <v>0</v>
      </c>
      <c r="R8" s="16" t="s">
        <v>466</v>
      </c>
      <c r="S8" s="24">
        <f t="shared" si="0"/>
        <v>-2</v>
      </c>
    </row>
    <row r="9" spans="1:19" s="16" customFormat="1" ht="12.75" customHeight="1">
      <c r="A9" s="17" t="s">
        <v>353</v>
      </c>
      <c r="B9" s="17" t="s">
        <v>428</v>
      </c>
      <c r="C9" s="17" t="s">
        <v>420</v>
      </c>
      <c r="D9" s="17" t="s">
        <v>414</v>
      </c>
      <c r="E9" s="17" t="s">
        <v>421</v>
      </c>
      <c r="F9" s="17" t="s">
        <v>429</v>
      </c>
      <c r="G9" s="21">
        <v>0.01</v>
      </c>
      <c r="H9" s="21">
        <v>13</v>
      </c>
      <c r="I9" s="21">
        <v>0.13</v>
      </c>
      <c r="J9" s="19">
        <v>44742</v>
      </c>
      <c r="K9" s="17" t="s">
        <v>417</v>
      </c>
      <c r="L9" s="21">
        <v>13</v>
      </c>
      <c r="M9" s="16">
        <v>11</v>
      </c>
      <c r="N9" s="24">
        <v>-2</v>
      </c>
      <c r="O9" s="16">
        <v>-3</v>
      </c>
      <c r="P9" s="24">
        <v>1</v>
      </c>
      <c r="R9" s="16" t="s">
        <v>466</v>
      </c>
      <c r="S9" s="24">
        <f t="shared" si="0"/>
        <v>-2</v>
      </c>
    </row>
    <row r="10" spans="1:19" s="16" customFormat="1" ht="12.75" customHeight="1">
      <c r="A10" s="17" t="s">
        <v>295</v>
      </c>
      <c r="B10" s="17" t="s">
        <v>428</v>
      </c>
      <c r="C10" s="17" t="s">
        <v>418</v>
      </c>
      <c r="D10" s="17" t="s">
        <v>414</v>
      </c>
      <c r="E10" s="17" t="s">
        <v>421</v>
      </c>
      <c r="F10" s="17" t="s">
        <v>429</v>
      </c>
      <c r="G10" s="21">
        <v>10.9</v>
      </c>
      <c r="H10" s="21">
        <v>6</v>
      </c>
      <c r="I10" s="21">
        <v>65.400000000000006</v>
      </c>
      <c r="J10" s="19">
        <v>44742</v>
      </c>
      <c r="K10" s="17" t="s">
        <v>417</v>
      </c>
      <c r="L10" s="21">
        <v>6</v>
      </c>
      <c r="M10" s="16">
        <v>4</v>
      </c>
      <c r="N10" s="24">
        <v>-2</v>
      </c>
      <c r="O10" s="16">
        <v>-2</v>
      </c>
      <c r="P10" s="24">
        <v>0</v>
      </c>
      <c r="R10" s="16" t="s">
        <v>466</v>
      </c>
      <c r="S10" s="24">
        <f t="shared" si="0"/>
        <v>-2</v>
      </c>
    </row>
    <row r="11" spans="1:19" s="16" customFormat="1" ht="12.75" customHeight="1">
      <c r="A11" s="17" t="s">
        <v>301</v>
      </c>
      <c r="B11" s="17" t="s">
        <v>428</v>
      </c>
      <c r="C11" s="17" t="s">
        <v>418</v>
      </c>
      <c r="D11" s="17" t="s">
        <v>414</v>
      </c>
      <c r="E11" s="17" t="s">
        <v>421</v>
      </c>
      <c r="F11" s="17" t="s">
        <v>429</v>
      </c>
      <c r="G11" s="21">
        <v>10.9</v>
      </c>
      <c r="H11" s="21">
        <v>6</v>
      </c>
      <c r="I11" s="21">
        <v>65.400000000000006</v>
      </c>
      <c r="J11" s="19">
        <v>44742</v>
      </c>
      <c r="K11" s="17" t="s">
        <v>417</v>
      </c>
      <c r="L11" s="21">
        <v>6</v>
      </c>
      <c r="M11" s="16">
        <v>3</v>
      </c>
      <c r="N11" s="24">
        <v>-3</v>
      </c>
      <c r="O11" s="16">
        <v>-4</v>
      </c>
      <c r="P11" s="24">
        <v>1</v>
      </c>
      <c r="R11" s="16" t="s">
        <v>466</v>
      </c>
      <c r="S11" s="24">
        <f t="shared" si="0"/>
        <v>-3</v>
      </c>
    </row>
    <row r="12" spans="1:19" s="16" customFormat="1" ht="12.75" customHeight="1">
      <c r="A12" s="17" t="s">
        <v>330</v>
      </c>
      <c r="B12" s="17" t="s">
        <v>428</v>
      </c>
      <c r="C12" s="17" t="s">
        <v>418</v>
      </c>
      <c r="D12" s="17" t="s">
        <v>414</v>
      </c>
      <c r="E12" s="17" t="s">
        <v>421</v>
      </c>
      <c r="F12" s="17" t="s">
        <v>429</v>
      </c>
      <c r="G12" s="21">
        <v>10.9</v>
      </c>
      <c r="H12" s="21">
        <v>65</v>
      </c>
      <c r="I12" s="21">
        <v>708.5</v>
      </c>
      <c r="J12" s="19">
        <v>44742</v>
      </c>
      <c r="K12" s="17" t="s">
        <v>417</v>
      </c>
      <c r="L12" s="21">
        <v>65</v>
      </c>
      <c r="M12" s="16">
        <v>64</v>
      </c>
      <c r="N12" s="24">
        <v>-1</v>
      </c>
      <c r="O12" s="16">
        <v>-4</v>
      </c>
      <c r="P12" s="24">
        <v>3</v>
      </c>
      <c r="R12" s="16" t="s">
        <v>466</v>
      </c>
      <c r="S12" s="24">
        <f t="shared" si="0"/>
        <v>-1</v>
      </c>
    </row>
    <row r="13" spans="1:19" s="16" customFormat="1" ht="12.75" customHeight="1">
      <c r="A13" s="17" t="s">
        <v>298</v>
      </c>
      <c r="B13" s="17" t="s">
        <v>428</v>
      </c>
      <c r="C13" s="17" t="s">
        <v>418</v>
      </c>
      <c r="D13" s="17" t="s">
        <v>414</v>
      </c>
      <c r="E13" s="17" t="s">
        <v>421</v>
      </c>
      <c r="F13" s="17" t="s">
        <v>429</v>
      </c>
      <c r="G13" s="21">
        <v>11.15</v>
      </c>
      <c r="H13" s="21">
        <v>49</v>
      </c>
      <c r="I13" s="21">
        <v>546.35</v>
      </c>
      <c r="J13" s="19">
        <v>44742</v>
      </c>
      <c r="K13" s="17" t="s">
        <v>417</v>
      </c>
      <c r="L13" s="21">
        <v>49</v>
      </c>
      <c r="M13" s="16">
        <v>48</v>
      </c>
      <c r="N13" s="24">
        <v>-1</v>
      </c>
      <c r="O13" s="16">
        <v>-2</v>
      </c>
      <c r="P13" s="24">
        <v>1</v>
      </c>
      <c r="R13" s="16" t="s">
        <v>466</v>
      </c>
      <c r="S13" s="24">
        <f t="shared" si="0"/>
        <v>-1</v>
      </c>
    </row>
    <row r="14" spans="1:19" s="16" customFormat="1" ht="12.75" customHeight="1">
      <c r="A14" s="17" t="s">
        <v>274</v>
      </c>
      <c r="B14" s="17" t="s">
        <v>428</v>
      </c>
      <c r="C14" s="17" t="s">
        <v>423</v>
      </c>
      <c r="D14" s="17" t="s">
        <v>414</v>
      </c>
      <c r="E14" s="17" t="s">
        <v>421</v>
      </c>
      <c r="F14" s="17" t="s">
        <v>429</v>
      </c>
      <c r="G14" s="21">
        <v>0.01</v>
      </c>
      <c r="H14" s="21">
        <v>2</v>
      </c>
      <c r="I14" s="21">
        <v>0.02</v>
      </c>
      <c r="J14" s="19">
        <v>44742</v>
      </c>
      <c r="K14" s="17" t="s">
        <v>417</v>
      </c>
      <c r="L14" s="21">
        <v>2</v>
      </c>
      <c r="M14" s="16">
        <v>5</v>
      </c>
      <c r="N14" s="24">
        <v>3</v>
      </c>
      <c r="O14" s="16">
        <v>-1</v>
      </c>
      <c r="P14" s="24">
        <v>4</v>
      </c>
      <c r="R14" s="16" t="s">
        <v>466</v>
      </c>
      <c r="S14" s="24">
        <f t="shared" si="0"/>
        <v>3</v>
      </c>
    </row>
    <row r="15" spans="1:19" s="16" customFormat="1" ht="12.75" customHeight="1">
      <c r="A15" s="17" t="s">
        <v>286</v>
      </c>
      <c r="B15" s="17" t="s">
        <v>431</v>
      </c>
      <c r="C15" s="17" t="s">
        <v>418</v>
      </c>
      <c r="D15" s="17" t="s">
        <v>414</v>
      </c>
      <c r="E15" s="17" t="s">
        <v>421</v>
      </c>
      <c r="F15" s="17" t="s">
        <v>429</v>
      </c>
      <c r="G15" s="21">
        <v>0.01</v>
      </c>
      <c r="H15" s="21">
        <v>-1</v>
      </c>
      <c r="I15" s="21">
        <v>-0.01</v>
      </c>
      <c r="J15" s="19">
        <v>44742</v>
      </c>
      <c r="K15" s="17" t="s">
        <v>417</v>
      </c>
      <c r="L15" s="21">
        <v>-1</v>
      </c>
      <c r="M15" s="16">
        <v>0</v>
      </c>
      <c r="N15" s="24">
        <v>1</v>
      </c>
      <c r="O15" s="16">
        <v>1</v>
      </c>
      <c r="P15" s="24">
        <v>0</v>
      </c>
      <c r="R15" s="16" t="s">
        <v>466</v>
      </c>
      <c r="S15" s="24">
        <f t="shared" si="0"/>
        <v>1</v>
      </c>
    </row>
    <row r="16" spans="1:19" s="16" customFormat="1" ht="12.75" customHeight="1">
      <c r="A16" s="17" t="s">
        <v>336</v>
      </c>
      <c r="B16" s="17" t="s">
        <v>431</v>
      </c>
      <c r="C16" s="17" t="s">
        <v>418</v>
      </c>
      <c r="D16" s="17" t="s">
        <v>414</v>
      </c>
      <c r="E16" s="17" t="s">
        <v>421</v>
      </c>
      <c r="F16" s="17" t="s">
        <v>429</v>
      </c>
      <c r="G16" s="21">
        <v>15.83</v>
      </c>
      <c r="H16" s="21">
        <v>6</v>
      </c>
      <c r="I16" s="21">
        <v>94.98</v>
      </c>
      <c r="J16" s="19">
        <v>44742</v>
      </c>
      <c r="K16" s="17" t="s">
        <v>417</v>
      </c>
      <c r="L16" s="21">
        <v>6</v>
      </c>
      <c r="M16" s="16">
        <v>4</v>
      </c>
      <c r="N16" s="24">
        <v>-2</v>
      </c>
      <c r="O16" s="16">
        <v>-2</v>
      </c>
      <c r="P16" s="24">
        <v>0</v>
      </c>
      <c r="R16" s="16" t="s">
        <v>466</v>
      </c>
      <c r="S16" s="24">
        <f t="shared" si="0"/>
        <v>-2</v>
      </c>
    </row>
    <row r="17" spans="1:19" s="16" customFormat="1" ht="12.75" customHeight="1">
      <c r="A17" s="17" t="s">
        <v>316</v>
      </c>
      <c r="B17" s="17" t="s">
        <v>431</v>
      </c>
      <c r="C17" s="17" t="s">
        <v>418</v>
      </c>
      <c r="D17" s="17" t="s">
        <v>414</v>
      </c>
      <c r="E17" s="17" t="s">
        <v>421</v>
      </c>
      <c r="F17" s="17" t="s">
        <v>429</v>
      </c>
      <c r="G17" s="21">
        <v>23.15</v>
      </c>
      <c r="H17" s="21">
        <v>31</v>
      </c>
      <c r="I17" s="21">
        <v>717.65</v>
      </c>
      <c r="J17" s="19">
        <v>44742</v>
      </c>
      <c r="K17" s="17" t="s">
        <v>417</v>
      </c>
      <c r="L17" s="21">
        <v>31</v>
      </c>
      <c r="M17" s="16">
        <v>29</v>
      </c>
      <c r="N17" s="24">
        <v>-2</v>
      </c>
      <c r="O17" s="16">
        <v>-3</v>
      </c>
      <c r="P17" s="24">
        <v>1</v>
      </c>
      <c r="R17" s="16" t="s">
        <v>466</v>
      </c>
      <c r="S17" s="24">
        <f t="shared" si="0"/>
        <v>-2</v>
      </c>
    </row>
    <row r="18" spans="1:19" s="16" customFormat="1" ht="12.75" customHeight="1">
      <c r="A18" s="17" t="s">
        <v>269</v>
      </c>
      <c r="B18" s="17" t="s">
        <v>432</v>
      </c>
      <c r="C18" s="17" t="s">
        <v>418</v>
      </c>
      <c r="D18" s="17" t="s">
        <v>414</v>
      </c>
      <c r="E18" s="17" t="s">
        <v>421</v>
      </c>
      <c r="F18" s="17" t="s">
        <v>429</v>
      </c>
      <c r="G18" s="21">
        <v>10.9</v>
      </c>
      <c r="H18" s="21">
        <v>16</v>
      </c>
      <c r="I18" s="21">
        <v>174.4</v>
      </c>
      <c r="J18" s="19">
        <v>44742</v>
      </c>
      <c r="K18" s="17" t="s">
        <v>417</v>
      </c>
      <c r="L18" s="21">
        <v>16</v>
      </c>
      <c r="M18" s="16">
        <v>5</v>
      </c>
      <c r="N18" s="24">
        <v>-11</v>
      </c>
      <c r="O18" s="16">
        <v>-12</v>
      </c>
      <c r="P18" s="24">
        <v>1</v>
      </c>
      <c r="R18" s="16" t="s">
        <v>466</v>
      </c>
      <c r="S18" s="24">
        <f t="shared" si="0"/>
        <v>-11</v>
      </c>
    </row>
    <row r="19" spans="1:19" s="16" customFormat="1" ht="12.75" customHeight="1">
      <c r="A19" s="17" t="s">
        <v>341</v>
      </c>
      <c r="B19" s="17" t="s">
        <v>432</v>
      </c>
      <c r="C19" s="17" t="s">
        <v>418</v>
      </c>
      <c r="D19" s="17" t="s">
        <v>414</v>
      </c>
      <c r="E19" s="17" t="s">
        <v>421</v>
      </c>
      <c r="F19" s="17" t="s">
        <v>429</v>
      </c>
      <c r="G19" s="21">
        <v>11.05</v>
      </c>
      <c r="H19" s="21">
        <v>205</v>
      </c>
      <c r="I19" s="21">
        <v>2265.25</v>
      </c>
      <c r="J19" s="19">
        <v>44742</v>
      </c>
      <c r="K19" s="17" t="s">
        <v>417</v>
      </c>
      <c r="L19" s="21">
        <v>205</v>
      </c>
      <c r="M19" s="16">
        <v>200</v>
      </c>
      <c r="N19" s="24">
        <v>-5</v>
      </c>
      <c r="O19" s="16">
        <v>-6</v>
      </c>
      <c r="P19" s="24">
        <v>1</v>
      </c>
      <c r="R19" s="16" t="s">
        <v>466</v>
      </c>
      <c r="S19" s="24">
        <f t="shared" si="0"/>
        <v>-5</v>
      </c>
    </row>
    <row r="20" spans="1:19" s="16" customFormat="1" ht="12.75" customHeight="1">
      <c r="A20" s="17" t="s">
        <v>365</v>
      </c>
      <c r="B20" s="17" t="s">
        <v>432</v>
      </c>
      <c r="C20" s="17" t="s">
        <v>418</v>
      </c>
      <c r="D20" s="17" t="s">
        <v>414</v>
      </c>
      <c r="E20" s="17" t="s">
        <v>421</v>
      </c>
      <c r="F20" s="17" t="s">
        <v>429</v>
      </c>
      <c r="G20" s="21">
        <v>11.05</v>
      </c>
      <c r="H20" s="21">
        <v>1</v>
      </c>
      <c r="I20" s="21">
        <v>11.05</v>
      </c>
      <c r="J20" s="19">
        <v>44742</v>
      </c>
      <c r="K20" s="17" t="s">
        <v>417</v>
      </c>
      <c r="L20" s="21">
        <v>1</v>
      </c>
      <c r="M20" s="16">
        <v>0</v>
      </c>
      <c r="N20" s="24">
        <v>-1</v>
      </c>
      <c r="O20" s="16">
        <v>-1</v>
      </c>
      <c r="P20" s="24">
        <v>0</v>
      </c>
      <c r="R20" s="16" t="s">
        <v>466</v>
      </c>
      <c r="S20" s="24">
        <f t="shared" si="0"/>
        <v>-1</v>
      </c>
    </row>
    <row r="21" spans="1:19" s="16" customFormat="1" ht="12.75" customHeight="1">
      <c r="A21" s="17" t="s">
        <v>374</v>
      </c>
      <c r="B21" s="17" t="s">
        <v>433</v>
      </c>
      <c r="C21" s="17" t="s">
        <v>434</v>
      </c>
      <c r="D21" s="17" t="s">
        <v>414</v>
      </c>
      <c r="E21" s="17" t="s">
        <v>421</v>
      </c>
      <c r="F21" s="17" t="s">
        <v>429</v>
      </c>
      <c r="G21" s="21">
        <v>0.01</v>
      </c>
      <c r="H21" s="21">
        <v>1</v>
      </c>
      <c r="I21" s="21">
        <v>0.01</v>
      </c>
      <c r="J21" s="19">
        <v>44742</v>
      </c>
      <c r="K21" s="17" t="s">
        <v>417</v>
      </c>
      <c r="L21" s="21">
        <v>1</v>
      </c>
      <c r="M21" s="16">
        <v>0</v>
      </c>
      <c r="N21" s="24">
        <v>-1</v>
      </c>
      <c r="O21" s="16">
        <v>-1</v>
      </c>
      <c r="P21" s="24">
        <v>0</v>
      </c>
      <c r="R21" s="16" t="s">
        <v>466</v>
      </c>
      <c r="S21" s="24">
        <f t="shared" si="0"/>
        <v>-1</v>
      </c>
    </row>
    <row r="22" spans="1:19" s="16" customFormat="1" ht="12.75" customHeight="1">
      <c r="A22" s="17" t="s">
        <v>356</v>
      </c>
      <c r="B22" s="17" t="s">
        <v>433</v>
      </c>
      <c r="C22" s="17" t="s">
        <v>418</v>
      </c>
      <c r="D22" s="17" t="s">
        <v>414</v>
      </c>
      <c r="E22" s="17" t="s">
        <v>421</v>
      </c>
      <c r="F22" s="17" t="s">
        <v>429</v>
      </c>
      <c r="G22" s="21">
        <v>9.58</v>
      </c>
      <c r="H22" s="21">
        <v>2</v>
      </c>
      <c r="I22" s="21">
        <v>19.16</v>
      </c>
      <c r="J22" s="19">
        <v>44742</v>
      </c>
      <c r="K22" s="17" t="s">
        <v>417</v>
      </c>
      <c r="L22" s="21">
        <v>2</v>
      </c>
      <c r="M22" s="16">
        <v>1</v>
      </c>
      <c r="N22" s="24">
        <v>-1</v>
      </c>
      <c r="O22" s="16">
        <v>-1</v>
      </c>
      <c r="P22" s="24">
        <v>0</v>
      </c>
      <c r="R22" s="16" t="s">
        <v>466</v>
      </c>
      <c r="S22" s="24">
        <f t="shared" si="0"/>
        <v>-1</v>
      </c>
    </row>
    <row r="23" spans="1:19" s="16" customFormat="1" ht="12.75" customHeight="1">
      <c r="A23" s="17" t="s">
        <v>383</v>
      </c>
      <c r="B23" s="17" t="s">
        <v>433</v>
      </c>
      <c r="C23" s="17" t="s">
        <v>418</v>
      </c>
      <c r="D23" s="17" t="s">
        <v>414</v>
      </c>
      <c r="E23" s="17" t="s">
        <v>421</v>
      </c>
      <c r="F23" s="17" t="s">
        <v>429</v>
      </c>
      <c r="G23" s="21">
        <v>9.7799999999999994</v>
      </c>
      <c r="H23" s="21">
        <v>2</v>
      </c>
      <c r="I23" s="21">
        <v>19.559999999999999</v>
      </c>
      <c r="J23" s="19">
        <v>44742</v>
      </c>
      <c r="K23" s="17" t="s">
        <v>417</v>
      </c>
      <c r="L23" s="21">
        <v>2</v>
      </c>
      <c r="M23" s="16">
        <v>1</v>
      </c>
      <c r="N23" s="24">
        <v>-1</v>
      </c>
      <c r="O23" s="16">
        <v>-1</v>
      </c>
      <c r="P23" s="24">
        <v>0</v>
      </c>
      <c r="R23" s="16" t="s">
        <v>466</v>
      </c>
      <c r="S23" s="24">
        <f t="shared" si="0"/>
        <v>-1</v>
      </c>
    </row>
    <row r="24" spans="1:19" s="16" customFormat="1" ht="12.75" customHeight="1">
      <c r="A24" s="17" t="s">
        <v>392</v>
      </c>
      <c r="B24" s="17" t="s">
        <v>435</v>
      </c>
      <c r="C24" s="17" t="s">
        <v>418</v>
      </c>
      <c r="D24" s="17" t="s">
        <v>414</v>
      </c>
      <c r="E24" s="17" t="s">
        <v>421</v>
      </c>
      <c r="F24" s="17" t="s">
        <v>436</v>
      </c>
      <c r="G24" s="21">
        <v>10.94</v>
      </c>
      <c r="H24" s="21">
        <v>2</v>
      </c>
      <c r="I24" s="21">
        <v>21.88</v>
      </c>
      <c r="J24" s="19">
        <v>44742</v>
      </c>
      <c r="K24" s="17" t="s">
        <v>417</v>
      </c>
      <c r="L24" s="21">
        <v>2</v>
      </c>
      <c r="M24" s="16">
        <v>0</v>
      </c>
      <c r="N24" s="24">
        <v>-2</v>
      </c>
      <c r="O24" s="16">
        <v>-2</v>
      </c>
      <c r="P24" s="24">
        <v>0</v>
      </c>
      <c r="R24" s="16" t="s">
        <v>466</v>
      </c>
      <c r="S24" s="24">
        <f t="shared" si="0"/>
        <v>-2</v>
      </c>
    </row>
    <row r="25" spans="1:19" s="16" customFormat="1" ht="12.75" customHeight="1">
      <c r="A25" s="17" t="s">
        <v>380</v>
      </c>
      <c r="B25" s="17" t="s">
        <v>439</v>
      </c>
      <c r="C25" s="17" t="s">
        <v>418</v>
      </c>
      <c r="D25" s="17" t="s">
        <v>414</v>
      </c>
      <c r="E25" s="17" t="s">
        <v>421</v>
      </c>
      <c r="F25" s="17" t="s">
        <v>436</v>
      </c>
      <c r="G25" s="21">
        <v>17.670000000000002</v>
      </c>
      <c r="H25" s="21">
        <v>11</v>
      </c>
      <c r="I25" s="21">
        <v>194.37</v>
      </c>
      <c r="J25" s="19">
        <v>44742</v>
      </c>
      <c r="K25" s="17" t="s">
        <v>417</v>
      </c>
      <c r="L25" s="21">
        <v>11</v>
      </c>
      <c r="M25" s="16">
        <v>10</v>
      </c>
      <c r="N25" s="24">
        <v>-1</v>
      </c>
      <c r="O25" s="16">
        <v>-2</v>
      </c>
      <c r="P25" s="24">
        <v>1</v>
      </c>
      <c r="R25" s="16" t="s">
        <v>466</v>
      </c>
      <c r="S25" s="24">
        <f t="shared" si="0"/>
        <v>-1</v>
      </c>
    </row>
    <row r="26" spans="1:19" s="16" customFormat="1" ht="12.75" customHeight="1">
      <c r="A26" s="17" t="s">
        <v>386</v>
      </c>
      <c r="B26" s="17" t="s">
        <v>440</v>
      </c>
      <c r="C26" s="17" t="s">
        <v>418</v>
      </c>
      <c r="D26" s="17" t="s">
        <v>414</v>
      </c>
      <c r="E26" s="17" t="s">
        <v>421</v>
      </c>
      <c r="F26" s="17" t="s">
        <v>436</v>
      </c>
      <c r="G26" s="21">
        <v>19.559999999999999</v>
      </c>
      <c r="H26" s="21">
        <v>7</v>
      </c>
      <c r="I26" s="21">
        <v>136.91999999999999</v>
      </c>
      <c r="J26" s="19">
        <v>44742</v>
      </c>
      <c r="K26" s="17" t="s">
        <v>417</v>
      </c>
      <c r="L26" s="21">
        <v>7</v>
      </c>
      <c r="M26" s="16">
        <v>6</v>
      </c>
      <c r="N26" s="24">
        <v>-1</v>
      </c>
      <c r="O26" s="16">
        <v>-1</v>
      </c>
      <c r="P26" s="24">
        <v>0</v>
      </c>
      <c r="R26" s="16" t="s">
        <v>466</v>
      </c>
      <c r="S26" s="24">
        <f t="shared" si="0"/>
        <v>-1</v>
      </c>
    </row>
    <row r="27" spans="1:19">
      <c r="S27" s="10">
        <f>SUM(S2:S26)</f>
        <v>-38</v>
      </c>
    </row>
  </sheetData>
  <autoFilter ref="A1:S2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9"/>
  <sheetViews>
    <sheetView topLeftCell="A118" workbookViewId="0">
      <selection activeCell="A138" sqref="A138:B149"/>
    </sheetView>
  </sheetViews>
  <sheetFormatPr defaultRowHeight="15"/>
  <cols>
    <col min="1" max="1" width="46.5703125" bestFit="1" customWidth="1"/>
  </cols>
  <sheetData>
    <row r="1" spans="1:2">
      <c r="A1" s="8" t="s">
        <v>453</v>
      </c>
      <c r="B1" s="8" t="s">
        <v>454</v>
      </c>
    </row>
    <row r="2" spans="1:2">
      <c r="A2" s="8" t="s">
        <v>35</v>
      </c>
      <c r="B2" s="8" t="s">
        <v>455</v>
      </c>
    </row>
    <row r="3" spans="1:2">
      <c r="A3" s="8" t="s">
        <v>23</v>
      </c>
      <c r="B3" s="8" t="s">
        <v>456</v>
      </c>
    </row>
    <row r="4" spans="1:2">
      <c r="A4" s="8" t="s">
        <v>16</v>
      </c>
      <c r="B4" s="8" t="s">
        <v>457</v>
      </c>
    </row>
    <row r="5" spans="1:2">
      <c r="A5" s="8" t="s">
        <v>32</v>
      </c>
      <c r="B5" s="8" t="s">
        <v>458</v>
      </c>
    </row>
    <row r="6" spans="1:2">
      <c r="A6" s="8" t="s">
        <v>26</v>
      </c>
      <c r="B6" s="8" t="s">
        <v>459</v>
      </c>
    </row>
    <row r="7" spans="1:2">
      <c r="A7" s="8" t="s">
        <v>460</v>
      </c>
      <c r="B7" s="8" t="s">
        <v>50</v>
      </c>
    </row>
    <row r="8" spans="1:2">
      <c r="A8" s="8" t="s">
        <v>461</v>
      </c>
      <c r="B8" s="8" t="s">
        <v>53</v>
      </c>
    </row>
    <row r="9" spans="1:2">
      <c r="A9" s="8" t="s">
        <v>462</v>
      </c>
      <c r="B9" s="8" t="s">
        <v>44</v>
      </c>
    </row>
    <row r="10" spans="1:2">
      <c r="A10" s="8" t="s">
        <v>463</v>
      </c>
      <c r="B10" s="8" t="s">
        <v>38</v>
      </c>
    </row>
    <row r="11" spans="1:2">
      <c r="A11" s="8" t="s">
        <v>464</v>
      </c>
      <c r="B11" s="8" t="s">
        <v>47</v>
      </c>
    </row>
    <row r="12" spans="1:2">
      <c r="A12" s="8" t="s">
        <v>465</v>
      </c>
      <c r="B12" s="8" t="s">
        <v>41</v>
      </c>
    </row>
    <row r="13" spans="1:2">
      <c r="A13" s="8" t="s">
        <v>56</v>
      </c>
      <c r="B13" s="8" t="s">
        <v>56</v>
      </c>
    </row>
    <row r="14" spans="1:2">
      <c r="A14" s="8" t="s">
        <v>59</v>
      </c>
      <c r="B14" s="8" t="s">
        <v>59</v>
      </c>
    </row>
    <row r="15" spans="1:2">
      <c r="A15" s="8" t="s">
        <v>62</v>
      </c>
      <c r="B15" s="8" t="s">
        <v>62</v>
      </c>
    </row>
    <row r="16" spans="1:2">
      <c r="A16" s="8" t="s">
        <v>65</v>
      </c>
      <c r="B16" s="8" t="s">
        <v>65</v>
      </c>
    </row>
    <row r="17" spans="1:2">
      <c r="A17" s="8" t="s">
        <v>68</v>
      </c>
      <c r="B17" s="8" t="s">
        <v>68</v>
      </c>
    </row>
    <row r="18" spans="1:2">
      <c r="A18" s="8" t="s">
        <v>71</v>
      </c>
      <c r="B18" s="8" t="s">
        <v>71</v>
      </c>
    </row>
    <row r="19" spans="1:2">
      <c r="A19" s="8" t="s">
        <v>74</v>
      </c>
      <c r="B19" s="8" t="s">
        <v>74</v>
      </c>
    </row>
    <row r="20" spans="1:2">
      <c r="A20" s="8" t="s">
        <v>77</v>
      </c>
      <c r="B20" s="8" t="s">
        <v>77</v>
      </c>
    </row>
    <row r="21" spans="1:2">
      <c r="A21" s="8" t="s">
        <v>80</v>
      </c>
      <c r="B21" s="8" t="s">
        <v>80</v>
      </c>
    </row>
    <row r="22" spans="1:2">
      <c r="A22" s="8" t="s">
        <v>83</v>
      </c>
      <c r="B22" s="8" t="s">
        <v>83</v>
      </c>
    </row>
    <row r="23" spans="1:2">
      <c r="A23" s="8" t="s">
        <v>92</v>
      </c>
      <c r="B23" s="8" t="s">
        <v>92</v>
      </c>
    </row>
    <row r="24" spans="1:2">
      <c r="A24" s="8" t="s">
        <v>107</v>
      </c>
      <c r="B24" s="8" t="s">
        <v>107</v>
      </c>
    </row>
    <row r="25" spans="1:2">
      <c r="A25" s="8" t="s">
        <v>110</v>
      </c>
      <c r="B25" s="8" t="s">
        <v>110</v>
      </c>
    </row>
    <row r="26" spans="1:2">
      <c r="A26" s="8" t="s">
        <v>113</v>
      </c>
      <c r="B26" s="8" t="s">
        <v>113</v>
      </c>
    </row>
    <row r="27" spans="1:2">
      <c r="A27" s="8" t="s">
        <v>137</v>
      </c>
      <c r="B27" s="8" t="s">
        <v>137</v>
      </c>
    </row>
    <row r="28" spans="1:2">
      <c r="A28" s="8" t="s">
        <v>140</v>
      </c>
      <c r="B28" s="8" t="s">
        <v>140</v>
      </c>
    </row>
    <row r="29" spans="1:2">
      <c r="A29" s="8" t="s">
        <v>161</v>
      </c>
      <c r="B29" s="8" t="s">
        <v>161</v>
      </c>
    </row>
    <row r="30" spans="1:2">
      <c r="A30" s="8" t="s">
        <v>170</v>
      </c>
      <c r="B30" s="8" t="s">
        <v>170</v>
      </c>
    </row>
    <row r="31" spans="1:2">
      <c r="A31" s="8" t="s">
        <v>176</v>
      </c>
      <c r="B31" s="8" t="s">
        <v>176</v>
      </c>
    </row>
    <row r="32" spans="1:2">
      <c r="A32" s="8" t="s">
        <v>221</v>
      </c>
      <c r="B32" s="8" t="s">
        <v>221</v>
      </c>
    </row>
    <row r="33" spans="1:2">
      <c r="A33" s="8" t="s">
        <v>227</v>
      </c>
      <c r="B33" s="8" t="s">
        <v>227</v>
      </c>
    </row>
    <row r="34" spans="1:2">
      <c r="A34" s="8" t="s">
        <v>263</v>
      </c>
      <c r="B34" s="8" t="s">
        <v>263</v>
      </c>
    </row>
    <row r="35" spans="1:2">
      <c r="A35" s="8" t="s">
        <v>266</v>
      </c>
      <c r="B35" s="8" t="s">
        <v>266</v>
      </c>
    </row>
    <row r="36" spans="1:2">
      <c r="A36" s="8" t="s">
        <v>269</v>
      </c>
      <c r="B36" s="8" t="s">
        <v>269</v>
      </c>
    </row>
    <row r="37" spans="1:2">
      <c r="A37" s="8" t="s">
        <v>272</v>
      </c>
      <c r="B37" s="8" t="s">
        <v>272</v>
      </c>
    </row>
    <row r="38" spans="1:2">
      <c r="A38" s="8" t="s">
        <v>274</v>
      </c>
      <c r="B38" s="8" t="s">
        <v>274</v>
      </c>
    </row>
    <row r="39" spans="1:2">
      <c r="A39" s="8" t="s">
        <v>277</v>
      </c>
      <c r="B39" s="8" t="s">
        <v>277</v>
      </c>
    </row>
    <row r="40" spans="1:2">
      <c r="A40" s="8" t="s">
        <v>280</v>
      </c>
      <c r="B40" s="8" t="s">
        <v>280</v>
      </c>
    </row>
    <row r="41" spans="1:2">
      <c r="A41" s="8" t="s">
        <v>283</v>
      </c>
      <c r="B41" s="8" t="s">
        <v>283</v>
      </c>
    </row>
    <row r="42" spans="1:2">
      <c r="A42" s="8" t="s">
        <v>286</v>
      </c>
      <c r="B42" s="8" t="s">
        <v>286</v>
      </c>
    </row>
    <row r="43" spans="1:2">
      <c r="A43" s="8" t="s">
        <v>289</v>
      </c>
      <c r="B43" s="8" t="s">
        <v>289</v>
      </c>
    </row>
    <row r="44" spans="1:2">
      <c r="A44" s="8" t="s">
        <v>292</v>
      </c>
      <c r="B44" s="8" t="s">
        <v>292</v>
      </c>
    </row>
    <row r="45" spans="1:2">
      <c r="A45" s="8" t="s">
        <v>295</v>
      </c>
      <c r="B45" s="8" t="s">
        <v>295</v>
      </c>
    </row>
    <row r="46" spans="1:2">
      <c r="A46" s="8" t="s">
        <v>298</v>
      </c>
      <c r="B46" s="8" t="s">
        <v>298</v>
      </c>
    </row>
    <row r="47" spans="1:2">
      <c r="A47" s="8" t="s">
        <v>301</v>
      </c>
      <c r="B47" s="8" t="s">
        <v>301</v>
      </c>
    </row>
    <row r="48" spans="1:2">
      <c r="A48" s="8" t="s">
        <v>304</v>
      </c>
      <c r="B48" s="8" t="s">
        <v>304</v>
      </c>
    </row>
    <row r="49" spans="1:2">
      <c r="A49" s="8" t="s">
        <v>307</v>
      </c>
      <c r="B49" s="8" t="s">
        <v>307</v>
      </c>
    </row>
    <row r="50" spans="1:2">
      <c r="A50" s="8" t="s">
        <v>310</v>
      </c>
      <c r="B50" s="8" t="s">
        <v>310</v>
      </c>
    </row>
    <row r="51" spans="1:2">
      <c r="A51" s="8" t="s">
        <v>313</v>
      </c>
      <c r="B51" s="8" t="s">
        <v>313</v>
      </c>
    </row>
    <row r="52" spans="1:2">
      <c r="A52" s="8" t="s">
        <v>316</v>
      </c>
      <c r="B52" s="8" t="s">
        <v>316</v>
      </c>
    </row>
    <row r="53" spans="1:2">
      <c r="A53" s="8" t="s">
        <v>318</v>
      </c>
      <c r="B53" s="8" t="s">
        <v>318</v>
      </c>
    </row>
    <row r="54" spans="1:2">
      <c r="A54" s="8" t="s">
        <v>321</v>
      </c>
      <c r="B54" s="8" t="s">
        <v>321</v>
      </c>
    </row>
    <row r="55" spans="1:2">
      <c r="A55" s="8" t="s">
        <v>324</v>
      </c>
      <c r="B55" s="8" t="s">
        <v>324</v>
      </c>
    </row>
    <row r="56" spans="1:2">
      <c r="A56" s="8" t="s">
        <v>327</v>
      </c>
      <c r="B56" s="8" t="s">
        <v>327</v>
      </c>
    </row>
    <row r="57" spans="1:2">
      <c r="A57" s="8" t="s">
        <v>330</v>
      </c>
      <c r="B57" s="8" t="s">
        <v>330</v>
      </c>
    </row>
    <row r="58" spans="1:2">
      <c r="A58" s="8" t="s">
        <v>333</v>
      </c>
      <c r="B58" s="8" t="s">
        <v>333</v>
      </c>
    </row>
    <row r="59" spans="1:2">
      <c r="A59" s="8" t="s">
        <v>336</v>
      </c>
      <c r="B59" s="8" t="s">
        <v>336</v>
      </c>
    </row>
    <row r="60" spans="1:2">
      <c r="A60" s="8" t="s">
        <v>339</v>
      </c>
      <c r="B60" s="8" t="s">
        <v>339</v>
      </c>
    </row>
    <row r="61" spans="1:2">
      <c r="A61" s="8" t="s">
        <v>341</v>
      </c>
      <c r="B61" s="8" t="s">
        <v>341</v>
      </c>
    </row>
    <row r="62" spans="1:2">
      <c r="A62" s="8" t="s">
        <v>344</v>
      </c>
      <c r="B62" s="8" t="s">
        <v>344</v>
      </c>
    </row>
    <row r="63" spans="1:2">
      <c r="A63" s="8" t="s">
        <v>347</v>
      </c>
      <c r="B63" s="8" t="s">
        <v>347</v>
      </c>
    </row>
    <row r="64" spans="1:2">
      <c r="A64" s="8" t="s">
        <v>350</v>
      </c>
      <c r="B64" s="8" t="s">
        <v>350</v>
      </c>
    </row>
    <row r="65" spans="1:2">
      <c r="A65" s="8" t="s">
        <v>353</v>
      </c>
      <c r="B65" s="8" t="s">
        <v>353</v>
      </c>
    </row>
    <row r="66" spans="1:2">
      <c r="A66" s="8" t="s">
        <v>356</v>
      </c>
      <c r="B66" s="8" t="s">
        <v>356</v>
      </c>
    </row>
    <row r="67" spans="1:2">
      <c r="A67" s="8" t="s">
        <v>359</v>
      </c>
      <c r="B67" s="8" t="s">
        <v>359</v>
      </c>
    </row>
    <row r="68" spans="1:2">
      <c r="A68" s="8" t="s">
        <v>362</v>
      </c>
      <c r="B68" s="8" t="s">
        <v>362</v>
      </c>
    </row>
    <row r="69" spans="1:2">
      <c r="A69" s="8" t="s">
        <v>365</v>
      </c>
      <c r="B69" s="8" t="s">
        <v>365</v>
      </c>
    </row>
    <row r="70" spans="1:2">
      <c r="A70" s="8" t="s">
        <v>368</v>
      </c>
      <c r="B70" s="8" t="s">
        <v>368</v>
      </c>
    </row>
    <row r="71" spans="1:2">
      <c r="A71" s="8" t="s">
        <v>371</v>
      </c>
      <c r="B71" s="8" t="s">
        <v>371</v>
      </c>
    </row>
    <row r="72" spans="1:2">
      <c r="A72" s="8" t="s">
        <v>374</v>
      </c>
      <c r="B72" s="8" t="s">
        <v>374</v>
      </c>
    </row>
    <row r="73" spans="1:2">
      <c r="A73" s="8" t="s">
        <v>377</v>
      </c>
      <c r="B73" s="8" t="s">
        <v>377</v>
      </c>
    </row>
    <row r="74" spans="1:2">
      <c r="A74" s="8" t="s">
        <v>380</v>
      </c>
      <c r="B74" s="8" t="s">
        <v>380</v>
      </c>
    </row>
    <row r="75" spans="1:2">
      <c r="A75" s="8" t="s">
        <v>383</v>
      </c>
      <c r="B75" s="8" t="s">
        <v>383</v>
      </c>
    </row>
    <row r="76" spans="1:2">
      <c r="A76" s="8" t="s">
        <v>386</v>
      </c>
      <c r="B76" s="8" t="s">
        <v>386</v>
      </c>
    </row>
    <row r="77" spans="1:2">
      <c r="A77" s="8" t="s">
        <v>389</v>
      </c>
      <c r="B77" s="8" t="s">
        <v>389</v>
      </c>
    </row>
    <row r="78" spans="1:2">
      <c r="A78" s="8" t="s">
        <v>392</v>
      </c>
      <c r="B78" s="8" t="s">
        <v>392</v>
      </c>
    </row>
    <row r="79" spans="1:2">
      <c r="A79" t="s">
        <v>86</v>
      </c>
      <c r="B79" t="s">
        <v>86</v>
      </c>
    </row>
    <row r="80" spans="1:2">
      <c r="A80" t="s">
        <v>89</v>
      </c>
      <c r="B80" t="s">
        <v>89</v>
      </c>
    </row>
    <row r="81" spans="1:2">
      <c r="A81" t="s">
        <v>95</v>
      </c>
      <c r="B81" t="s">
        <v>95</v>
      </c>
    </row>
    <row r="82" spans="1:2">
      <c r="A82" t="s">
        <v>98</v>
      </c>
      <c r="B82" t="s">
        <v>98</v>
      </c>
    </row>
    <row r="83" spans="1:2">
      <c r="A83" t="s">
        <v>101</v>
      </c>
      <c r="B83" t="s">
        <v>101</v>
      </c>
    </row>
    <row r="84" spans="1:2">
      <c r="A84" t="s">
        <v>104</v>
      </c>
      <c r="B84" t="s">
        <v>104</v>
      </c>
    </row>
    <row r="85" spans="1:2">
      <c r="A85" t="s">
        <v>116</v>
      </c>
      <c r="B85" t="s">
        <v>116</v>
      </c>
    </row>
    <row r="86" spans="1:2">
      <c r="A86" t="s">
        <v>119</v>
      </c>
      <c r="B86" t="s">
        <v>119</v>
      </c>
    </row>
    <row r="87" spans="1:2">
      <c r="A87" t="s">
        <v>122</v>
      </c>
      <c r="B87" t="s">
        <v>122</v>
      </c>
    </row>
    <row r="88" spans="1:2">
      <c r="A88" t="s">
        <v>125</v>
      </c>
      <c r="B88" t="s">
        <v>125</v>
      </c>
    </row>
    <row r="89" spans="1:2">
      <c r="A89" t="s">
        <v>128</v>
      </c>
      <c r="B89" t="s">
        <v>128</v>
      </c>
    </row>
    <row r="90" spans="1:2">
      <c r="A90" t="s">
        <v>131</v>
      </c>
      <c r="B90" t="s">
        <v>131</v>
      </c>
    </row>
    <row r="91" spans="1:2">
      <c r="A91" t="s">
        <v>134</v>
      </c>
      <c r="B91" t="s">
        <v>134</v>
      </c>
    </row>
    <row r="92" spans="1:2">
      <c r="A92" t="s">
        <v>143</v>
      </c>
      <c r="B92" t="s">
        <v>143</v>
      </c>
    </row>
    <row r="93" spans="1:2">
      <c r="A93" t="s">
        <v>146</v>
      </c>
      <c r="B93" t="s">
        <v>146</v>
      </c>
    </row>
    <row r="94" spans="1:2">
      <c r="A94" t="s">
        <v>149</v>
      </c>
      <c r="B94" t="s">
        <v>149</v>
      </c>
    </row>
    <row r="95" spans="1:2">
      <c r="A95" t="s">
        <v>152</v>
      </c>
      <c r="B95" t="s">
        <v>152</v>
      </c>
    </row>
    <row r="96" spans="1:2">
      <c r="A96" t="s">
        <v>155</v>
      </c>
      <c r="B96" t="s">
        <v>155</v>
      </c>
    </row>
    <row r="97" spans="1:2">
      <c r="A97" t="s">
        <v>158</v>
      </c>
      <c r="B97" t="s">
        <v>158</v>
      </c>
    </row>
    <row r="98" spans="1:2">
      <c r="A98" t="s">
        <v>164</v>
      </c>
      <c r="B98" t="s">
        <v>164</v>
      </c>
    </row>
    <row r="99" spans="1:2">
      <c r="A99" t="s">
        <v>167</v>
      </c>
      <c r="B99" t="s">
        <v>167</v>
      </c>
    </row>
    <row r="100" spans="1:2">
      <c r="A100" t="s">
        <v>173</v>
      </c>
      <c r="B100" t="s">
        <v>173</v>
      </c>
    </row>
    <row r="101" spans="1:2">
      <c r="A101" t="s">
        <v>179</v>
      </c>
      <c r="B101" t="s">
        <v>179</v>
      </c>
    </row>
    <row r="102" spans="1:2">
      <c r="A102" t="s">
        <v>182</v>
      </c>
      <c r="B102" t="s">
        <v>182</v>
      </c>
    </row>
    <row r="103" spans="1:2">
      <c r="A103" t="s">
        <v>185</v>
      </c>
      <c r="B103" t="s">
        <v>185</v>
      </c>
    </row>
    <row r="104" spans="1:2">
      <c r="A104" t="s">
        <v>188</v>
      </c>
      <c r="B104" t="s">
        <v>188</v>
      </c>
    </row>
    <row r="105" spans="1:2">
      <c r="A105" t="s">
        <v>191</v>
      </c>
      <c r="B105" t="s">
        <v>191</v>
      </c>
    </row>
    <row r="106" spans="1:2">
      <c r="A106" t="s">
        <v>194</v>
      </c>
      <c r="B106" t="s">
        <v>194</v>
      </c>
    </row>
    <row r="107" spans="1:2">
      <c r="A107" t="s">
        <v>197</v>
      </c>
      <c r="B107" t="s">
        <v>197</v>
      </c>
    </row>
    <row r="108" spans="1:2">
      <c r="A108" t="s">
        <v>200</v>
      </c>
      <c r="B108" t="s">
        <v>200</v>
      </c>
    </row>
    <row r="109" spans="1:2">
      <c r="A109" t="s">
        <v>203</v>
      </c>
      <c r="B109" t="s">
        <v>203</v>
      </c>
    </row>
    <row r="110" spans="1:2">
      <c r="A110" t="s">
        <v>206</v>
      </c>
      <c r="B110" t="s">
        <v>206</v>
      </c>
    </row>
    <row r="111" spans="1:2">
      <c r="A111" t="s">
        <v>209</v>
      </c>
      <c r="B111" t="s">
        <v>209</v>
      </c>
    </row>
    <row r="112" spans="1:2">
      <c r="A112" t="s">
        <v>212</v>
      </c>
      <c r="B112" t="s">
        <v>212</v>
      </c>
    </row>
    <row r="113" spans="1:2">
      <c r="A113" t="s">
        <v>215</v>
      </c>
      <c r="B113" t="s">
        <v>215</v>
      </c>
    </row>
    <row r="114" spans="1:2">
      <c r="A114" t="s">
        <v>218</v>
      </c>
      <c r="B114" t="s">
        <v>218</v>
      </c>
    </row>
    <row r="115" spans="1:2">
      <c r="A115" t="s">
        <v>224</v>
      </c>
      <c r="B115" t="s">
        <v>224</v>
      </c>
    </row>
    <row r="116" spans="1:2">
      <c r="A116" t="s">
        <v>230</v>
      </c>
      <c r="B116" t="s">
        <v>230</v>
      </c>
    </row>
    <row r="117" spans="1:2">
      <c r="A117" t="s">
        <v>233</v>
      </c>
      <c r="B117" t="s">
        <v>233</v>
      </c>
    </row>
    <row r="118" spans="1:2">
      <c r="A118" t="s">
        <v>236</v>
      </c>
      <c r="B118" t="s">
        <v>236</v>
      </c>
    </row>
    <row r="119" spans="1:2">
      <c r="A119" t="s">
        <v>239</v>
      </c>
      <c r="B119" t="s">
        <v>239</v>
      </c>
    </row>
    <row r="120" spans="1:2">
      <c r="A120" t="s">
        <v>242</v>
      </c>
      <c r="B120" t="s">
        <v>242</v>
      </c>
    </row>
    <row r="121" spans="1:2">
      <c r="A121" t="s">
        <v>245</v>
      </c>
      <c r="B121" t="s">
        <v>245</v>
      </c>
    </row>
    <row r="122" spans="1:2">
      <c r="A122" t="s">
        <v>248</v>
      </c>
      <c r="B122" t="s">
        <v>248</v>
      </c>
    </row>
    <row r="123" spans="1:2">
      <c r="A123" t="s">
        <v>251</v>
      </c>
      <c r="B123" t="s">
        <v>251</v>
      </c>
    </row>
    <row r="124" spans="1:2">
      <c r="A124" t="s">
        <v>254</v>
      </c>
      <c r="B124" t="s">
        <v>254</v>
      </c>
    </row>
    <row r="125" spans="1:2">
      <c r="A125" t="s">
        <v>257</v>
      </c>
      <c r="B125" t="s">
        <v>257</v>
      </c>
    </row>
    <row r="126" spans="1:2">
      <c r="A126" t="s">
        <v>260</v>
      </c>
      <c r="B126" t="s">
        <v>260</v>
      </c>
    </row>
    <row r="127" spans="1:2">
      <c r="A127" t="s">
        <v>38</v>
      </c>
      <c r="B127" t="s">
        <v>38</v>
      </c>
    </row>
    <row r="128" spans="1:2">
      <c r="A128" t="s">
        <v>41</v>
      </c>
      <c r="B128" t="s">
        <v>41</v>
      </c>
    </row>
    <row r="129" spans="1:2">
      <c r="A129" t="s">
        <v>44</v>
      </c>
      <c r="B129" t="s">
        <v>44</v>
      </c>
    </row>
    <row r="130" spans="1:2">
      <c r="A130" t="s">
        <v>47</v>
      </c>
      <c r="B130" t="s">
        <v>47</v>
      </c>
    </row>
    <row r="131" spans="1:2">
      <c r="A131" t="s">
        <v>50</v>
      </c>
      <c r="B131" t="s">
        <v>50</v>
      </c>
    </row>
    <row r="132" spans="1:2">
      <c r="A132" t="s">
        <v>53</v>
      </c>
      <c r="B132" t="s">
        <v>53</v>
      </c>
    </row>
    <row r="133" spans="1:2">
      <c r="A133" t="s">
        <v>546</v>
      </c>
      <c r="B133" t="s">
        <v>269</v>
      </c>
    </row>
    <row r="134" spans="1:2">
      <c r="A134" t="s">
        <v>549</v>
      </c>
      <c r="B134" t="s">
        <v>269</v>
      </c>
    </row>
    <row r="135" spans="1:2">
      <c r="A135" t="s">
        <v>552</v>
      </c>
      <c r="B135" t="s">
        <v>353</v>
      </c>
    </row>
    <row r="136" spans="1:2">
      <c r="A136" t="s">
        <v>554</v>
      </c>
      <c r="B136" t="s">
        <v>269</v>
      </c>
    </row>
    <row r="137" spans="1:2">
      <c r="A137" t="s">
        <v>556</v>
      </c>
      <c r="B137" t="s">
        <v>298</v>
      </c>
    </row>
    <row r="138" spans="1:2">
      <c r="A138" t="s">
        <v>546</v>
      </c>
      <c r="B138" t="s">
        <v>269</v>
      </c>
    </row>
    <row r="139" spans="1:2">
      <c r="A139" t="s">
        <v>549</v>
      </c>
      <c r="B139" t="s">
        <v>269</v>
      </c>
    </row>
    <row r="140" spans="1:2">
      <c r="A140" t="s">
        <v>552</v>
      </c>
      <c r="B140" t="s">
        <v>353</v>
      </c>
    </row>
    <row r="141" spans="1:2">
      <c r="A141" t="s">
        <v>554</v>
      </c>
      <c r="B141" t="s">
        <v>269</v>
      </c>
    </row>
    <row r="142" spans="1:2">
      <c r="A142" t="s">
        <v>556</v>
      </c>
      <c r="B142" t="s">
        <v>298</v>
      </c>
    </row>
    <row r="143" spans="1:2">
      <c r="A143" t="s">
        <v>572</v>
      </c>
      <c r="B143" t="s">
        <v>316</v>
      </c>
    </row>
    <row r="144" spans="1:2">
      <c r="A144" t="s">
        <v>570</v>
      </c>
      <c r="B144" t="s">
        <v>330</v>
      </c>
    </row>
    <row r="145" spans="1:2">
      <c r="A145" t="s">
        <v>568</v>
      </c>
      <c r="B145" t="s">
        <v>65</v>
      </c>
    </row>
    <row r="146" spans="1:2">
      <c r="A146" t="s">
        <v>566</v>
      </c>
      <c r="B146" t="s">
        <v>304</v>
      </c>
    </row>
    <row r="147" spans="1:2">
      <c r="A147" t="s">
        <v>564</v>
      </c>
      <c r="B147" t="s">
        <v>298</v>
      </c>
    </row>
    <row r="148" spans="1:2">
      <c r="A148" t="s">
        <v>562</v>
      </c>
      <c r="B148" t="s">
        <v>68</v>
      </c>
    </row>
    <row r="149" spans="1:2">
      <c r="A149" t="s">
        <v>560</v>
      </c>
      <c r="B149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Original</vt:lpstr>
      <vt:lpstr>Modified</vt:lpstr>
      <vt:lpstr>Crystal Report</vt:lpstr>
      <vt:lpstr>Q Recon.</vt:lpstr>
      <vt:lpstr>Final Adjustment</vt:lpstr>
      <vt:lpstr>Ref-item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2022-04-15T00:27:09Z</dcterms:created>
  <dcterms:modified xsi:type="dcterms:W3CDTF">2022-07-11T05:55:57Z</dcterms:modified>
</cp:coreProperties>
</file>