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ley.wu\Desktop\"/>
    </mc:Choice>
  </mc:AlternateContent>
  <xr:revisionPtr revIDLastSave="0" documentId="13_ncr:1_{5A18B83A-413A-4A14-973B-97FB451FA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om RTV Upload" sheetId="1" r:id="rId1"/>
  </sheets>
  <definedNames>
    <definedName name="_xlnm._FilterDatabase" localSheetId="0" hidden="1">'Ecom RTV Upload'!$A$1:$H$1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3" i="1" l="1"/>
  <c r="D364" i="1"/>
  <c r="D254" i="1"/>
  <c r="D353" i="1"/>
  <c r="D347" i="1"/>
  <c r="D380" i="1"/>
  <c r="D107" i="1"/>
  <c r="D229" i="1"/>
  <c r="D95" i="1"/>
  <c r="D181" i="1"/>
  <c r="D123" i="1"/>
  <c r="D44" i="1"/>
  <c r="D250" i="1"/>
  <c r="D125" i="1"/>
  <c r="D46" i="1"/>
  <c r="D252" i="1"/>
  <c r="D251" i="1"/>
  <c r="D121" i="1"/>
  <c r="D43" i="1"/>
  <c r="D122" i="1"/>
  <c r="D249" i="1"/>
  <c r="D124" i="1"/>
  <c r="D45" i="1"/>
  <c r="D320" i="1"/>
  <c r="D160" i="1"/>
  <c r="D17" i="1"/>
  <c r="D94" i="1"/>
  <c r="D180" i="1"/>
  <c r="D16" i="1"/>
  <c r="D93" i="1"/>
  <c r="D179" i="1"/>
  <c r="D91" i="1"/>
  <c r="D18" i="1"/>
  <c r="D182" i="1"/>
  <c r="D321" i="1"/>
  <c r="D15" i="1"/>
  <c r="D92" i="1"/>
  <c r="D156" i="1"/>
  <c r="D324" i="1"/>
  <c r="D155" i="1"/>
  <c r="D75" i="1"/>
  <c r="D323" i="1"/>
  <c r="D79" i="1"/>
  <c r="D329" i="1"/>
  <c r="D78" i="1"/>
  <c r="D159" i="1"/>
  <c r="D328" i="1"/>
  <c r="D327" i="1"/>
  <c r="D158" i="1"/>
  <c r="D77" i="1"/>
  <c r="D157" i="1"/>
  <c r="D76" i="1"/>
  <c r="D326" i="1"/>
  <c r="D96" i="1"/>
  <c r="D19" i="1"/>
  <c r="D183" i="1"/>
  <c r="D318" i="1"/>
  <c r="D72" i="1"/>
  <c r="D153" i="1"/>
  <c r="D248" i="1"/>
  <c r="D247" i="1"/>
  <c r="D42" i="1"/>
  <c r="D120" i="1"/>
  <c r="D246" i="1"/>
  <c r="D119" i="1"/>
  <c r="D245" i="1"/>
  <c r="D41" i="1"/>
  <c r="D118" i="1"/>
  <c r="D117" i="1"/>
  <c r="D244" i="1"/>
  <c r="D86" i="1"/>
  <c r="D9" i="1"/>
  <c r="D172" i="1"/>
  <c r="D171" i="1"/>
  <c r="D170" i="1"/>
  <c r="D8" i="1"/>
  <c r="D242" i="1"/>
  <c r="D39" i="1"/>
  <c r="D115" i="1"/>
  <c r="D240" i="1"/>
  <c r="D38" i="1"/>
  <c r="D239" i="1"/>
  <c r="D37" i="1"/>
  <c r="D114" i="1"/>
  <c r="D317" i="1"/>
  <c r="D36" i="1"/>
  <c r="D113" i="1"/>
  <c r="D235" i="1"/>
  <c r="D152" i="1"/>
  <c r="D316" i="1"/>
  <c r="D70" i="1"/>
  <c r="D151" i="1"/>
  <c r="D315" i="1"/>
  <c r="D150" i="1"/>
  <c r="D314" i="1"/>
  <c r="D69" i="1"/>
  <c r="D149" i="1"/>
  <c r="D313" i="1"/>
  <c r="D68" i="1"/>
  <c r="D234" i="1"/>
  <c r="D227" i="1"/>
  <c r="D29" i="1"/>
  <c r="D35" i="1"/>
  <c r="D233" i="1"/>
  <c r="D111" i="1"/>
  <c r="D110" i="1"/>
  <c r="D232" i="1"/>
  <c r="D34" i="1"/>
  <c r="D33" i="1"/>
  <c r="D109" i="1"/>
  <c r="D231" i="1"/>
  <c r="D230" i="1"/>
  <c r="D108" i="1"/>
  <c r="D32" i="1"/>
  <c r="D31" i="1"/>
  <c r="D30" i="1"/>
  <c r="D106" i="1"/>
  <c r="D228" i="1"/>
  <c r="D176" i="1"/>
  <c r="D13" i="1"/>
  <c r="D90" i="1"/>
  <c r="D312" i="1"/>
  <c r="D63" i="1"/>
  <c r="D144" i="1"/>
  <c r="D66" i="1"/>
  <c r="D147" i="1"/>
  <c r="D310" i="1"/>
  <c r="D65" i="1"/>
  <c r="D146" i="1"/>
  <c r="D309" i="1"/>
  <c r="D64" i="1"/>
  <c r="D145" i="1"/>
  <c r="D308" i="1"/>
  <c r="D28" i="1"/>
  <c r="D27" i="1"/>
  <c r="D105" i="1"/>
  <c r="D225" i="1"/>
  <c r="D224" i="1"/>
  <c r="D26" i="1"/>
  <c r="D104" i="1"/>
  <c r="D223" i="1"/>
  <c r="D222" i="1"/>
  <c r="D103" i="1"/>
  <c r="D25" i="1"/>
  <c r="D24" i="1"/>
  <c r="D102" i="1"/>
  <c r="D220" i="1"/>
  <c r="D219" i="1"/>
  <c r="D23" i="1"/>
  <c r="D101" i="1"/>
  <c r="D218" i="1"/>
  <c r="D11" i="1"/>
  <c r="D88" i="1"/>
  <c r="D175" i="1"/>
  <c r="D7" i="1"/>
  <c r="D85" i="1"/>
  <c r="D169" i="1"/>
  <c r="D168" i="1"/>
  <c r="D6" i="1"/>
  <c r="D84" i="1"/>
  <c r="D167" i="1"/>
  <c r="D166" i="1"/>
  <c r="D5" i="1"/>
  <c r="D83" i="1"/>
  <c r="D165" i="1"/>
  <c r="D163" i="1"/>
  <c r="D4" i="1"/>
  <c r="D82" i="1"/>
  <c r="D3" i="1"/>
  <c r="D81" i="1"/>
  <c r="D162" i="1"/>
  <c r="D161" i="1"/>
  <c r="D2" i="1"/>
  <c r="D80" i="1"/>
  <c r="D274" i="1"/>
  <c r="D217" i="1"/>
  <c r="D214" i="1"/>
  <c r="D213" i="1"/>
  <c r="D100" i="1"/>
  <c r="D143" i="1"/>
  <c r="D62" i="1"/>
  <c r="D61" i="1"/>
  <c r="D142" i="1"/>
  <c r="D60" i="1"/>
  <c r="D141" i="1"/>
  <c r="D140" i="1"/>
  <c r="D139" i="1"/>
  <c r="D59" i="1"/>
  <c r="D58" i="1"/>
  <c r="D57" i="1"/>
  <c r="D138" i="1"/>
  <c r="D56" i="1"/>
  <c r="D137" i="1"/>
  <c r="D134" i="1"/>
  <c r="D99" i="1"/>
  <c r="D52" i="1"/>
  <c r="D133" i="1"/>
  <c r="D51" i="1"/>
  <c r="D132" i="1"/>
  <c r="D131" i="1"/>
  <c r="D55" i="1"/>
  <c r="D54" i="1"/>
  <c r="D136" i="1"/>
  <c r="D53" i="1"/>
  <c r="D135" i="1"/>
  <c r="D130" i="1"/>
  <c r="D129" i="1"/>
  <c r="D50" i="1"/>
  <c r="D22" i="1"/>
  <c r="D21" i="1"/>
  <c r="D47" i="1"/>
  <c r="D269" i="1"/>
  <c r="D49" i="1"/>
  <c r="D128" i="1"/>
  <c r="D126" i="1"/>
  <c r="D97" i="1"/>
  <c r="D98" i="1"/>
  <c r="D20" i="1"/>
  <c r="D306" i="1"/>
  <c r="D305" i="1"/>
  <c r="D303" i="1"/>
  <c r="D302" i="1"/>
  <c r="D301" i="1"/>
  <c r="D300" i="1"/>
  <c r="D299" i="1"/>
  <c r="D298" i="1"/>
  <c r="D297" i="1"/>
  <c r="D296" i="1"/>
  <c r="D295" i="1"/>
  <c r="D294" i="1"/>
  <c r="D293" i="1"/>
  <c r="D173" i="1"/>
  <c r="D212" i="1"/>
  <c r="D289" i="1"/>
  <c r="D287" i="1"/>
  <c r="D286" i="1"/>
  <c r="D285" i="1"/>
  <c r="D284" i="1"/>
  <c r="D292" i="1"/>
  <c r="D291" i="1"/>
  <c r="D290" i="1"/>
  <c r="D283" i="1"/>
  <c r="D282" i="1"/>
  <c r="D278" i="1"/>
  <c r="D277" i="1"/>
  <c r="D206" i="1"/>
  <c r="D203" i="1"/>
  <c r="D276" i="1"/>
  <c r="D281" i="1"/>
  <c r="D211" i="1"/>
  <c r="D210" i="1"/>
  <c r="D200" i="1"/>
  <c r="D202" i="1"/>
  <c r="D199" i="1"/>
  <c r="D270" i="1"/>
  <c r="D267" i="1"/>
  <c r="D268" i="1"/>
  <c r="D271" i="1"/>
  <c r="D265" i="1"/>
  <c r="D266" i="1"/>
  <c r="D195" i="1"/>
  <c r="D194" i="1"/>
  <c r="D262" i="1"/>
  <c r="D198" i="1"/>
  <c r="D260" i="1"/>
  <c r="D197" i="1"/>
  <c r="D196" i="1"/>
  <c r="D191" i="1"/>
  <c r="D258" i="1"/>
  <c r="D253" i="1"/>
  <c r="D255" i="1"/>
  <c r="D190" i="1"/>
  <c r="D187" i="1"/>
  <c r="D186" i="1"/>
  <c r="D236" i="1"/>
  <c r="D185" i="1"/>
  <c r="D330" i="1"/>
  <c r="D407" i="1"/>
  <c r="D395" i="1"/>
  <c r="D406" i="1"/>
  <c r="D393" i="1"/>
  <c r="D392" i="1"/>
  <c r="D388" i="1"/>
  <c r="D382" i="1"/>
  <c r="D385" i="1"/>
  <c r="D384" i="1"/>
  <c r="D383" i="1"/>
  <c r="D404" i="1"/>
  <c r="D400" i="1"/>
  <c r="D399" i="1"/>
  <c r="D401" i="1"/>
  <c r="D381" i="1"/>
  <c r="D378" i="1"/>
  <c r="D375" i="1"/>
  <c r="D398" i="1"/>
  <c r="D408" i="1"/>
  <c r="D376" i="1"/>
  <c r="D373" i="1"/>
  <c r="D409" i="1"/>
  <c r="D374" i="1"/>
  <c r="D363" i="1"/>
  <c r="D366" i="1"/>
  <c r="D358" i="1"/>
  <c r="D351" i="1"/>
  <c r="D356" i="1"/>
  <c r="D345" i="1"/>
  <c r="D341" i="1"/>
  <c r="D360" i="1"/>
  <c r="D346" i="1"/>
  <c r="D348" i="1"/>
  <c r="D343" i="1"/>
  <c r="D359" i="1"/>
  <c r="D370" i="1"/>
  <c r="D339" i="1"/>
  <c r="D354" i="1"/>
  <c r="D355" i="1"/>
  <c r="D367" i="1"/>
  <c r="D335" i="1"/>
  <c r="D340" i="1"/>
  <c r="D331" i="1"/>
  <c r="D371" i="1"/>
  <c r="D338" i="1"/>
  <c r="D333" i="1"/>
  <c r="D3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<sst xmlns="http://schemas.openxmlformats.org/spreadsheetml/2006/main" count="2048" uniqueCount="245">
  <si>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</si>
  <si>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</si>
  <si>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</si>
  <si>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</si>
  <si>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</si>
  <si>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</si>
  <si>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</si>
  <si>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</si>
  <si>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Monthly</t>
  </si>
  <si>
    <t>TGTDVS</t>
  </si>
  <si>
    <t>Return &amp; Deduct</t>
  </si>
  <si>
    <t>2023M8</t>
  </si>
  <si>
    <t>2023M9</t>
  </si>
  <si>
    <t>2023M10</t>
  </si>
  <si>
    <t>MP40-1282</t>
  </si>
  <si>
    <t>MP40-1281</t>
  </si>
  <si>
    <t>MP40-1574</t>
  </si>
  <si>
    <t>MP40-1065</t>
  </si>
  <si>
    <t>WIN40-120</t>
  </si>
  <si>
    <t>MP40-1064</t>
  </si>
  <si>
    <t>MP40-1573</t>
  </si>
  <si>
    <t>WIN40-140</t>
  </si>
  <si>
    <t>WIN40-100</t>
  </si>
  <si>
    <t>MP40-1296</t>
  </si>
  <si>
    <t>MP40-1595</t>
  </si>
  <si>
    <t>MP40-1295</t>
  </si>
  <si>
    <t>WIN40-091</t>
  </si>
  <si>
    <t>MP41-1456</t>
  </si>
  <si>
    <t>MP40-715</t>
  </si>
  <si>
    <t>MP40-1575</t>
  </si>
  <si>
    <t>WIN40-119</t>
  </si>
  <si>
    <t>WIN40-115</t>
  </si>
  <si>
    <t>MP41-3601</t>
  </si>
  <si>
    <t>MP40-2334</t>
  </si>
  <si>
    <t>MP40-2225</t>
  </si>
  <si>
    <t>MP40-2221</t>
  </si>
  <si>
    <t>MP41-2226</t>
  </si>
  <si>
    <t>MP40-1757</t>
  </si>
  <si>
    <t>MP41-2027</t>
  </si>
  <si>
    <t>MP40-2224</t>
  </si>
  <si>
    <t>MP40-2223</t>
  </si>
  <si>
    <t>MP40-2220</t>
  </si>
  <si>
    <t>MP41-2227</t>
  </si>
  <si>
    <t>MP40-2010</t>
  </si>
  <si>
    <t>MP40-1755</t>
  </si>
  <si>
    <t>MP40-2019</t>
  </si>
  <si>
    <t>MP41-2021</t>
  </si>
  <si>
    <t>MP40-1756</t>
  </si>
  <si>
    <t>MP40-2332</t>
  </si>
  <si>
    <t>MP41-2096</t>
  </si>
  <si>
    <t>MP41-5471</t>
  </si>
  <si>
    <t>MP41-2399</t>
  </si>
  <si>
    <t>MP41-2411</t>
  </si>
  <si>
    <t>MP40-2403</t>
  </si>
  <si>
    <t>MP41-2229</t>
  </si>
  <si>
    <t>MP41-2231</t>
  </si>
  <si>
    <t>MP40-2681</t>
  </si>
  <si>
    <t>MP40-2683</t>
  </si>
  <si>
    <t>MP40-2686</t>
  </si>
  <si>
    <t>MP40-2398</t>
  </si>
  <si>
    <t>MP40-3552</t>
  </si>
  <si>
    <t>MP40-2971</t>
  </si>
  <si>
    <t>MP40-3776</t>
  </si>
  <si>
    <t>MP41-3507</t>
  </si>
  <si>
    <t>MP40-4292</t>
  </si>
  <si>
    <t>MP40-4380</t>
  </si>
  <si>
    <t>MP40-4360</t>
  </si>
  <si>
    <t>MP40-4361</t>
  </si>
  <si>
    <t>MP40-4363</t>
  </si>
  <si>
    <t>MP40-4364</t>
  </si>
  <si>
    <t>MP41-4293</t>
  </si>
  <si>
    <t>MP40-4372</t>
  </si>
  <si>
    <t>MP40-4371</t>
  </si>
  <si>
    <t>MP41-4377</t>
  </si>
  <si>
    <t>MP41-4375</t>
  </si>
  <si>
    <t>MP40-2679</t>
  </si>
  <si>
    <t>MP40-3599</t>
  </si>
  <si>
    <t>MP40-3600</t>
  </si>
  <si>
    <t>MP40-4598</t>
  </si>
  <si>
    <t>MP41-4454</t>
  </si>
  <si>
    <t>MP41-4453</t>
  </si>
  <si>
    <t>MP41-4571</t>
  </si>
  <si>
    <t>MP41-4569</t>
  </si>
  <si>
    <t>MP41-3764</t>
  </si>
  <si>
    <t>MP41-4961</t>
  </si>
  <si>
    <t>MP41-5174</t>
  </si>
  <si>
    <t>MP41-4937</t>
  </si>
  <si>
    <t>MP41-4933</t>
  </si>
  <si>
    <t>MP41-4945</t>
  </si>
  <si>
    <t>MP40-4486</t>
  </si>
  <si>
    <t>MP40-4501</t>
  </si>
  <si>
    <t>MP40-4497</t>
  </si>
  <si>
    <t>MP40-4498</t>
  </si>
  <si>
    <t>MP40-4938</t>
  </si>
  <si>
    <t>MP40-4946</t>
  </si>
  <si>
    <t>SS40-0013</t>
  </si>
  <si>
    <t>SS40-0019</t>
  </si>
  <si>
    <t>SS40-0017</t>
  </si>
  <si>
    <t>SS40-0004</t>
  </si>
  <si>
    <t>SS40-0005</t>
  </si>
  <si>
    <t>MP40-4507</t>
  </si>
  <si>
    <t>MP40-4505</t>
  </si>
  <si>
    <t>MP40-4508</t>
  </si>
  <si>
    <t>MP40-4513</t>
  </si>
  <si>
    <t>MP40-4510</t>
  </si>
  <si>
    <t>MP40-4511</t>
  </si>
  <si>
    <t>SS40-0009</t>
  </si>
  <si>
    <t>SS40-0010</t>
  </si>
  <si>
    <t>SS40-0024</t>
  </si>
  <si>
    <t>SS40-0025</t>
  </si>
  <si>
    <t>SS40-0034</t>
  </si>
  <si>
    <t>SS40-0036</t>
  </si>
  <si>
    <t>SS40-0037</t>
  </si>
  <si>
    <t>SS40-0026</t>
  </si>
  <si>
    <t>SS40-0028</t>
  </si>
  <si>
    <t>SS40-0029</t>
  </si>
  <si>
    <t>SS40-0030</t>
  </si>
  <si>
    <t>SS40-0032</t>
  </si>
  <si>
    <t>SS40-0033</t>
  </si>
  <si>
    <t>MP40-5467</t>
  </si>
  <si>
    <t>ID40-1405</t>
  </si>
  <si>
    <t>ID40-1406</t>
  </si>
  <si>
    <t>SS40-0059</t>
  </si>
  <si>
    <t>SS40-0060</t>
  </si>
  <si>
    <t>SS40-0061</t>
  </si>
  <si>
    <t>SS40-0062</t>
  </si>
  <si>
    <t>SS40-0064</t>
  </si>
  <si>
    <t>SS40-0066</t>
  </si>
  <si>
    <t>SS40-0067</t>
  </si>
  <si>
    <t>SS40-0069</t>
  </si>
  <si>
    <t>SS40-0070</t>
  </si>
  <si>
    <t>SS40-0072</t>
  </si>
  <si>
    <t>SS40-0073</t>
  </si>
  <si>
    <t>MP40-1781</t>
  </si>
  <si>
    <t>SS40-0095</t>
  </si>
  <si>
    <t>SS40-0096</t>
  </si>
  <si>
    <t>SS40-0081</t>
  </si>
  <si>
    <t>2023M08</t>
  </si>
  <si>
    <t>2023M09</t>
  </si>
  <si>
    <t>MP40-5644</t>
  </si>
  <si>
    <t>MP40-5645</t>
  </si>
  <si>
    <t>MP40-5646</t>
  </si>
  <si>
    <t>MP40-5647</t>
  </si>
  <si>
    <t>MP40-5651</t>
  </si>
  <si>
    <t>MP41-4989</t>
  </si>
  <si>
    <t>MP41-5479</t>
  </si>
  <si>
    <t>5DS40-0151</t>
  </si>
  <si>
    <t>5DS40-0152</t>
  </si>
  <si>
    <t>5DS40-0153</t>
  </si>
  <si>
    <t>5DS40-0155</t>
  </si>
  <si>
    <t>5DS40-0154</t>
  </si>
  <si>
    <t>5DS40-0156</t>
  </si>
  <si>
    <t>5DS40-0160</t>
  </si>
  <si>
    <t>5DS40-0161</t>
  </si>
  <si>
    <t>5DS40-0162</t>
  </si>
  <si>
    <t>ID40-1772</t>
  </si>
  <si>
    <t>MP40-6366</t>
  </si>
  <si>
    <t>MP40-6367</t>
  </si>
  <si>
    <t>MP40-6368</t>
  </si>
  <si>
    <t>MP40-6369</t>
  </si>
  <si>
    <t>MP40-6547</t>
  </si>
  <si>
    <t>MP40-6548</t>
  </si>
  <si>
    <t>MP40-6549</t>
  </si>
  <si>
    <t>MP40-6550</t>
  </si>
  <si>
    <t>MP40-6551</t>
  </si>
  <si>
    <t>MP40-6553</t>
  </si>
  <si>
    <t>MP40-6554</t>
  </si>
  <si>
    <t>SS40-0108</t>
  </si>
  <si>
    <t>SS40-0109</t>
  </si>
  <si>
    <t>SS40-0110</t>
  </si>
  <si>
    <t>SS40-0101</t>
  </si>
  <si>
    <t>SS40-0111</t>
  </si>
  <si>
    <t>SS40-0113</t>
  </si>
  <si>
    <t>ID40-1807</t>
  </si>
  <si>
    <t>ID40-1808</t>
  </si>
  <si>
    <t>ID40-1797</t>
  </si>
  <si>
    <t>ID40-1798</t>
  </si>
  <si>
    <t>ID40-1800</t>
  </si>
  <si>
    <t>MP40-6761</t>
  </si>
  <si>
    <t>MP40-6763</t>
  </si>
  <si>
    <t>MP40-6764</t>
  </si>
  <si>
    <t>MP40-6765</t>
  </si>
  <si>
    <t>MP40-6767</t>
  </si>
  <si>
    <t>MP40-6768</t>
  </si>
  <si>
    <t>MP40-6750</t>
  </si>
  <si>
    <t>MP40-6752</t>
  </si>
  <si>
    <t>MP40-6775</t>
  </si>
  <si>
    <t>SS40-0136</t>
  </si>
  <si>
    <t>SS40-0137</t>
  </si>
  <si>
    <t>SS40-0139</t>
  </si>
  <si>
    <t>SS40-0140</t>
  </si>
  <si>
    <t>SS40-0142</t>
  </si>
  <si>
    <t>SS40-0143</t>
  </si>
  <si>
    <t>SS40-0098</t>
  </si>
  <si>
    <t>MP40-6830</t>
  </si>
  <si>
    <t>MP40-6831</t>
  </si>
  <si>
    <t>MP40-7194</t>
  </si>
  <si>
    <t>MP40-7195</t>
  </si>
  <si>
    <t>SS40-0144</t>
  </si>
  <si>
    <t>MP40-7223</t>
  </si>
  <si>
    <t>MP40-7224</t>
  </si>
  <si>
    <t>MP40-7226</t>
  </si>
  <si>
    <t>MP40-7227</t>
  </si>
  <si>
    <t>MP40-7235</t>
  </si>
  <si>
    <t>5DS40-0227</t>
  </si>
  <si>
    <t>5DS40-0228</t>
  </si>
  <si>
    <t>5DS40-0229</t>
  </si>
  <si>
    <t>MP40-7318</t>
  </si>
  <si>
    <t>MP40-7322</t>
  </si>
  <si>
    <t>MP40-7323</t>
  </si>
  <si>
    <t>MP40-7324</t>
  </si>
  <si>
    <t>MP40-7325</t>
  </si>
  <si>
    <t>MP40-7326</t>
  </si>
  <si>
    <t>SS40-0145</t>
  </si>
  <si>
    <t>SS40-0147</t>
  </si>
  <si>
    <t>SS40-0178</t>
  </si>
  <si>
    <t>MP40-7228</t>
  </si>
  <si>
    <t>II40-1184</t>
  </si>
  <si>
    <t>SS40-0197</t>
  </si>
  <si>
    <t>SS40-0201</t>
  </si>
  <si>
    <t>SS40-0202</t>
  </si>
  <si>
    <t>SS40-0204</t>
  </si>
  <si>
    <t>SS40-0205</t>
  </si>
  <si>
    <t>SS40-0206</t>
  </si>
  <si>
    <t>SS40-0181</t>
  </si>
  <si>
    <t>SS40-0182</t>
  </si>
  <si>
    <t>SS40-0183</t>
  </si>
  <si>
    <t>ID40-2021</t>
  </si>
  <si>
    <t>SS40-0159</t>
  </si>
  <si>
    <t>II40-1183</t>
  </si>
  <si>
    <t>ID40-2019</t>
  </si>
  <si>
    <t>II40-1180</t>
  </si>
  <si>
    <t>II40-1181</t>
  </si>
  <si>
    <t>LCN40-0095</t>
  </si>
  <si>
    <t>SS40-0155</t>
  </si>
  <si>
    <t>SS40-0215</t>
  </si>
  <si>
    <t>SS40-0156</t>
  </si>
  <si>
    <t>MP40-7439</t>
  </si>
  <si>
    <t>MP40-7436</t>
  </si>
  <si>
    <t>SS40-0149</t>
  </si>
  <si>
    <t>MP40-7435</t>
  </si>
  <si>
    <t>MP40-7493</t>
  </si>
  <si>
    <t>MP40-7496</t>
  </si>
  <si>
    <t>MP40-7438</t>
  </si>
  <si>
    <t>II40-1182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</si>
</sst>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1">
      <alignment vertical="center"/>
    </xf>
  </cellXfs>
  <cellStyles count="2">
    <cellStyle name="Normal" xfId="0" builtinId="0"/>
    <cellStyle name="Normal 2" xfId="1" xr:uid="{0DC1966D-D564-4230-AE64-9BE4DADF1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9"/>
  <sheetViews>
    <sheetView tabSelected="1" zoomScale="90" zoomScaleNormal="90" workbookViewId="0">
      <selection activeCell="J6" sqref="J6"/>
    </sheetView>
  </sheetViews>
  <sheetFormatPr defaultRowHeight="14.4"/>
  <cols>
    <col min="1" max="1" width="18.33203125" customWidth="1"/>
    <col min="2" max="2" width="24.55468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9</v>
      </c>
      <c r="B2" t="s">
        <v>146</v>
      </c>
      <c r="C2" s="4">
        <v>3</v>
      </c>
      <c r="D2" s="4">
        <f>18.49*3</f>
        <v>55.47</v>
      </c>
      <c r="F2" t="s">
        <v>10</v>
      </c>
      <c r="G2" t="s">
        <v>8</v>
      </c>
      <c r="H2" t="s">
        <v>137</v>
      </c>
    </row>
    <row r="3" spans="1:8">
      <c r="A3" t="s">
        <v>9</v>
      </c>
      <c r="B3" t="s">
        <v>147</v>
      </c>
      <c r="C3" s="4">
        <v>5</v>
      </c>
      <c r="D3" s="4">
        <f>21.13*5</f>
        <v>105.64999999999999</v>
      </c>
      <c r="F3" t="s">
        <v>10</v>
      </c>
      <c r="G3" t="s">
        <v>8</v>
      </c>
      <c r="H3" t="s">
        <v>137</v>
      </c>
    </row>
    <row r="4" spans="1:8">
      <c r="A4" t="s">
        <v>9</v>
      </c>
      <c r="B4" t="s">
        <v>148</v>
      </c>
      <c r="C4" s="4">
        <v>11</v>
      </c>
      <c r="D4" s="4">
        <f>23.78*11</f>
        <v>261.58000000000004</v>
      </c>
      <c r="F4" t="s">
        <v>10</v>
      </c>
      <c r="G4" t="s">
        <v>8</v>
      </c>
      <c r="H4" t="s">
        <v>137</v>
      </c>
    </row>
    <row r="5" spans="1:8">
      <c r="A5" t="s">
        <v>9</v>
      </c>
      <c r="B5" t="s">
        <v>151</v>
      </c>
      <c r="C5" s="4">
        <v>2</v>
      </c>
      <c r="D5" s="4">
        <f>23.78*2</f>
        <v>47.56</v>
      </c>
      <c r="F5" t="s">
        <v>10</v>
      </c>
      <c r="G5" t="s">
        <v>8</v>
      </c>
      <c r="H5" t="s">
        <v>137</v>
      </c>
    </row>
    <row r="6" spans="1:8">
      <c r="A6" t="s">
        <v>9</v>
      </c>
      <c r="B6" t="s">
        <v>152</v>
      </c>
      <c r="C6" s="4">
        <v>5</v>
      </c>
      <c r="D6" s="4">
        <f>18.49*5</f>
        <v>92.449999999999989</v>
      </c>
      <c r="F6" t="s">
        <v>10</v>
      </c>
      <c r="G6" t="s">
        <v>8</v>
      </c>
      <c r="H6" t="s">
        <v>137</v>
      </c>
    </row>
    <row r="7" spans="1:8">
      <c r="A7" t="s">
        <v>9</v>
      </c>
      <c r="B7" t="s">
        <v>154</v>
      </c>
      <c r="C7" s="4">
        <v>3</v>
      </c>
      <c r="D7" s="4">
        <f>23.78*3</f>
        <v>71.34</v>
      </c>
      <c r="F7" t="s">
        <v>10</v>
      </c>
      <c r="G7" t="s">
        <v>8</v>
      </c>
      <c r="H7" t="s">
        <v>137</v>
      </c>
    </row>
    <row r="8" spans="1:8">
      <c r="A8" t="s">
        <v>9</v>
      </c>
      <c r="B8" t="s">
        <v>204</v>
      </c>
      <c r="C8" s="4">
        <v>3</v>
      </c>
      <c r="D8" s="4">
        <f>16.91*3</f>
        <v>50.730000000000004</v>
      </c>
      <c r="F8" t="s">
        <v>10</v>
      </c>
      <c r="G8" t="s">
        <v>8</v>
      </c>
      <c r="H8" t="s">
        <v>137</v>
      </c>
    </row>
    <row r="9" spans="1:8">
      <c r="A9" t="s">
        <v>9</v>
      </c>
      <c r="B9" t="s">
        <v>206</v>
      </c>
      <c r="C9" s="4">
        <v>3</v>
      </c>
      <c r="D9" s="4">
        <f>23.13*3</f>
        <v>69.39</v>
      </c>
      <c r="F9" t="s">
        <v>10</v>
      </c>
      <c r="G9" t="s">
        <v>8</v>
      </c>
      <c r="H9" t="s">
        <v>137</v>
      </c>
    </row>
    <row r="10" spans="1:8">
      <c r="A10" t="s">
        <v>9</v>
      </c>
      <c r="B10" s="4" t="s">
        <v>121</v>
      </c>
      <c r="C10" s="4">
        <v>1</v>
      </c>
      <c r="D10" s="4">
        <v>19.57</v>
      </c>
      <c r="F10" t="s">
        <v>10</v>
      </c>
      <c r="G10" t="s">
        <v>8</v>
      </c>
      <c r="H10" t="s">
        <v>137</v>
      </c>
    </row>
    <row r="11" spans="1:8">
      <c r="A11" t="s">
        <v>9</v>
      </c>
      <c r="B11" t="s">
        <v>155</v>
      </c>
      <c r="C11" s="4">
        <v>4</v>
      </c>
      <c r="D11" s="4">
        <f>19.6*4</f>
        <v>78.400000000000006</v>
      </c>
      <c r="F11" t="s">
        <v>10</v>
      </c>
      <c r="G11" t="s">
        <v>8</v>
      </c>
      <c r="H11" t="s">
        <v>137</v>
      </c>
    </row>
    <row r="12" spans="1:8">
      <c r="A12" t="s">
        <v>9</v>
      </c>
      <c r="B12" t="s">
        <v>176</v>
      </c>
      <c r="C12" s="4">
        <v>1</v>
      </c>
      <c r="D12" s="4">
        <v>13.86</v>
      </c>
      <c r="F12" t="s">
        <v>10</v>
      </c>
      <c r="G12" t="s">
        <v>8</v>
      </c>
      <c r="H12" t="s">
        <v>137</v>
      </c>
    </row>
    <row r="13" spans="1:8">
      <c r="A13" t="s">
        <v>9</v>
      </c>
      <c r="B13" t="s">
        <v>174</v>
      </c>
      <c r="C13" s="4">
        <v>2</v>
      </c>
      <c r="D13" s="4">
        <f>19.57*2</f>
        <v>39.14</v>
      </c>
      <c r="F13" t="s">
        <v>10</v>
      </c>
      <c r="G13" t="s">
        <v>8</v>
      </c>
      <c r="H13" t="s">
        <v>137</v>
      </c>
    </row>
    <row r="14" spans="1:8">
      <c r="A14" t="s">
        <v>9</v>
      </c>
      <c r="B14" t="s">
        <v>230</v>
      </c>
      <c r="C14" s="4">
        <v>1</v>
      </c>
      <c r="D14" s="4">
        <v>14.7</v>
      </c>
      <c r="F14" t="s">
        <v>10</v>
      </c>
      <c r="G14" t="s">
        <v>8</v>
      </c>
      <c r="H14" t="s">
        <v>137</v>
      </c>
    </row>
    <row r="15" spans="1:8">
      <c r="A15" t="s">
        <v>9</v>
      </c>
      <c r="B15" t="s">
        <v>227</v>
      </c>
      <c r="C15" s="4">
        <v>2</v>
      </c>
      <c r="D15" s="4">
        <f>15.83*2</f>
        <v>31.66</v>
      </c>
      <c r="F15" t="s">
        <v>10</v>
      </c>
      <c r="G15" t="s">
        <v>8</v>
      </c>
      <c r="H15" t="s">
        <v>137</v>
      </c>
    </row>
    <row r="16" spans="1:8">
      <c r="A16" t="s">
        <v>9</v>
      </c>
      <c r="B16" t="s">
        <v>231</v>
      </c>
      <c r="C16" s="4">
        <v>12</v>
      </c>
      <c r="D16" s="4">
        <f>28.59*12</f>
        <v>343.08</v>
      </c>
      <c r="F16" t="s">
        <v>10</v>
      </c>
      <c r="G16" t="s">
        <v>8</v>
      </c>
      <c r="H16" t="s">
        <v>137</v>
      </c>
    </row>
    <row r="17" spans="1:8">
      <c r="A17" t="s">
        <v>9</v>
      </c>
      <c r="B17" t="s">
        <v>232</v>
      </c>
      <c r="C17" s="4">
        <v>2</v>
      </c>
      <c r="D17" s="4">
        <f>28.59*2</f>
        <v>57.18</v>
      </c>
      <c r="F17" t="s">
        <v>10</v>
      </c>
      <c r="G17" t="s">
        <v>8</v>
      </c>
      <c r="H17" t="s">
        <v>137</v>
      </c>
    </row>
    <row r="18" spans="1:8">
      <c r="A18" t="s">
        <v>9</v>
      </c>
      <c r="B18" t="s">
        <v>229</v>
      </c>
      <c r="C18" s="4">
        <v>3</v>
      </c>
      <c r="D18" s="4">
        <f>24.41*3</f>
        <v>73.23</v>
      </c>
      <c r="F18" t="s">
        <v>10</v>
      </c>
      <c r="G18" t="s">
        <v>8</v>
      </c>
      <c r="H18" t="s">
        <v>137</v>
      </c>
    </row>
    <row r="19" spans="1:8">
      <c r="A19" t="s">
        <v>9</v>
      </c>
      <c r="B19" t="s">
        <v>217</v>
      </c>
      <c r="C19" s="4">
        <v>3</v>
      </c>
      <c r="D19" s="4">
        <f>22.18*3</f>
        <v>66.539999999999992</v>
      </c>
      <c r="F19" t="s">
        <v>10</v>
      </c>
      <c r="G19" t="s">
        <v>8</v>
      </c>
      <c r="H19" t="s">
        <v>137</v>
      </c>
    </row>
    <row r="20" spans="1:8">
      <c r="A20" t="s">
        <v>9</v>
      </c>
      <c r="B20" s="4" t="s">
        <v>76</v>
      </c>
      <c r="C20" s="4">
        <v>4</v>
      </c>
      <c r="D20" s="4">
        <f>16.77*4</f>
        <v>67.08</v>
      </c>
      <c r="F20" t="s">
        <v>10</v>
      </c>
      <c r="G20" t="s">
        <v>8</v>
      </c>
      <c r="H20" t="s">
        <v>137</v>
      </c>
    </row>
    <row r="21" spans="1:8">
      <c r="A21" t="s">
        <v>9</v>
      </c>
      <c r="B21" s="4" t="s">
        <v>89</v>
      </c>
      <c r="C21" s="4">
        <v>2</v>
      </c>
      <c r="D21" s="4">
        <f>20.13*2</f>
        <v>40.26</v>
      </c>
      <c r="F21" t="s">
        <v>10</v>
      </c>
      <c r="G21" t="s">
        <v>8</v>
      </c>
      <c r="H21" t="s">
        <v>137</v>
      </c>
    </row>
    <row r="22" spans="1:8">
      <c r="A22" t="s">
        <v>9</v>
      </c>
      <c r="B22" t="s">
        <v>91</v>
      </c>
      <c r="C22" s="4">
        <v>2</v>
      </c>
      <c r="D22" s="4">
        <f>17.62*2</f>
        <v>35.24</v>
      </c>
      <c r="F22" t="s">
        <v>10</v>
      </c>
      <c r="G22" t="s">
        <v>8</v>
      </c>
      <c r="H22" t="s">
        <v>137</v>
      </c>
    </row>
    <row r="23" spans="1:8">
      <c r="A23" t="s">
        <v>9</v>
      </c>
      <c r="B23" t="s">
        <v>157</v>
      </c>
      <c r="C23" s="4">
        <v>4</v>
      </c>
      <c r="D23" s="4">
        <f>21.41*4</f>
        <v>85.64</v>
      </c>
      <c r="F23" t="s">
        <v>10</v>
      </c>
      <c r="G23" t="s">
        <v>8</v>
      </c>
      <c r="H23" t="s">
        <v>137</v>
      </c>
    </row>
    <row r="24" spans="1:8">
      <c r="A24" t="s">
        <v>9</v>
      </c>
      <c r="B24" t="s">
        <v>160</v>
      </c>
      <c r="C24" s="4">
        <v>3</v>
      </c>
      <c r="D24" s="4">
        <f>28.94*3</f>
        <v>86.820000000000007</v>
      </c>
      <c r="F24" t="s">
        <v>10</v>
      </c>
      <c r="G24" t="s">
        <v>8</v>
      </c>
      <c r="H24" t="s">
        <v>137</v>
      </c>
    </row>
    <row r="25" spans="1:8">
      <c r="A25" t="s">
        <v>9</v>
      </c>
      <c r="B25" t="s">
        <v>162</v>
      </c>
      <c r="C25" s="4">
        <v>5</v>
      </c>
      <c r="D25" s="4">
        <f>32.64*5</f>
        <v>163.19999999999999</v>
      </c>
      <c r="F25" t="s">
        <v>10</v>
      </c>
      <c r="G25" t="s">
        <v>8</v>
      </c>
      <c r="H25" t="s">
        <v>137</v>
      </c>
    </row>
    <row r="26" spans="1:8">
      <c r="A26" t="s">
        <v>9</v>
      </c>
      <c r="B26" t="s">
        <v>163</v>
      </c>
      <c r="C26" s="4">
        <v>4</v>
      </c>
      <c r="D26" s="4">
        <f>35.76*4</f>
        <v>143.04</v>
      </c>
      <c r="F26" t="s">
        <v>10</v>
      </c>
      <c r="G26" t="s">
        <v>8</v>
      </c>
      <c r="H26" t="s">
        <v>137</v>
      </c>
    </row>
    <row r="27" spans="1:8">
      <c r="A27" t="s">
        <v>9</v>
      </c>
      <c r="B27" t="s">
        <v>165</v>
      </c>
      <c r="C27" s="4">
        <v>2</v>
      </c>
      <c r="D27" s="4">
        <f>32.64*2</f>
        <v>65.28</v>
      </c>
      <c r="F27" t="s">
        <v>10</v>
      </c>
      <c r="G27" t="s">
        <v>8</v>
      </c>
      <c r="H27" t="s">
        <v>137</v>
      </c>
    </row>
    <row r="28" spans="1:8">
      <c r="A28" t="s">
        <v>9</v>
      </c>
      <c r="B28" t="s">
        <v>166</v>
      </c>
      <c r="C28" s="4">
        <v>2</v>
      </c>
      <c r="D28" s="4">
        <f>35.76*2</f>
        <v>71.52</v>
      </c>
      <c r="F28" t="s">
        <v>10</v>
      </c>
      <c r="G28" t="s">
        <v>8</v>
      </c>
      <c r="H28" t="s">
        <v>137</v>
      </c>
    </row>
    <row r="29" spans="1:8">
      <c r="A29" t="s">
        <v>9</v>
      </c>
      <c r="B29" t="s">
        <v>185</v>
      </c>
      <c r="C29" s="4">
        <v>2</v>
      </c>
      <c r="D29" s="4">
        <f>16.57*2</f>
        <v>33.14</v>
      </c>
      <c r="F29" t="s">
        <v>10</v>
      </c>
      <c r="G29" t="s">
        <v>8</v>
      </c>
      <c r="H29" t="s">
        <v>137</v>
      </c>
    </row>
    <row r="30" spans="1:8">
      <c r="A30" t="s">
        <v>9</v>
      </c>
      <c r="B30" t="s">
        <v>178</v>
      </c>
      <c r="C30" s="4">
        <v>4</v>
      </c>
      <c r="D30" s="4">
        <f>15.31*4</f>
        <v>61.24</v>
      </c>
      <c r="F30" t="s">
        <v>10</v>
      </c>
      <c r="G30" t="s">
        <v>8</v>
      </c>
      <c r="H30" t="s">
        <v>137</v>
      </c>
    </row>
    <row r="31" spans="1:8">
      <c r="A31" t="s">
        <v>9</v>
      </c>
      <c r="B31" t="s">
        <v>179</v>
      </c>
      <c r="C31" s="4">
        <v>25</v>
      </c>
      <c r="D31" s="4">
        <f>15.31*25</f>
        <v>382.75</v>
      </c>
      <c r="F31" t="s">
        <v>10</v>
      </c>
      <c r="G31" t="s">
        <v>8</v>
      </c>
      <c r="H31" t="s">
        <v>137</v>
      </c>
    </row>
    <row r="32" spans="1:8">
      <c r="A32" t="s">
        <v>9</v>
      </c>
      <c r="B32" t="s">
        <v>180</v>
      </c>
      <c r="C32" s="4">
        <v>40</v>
      </c>
      <c r="D32" s="4">
        <f>18.38*40</f>
        <v>735.19999999999993</v>
      </c>
      <c r="F32" t="s">
        <v>10</v>
      </c>
      <c r="G32" t="s">
        <v>8</v>
      </c>
      <c r="H32" t="s">
        <v>137</v>
      </c>
    </row>
    <row r="33" spans="1:8">
      <c r="A33" t="s">
        <v>9</v>
      </c>
      <c r="B33" t="s">
        <v>181</v>
      </c>
      <c r="C33" s="4">
        <v>9</v>
      </c>
      <c r="D33" s="4">
        <f>15.31*9</f>
        <v>137.79</v>
      </c>
      <c r="F33" t="s">
        <v>10</v>
      </c>
      <c r="G33" t="s">
        <v>8</v>
      </c>
      <c r="H33" t="s">
        <v>137</v>
      </c>
    </row>
    <row r="34" spans="1:8">
      <c r="A34" t="s">
        <v>9</v>
      </c>
      <c r="B34" t="s">
        <v>182</v>
      </c>
      <c r="C34" s="4">
        <v>14</v>
      </c>
      <c r="D34" s="4">
        <f>15.31*14</f>
        <v>214.34</v>
      </c>
      <c r="F34" t="s">
        <v>10</v>
      </c>
      <c r="G34" t="s">
        <v>8</v>
      </c>
      <c r="H34" t="s">
        <v>137</v>
      </c>
    </row>
    <row r="35" spans="1:8">
      <c r="A35" t="s">
        <v>9</v>
      </c>
      <c r="B35" t="s">
        <v>183</v>
      </c>
      <c r="C35" s="4">
        <v>19</v>
      </c>
      <c r="D35" s="4">
        <f>18.38*19</f>
        <v>349.21999999999997</v>
      </c>
      <c r="F35" t="s">
        <v>10</v>
      </c>
      <c r="G35" t="s">
        <v>8</v>
      </c>
      <c r="H35" t="s">
        <v>137</v>
      </c>
    </row>
    <row r="36" spans="1:8">
      <c r="A36" t="s">
        <v>9</v>
      </c>
      <c r="B36" t="s">
        <v>195</v>
      </c>
      <c r="C36" s="4">
        <v>2</v>
      </c>
      <c r="D36" s="4">
        <f>16.95*2</f>
        <v>33.9</v>
      </c>
      <c r="F36" t="s">
        <v>10</v>
      </c>
      <c r="G36" t="s">
        <v>8</v>
      </c>
      <c r="H36" t="s">
        <v>137</v>
      </c>
    </row>
    <row r="37" spans="1:8">
      <c r="A37" t="s">
        <v>9</v>
      </c>
      <c r="B37" t="s">
        <v>199</v>
      </c>
      <c r="C37" s="4">
        <v>5</v>
      </c>
      <c r="D37" s="4">
        <f>38.96*5</f>
        <v>194.8</v>
      </c>
      <c r="F37" t="s">
        <v>10</v>
      </c>
      <c r="G37" t="s">
        <v>8</v>
      </c>
      <c r="H37" t="s">
        <v>137</v>
      </c>
    </row>
    <row r="38" spans="1:8">
      <c r="A38" t="s">
        <v>9</v>
      </c>
      <c r="B38" t="s">
        <v>200</v>
      </c>
      <c r="C38" s="4">
        <v>3</v>
      </c>
      <c r="D38" s="4">
        <f>31.96*3</f>
        <v>95.88</v>
      </c>
      <c r="F38" t="s">
        <v>10</v>
      </c>
      <c r="G38" t="s">
        <v>8</v>
      </c>
      <c r="H38" t="s">
        <v>137</v>
      </c>
    </row>
    <row r="39" spans="1:8">
      <c r="A39" t="s">
        <v>9</v>
      </c>
      <c r="B39" t="s">
        <v>202</v>
      </c>
      <c r="C39" s="4">
        <v>2</v>
      </c>
      <c r="D39" s="4">
        <f>35.76*2</f>
        <v>71.52</v>
      </c>
      <c r="F39" t="s">
        <v>10</v>
      </c>
      <c r="G39" t="s">
        <v>8</v>
      </c>
      <c r="H39" t="s">
        <v>137</v>
      </c>
    </row>
    <row r="40" spans="1:8">
      <c r="A40" t="s">
        <v>9</v>
      </c>
      <c r="B40" t="s">
        <v>216</v>
      </c>
      <c r="C40" s="4">
        <v>1</v>
      </c>
      <c r="D40" s="4">
        <v>13.82</v>
      </c>
      <c r="F40" t="s">
        <v>10</v>
      </c>
      <c r="G40" t="s">
        <v>8</v>
      </c>
      <c r="H40" t="s">
        <v>137</v>
      </c>
    </row>
    <row r="41" spans="1:8">
      <c r="A41" t="s">
        <v>9</v>
      </c>
      <c r="B41" t="s">
        <v>209</v>
      </c>
      <c r="C41" s="4">
        <v>6</v>
      </c>
      <c r="D41" s="4">
        <f>31.96*6</f>
        <v>191.76</v>
      </c>
      <c r="F41" t="s">
        <v>10</v>
      </c>
      <c r="G41" t="s">
        <v>8</v>
      </c>
      <c r="H41" t="s">
        <v>137</v>
      </c>
    </row>
    <row r="42" spans="1:8">
      <c r="A42" t="s">
        <v>9</v>
      </c>
      <c r="B42" t="s">
        <v>211</v>
      </c>
      <c r="C42" s="4">
        <v>5</v>
      </c>
      <c r="D42" s="4">
        <f>16.83*5</f>
        <v>84.149999999999991</v>
      </c>
      <c r="F42" t="s">
        <v>10</v>
      </c>
      <c r="G42" t="s">
        <v>8</v>
      </c>
      <c r="H42" t="s">
        <v>137</v>
      </c>
    </row>
    <row r="43" spans="1:8">
      <c r="A43" t="s">
        <v>9</v>
      </c>
      <c r="B43" t="s">
        <v>240</v>
      </c>
      <c r="C43" s="4">
        <v>4</v>
      </c>
      <c r="D43" s="4">
        <f>30.32*4</f>
        <v>121.28</v>
      </c>
      <c r="F43" t="s">
        <v>10</v>
      </c>
      <c r="G43" t="s">
        <v>8</v>
      </c>
      <c r="H43" t="s">
        <v>137</v>
      </c>
    </row>
    <row r="44" spans="1:8">
      <c r="A44" t="s">
        <v>9</v>
      </c>
      <c r="B44" t="s">
        <v>243</v>
      </c>
      <c r="C44" s="4">
        <v>3</v>
      </c>
      <c r="D44" s="4">
        <f>36.58*3</f>
        <v>109.74</v>
      </c>
      <c r="F44" t="s">
        <v>10</v>
      </c>
      <c r="G44" t="s">
        <v>8</v>
      </c>
      <c r="H44" t="s">
        <v>137</v>
      </c>
    </row>
    <row r="45" spans="1:8">
      <c r="A45" t="s">
        <v>9</v>
      </c>
      <c r="B45" t="s">
        <v>237</v>
      </c>
      <c r="C45" s="4">
        <v>2</v>
      </c>
      <c r="D45" s="4">
        <f>39.58*2</f>
        <v>79.16</v>
      </c>
      <c r="F45" t="s">
        <v>10</v>
      </c>
      <c r="G45" t="s">
        <v>8</v>
      </c>
      <c r="H45" t="s">
        <v>137</v>
      </c>
    </row>
    <row r="46" spans="1:8">
      <c r="A46" t="s">
        <v>9</v>
      </c>
      <c r="B46" t="s">
        <v>242</v>
      </c>
      <c r="C46" s="4">
        <v>6</v>
      </c>
      <c r="D46" s="4">
        <f>18.79*6</f>
        <v>112.74</v>
      </c>
      <c r="F46" t="s">
        <v>10</v>
      </c>
      <c r="G46" t="s">
        <v>8</v>
      </c>
      <c r="H46" t="s">
        <v>137</v>
      </c>
    </row>
    <row r="47" spans="1:8">
      <c r="A47" t="s">
        <v>9</v>
      </c>
      <c r="B47" s="4" t="s">
        <v>86</v>
      </c>
      <c r="C47" s="4">
        <v>4</v>
      </c>
      <c r="D47" s="4">
        <f>12.58*4</f>
        <v>50.32</v>
      </c>
      <c r="F47" t="s">
        <v>10</v>
      </c>
      <c r="G47" t="s">
        <v>8</v>
      </c>
      <c r="H47" t="s">
        <v>137</v>
      </c>
    </row>
    <row r="48" spans="1:8">
      <c r="A48" t="s">
        <v>9</v>
      </c>
      <c r="B48" t="s">
        <v>144</v>
      </c>
      <c r="C48" s="4">
        <v>1</v>
      </c>
      <c r="D48" s="4">
        <v>13.21</v>
      </c>
      <c r="F48" t="s">
        <v>10</v>
      </c>
      <c r="G48" t="s">
        <v>8</v>
      </c>
      <c r="H48" t="s">
        <v>137</v>
      </c>
    </row>
    <row r="49" spans="1:8">
      <c r="A49" t="s">
        <v>9</v>
      </c>
      <c r="B49" s="4" t="s">
        <v>85</v>
      </c>
      <c r="C49" s="4">
        <v>2</v>
      </c>
      <c r="D49" s="4">
        <f>12.58*2</f>
        <v>25.16</v>
      </c>
      <c r="F49" t="s">
        <v>10</v>
      </c>
      <c r="G49" t="s">
        <v>8</v>
      </c>
      <c r="H49" t="s">
        <v>137</v>
      </c>
    </row>
    <row r="50" spans="1:8">
      <c r="A50" t="s">
        <v>9</v>
      </c>
      <c r="B50" s="4" t="s">
        <v>108</v>
      </c>
      <c r="C50" s="4">
        <v>9</v>
      </c>
      <c r="D50" s="4">
        <f>15.76*9</f>
        <v>141.84</v>
      </c>
      <c r="F50" t="s">
        <v>10</v>
      </c>
      <c r="G50" t="s">
        <v>8</v>
      </c>
      <c r="H50" t="s">
        <v>137</v>
      </c>
    </row>
    <row r="51" spans="1:8">
      <c r="A51" t="s">
        <v>9</v>
      </c>
      <c r="B51" s="4" t="s">
        <v>115</v>
      </c>
      <c r="C51" s="4">
        <v>2</v>
      </c>
      <c r="D51" s="4">
        <f>17.62*2</f>
        <v>35.24</v>
      </c>
      <c r="F51" t="s">
        <v>10</v>
      </c>
      <c r="G51" t="s">
        <v>8</v>
      </c>
      <c r="H51" t="s">
        <v>137</v>
      </c>
    </row>
    <row r="52" spans="1:8">
      <c r="A52" t="s">
        <v>9</v>
      </c>
      <c r="B52" s="4" t="s">
        <v>118</v>
      </c>
      <c r="C52" s="4">
        <v>3</v>
      </c>
      <c r="D52" s="4">
        <f>17.62*3</f>
        <v>52.86</v>
      </c>
      <c r="F52" t="s">
        <v>10</v>
      </c>
      <c r="G52" t="s">
        <v>8</v>
      </c>
      <c r="H52" t="s">
        <v>137</v>
      </c>
    </row>
    <row r="53" spans="1:8">
      <c r="A53" t="s">
        <v>9</v>
      </c>
      <c r="B53" s="4" t="s">
        <v>110</v>
      </c>
      <c r="C53" s="4">
        <v>3</v>
      </c>
      <c r="D53" s="4">
        <f>12.09*3</f>
        <v>36.269999999999996</v>
      </c>
      <c r="F53" t="s">
        <v>10</v>
      </c>
      <c r="G53" t="s">
        <v>8</v>
      </c>
      <c r="H53" t="s">
        <v>137</v>
      </c>
    </row>
    <row r="54" spans="1:8">
      <c r="A54" t="s">
        <v>9</v>
      </c>
      <c r="B54" s="4" t="s">
        <v>111</v>
      </c>
      <c r="C54" s="4">
        <v>5</v>
      </c>
      <c r="D54" s="4">
        <f>15.76*5</f>
        <v>78.8</v>
      </c>
      <c r="F54" t="s">
        <v>10</v>
      </c>
      <c r="G54" t="s">
        <v>8</v>
      </c>
      <c r="H54" t="s">
        <v>137</v>
      </c>
    </row>
    <row r="55" spans="1:8">
      <c r="A55" t="s">
        <v>9</v>
      </c>
      <c r="B55" s="4" t="s">
        <v>112</v>
      </c>
      <c r="C55" s="4">
        <v>3</v>
      </c>
      <c r="D55" s="4">
        <f>17.62*3</f>
        <v>52.86</v>
      </c>
      <c r="F55" t="s">
        <v>10</v>
      </c>
      <c r="G55" t="s">
        <v>8</v>
      </c>
      <c r="H55" t="s">
        <v>137</v>
      </c>
    </row>
    <row r="56" spans="1:8">
      <c r="A56" t="s">
        <v>9</v>
      </c>
      <c r="B56" s="4" t="s">
        <v>123</v>
      </c>
      <c r="C56" s="4">
        <v>2</v>
      </c>
      <c r="D56" s="4">
        <f>18.39*2</f>
        <v>36.78</v>
      </c>
      <c r="F56" t="s">
        <v>10</v>
      </c>
      <c r="G56" t="s">
        <v>8</v>
      </c>
      <c r="H56" t="s">
        <v>137</v>
      </c>
    </row>
    <row r="57" spans="1:8">
      <c r="A57" t="s">
        <v>9</v>
      </c>
      <c r="B57" s="4" t="s">
        <v>124</v>
      </c>
      <c r="C57" s="4">
        <v>2</v>
      </c>
      <c r="D57" s="4">
        <f>20.13*2</f>
        <v>40.26</v>
      </c>
      <c r="F57" t="s">
        <v>10</v>
      </c>
      <c r="G57" t="s">
        <v>8</v>
      </c>
      <c r="H57" t="s">
        <v>137</v>
      </c>
    </row>
    <row r="58" spans="1:8">
      <c r="A58" t="s">
        <v>9</v>
      </c>
      <c r="B58" s="4" t="s">
        <v>125</v>
      </c>
      <c r="C58" s="4">
        <v>3</v>
      </c>
      <c r="D58" s="4">
        <f>16.1*3</f>
        <v>48.300000000000004</v>
      </c>
      <c r="F58" t="s">
        <v>10</v>
      </c>
      <c r="G58" t="s">
        <v>8</v>
      </c>
      <c r="H58" t="s">
        <v>137</v>
      </c>
    </row>
    <row r="59" spans="1:8">
      <c r="A59" t="s">
        <v>9</v>
      </c>
      <c r="B59" s="4" t="s">
        <v>127</v>
      </c>
      <c r="C59" s="4">
        <v>4</v>
      </c>
      <c r="D59" s="4">
        <f>15.76*4</f>
        <v>63.04</v>
      </c>
      <c r="F59" t="s">
        <v>10</v>
      </c>
      <c r="G59" t="s">
        <v>8</v>
      </c>
      <c r="H59" t="s">
        <v>137</v>
      </c>
    </row>
    <row r="60" spans="1:8">
      <c r="A60" t="s">
        <v>9</v>
      </c>
      <c r="B60" s="4" t="s">
        <v>129</v>
      </c>
      <c r="C60" s="4">
        <v>3</v>
      </c>
      <c r="D60" s="4">
        <f>15.76*3</f>
        <v>47.28</v>
      </c>
      <c r="F60" t="s">
        <v>10</v>
      </c>
      <c r="G60" t="s">
        <v>8</v>
      </c>
      <c r="H60" t="s">
        <v>137</v>
      </c>
    </row>
    <row r="61" spans="1:8">
      <c r="A61" t="s">
        <v>9</v>
      </c>
      <c r="B61" s="4" t="s">
        <v>132</v>
      </c>
      <c r="C61" s="4">
        <v>5</v>
      </c>
      <c r="D61" s="4">
        <f>17.62*5</f>
        <v>88.100000000000009</v>
      </c>
      <c r="F61" t="s">
        <v>10</v>
      </c>
      <c r="G61" t="s">
        <v>8</v>
      </c>
      <c r="H61" t="s">
        <v>137</v>
      </c>
    </row>
    <row r="62" spans="1:8">
      <c r="A62" t="s">
        <v>9</v>
      </c>
      <c r="B62" s="4" t="s">
        <v>135</v>
      </c>
      <c r="C62" s="4">
        <v>4</v>
      </c>
      <c r="D62" s="4">
        <f>25.84*4</f>
        <v>103.36</v>
      </c>
      <c r="F62" t="s">
        <v>10</v>
      </c>
      <c r="G62" t="s">
        <v>8</v>
      </c>
      <c r="H62" t="s">
        <v>137</v>
      </c>
    </row>
    <row r="63" spans="1:8">
      <c r="A63" t="s">
        <v>9</v>
      </c>
      <c r="B63" t="s">
        <v>170</v>
      </c>
      <c r="C63" s="4">
        <v>2</v>
      </c>
      <c r="D63" s="4">
        <f>17.71*2</f>
        <v>35.42</v>
      </c>
      <c r="F63" t="s">
        <v>10</v>
      </c>
      <c r="G63" t="s">
        <v>8</v>
      </c>
      <c r="H63" t="s">
        <v>137</v>
      </c>
    </row>
    <row r="64" spans="1:8">
      <c r="A64" t="s">
        <v>9</v>
      </c>
      <c r="B64" t="s">
        <v>167</v>
      </c>
      <c r="C64" s="4">
        <v>6</v>
      </c>
      <c r="D64" s="4">
        <f>27.68*6</f>
        <v>166.07999999999998</v>
      </c>
      <c r="F64" t="s">
        <v>10</v>
      </c>
      <c r="G64" t="s">
        <v>8</v>
      </c>
      <c r="H64" t="s">
        <v>137</v>
      </c>
    </row>
    <row r="65" spans="1:8">
      <c r="A65" t="s">
        <v>9</v>
      </c>
      <c r="B65" t="s">
        <v>168</v>
      </c>
      <c r="C65" s="4">
        <v>9</v>
      </c>
      <c r="D65" s="4">
        <f>27.68*9</f>
        <v>249.12</v>
      </c>
      <c r="F65" t="s">
        <v>10</v>
      </c>
      <c r="G65" t="s">
        <v>8</v>
      </c>
      <c r="H65" t="s">
        <v>137</v>
      </c>
    </row>
    <row r="66" spans="1:8">
      <c r="A66" t="s">
        <v>9</v>
      </c>
      <c r="B66" t="s">
        <v>169</v>
      </c>
      <c r="C66" s="4">
        <v>3</v>
      </c>
      <c r="D66" s="4">
        <f>27.68*3</f>
        <v>83.039999999999992</v>
      </c>
      <c r="F66" t="s">
        <v>10</v>
      </c>
      <c r="G66" t="s">
        <v>8</v>
      </c>
      <c r="H66" t="s">
        <v>137</v>
      </c>
    </row>
    <row r="67" spans="1:8">
      <c r="A67" t="s">
        <v>9</v>
      </c>
      <c r="B67" t="s">
        <v>171</v>
      </c>
      <c r="C67" s="4">
        <v>1</v>
      </c>
      <c r="D67" s="4">
        <v>28.9</v>
      </c>
      <c r="F67" t="s">
        <v>10</v>
      </c>
      <c r="G67" t="s">
        <v>8</v>
      </c>
      <c r="H67" t="s">
        <v>137</v>
      </c>
    </row>
    <row r="68" spans="1:8">
      <c r="A68" t="s">
        <v>9</v>
      </c>
      <c r="B68" t="s">
        <v>187</v>
      </c>
      <c r="C68" s="4">
        <v>3</v>
      </c>
      <c r="D68" s="4">
        <f>25.55*3</f>
        <v>76.650000000000006</v>
      </c>
      <c r="F68" t="s">
        <v>10</v>
      </c>
      <c r="G68" t="s">
        <v>8</v>
      </c>
      <c r="H68" t="s">
        <v>137</v>
      </c>
    </row>
    <row r="69" spans="1:8">
      <c r="A69" t="s">
        <v>9</v>
      </c>
      <c r="B69" t="s">
        <v>188</v>
      </c>
      <c r="C69" s="4">
        <v>3</v>
      </c>
      <c r="D69" s="4">
        <f>28.74*3</f>
        <v>86.22</v>
      </c>
      <c r="F69" t="s">
        <v>10</v>
      </c>
      <c r="G69" t="s">
        <v>8</v>
      </c>
      <c r="H69" t="s">
        <v>137</v>
      </c>
    </row>
    <row r="70" spans="1:8">
      <c r="A70" t="s">
        <v>9</v>
      </c>
      <c r="B70" t="s">
        <v>190</v>
      </c>
      <c r="C70" s="4">
        <v>3</v>
      </c>
      <c r="D70" s="4">
        <f>28.74*3</f>
        <v>86.22</v>
      </c>
      <c r="F70" t="s">
        <v>10</v>
      </c>
      <c r="G70" t="s">
        <v>8</v>
      </c>
      <c r="H70" t="s">
        <v>137</v>
      </c>
    </row>
    <row r="71" spans="1:8">
      <c r="A71" t="s">
        <v>9</v>
      </c>
      <c r="B71" t="s">
        <v>191</v>
      </c>
      <c r="C71" s="4">
        <v>1</v>
      </c>
      <c r="D71" s="4">
        <v>25.55</v>
      </c>
      <c r="F71" t="s">
        <v>10</v>
      </c>
      <c r="G71" t="s">
        <v>8</v>
      </c>
      <c r="H71" t="s">
        <v>137</v>
      </c>
    </row>
    <row r="72" spans="1:8">
      <c r="A72" t="s">
        <v>9</v>
      </c>
      <c r="B72" t="s">
        <v>213</v>
      </c>
      <c r="C72" s="4">
        <v>3</v>
      </c>
      <c r="D72" s="4">
        <f>38.96*3</f>
        <v>116.88</v>
      </c>
      <c r="F72" t="s">
        <v>10</v>
      </c>
      <c r="G72" t="s">
        <v>8</v>
      </c>
      <c r="H72" t="s">
        <v>137</v>
      </c>
    </row>
    <row r="73" spans="1:8">
      <c r="A73" t="s">
        <v>9</v>
      </c>
      <c r="B73" t="s">
        <v>234</v>
      </c>
      <c r="C73" s="4">
        <v>1</v>
      </c>
      <c r="D73" s="4">
        <v>15.57</v>
      </c>
      <c r="F73" t="s">
        <v>10</v>
      </c>
      <c r="G73" t="s">
        <v>8</v>
      </c>
      <c r="H73" t="s">
        <v>137</v>
      </c>
    </row>
    <row r="74" spans="1:8">
      <c r="A74" t="s">
        <v>9</v>
      </c>
      <c r="B74" t="s">
        <v>215</v>
      </c>
      <c r="C74" s="4">
        <v>1</v>
      </c>
      <c r="D74" s="4">
        <v>25.3</v>
      </c>
      <c r="F74" t="s">
        <v>10</v>
      </c>
      <c r="G74" t="s">
        <v>8</v>
      </c>
      <c r="H74" t="s">
        <v>137</v>
      </c>
    </row>
    <row r="75" spans="1:8">
      <c r="A75" t="s">
        <v>9</v>
      </c>
      <c r="B75" t="s">
        <v>224</v>
      </c>
      <c r="C75" s="4">
        <v>2</v>
      </c>
      <c r="D75" s="4">
        <f>15.76*2</f>
        <v>31.52</v>
      </c>
      <c r="F75" t="s">
        <v>10</v>
      </c>
      <c r="G75" t="s">
        <v>8</v>
      </c>
      <c r="H75" t="s">
        <v>137</v>
      </c>
    </row>
    <row r="76" spans="1:8">
      <c r="A76" t="s">
        <v>9</v>
      </c>
      <c r="B76" t="s">
        <v>219</v>
      </c>
      <c r="C76" s="4">
        <v>2</v>
      </c>
      <c r="D76" s="4">
        <f>19.09*2</f>
        <v>38.18</v>
      </c>
      <c r="F76" t="s">
        <v>10</v>
      </c>
      <c r="G76" t="s">
        <v>8</v>
      </c>
      <c r="H76" t="s">
        <v>137</v>
      </c>
    </row>
    <row r="77" spans="1:8">
      <c r="A77" t="s">
        <v>9</v>
      </c>
      <c r="B77" t="s">
        <v>221</v>
      </c>
      <c r="C77" s="4">
        <v>3</v>
      </c>
      <c r="D77" s="4">
        <f>19.09*3</f>
        <v>57.269999999999996</v>
      </c>
      <c r="F77" t="s">
        <v>10</v>
      </c>
      <c r="G77" t="s">
        <v>8</v>
      </c>
      <c r="H77" t="s">
        <v>137</v>
      </c>
    </row>
    <row r="78" spans="1:8">
      <c r="A78" t="s">
        <v>9</v>
      </c>
      <c r="B78" t="s">
        <v>222</v>
      </c>
      <c r="C78" s="4">
        <v>4</v>
      </c>
      <c r="D78" s="4">
        <f>21.83*4</f>
        <v>87.32</v>
      </c>
      <c r="F78" t="s">
        <v>10</v>
      </c>
      <c r="G78" t="s">
        <v>8</v>
      </c>
      <c r="H78" t="s">
        <v>137</v>
      </c>
    </row>
    <row r="79" spans="1:8">
      <c r="A79" t="s">
        <v>9</v>
      </c>
      <c r="B79" t="s">
        <v>223</v>
      </c>
      <c r="C79" s="4">
        <v>3</v>
      </c>
      <c r="D79" s="4">
        <f>17.45*3</f>
        <v>52.349999999999994</v>
      </c>
      <c r="F79" t="s">
        <v>10</v>
      </c>
      <c r="G79" t="s">
        <v>8</v>
      </c>
      <c r="H79" t="s">
        <v>137</v>
      </c>
    </row>
    <row r="80" spans="1:8">
      <c r="A80" t="s">
        <v>9</v>
      </c>
      <c r="B80" t="s">
        <v>146</v>
      </c>
      <c r="C80" s="4">
        <v>3</v>
      </c>
      <c r="D80" s="4">
        <f>18.49*3</f>
        <v>55.47</v>
      </c>
      <c r="F80" t="s">
        <v>10</v>
      </c>
      <c r="G80" t="s">
        <v>8</v>
      </c>
      <c r="H80" t="s">
        <v>138</v>
      </c>
    </row>
    <row r="81" spans="1:8">
      <c r="A81" t="s">
        <v>9</v>
      </c>
      <c r="B81" t="s">
        <v>147</v>
      </c>
      <c r="C81" s="4">
        <v>4</v>
      </c>
      <c r="D81" s="4">
        <f>21.13*4</f>
        <v>84.52</v>
      </c>
      <c r="F81" t="s">
        <v>10</v>
      </c>
      <c r="G81" t="s">
        <v>8</v>
      </c>
      <c r="H81" t="s">
        <v>138</v>
      </c>
    </row>
    <row r="82" spans="1:8">
      <c r="A82" t="s">
        <v>9</v>
      </c>
      <c r="B82" t="s">
        <v>148</v>
      </c>
      <c r="C82" s="4">
        <v>10</v>
      </c>
      <c r="D82" s="4">
        <f>23.78*10</f>
        <v>237.8</v>
      </c>
      <c r="F82" t="s">
        <v>10</v>
      </c>
      <c r="G82" t="s">
        <v>8</v>
      </c>
      <c r="H82" t="s">
        <v>138</v>
      </c>
    </row>
    <row r="83" spans="1:8">
      <c r="A83" t="s">
        <v>9</v>
      </c>
      <c r="B83" t="s">
        <v>149</v>
      </c>
      <c r="C83" s="4">
        <v>2</v>
      </c>
      <c r="D83" s="4">
        <f>21.13*2</f>
        <v>42.26</v>
      </c>
      <c r="F83" t="s">
        <v>10</v>
      </c>
      <c r="G83" t="s">
        <v>8</v>
      </c>
      <c r="H83" t="s">
        <v>138</v>
      </c>
    </row>
    <row r="84" spans="1:8">
      <c r="A84" t="s">
        <v>9</v>
      </c>
      <c r="B84" t="s">
        <v>152</v>
      </c>
      <c r="C84" s="4">
        <v>5</v>
      </c>
      <c r="D84" s="4">
        <f>18.49*5</f>
        <v>92.449999999999989</v>
      </c>
      <c r="F84" t="s">
        <v>10</v>
      </c>
      <c r="G84" t="s">
        <v>8</v>
      </c>
      <c r="H84" t="s">
        <v>138</v>
      </c>
    </row>
    <row r="85" spans="1:8">
      <c r="A85" t="s">
        <v>9</v>
      </c>
      <c r="B85" t="s">
        <v>154</v>
      </c>
      <c r="C85" s="4">
        <v>3</v>
      </c>
      <c r="D85" s="4">
        <f>23.78*3</f>
        <v>71.34</v>
      </c>
      <c r="F85" t="s">
        <v>10</v>
      </c>
      <c r="G85" t="s">
        <v>8</v>
      </c>
      <c r="H85" t="s">
        <v>138</v>
      </c>
    </row>
    <row r="86" spans="1:8">
      <c r="A86" t="s">
        <v>9</v>
      </c>
      <c r="B86" t="s">
        <v>206</v>
      </c>
      <c r="C86" s="4">
        <v>3</v>
      </c>
      <c r="D86" s="4">
        <f>23.13*3</f>
        <v>69.39</v>
      </c>
      <c r="F86" t="s">
        <v>10</v>
      </c>
      <c r="G86" t="s">
        <v>8</v>
      </c>
      <c r="H86" t="s">
        <v>138</v>
      </c>
    </row>
    <row r="87" spans="1:8">
      <c r="A87" t="s">
        <v>9</v>
      </c>
      <c r="B87" s="4" t="s">
        <v>121</v>
      </c>
      <c r="C87" s="4">
        <v>1</v>
      </c>
      <c r="D87" s="4">
        <v>19.57</v>
      </c>
      <c r="F87" t="s">
        <v>10</v>
      </c>
      <c r="G87" t="s">
        <v>8</v>
      </c>
      <c r="H87" t="s">
        <v>138</v>
      </c>
    </row>
    <row r="88" spans="1:8">
      <c r="A88" t="s">
        <v>9</v>
      </c>
      <c r="B88" t="s">
        <v>155</v>
      </c>
      <c r="C88" s="4">
        <v>4</v>
      </c>
      <c r="D88" s="4">
        <f>19.6*4</f>
        <v>78.400000000000006</v>
      </c>
      <c r="F88" t="s">
        <v>10</v>
      </c>
      <c r="G88" t="s">
        <v>8</v>
      </c>
      <c r="H88" t="s">
        <v>138</v>
      </c>
    </row>
    <row r="89" spans="1:8">
      <c r="A89" t="s">
        <v>9</v>
      </c>
      <c r="B89" t="s">
        <v>176</v>
      </c>
      <c r="C89" s="4">
        <v>1</v>
      </c>
      <c r="D89" s="4">
        <v>13.86</v>
      </c>
      <c r="F89" t="s">
        <v>10</v>
      </c>
      <c r="G89" t="s">
        <v>8</v>
      </c>
      <c r="H89" t="s">
        <v>138</v>
      </c>
    </row>
    <row r="90" spans="1:8">
      <c r="A90" t="s">
        <v>9</v>
      </c>
      <c r="B90" t="s">
        <v>173</v>
      </c>
      <c r="C90" s="4">
        <v>2</v>
      </c>
      <c r="D90" s="4">
        <f>19.57*2</f>
        <v>39.14</v>
      </c>
      <c r="F90" t="s">
        <v>10</v>
      </c>
      <c r="G90" t="s">
        <v>8</v>
      </c>
      <c r="H90" t="s">
        <v>138</v>
      </c>
    </row>
    <row r="91" spans="1:8">
      <c r="A91" t="s">
        <v>9</v>
      </c>
      <c r="B91" t="s">
        <v>230</v>
      </c>
      <c r="C91" s="4">
        <v>2</v>
      </c>
      <c r="D91" s="4">
        <f>14.7*2</f>
        <v>29.4</v>
      </c>
      <c r="F91" t="s">
        <v>10</v>
      </c>
      <c r="G91" t="s">
        <v>8</v>
      </c>
      <c r="H91" t="s">
        <v>138</v>
      </c>
    </row>
    <row r="92" spans="1:8">
      <c r="A92" t="s">
        <v>9</v>
      </c>
      <c r="B92" t="s">
        <v>227</v>
      </c>
      <c r="C92" s="4">
        <v>2</v>
      </c>
      <c r="D92" s="4">
        <f>15.83*2</f>
        <v>31.66</v>
      </c>
      <c r="F92" t="s">
        <v>10</v>
      </c>
      <c r="G92" t="s">
        <v>8</v>
      </c>
      <c r="H92" t="s">
        <v>138</v>
      </c>
    </row>
    <row r="93" spans="1:8">
      <c r="A93" t="s">
        <v>9</v>
      </c>
      <c r="B93" t="s">
        <v>231</v>
      </c>
      <c r="C93" s="4">
        <v>11</v>
      </c>
      <c r="D93" s="4">
        <f>28.59*11</f>
        <v>314.49</v>
      </c>
      <c r="F93" t="s">
        <v>10</v>
      </c>
      <c r="G93" t="s">
        <v>8</v>
      </c>
      <c r="H93" t="s">
        <v>138</v>
      </c>
    </row>
    <row r="94" spans="1:8">
      <c r="A94" t="s">
        <v>9</v>
      </c>
      <c r="B94" t="s">
        <v>232</v>
      </c>
      <c r="C94" s="4">
        <v>2</v>
      </c>
      <c r="D94" s="4">
        <f>28.59*2</f>
        <v>57.18</v>
      </c>
      <c r="F94" t="s">
        <v>10</v>
      </c>
      <c r="G94" t="s">
        <v>8</v>
      </c>
      <c r="H94" t="s">
        <v>138</v>
      </c>
    </row>
    <row r="95" spans="1:8">
      <c r="A95" t="s">
        <v>9</v>
      </c>
      <c r="B95" t="s">
        <v>244</v>
      </c>
      <c r="C95" s="4">
        <v>3</v>
      </c>
      <c r="D95" s="4">
        <f>24.41*3</f>
        <v>73.23</v>
      </c>
      <c r="F95" t="s">
        <v>10</v>
      </c>
      <c r="G95" t="s">
        <v>8</v>
      </c>
      <c r="H95" t="s">
        <v>138</v>
      </c>
    </row>
    <row r="96" spans="1:8">
      <c r="A96" t="s">
        <v>9</v>
      </c>
      <c r="B96" t="s">
        <v>217</v>
      </c>
      <c r="C96" s="4">
        <v>4</v>
      </c>
      <c r="D96" s="4">
        <f>22.18*4</f>
        <v>88.72</v>
      </c>
      <c r="F96" t="s">
        <v>10</v>
      </c>
      <c r="G96" t="s">
        <v>8</v>
      </c>
      <c r="H96" t="s">
        <v>138</v>
      </c>
    </row>
    <row r="97" spans="1:8">
      <c r="A97" t="s">
        <v>9</v>
      </c>
      <c r="B97" t="s">
        <v>76</v>
      </c>
      <c r="C97" s="4">
        <v>3</v>
      </c>
      <c r="D97" s="4">
        <f>16.77*3</f>
        <v>50.31</v>
      </c>
      <c r="F97" t="s">
        <v>10</v>
      </c>
      <c r="G97" t="s">
        <v>8</v>
      </c>
      <c r="H97" t="s">
        <v>138</v>
      </c>
    </row>
    <row r="98" spans="1:8">
      <c r="A98" t="s">
        <v>9</v>
      </c>
      <c r="B98" s="4" t="s">
        <v>77</v>
      </c>
      <c r="C98" s="4">
        <v>2</v>
      </c>
      <c r="D98" s="4">
        <f>18.79*2</f>
        <v>37.58</v>
      </c>
      <c r="F98" t="s">
        <v>10</v>
      </c>
      <c r="G98" t="s">
        <v>8</v>
      </c>
      <c r="H98" t="s">
        <v>138</v>
      </c>
    </row>
    <row r="99" spans="1:8">
      <c r="A99" t="s">
        <v>9</v>
      </c>
      <c r="B99" s="4" t="s">
        <v>119</v>
      </c>
      <c r="C99" s="4">
        <v>4</v>
      </c>
      <c r="D99" s="4">
        <f>13.97*4</f>
        <v>55.88</v>
      </c>
      <c r="F99" t="s">
        <v>10</v>
      </c>
      <c r="G99" t="s">
        <v>8</v>
      </c>
      <c r="H99" t="s">
        <v>138</v>
      </c>
    </row>
    <row r="100" spans="1:8">
      <c r="A100" t="s">
        <v>9</v>
      </c>
      <c r="B100" s="4" t="s">
        <v>139</v>
      </c>
      <c r="C100" s="4">
        <v>2</v>
      </c>
      <c r="D100" s="4">
        <f>14.09*2</f>
        <v>28.18</v>
      </c>
      <c r="F100" t="s">
        <v>10</v>
      </c>
      <c r="G100" t="s">
        <v>8</v>
      </c>
      <c r="H100" t="s">
        <v>138</v>
      </c>
    </row>
    <row r="101" spans="1:8">
      <c r="A101" t="s">
        <v>9</v>
      </c>
      <c r="B101" t="s">
        <v>157</v>
      </c>
      <c r="C101" s="4">
        <v>3</v>
      </c>
      <c r="D101" s="4">
        <f>21.41*3</f>
        <v>64.23</v>
      </c>
      <c r="F101" t="s">
        <v>10</v>
      </c>
      <c r="G101" t="s">
        <v>8</v>
      </c>
      <c r="H101" t="s">
        <v>138</v>
      </c>
    </row>
    <row r="102" spans="1:8">
      <c r="A102" t="s">
        <v>9</v>
      </c>
      <c r="B102" t="s">
        <v>160</v>
      </c>
      <c r="C102" s="4">
        <v>6</v>
      </c>
      <c r="D102" s="4">
        <f>28.94*6</f>
        <v>173.64000000000001</v>
      </c>
      <c r="F102" t="s">
        <v>10</v>
      </c>
      <c r="G102" t="s">
        <v>8</v>
      </c>
      <c r="H102" t="s">
        <v>138</v>
      </c>
    </row>
    <row r="103" spans="1:8">
      <c r="A103" t="s">
        <v>9</v>
      </c>
      <c r="B103" t="s">
        <v>162</v>
      </c>
      <c r="C103" s="4">
        <v>5</v>
      </c>
      <c r="D103" s="4">
        <f>32.64*5</f>
        <v>163.19999999999999</v>
      </c>
      <c r="F103" t="s">
        <v>10</v>
      </c>
      <c r="G103" t="s">
        <v>8</v>
      </c>
      <c r="H103" t="s">
        <v>138</v>
      </c>
    </row>
    <row r="104" spans="1:8">
      <c r="A104" t="s">
        <v>9</v>
      </c>
      <c r="B104" t="s">
        <v>163</v>
      </c>
      <c r="C104" s="4">
        <v>3</v>
      </c>
      <c r="D104" s="4">
        <f>35.76*3</f>
        <v>107.28</v>
      </c>
      <c r="F104" t="s">
        <v>10</v>
      </c>
      <c r="G104" t="s">
        <v>8</v>
      </c>
      <c r="H104" t="s">
        <v>138</v>
      </c>
    </row>
    <row r="105" spans="1:8">
      <c r="A105" t="s">
        <v>9</v>
      </c>
      <c r="B105" t="s">
        <v>165</v>
      </c>
      <c r="C105" s="4">
        <v>2</v>
      </c>
      <c r="D105" s="4">
        <f>32.64*2</f>
        <v>65.28</v>
      </c>
      <c r="F105" t="s">
        <v>10</v>
      </c>
      <c r="G105" t="s">
        <v>8</v>
      </c>
      <c r="H105" t="s">
        <v>138</v>
      </c>
    </row>
    <row r="106" spans="1:8">
      <c r="A106" t="s">
        <v>9</v>
      </c>
      <c r="B106" t="s">
        <v>178</v>
      </c>
      <c r="C106" s="4">
        <v>4</v>
      </c>
      <c r="D106" s="4">
        <f>15.31*4</f>
        <v>61.24</v>
      </c>
      <c r="F106" t="s">
        <v>10</v>
      </c>
      <c r="G106" t="s">
        <v>8</v>
      </c>
      <c r="H106" t="s">
        <v>138</v>
      </c>
    </row>
    <row r="107" spans="1:8">
      <c r="A107" t="s">
        <v>9</v>
      </c>
      <c r="B107" t="s">
        <v>179</v>
      </c>
      <c r="C107" s="4">
        <v>10</v>
      </c>
      <c r="D107" s="4">
        <f>15.31*10</f>
        <v>153.1</v>
      </c>
      <c r="F107" t="s">
        <v>10</v>
      </c>
      <c r="G107" t="s">
        <v>8</v>
      </c>
      <c r="H107" t="s">
        <v>138</v>
      </c>
    </row>
    <row r="108" spans="1:8">
      <c r="A108" t="s">
        <v>9</v>
      </c>
      <c r="B108" t="s">
        <v>180</v>
      </c>
      <c r="C108" s="4">
        <v>50</v>
      </c>
      <c r="D108" s="4">
        <f>18.38*50</f>
        <v>919</v>
      </c>
      <c r="F108" t="s">
        <v>10</v>
      </c>
      <c r="G108" t="s">
        <v>8</v>
      </c>
      <c r="H108" t="s">
        <v>138</v>
      </c>
    </row>
    <row r="109" spans="1:8">
      <c r="A109" t="s">
        <v>9</v>
      </c>
      <c r="B109" t="s">
        <v>181</v>
      </c>
      <c r="C109" s="4">
        <v>4</v>
      </c>
      <c r="D109" s="4">
        <f>15.31*4</f>
        <v>61.24</v>
      </c>
      <c r="F109" t="s">
        <v>10</v>
      </c>
      <c r="G109" t="s">
        <v>8</v>
      </c>
      <c r="H109" t="s">
        <v>138</v>
      </c>
    </row>
    <row r="110" spans="1:8">
      <c r="A110" t="s">
        <v>9</v>
      </c>
      <c r="B110" t="s">
        <v>182</v>
      </c>
      <c r="C110" s="4">
        <v>15</v>
      </c>
      <c r="D110" s="4">
        <f>15.31*15</f>
        <v>229.65</v>
      </c>
      <c r="F110" t="s">
        <v>10</v>
      </c>
      <c r="G110" t="s">
        <v>8</v>
      </c>
      <c r="H110" t="s">
        <v>138</v>
      </c>
    </row>
    <row r="111" spans="1:8">
      <c r="A111" t="s">
        <v>9</v>
      </c>
      <c r="B111" t="s">
        <v>183</v>
      </c>
      <c r="C111" s="4">
        <v>18</v>
      </c>
      <c r="D111" s="4">
        <f>18.38*18</f>
        <v>330.84</v>
      </c>
      <c r="F111" t="s">
        <v>10</v>
      </c>
      <c r="G111" t="s">
        <v>8</v>
      </c>
      <c r="H111" t="s">
        <v>138</v>
      </c>
    </row>
    <row r="112" spans="1:8">
      <c r="A112" t="s">
        <v>9</v>
      </c>
      <c r="B112" t="s">
        <v>194</v>
      </c>
      <c r="C112" s="4">
        <v>1</v>
      </c>
      <c r="D112">
        <v>13.76</v>
      </c>
      <c r="F112" t="s">
        <v>10</v>
      </c>
      <c r="G112" t="s">
        <v>8</v>
      </c>
      <c r="H112" t="s">
        <v>138</v>
      </c>
    </row>
    <row r="113" spans="1:8">
      <c r="A113" t="s">
        <v>9</v>
      </c>
      <c r="B113" t="s">
        <v>195</v>
      </c>
      <c r="C113" s="4">
        <v>2</v>
      </c>
      <c r="D113" s="4">
        <f>16.95*2</f>
        <v>33.9</v>
      </c>
      <c r="F113" t="s">
        <v>10</v>
      </c>
      <c r="G113" t="s">
        <v>8</v>
      </c>
      <c r="H113" t="s">
        <v>138</v>
      </c>
    </row>
    <row r="114" spans="1:8">
      <c r="A114" t="s">
        <v>9</v>
      </c>
      <c r="B114" t="s">
        <v>199</v>
      </c>
      <c r="C114" s="4">
        <v>5</v>
      </c>
      <c r="D114" s="4">
        <f>38.96*5</f>
        <v>194.8</v>
      </c>
      <c r="F114" t="s">
        <v>10</v>
      </c>
      <c r="G114" t="s">
        <v>8</v>
      </c>
      <c r="H114" t="s">
        <v>138</v>
      </c>
    </row>
    <row r="115" spans="1:8">
      <c r="A115" t="s">
        <v>9</v>
      </c>
      <c r="B115" t="s">
        <v>202</v>
      </c>
      <c r="C115" s="4">
        <v>3</v>
      </c>
      <c r="D115" s="4">
        <f>35.76*3</f>
        <v>107.28</v>
      </c>
      <c r="F115" t="s">
        <v>10</v>
      </c>
      <c r="G115" t="s">
        <v>8</v>
      </c>
      <c r="H115" t="s">
        <v>138</v>
      </c>
    </row>
    <row r="116" spans="1:8">
      <c r="A116" t="s">
        <v>9</v>
      </c>
      <c r="B116" t="s">
        <v>216</v>
      </c>
      <c r="C116" s="4">
        <v>1</v>
      </c>
      <c r="D116" s="4">
        <v>13.82</v>
      </c>
      <c r="F116" t="s">
        <v>10</v>
      </c>
      <c r="G116" t="s">
        <v>8</v>
      </c>
      <c r="H116" t="s">
        <v>138</v>
      </c>
    </row>
    <row r="117" spans="1:8">
      <c r="A117" t="s">
        <v>9</v>
      </c>
      <c r="B117" t="s">
        <v>208</v>
      </c>
      <c r="C117" s="4">
        <v>3</v>
      </c>
      <c r="D117" s="4">
        <f>28.94*3</f>
        <v>86.820000000000007</v>
      </c>
      <c r="F117" t="s">
        <v>10</v>
      </c>
      <c r="G117" t="s">
        <v>8</v>
      </c>
      <c r="H117" t="s">
        <v>138</v>
      </c>
    </row>
    <row r="118" spans="1:8">
      <c r="A118" t="s">
        <v>9</v>
      </c>
      <c r="B118" t="s">
        <v>209</v>
      </c>
      <c r="C118" s="4">
        <v>6</v>
      </c>
      <c r="D118" s="4">
        <f>31.96*6</f>
        <v>191.76</v>
      </c>
      <c r="F118" t="s">
        <v>10</v>
      </c>
      <c r="G118" t="s">
        <v>8</v>
      </c>
      <c r="H118" t="s">
        <v>138</v>
      </c>
    </row>
    <row r="119" spans="1:8">
      <c r="A119" t="s">
        <v>9</v>
      </c>
      <c r="B119" t="s">
        <v>210</v>
      </c>
      <c r="C119" s="4">
        <v>3</v>
      </c>
      <c r="D119" s="4">
        <f>32.64*3</f>
        <v>97.92</v>
      </c>
      <c r="F119" t="s">
        <v>10</v>
      </c>
      <c r="G119" t="s">
        <v>8</v>
      </c>
      <c r="H119" t="s">
        <v>138</v>
      </c>
    </row>
    <row r="120" spans="1:8">
      <c r="A120" t="s">
        <v>9</v>
      </c>
      <c r="B120" t="s">
        <v>211</v>
      </c>
      <c r="C120" s="4">
        <v>5</v>
      </c>
      <c r="D120" s="4">
        <f>16.83*5</f>
        <v>84.149999999999991</v>
      </c>
      <c r="F120" t="s">
        <v>10</v>
      </c>
      <c r="G120" t="s">
        <v>8</v>
      </c>
      <c r="H120" t="s">
        <v>138</v>
      </c>
    </row>
    <row r="121" spans="1:8">
      <c r="A121" t="s">
        <v>9</v>
      </c>
      <c r="B121" t="s">
        <v>240</v>
      </c>
      <c r="C121" s="4">
        <v>4</v>
      </c>
      <c r="D121" s="4">
        <f>30.32*4</f>
        <v>121.28</v>
      </c>
      <c r="F121" t="s">
        <v>10</v>
      </c>
      <c r="G121" t="s">
        <v>8</v>
      </c>
      <c r="H121" t="s">
        <v>138</v>
      </c>
    </row>
    <row r="122" spans="1:8">
      <c r="A122" t="s">
        <v>9</v>
      </c>
      <c r="B122" t="s">
        <v>238</v>
      </c>
      <c r="C122" s="4">
        <v>2</v>
      </c>
      <c r="D122" s="4">
        <f>30.65*2</f>
        <v>61.3</v>
      </c>
      <c r="F122" t="s">
        <v>10</v>
      </c>
      <c r="G122" t="s">
        <v>8</v>
      </c>
      <c r="H122" t="s">
        <v>138</v>
      </c>
    </row>
    <row r="123" spans="1:8">
      <c r="A123" t="s">
        <v>9</v>
      </c>
      <c r="B123" t="s">
        <v>243</v>
      </c>
      <c r="C123" s="4">
        <v>2</v>
      </c>
      <c r="D123" s="4">
        <f>36.58*2</f>
        <v>73.16</v>
      </c>
      <c r="F123" t="s">
        <v>10</v>
      </c>
      <c r="G123" t="s">
        <v>8</v>
      </c>
      <c r="H123" t="s">
        <v>138</v>
      </c>
    </row>
    <row r="124" spans="1:8">
      <c r="A124" t="s">
        <v>9</v>
      </c>
      <c r="B124" t="s">
        <v>237</v>
      </c>
      <c r="C124" s="4">
        <v>2</v>
      </c>
      <c r="D124" s="4">
        <f>39.58*2</f>
        <v>79.16</v>
      </c>
      <c r="F124" t="s">
        <v>10</v>
      </c>
      <c r="G124" t="s">
        <v>8</v>
      </c>
      <c r="H124" t="s">
        <v>138</v>
      </c>
    </row>
    <row r="125" spans="1:8">
      <c r="A125" t="s">
        <v>9</v>
      </c>
      <c r="B125" t="s">
        <v>242</v>
      </c>
      <c r="C125" s="4">
        <v>7</v>
      </c>
      <c r="D125" s="4">
        <f>18.79*7</f>
        <v>131.53</v>
      </c>
      <c r="F125" t="s">
        <v>10</v>
      </c>
      <c r="G125" t="s">
        <v>8</v>
      </c>
      <c r="H125" t="s">
        <v>138</v>
      </c>
    </row>
    <row r="126" spans="1:8">
      <c r="A126" t="s">
        <v>9</v>
      </c>
      <c r="B126" s="4" t="s">
        <v>82</v>
      </c>
      <c r="C126" s="4">
        <v>4</v>
      </c>
      <c r="D126" s="4">
        <f>11.74*4</f>
        <v>46.96</v>
      </c>
      <c r="F126" t="s">
        <v>10</v>
      </c>
      <c r="G126" t="s">
        <v>8</v>
      </c>
      <c r="H126" t="s">
        <v>138</v>
      </c>
    </row>
    <row r="127" spans="1:8">
      <c r="A127" t="s">
        <v>9</v>
      </c>
      <c r="B127" t="s">
        <v>144</v>
      </c>
      <c r="C127" s="4">
        <v>1</v>
      </c>
      <c r="D127" s="4">
        <v>13.21</v>
      </c>
      <c r="F127" t="s">
        <v>10</v>
      </c>
      <c r="G127" t="s">
        <v>8</v>
      </c>
      <c r="H127" t="s">
        <v>138</v>
      </c>
    </row>
    <row r="128" spans="1:8">
      <c r="A128" t="s">
        <v>9</v>
      </c>
      <c r="B128" s="4" t="s">
        <v>85</v>
      </c>
      <c r="C128" s="4">
        <v>2</v>
      </c>
      <c r="D128" s="4">
        <f>12.58*2</f>
        <v>25.16</v>
      </c>
      <c r="F128" t="s">
        <v>10</v>
      </c>
      <c r="G128" t="s">
        <v>8</v>
      </c>
      <c r="H128" t="s">
        <v>138</v>
      </c>
    </row>
    <row r="129" spans="1:8">
      <c r="A129" t="s">
        <v>9</v>
      </c>
      <c r="B129" s="4" t="s">
        <v>108</v>
      </c>
      <c r="C129" s="4">
        <v>10</v>
      </c>
      <c r="D129" s="4">
        <f>15.76*10</f>
        <v>157.6</v>
      </c>
      <c r="F129" t="s">
        <v>10</v>
      </c>
      <c r="G129" t="s">
        <v>8</v>
      </c>
      <c r="H129" t="s">
        <v>138</v>
      </c>
    </row>
    <row r="130" spans="1:8">
      <c r="A130" t="s">
        <v>9</v>
      </c>
      <c r="B130" s="4" t="s">
        <v>109</v>
      </c>
      <c r="C130" s="4">
        <v>2</v>
      </c>
      <c r="D130" s="4">
        <f>12.09*2</f>
        <v>24.18</v>
      </c>
      <c r="F130" t="s">
        <v>10</v>
      </c>
      <c r="G130" t="s">
        <v>8</v>
      </c>
      <c r="H130" t="s">
        <v>138</v>
      </c>
    </row>
    <row r="131" spans="1:8">
      <c r="A131" t="s">
        <v>9</v>
      </c>
      <c r="B131" s="4" t="s">
        <v>113</v>
      </c>
      <c r="C131" s="4">
        <v>3</v>
      </c>
      <c r="D131" s="4">
        <f>12.09*3</f>
        <v>36.269999999999996</v>
      </c>
      <c r="F131" t="s">
        <v>10</v>
      </c>
      <c r="G131" t="s">
        <v>8</v>
      </c>
      <c r="H131" t="s">
        <v>138</v>
      </c>
    </row>
    <row r="132" spans="1:8">
      <c r="A132" t="s">
        <v>9</v>
      </c>
      <c r="B132" s="4" t="s">
        <v>115</v>
      </c>
      <c r="C132" s="4">
        <v>2</v>
      </c>
      <c r="D132" s="4">
        <f>17.62*2</f>
        <v>35.24</v>
      </c>
      <c r="F132" t="s">
        <v>10</v>
      </c>
      <c r="G132" t="s">
        <v>8</v>
      </c>
      <c r="H132" t="s">
        <v>138</v>
      </c>
    </row>
    <row r="133" spans="1:8">
      <c r="A133" t="s">
        <v>9</v>
      </c>
      <c r="B133" s="4" t="s">
        <v>116</v>
      </c>
      <c r="C133" s="4">
        <v>3</v>
      </c>
      <c r="D133" s="4">
        <f>12.09*3</f>
        <v>36.269999999999996</v>
      </c>
      <c r="F133" t="s">
        <v>10</v>
      </c>
      <c r="G133" t="s">
        <v>8</v>
      </c>
      <c r="H133" t="s">
        <v>138</v>
      </c>
    </row>
    <row r="134" spans="1:8">
      <c r="A134" t="s">
        <v>9</v>
      </c>
      <c r="B134" s="4" t="s">
        <v>118</v>
      </c>
      <c r="C134" s="4">
        <v>4</v>
      </c>
      <c r="D134" s="4">
        <f>17.62*4</f>
        <v>70.48</v>
      </c>
      <c r="F134" t="s">
        <v>10</v>
      </c>
      <c r="G134" t="s">
        <v>8</v>
      </c>
      <c r="H134" t="s">
        <v>138</v>
      </c>
    </row>
    <row r="135" spans="1:8">
      <c r="A135" t="s">
        <v>9</v>
      </c>
      <c r="B135" s="4" t="s">
        <v>110</v>
      </c>
      <c r="C135" s="4">
        <v>3</v>
      </c>
      <c r="D135" s="4">
        <f>12.09*3</f>
        <v>36.269999999999996</v>
      </c>
      <c r="F135" t="s">
        <v>10</v>
      </c>
      <c r="G135" t="s">
        <v>8</v>
      </c>
      <c r="H135" t="s">
        <v>138</v>
      </c>
    </row>
    <row r="136" spans="1:8">
      <c r="A136" t="s">
        <v>9</v>
      </c>
      <c r="B136" s="4" t="s">
        <v>111</v>
      </c>
      <c r="C136" s="4">
        <v>5</v>
      </c>
      <c r="D136" s="4">
        <f>15.76*5</f>
        <v>78.8</v>
      </c>
      <c r="F136" t="s">
        <v>10</v>
      </c>
      <c r="G136" t="s">
        <v>8</v>
      </c>
      <c r="H136" t="s">
        <v>138</v>
      </c>
    </row>
    <row r="137" spans="1:8">
      <c r="A137" t="s">
        <v>9</v>
      </c>
      <c r="B137" s="4" t="s">
        <v>122</v>
      </c>
      <c r="C137" s="4">
        <v>2</v>
      </c>
      <c r="D137" s="4">
        <f>16.1*2</f>
        <v>32.200000000000003</v>
      </c>
      <c r="F137" t="s">
        <v>10</v>
      </c>
      <c r="G137" t="s">
        <v>8</v>
      </c>
      <c r="H137" t="s">
        <v>138</v>
      </c>
    </row>
    <row r="138" spans="1:8">
      <c r="A138" t="s">
        <v>9</v>
      </c>
      <c r="B138" s="4" t="s">
        <v>124</v>
      </c>
      <c r="C138" s="4">
        <v>2</v>
      </c>
      <c r="D138" s="4">
        <f>20.13*2</f>
        <v>40.26</v>
      </c>
      <c r="F138" t="s">
        <v>10</v>
      </c>
      <c r="G138" t="s">
        <v>8</v>
      </c>
      <c r="H138" t="s">
        <v>138</v>
      </c>
    </row>
    <row r="139" spans="1:8">
      <c r="A139" t="s">
        <v>9</v>
      </c>
      <c r="B139" s="4" t="s">
        <v>127</v>
      </c>
      <c r="C139" s="4">
        <v>4</v>
      </c>
      <c r="D139" s="4">
        <f>15.76*4</f>
        <v>63.04</v>
      </c>
      <c r="F139" t="s">
        <v>10</v>
      </c>
      <c r="G139" t="s">
        <v>8</v>
      </c>
      <c r="H139" t="s">
        <v>138</v>
      </c>
    </row>
    <row r="140" spans="1:8">
      <c r="A140" t="s">
        <v>9</v>
      </c>
      <c r="B140" s="4" t="s">
        <v>128</v>
      </c>
      <c r="C140" s="4">
        <v>4</v>
      </c>
      <c r="D140" s="4">
        <f>17.62*4</f>
        <v>70.48</v>
      </c>
      <c r="F140" t="s">
        <v>10</v>
      </c>
      <c r="G140" t="s">
        <v>8</v>
      </c>
      <c r="H140" t="s">
        <v>138</v>
      </c>
    </row>
    <row r="141" spans="1:8">
      <c r="A141" t="s">
        <v>9</v>
      </c>
      <c r="B141" s="4" t="s">
        <v>129</v>
      </c>
      <c r="C141" s="4">
        <v>3</v>
      </c>
      <c r="D141" s="4">
        <f>15.76*3</f>
        <v>47.28</v>
      </c>
      <c r="F141" t="s">
        <v>10</v>
      </c>
      <c r="G141" t="s">
        <v>8</v>
      </c>
      <c r="H141" t="s">
        <v>138</v>
      </c>
    </row>
    <row r="142" spans="1:8">
      <c r="A142" t="s">
        <v>9</v>
      </c>
      <c r="B142" s="4" t="s">
        <v>131</v>
      </c>
      <c r="C142" s="4">
        <v>3</v>
      </c>
      <c r="D142" s="4">
        <f>15.76*3</f>
        <v>47.28</v>
      </c>
      <c r="F142" t="s">
        <v>10</v>
      </c>
      <c r="G142" t="s">
        <v>8</v>
      </c>
      <c r="H142" t="s">
        <v>138</v>
      </c>
    </row>
    <row r="143" spans="1:8">
      <c r="A143" t="s">
        <v>9</v>
      </c>
      <c r="B143" s="4" t="s">
        <v>135</v>
      </c>
      <c r="C143" s="4">
        <v>4</v>
      </c>
      <c r="D143" s="4">
        <f>25.84*4</f>
        <v>103.36</v>
      </c>
      <c r="F143" t="s">
        <v>10</v>
      </c>
      <c r="G143" t="s">
        <v>8</v>
      </c>
      <c r="H143" t="s">
        <v>138</v>
      </c>
    </row>
    <row r="144" spans="1:8">
      <c r="A144" t="s">
        <v>9</v>
      </c>
      <c r="B144" t="s">
        <v>170</v>
      </c>
      <c r="C144" s="4">
        <v>2</v>
      </c>
      <c r="D144" s="4">
        <f>17.71*2</f>
        <v>35.42</v>
      </c>
      <c r="F144" t="s">
        <v>10</v>
      </c>
      <c r="G144" t="s">
        <v>8</v>
      </c>
      <c r="H144" t="s">
        <v>138</v>
      </c>
    </row>
    <row r="145" spans="1:8">
      <c r="A145" t="s">
        <v>9</v>
      </c>
      <c r="B145" t="s">
        <v>167</v>
      </c>
      <c r="C145" s="4">
        <v>6</v>
      </c>
      <c r="D145" s="4">
        <f>27.68*6</f>
        <v>166.07999999999998</v>
      </c>
      <c r="F145" t="s">
        <v>10</v>
      </c>
      <c r="G145" t="s">
        <v>8</v>
      </c>
      <c r="H145" t="s">
        <v>138</v>
      </c>
    </row>
    <row r="146" spans="1:8">
      <c r="A146" t="s">
        <v>9</v>
      </c>
      <c r="B146" t="s">
        <v>168</v>
      </c>
      <c r="C146" s="4">
        <v>9</v>
      </c>
      <c r="D146" s="4">
        <f>27.68*9</f>
        <v>249.12</v>
      </c>
      <c r="F146" t="s">
        <v>10</v>
      </c>
      <c r="G146" t="s">
        <v>8</v>
      </c>
      <c r="H146" t="s">
        <v>138</v>
      </c>
    </row>
    <row r="147" spans="1:8">
      <c r="A147" t="s">
        <v>9</v>
      </c>
      <c r="B147" t="s">
        <v>169</v>
      </c>
      <c r="C147" s="4">
        <v>4</v>
      </c>
      <c r="D147" s="4">
        <f>27.68*4</f>
        <v>110.72</v>
      </c>
      <c r="F147" t="s">
        <v>10</v>
      </c>
      <c r="G147" t="s">
        <v>8</v>
      </c>
      <c r="H147" t="s">
        <v>138</v>
      </c>
    </row>
    <row r="148" spans="1:8">
      <c r="A148" t="s">
        <v>9</v>
      </c>
      <c r="B148" t="s">
        <v>171</v>
      </c>
      <c r="C148" s="4">
        <v>1</v>
      </c>
      <c r="D148" s="4">
        <v>28.9</v>
      </c>
      <c r="F148" t="s">
        <v>10</v>
      </c>
      <c r="G148" t="s">
        <v>8</v>
      </c>
      <c r="H148" t="s">
        <v>138</v>
      </c>
    </row>
    <row r="149" spans="1:8">
      <c r="A149" t="s">
        <v>9</v>
      </c>
      <c r="B149" t="s">
        <v>187</v>
      </c>
      <c r="C149" s="4">
        <v>3</v>
      </c>
      <c r="D149" s="4">
        <f>25.55*3</f>
        <v>76.650000000000006</v>
      </c>
      <c r="F149" t="s">
        <v>10</v>
      </c>
      <c r="G149" t="s">
        <v>8</v>
      </c>
      <c r="H149" t="s">
        <v>138</v>
      </c>
    </row>
    <row r="150" spans="1:8">
      <c r="A150" t="s">
        <v>9</v>
      </c>
      <c r="B150" t="s">
        <v>188</v>
      </c>
      <c r="C150" s="4">
        <v>3</v>
      </c>
      <c r="D150" s="4">
        <f>28.74*3</f>
        <v>86.22</v>
      </c>
      <c r="F150" t="s">
        <v>10</v>
      </c>
      <c r="G150" t="s">
        <v>8</v>
      </c>
      <c r="H150" t="s">
        <v>138</v>
      </c>
    </row>
    <row r="151" spans="1:8">
      <c r="A151" t="s">
        <v>9</v>
      </c>
      <c r="B151" t="s">
        <v>189</v>
      </c>
      <c r="C151" s="4">
        <v>2</v>
      </c>
      <c r="D151" s="4">
        <f>25.55*2</f>
        <v>51.1</v>
      </c>
      <c r="F151" t="s">
        <v>10</v>
      </c>
      <c r="G151" t="s">
        <v>8</v>
      </c>
      <c r="H151" t="s">
        <v>138</v>
      </c>
    </row>
    <row r="152" spans="1:8">
      <c r="A152" t="s">
        <v>9</v>
      </c>
      <c r="B152" t="s">
        <v>192</v>
      </c>
      <c r="C152" s="4">
        <v>2</v>
      </c>
      <c r="D152" s="4">
        <f>28.74*2</f>
        <v>57.48</v>
      </c>
      <c r="F152" t="s">
        <v>10</v>
      </c>
      <c r="G152" t="s">
        <v>8</v>
      </c>
      <c r="H152" t="s">
        <v>138</v>
      </c>
    </row>
    <row r="153" spans="1:8">
      <c r="A153" t="s">
        <v>9</v>
      </c>
      <c r="B153" t="s">
        <v>213</v>
      </c>
      <c r="C153" s="4">
        <v>2</v>
      </c>
      <c r="D153" s="4">
        <f>38.96*2</f>
        <v>77.92</v>
      </c>
      <c r="F153" t="s">
        <v>10</v>
      </c>
      <c r="G153" t="s">
        <v>8</v>
      </c>
      <c r="H153" t="s">
        <v>138</v>
      </c>
    </row>
    <row r="154" spans="1:8">
      <c r="A154" t="s">
        <v>9</v>
      </c>
      <c r="B154" t="s">
        <v>215</v>
      </c>
      <c r="C154" s="4">
        <v>1</v>
      </c>
      <c r="D154" s="4">
        <v>25.3</v>
      </c>
      <c r="F154" t="s">
        <v>10</v>
      </c>
      <c r="G154" t="s">
        <v>8</v>
      </c>
      <c r="H154" t="s">
        <v>138</v>
      </c>
    </row>
    <row r="155" spans="1:8">
      <c r="A155" t="s">
        <v>9</v>
      </c>
      <c r="B155" t="s">
        <v>225</v>
      </c>
      <c r="C155" s="4">
        <v>2</v>
      </c>
      <c r="D155" s="4">
        <f>17.62*2</f>
        <v>35.24</v>
      </c>
      <c r="F155" t="s">
        <v>10</v>
      </c>
      <c r="G155" t="s">
        <v>8</v>
      </c>
      <c r="H155" t="s">
        <v>138</v>
      </c>
    </row>
    <row r="156" spans="1:8">
      <c r="A156" t="s">
        <v>9</v>
      </c>
      <c r="B156" t="s">
        <v>226</v>
      </c>
      <c r="C156" s="4">
        <v>2</v>
      </c>
      <c r="D156" s="4">
        <f>28.8*2</f>
        <v>57.6</v>
      </c>
      <c r="F156" t="s">
        <v>10</v>
      </c>
      <c r="G156" t="s">
        <v>8</v>
      </c>
      <c r="H156" t="s">
        <v>138</v>
      </c>
    </row>
    <row r="157" spans="1:8">
      <c r="A157" t="s">
        <v>9</v>
      </c>
      <c r="B157" t="s">
        <v>220</v>
      </c>
      <c r="C157" s="4">
        <v>2</v>
      </c>
      <c r="D157" s="4">
        <f>21.83*2</f>
        <v>43.66</v>
      </c>
      <c r="F157" t="s">
        <v>10</v>
      </c>
      <c r="G157" t="s">
        <v>8</v>
      </c>
      <c r="H157" t="s">
        <v>138</v>
      </c>
    </row>
    <row r="158" spans="1:8">
      <c r="A158" t="s">
        <v>9</v>
      </c>
      <c r="B158" t="s">
        <v>221</v>
      </c>
      <c r="C158" s="4">
        <v>3</v>
      </c>
      <c r="D158" s="4">
        <f>19.09*3</f>
        <v>57.269999999999996</v>
      </c>
      <c r="F158" t="s">
        <v>10</v>
      </c>
      <c r="G158" t="s">
        <v>8</v>
      </c>
      <c r="H158" t="s">
        <v>138</v>
      </c>
    </row>
    <row r="159" spans="1:8">
      <c r="A159" t="s">
        <v>9</v>
      </c>
      <c r="B159" t="s">
        <v>222</v>
      </c>
      <c r="C159" s="4">
        <v>3</v>
      </c>
      <c r="D159" s="4">
        <f>21.83*3</f>
        <v>65.489999999999995</v>
      </c>
      <c r="F159" t="s">
        <v>10</v>
      </c>
      <c r="G159" t="s">
        <v>8</v>
      </c>
      <c r="H159" t="s">
        <v>138</v>
      </c>
    </row>
    <row r="160" spans="1:8">
      <c r="A160" t="s">
        <v>9</v>
      </c>
      <c r="B160" t="s">
        <v>235</v>
      </c>
      <c r="C160" s="4">
        <v>3</v>
      </c>
      <c r="D160" s="4">
        <f>15.88*3</f>
        <v>47.64</v>
      </c>
      <c r="F160" t="s">
        <v>10</v>
      </c>
      <c r="G160" t="s">
        <v>8</v>
      </c>
      <c r="H160" t="s">
        <v>138</v>
      </c>
    </row>
    <row r="161" spans="1:8">
      <c r="A161" t="s">
        <v>9</v>
      </c>
      <c r="B161" t="s">
        <v>146</v>
      </c>
      <c r="C161" s="4">
        <v>4</v>
      </c>
      <c r="D161" s="4">
        <f>18.49*4</f>
        <v>73.959999999999994</v>
      </c>
      <c r="F161" t="s">
        <v>10</v>
      </c>
      <c r="G161" t="s">
        <v>8</v>
      </c>
      <c r="H161" t="s">
        <v>13</v>
      </c>
    </row>
    <row r="162" spans="1:8">
      <c r="A162" t="s">
        <v>9</v>
      </c>
      <c r="B162" t="s">
        <v>147</v>
      </c>
      <c r="C162" s="4">
        <v>4</v>
      </c>
      <c r="D162" s="4">
        <f>21.13*4</f>
        <v>84.52</v>
      </c>
      <c r="F162" t="s">
        <v>10</v>
      </c>
      <c r="G162" t="s">
        <v>8</v>
      </c>
      <c r="H162" t="s">
        <v>13</v>
      </c>
    </row>
    <row r="163" spans="1:8">
      <c r="A163" t="s">
        <v>9</v>
      </c>
      <c r="B163" t="s">
        <v>148</v>
      </c>
      <c r="C163" s="4">
        <v>11</v>
      </c>
      <c r="D163" s="4">
        <f>23.78*11</f>
        <v>261.58000000000004</v>
      </c>
      <c r="F163" t="s">
        <v>10</v>
      </c>
      <c r="G163" t="s">
        <v>8</v>
      </c>
      <c r="H163" t="s">
        <v>13</v>
      </c>
    </row>
    <row r="164" spans="1:8">
      <c r="A164" t="s">
        <v>9</v>
      </c>
      <c r="B164" t="s">
        <v>150</v>
      </c>
      <c r="C164" s="4">
        <v>1</v>
      </c>
      <c r="D164" s="4">
        <v>18.489999999999998</v>
      </c>
      <c r="F164" t="s">
        <v>10</v>
      </c>
      <c r="G164" t="s">
        <v>8</v>
      </c>
      <c r="H164" t="s">
        <v>13</v>
      </c>
    </row>
    <row r="165" spans="1:8">
      <c r="A165" t="s">
        <v>9</v>
      </c>
      <c r="B165" t="s">
        <v>149</v>
      </c>
      <c r="C165" s="4">
        <v>3</v>
      </c>
      <c r="D165" s="4">
        <f>21.13*C165</f>
        <v>63.39</v>
      </c>
      <c r="F165" t="s">
        <v>10</v>
      </c>
      <c r="G165" t="s">
        <v>8</v>
      </c>
      <c r="H165" t="s">
        <v>13</v>
      </c>
    </row>
    <row r="166" spans="1:8">
      <c r="A166" t="s">
        <v>9</v>
      </c>
      <c r="B166" t="s">
        <v>151</v>
      </c>
      <c r="C166" s="4">
        <v>2</v>
      </c>
      <c r="D166" s="4">
        <f>23.78*2</f>
        <v>47.56</v>
      </c>
      <c r="F166" t="s">
        <v>10</v>
      </c>
      <c r="G166" t="s">
        <v>8</v>
      </c>
      <c r="H166" t="s">
        <v>13</v>
      </c>
    </row>
    <row r="167" spans="1:8">
      <c r="A167" t="s">
        <v>9</v>
      </c>
      <c r="B167" t="s">
        <v>152</v>
      </c>
      <c r="C167" s="4">
        <v>5</v>
      </c>
      <c r="D167" s="4">
        <f>18.49*5</f>
        <v>92.449999999999989</v>
      </c>
      <c r="F167" t="s">
        <v>10</v>
      </c>
      <c r="G167" t="s">
        <v>8</v>
      </c>
      <c r="H167" t="s">
        <v>13</v>
      </c>
    </row>
    <row r="168" spans="1:8">
      <c r="A168" t="s">
        <v>9</v>
      </c>
      <c r="B168" t="s">
        <v>153</v>
      </c>
      <c r="C168" s="4">
        <v>2</v>
      </c>
      <c r="D168" s="4">
        <f>21.13*2</f>
        <v>42.26</v>
      </c>
      <c r="F168" t="s">
        <v>10</v>
      </c>
      <c r="G168" t="s">
        <v>8</v>
      </c>
      <c r="H168" t="s">
        <v>13</v>
      </c>
    </row>
    <row r="169" spans="1:8">
      <c r="A169" t="s">
        <v>9</v>
      </c>
      <c r="B169" t="s">
        <v>154</v>
      </c>
      <c r="C169" s="4">
        <v>3</v>
      </c>
      <c r="D169" s="4">
        <f>23.78*3</f>
        <v>71.34</v>
      </c>
      <c r="F169" t="s">
        <v>10</v>
      </c>
      <c r="G169" t="s">
        <v>8</v>
      </c>
      <c r="H169" t="s">
        <v>13</v>
      </c>
    </row>
    <row r="170" spans="1:8">
      <c r="A170" t="s">
        <v>9</v>
      </c>
      <c r="B170" t="s">
        <v>204</v>
      </c>
      <c r="C170" s="4">
        <v>2</v>
      </c>
      <c r="D170" s="4">
        <f>16.91*2</f>
        <v>33.82</v>
      </c>
      <c r="F170" t="s">
        <v>10</v>
      </c>
      <c r="G170" t="s">
        <v>8</v>
      </c>
      <c r="H170" t="s">
        <v>13</v>
      </c>
    </row>
    <row r="171" spans="1:8">
      <c r="A171" t="s">
        <v>9</v>
      </c>
      <c r="B171" t="s">
        <v>205</v>
      </c>
      <c r="C171" s="4">
        <v>2</v>
      </c>
      <c r="D171" s="4">
        <f>20.02*2</f>
        <v>40.04</v>
      </c>
      <c r="F171" t="s">
        <v>10</v>
      </c>
      <c r="G171" t="s">
        <v>8</v>
      </c>
      <c r="H171" t="s">
        <v>13</v>
      </c>
    </row>
    <row r="172" spans="1:8">
      <c r="A172" t="s">
        <v>9</v>
      </c>
      <c r="B172" t="s">
        <v>206</v>
      </c>
      <c r="C172" s="4">
        <v>3</v>
      </c>
      <c r="D172" s="4">
        <f>23.13*3</f>
        <v>69.39</v>
      </c>
      <c r="F172" t="s">
        <v>10</v>
      </c>
      <c r="G172" t="s">
        <v>8</v>
      </c>
      <c r="H172" t="s">
        <v>13</v>
      </c>
    </row>
    <row r="173" spans="1:8">
      <c r="A173" t="s">
        <v>9</v>
      </c>
      <c r="B173" t="s">
        <v>120</v>
      </c>
      <c r="C173" s="4">
        <v>2</v>
      </c>
      <c r="D173">
        <f>19.57*2</f>
        <v>39.14</v>
      </c>
      <c r="F173" t="s">
        <v>10</v>
      </c>
      <c r="G173" t="s">
        <v>8</v>
      </c>
      <c r="H173" t="s">
        <v>13</v>
      </c>
    </row>
    <row r="174" spans="1:8">
      <c r="A174" t="s">
        <v>9</v>
      </c>
      <c r="B174" t="s">
        <v>121</v>
      </c>
      <c r="C174" s="4">
        <v>1</v>
      </c>
      <c r="D174">
        <v>19.57</v>
      </c>
      <c r="F174" t="s">
        <v>10</v>
      </c>
      <c r="G174" t="s">
        <v>8</v>
      </c>
      <c r="H174" t="s">
        <v>13</v>
      </c>
    </row>
    <row r="175" spans="1:8">
      <c r="A175" t="s">
        <v>9</v>
      </c>
      <c r="B175" t="s">
        <v>155</v>
      </c>
      <c r="C175" s="4">
        <v>4</v>
      </c>
      <c r="D175" s="4">
        <f>19.6*4</f>
        <v>78.400000000000006</v>
      </c>
      <c r="F175" t="s">
        <v>10</v>
      </c>
      <c r="G175" t="s">
        <v>8</v>
      </c>
      <c r="H175" t="s">
        <v>13</v>
      </c>
    </row>
    <row r="176" spans="1:8">
      <c r="A176" t="s">
        <v>9</v>
      </c>
      <c r="B176" t="s">
        <v>175</v>
      </c>
      <c r="C176" s="4">
        <v>2</v>
      </c>
      <c r="D176" s="4">
        <f>12.6*2</f>
        <v>25.2</v>
      </c>
      <c r="F176" t="s">
        <v>10</v>
      </c>
      <c r="G176" t="s">
        <v>8</v>
      </c>
      <c r="H176" t="s">
        <v>13</v>
      </c>
    </row>
    <row r="177" spans="1:8">
      <c r="A177" t="s">
        <v>9</v>
      </c>
      <c r="B177" t="s">
        <v>176</v>
      </c>
      <c r="C177" s="4">
        <v>1</v>
      </c>
      <c r="D177" s="4">
        <v>13.86</v>
      </c>
      <c r="F177" t="s">
        <v>10</v>
      </c>
      <c r="G177" t="s">
        <v>8</v>
      </c>
      <c r="H177" t="s">
        <v>13</v>
      </c>
    </row>
    <row r="178" spans="1:8">
      <c r="A178" t="s">
        <v>9</v>
      </c>
      <c r="B178" t="s">
        <v>177</v>
      </c>
      <c r="C178" s="4">
        <v>1</v>
      </c>
      <c r="D178" s="4">
        <v>13.86</v>
      </c>
      <c r="F178" t="s">
        <v>10</v>
      </c>
      <c r="G178" t="s">
        <v>8</v>
      </c>
      <c r="H178" t="s">
        <v>13</v>
      </c>
    </row>
    <row r="179" spans="1:8">
      <c r="A179" t="s">
        <v>9</v>
      </c>
      <c r="B179" t="s">
        <v>231</v>
      </c>
      <c r="C179" s="4">
        <v>11</v>
      </c>
      <c r="D179" s="4">
        <f>28.59*11</f>
        <v>314.49</v>
      </c>
      <c r="F179" t="s">
        <v>10</v>
      </c>
      <c r="G179" t="s">
        <v>8</v>
      </c>
      <c r="H179" t="s">
        <v>13</v>
      </c>
    </row>
    <row r="180" spans="1:8">
      <c r="A180" t="s">
        <v>9</v>
      </c>
      <c r="B180" t="s">
        <v>232</v>
      </c>
      <c r="C180" s="4">
        <v>2</v>
      </c>
      <c r="D180" s="4">
        <f>28.59*2</f>
        <v>57.18</v>
      </c>
      <c r="F180" t="s">
        <v>10</v>
      </c>
      <c r="G180" t="s">
        <v>8</v>
      </c>
      <c r="H180" t="s">
        <v>13</v>
      </c>
    </row>
    <row r="181" spans="1:8">
      <c r="A181" t="s">
        <v>9</v>
      </c>
      <c r="B181" t="s">
        <v>244</v>
      </c>
      <c r="C181" s="4">
        <v>2</v>
      </c>
      <c r="D181" s="4">
        <f>24.41*2</f>
        <v>48.82</v>
      </c>
      <c r="F181" t="s">
        <v>10</v>
      </c>
      <c r="G181" t="s">
        <v>8</v>
      </c>
      <c r="H181" t="s">
        <v>13</v>
      </c>
    </row>
    <row r="182" spans="1:8">
      <c r="A182" t="s">
        <v>9</v>
      </c>
      <c r="B182" t="s">
        <v>229</v>
      </c>
      <c r="C182" s="4">
        <v>2</v>
      </c>
      <c r="D182" s="4">
        <f>24.41*2</f>
        <v>48.82</v>
      </c>
      <c r="F182" t="s">
        <v>10</v>
      </c>
      <c r="G182" t="s">
        <v>8</v>
      </c>
      <c r="H182" t="s">
        <v>13</v>
      </c>
    </row>
    <row r="183" spans="1:8">
      <c r="A183" t="s">
        <v>9</v>
      </c>
      <c r="B183" t="s">
        <v>217</v>
      </c>
      <c r="C183" s="4">
        <v>3</v>
      </c>
      <c r="D183" s="4">
        <f>22.18*3</f>
        <v>66.539999999999992</v>
      </c>
      <c r="F183" t="s">
        <v>10</v>
      </c>
      <c r="G183" t="s">
        <v>8</v>
      </c>
      <c r="H183" t="s">
        <v>13</v>
      </c>
    </row>
    <row r="184" spans="1:8">
      <c r="A184" t="s">
        <v>9</v>
      </c>
      <c r="B184" t="s">
        <v>233</v>
      </c>
      <c r="C184" s="4">
        <v>1</v>
      </c>
      <c r="D184" s="4">
        <v>21.65</v>
      </c>
      <c r="F184" t="s">
        <v>10</v>
      </c>
      <c r="G184" t="s">
        <v>8</v>
      </c>
      <c r="H184" t="s">
        <v>13</v>
      </c>
    </row>
    <row r="185" spans="1:8">
      <c r="A185" t="s">
        <v>9</v>
      </c>
      <c r="B185" s="4" t="s">
        <v>19</v>
      </c>
      <c r="C185" s="4">
        <v>2</v>
      </c>
      <c r="D185" s="4">
        <f>11.18*2</f>
        <v>22.36</v>
      </c>
      <c r="F185" t="s">
        <v>10</v>
      </c>
      <c r="G185" t="s">
        <v>8</v>
      </c>
      <c r="H185" t="s">
        <v>13</v>
      </c>
    </row>
    <row r="186" spans="1:8">
      <c r="A186" t="s">
        <v>9</v>
      </c>
      <c r="B186" s="4" t="s">
        <v>29</v>
      </c>
      <c r="C186" s="4">
        <v>2</v>
      </c>
      <c r="D186" s="4">
        <f>16.77*2</f>
        <v>33.54</v>
      </c>
      <c r="F186" t="s">
        <v>10</v>
      </c>
      <c r="G186" t="s">
        <v>8</v>
      </c>
      <c r="H186" t="s">
        <v>13</v>
      </c>
    </row>
    <row r="187" spans="1:8">
      <c r="A187" t="s">
        <v>9</v>
      </c>
      <c r="B187" s="4" t="s">
        <v>37</v>
      </c>
      <c r="C187" s="4">
        <v>3</v>
      </c>
      <c r="D187" s="4">
        <f>16.77*3</f>
        <v>50.31</v>
      </c>
      <c r="F187" t="s">
        <v>10</v>
      </c>
      <c r="G187" t="s">
        <v>8</v>
      </c>
      <c r="H187" t="s">
        <v>13</v>
      </c>
    </row>
    <row r="188" spans="1:8">
      <c r="A188" t="s">
        <v>9</v>
      </c>
      <c r="B188" s="4" t="s">
        <v>133</v>
      </c>
      <c r="C188" s="4">
        <v>1</v>
      </c>
      <c r="D188">
        <v>16.7</v>
      </c>
      <c r="F188" t="s">
        <v>10</v>
      </c>
      <c r="G188" t="s">
        <v>8</v>
      </c>
      <c r="H188" t="s">
        <v>13</v>
      </c>
    </row>
    <row r="189" spans="1:8">
      <c r="A189" t="s">
        <v>9</v>
      </c>
      <c r="B189" s="4" t="s">
        <v>43</v>
      </c>
      <c r="C189" s="4">
        <v>1</v>
      </c>
      <c r="D189" s="4">
        <v>11.18</v>
      </c>
      <c r="F189" t="s">
        <v>10</v>
      </c>
      <c r="G189" t="s">
        <v>8</v>
      </c>
      <c r="H189" t="s">
        <v>13</v>
      </c>
    </row>
    <row r="190" spans="1:8">
      <c r="A190" t="s">
        <v>9</v>
      </c>
      <c r="B190" s="4" t="s">
        <v>40</v>
      </c>
      <c r="C190" s="4">
        <v>3</v>
      </c>
      <c r="D190" s="4">
        <f>16.09*3</f>
        <v>48.269999999999996</v>
      </c>
      <c r="F190" t="s">
        <v>10</v>
      </c>
      <c r="G190" t="s">
        <v>8</v>
      </c>
      <c r="H190" t="s">
        <v>13</v>
      </c>
    </row>
    <row r="191" spans="1:8">
      <c r="A191" t="s">
        <v>9</v>
      </c>
      <c r="B191" s="4" t="s">
        <v>59</v>
      </c>
      <c r="C191" s="4">
        <v>3</v>
      </c>
      <c r="D191" s="4">
        <f>18.79*3</f>
        <v>56.37</v>
      </c>
      <c r="F191" t="s">
        <v>10</v>
      </c>
      <c r="G191" t="s">
        <v>8</v>
      </c>
      <c r="H191" t="s">
        <v>13</v>
      </c>
    </row>
    <row r="192" spans="1:8">
      <c r="A192" t="s">
        <v>9</v>
      </c>
      <c r="B192" t="s">
        <v>75</v>
      </c>
      <c r="C192" s="4">
        <v>1</v>
      </c>
      <c r="D192">
        <v>32.71</v>
      </c>
      <c r="F192" t="s">
        <v>10</v>
      </c>
      <c r="G192" t="s">
        <v>8</v>
      </c>
      <c r="H192" t="s">
        <v>13</v>
      </c>
    </row>
    <row r="193" spans="1:8">
      <c r="A193" t="s">
        <v>9</v>
      </c>
      <c r="B193" s="4" t="s">
        <v>56</v>
      </c>
      <c r="C193" s="4">
        <v>2</v>
      </c>
      <c r="D193" s="4">
        <v>17.62</v>
      </c>
      <c r="F193" t="s">
        <v>10</v>
      </c>
      <c r="G193" t="s">
        <v>8</v>
      </c>
      <c r="H193" t="s">
        <v>13</v>
      </c>
    </row>
    <row r="194" spans="1:8">
      <c r="A194" t="s">
        <v>9</v>
      </c>
      <c r="B194" s="4" t="s">
        <v>76</v>
      </c>
      <c r="C194" s="4">
        <v>3</v>
      </c>
      <c r="D194" s="4">
        <f>16.77*3</f>
        <v>50.31</v>
      </c>
      <c r="F194" t="s">
        <v>10</v>
      </c>
      <c r="G194" t="s">
        <v>8</v>
      </c>
      <c r="H194" t="s">
        <v>13</v>
      </c>
    </row>
    <row r="195" spans="1:8">
      <c r="A195" t="s">
        <v>9</v>
      </c>
      <c r="B195" s="4" t="s">
        <v>77</v>
      </c>
      <c r="C195" s="4">
        <v>3</v>
      </c>
      <c r="D195" s="4">
        <f>18.79*3</f>
        <v>56.37</v>
      </c>
      <c r="F195" t="s">
        <v>10</v>
      </c>
      <c r="G195" t="s">
        <v>8</v>
      </c>
      <c r="H195" t="s">
        <v>13</v>
      </c>
    </row>
    <row r="196" spans="1:8">
      <c r="A196" t="s">
        <v>9</v>
      </c>
      <c r="B196" s="4" t="s">
        <v>67</v>
      </c>
      <c r="C196" s="4">
        <v>2</v>
      </c>
      <c r="D196" s="4">
        <f>19.01*2</f>
        <v>38.020000000000003</v>
      </c>
      <c r="F196" t="s">
        <v>10</v>
      </c>
      <c r="G196" t="s">
        <v>8</v>
      </c>
      <c r="H196" t="s">
        <v>13</v>
      </c>
    </row>
    <row r="197" spans="1:8">
      <c r="A197" t="s">
        <v>9</v>
      </c>
      <c r="B197" s="4" t="s">
        <v>68</v>
      </c>
      <c r="C197" s="4">
        <v>2</v>
      </c>
      <c r="D197" s="4">
        <f>16.77*2</f>
        <v>33.54</v>
      </c>
      <c r="F197" t="s">
        <v>10</v>
      </c>
      <c r="G197" t="s">
        <v>8</v>
      </c>
      <c r="H197" t="s">
        <v>13</v>
      </c>
    </row>
    <row r="198" spans="1:8">
      <c r="A198" t="s">
        <v>9</v>
      </c>
      <c r="B198" s="4" t="s">
        <v>72</v>
      </c>
      <c r="C198" s="4">
        <v>4</v>
      </c>
      <c r="D198" s="4">
        <f>16.09*4</f>
        <v>64.36</v>
      </c>
      <c r="F198" t="s">
        <v>10</v>
      </c>
      <c r="G198" t="s">
        <v>8</v>
      </c>
      <c r="H198" t="s">
        <v>13</v>
      </c>
    </row>
    <row r="199" spans="1:8">
      <c r="A199" t="s">
        <v>9</v>
      </c>
      <c r="B199" t="s">
        <v>89</v>
      </c>
      <c r="C199" s="4">
        <v>2</v>
      </c>
      <c r="D199" s="4">
        <f>20.13*2</f>
        <v>40.26</v>
      </c>
      <c r="F199" t="s">
        <v>10</v>
      </c>
      <c r="G199" t="s">
        <v>8</v>
      </c>
      <c r="H199" t="s">
        <v>13</v>
      </c>
    </row>
    <row r="200" spans="1:8">
      <c r="A200" t="s">
        <v>9</v>
      </c>
      <c r="B200" t="s">
        <v>91</v>
      </c>
      <c r="C200" s="4">
        <v>3</v>
      </c>
      <c r="D200" s="4">
        <f>27.16*3</f>
        <v>81.48</v>
      </c>
      <c r="F200" t="s">
        <v>10</v>
      </c>
      <c r="G200" t="s">
        <v>8</v>
      </c>
      <c r="H200" t="s">
        <v>13</v>
      </c>
    </row>
    <row r="201" spans="1:8">
      <c r="A201" t="s">
        <v>9</v>
      </c>
      <c r="B201" t="s">
        <v>92</v>
      </c>
      <c r="C201" s="4">
        <v>1</v>
      </c>
      <c r="D201" s="4">
        <v>20.13</v>
      </c>
      <c r="F201" t="s">
        <v>10</v>
      </c>
      <c r="G201" t="s">
        <v>8</v>
      </c>
      <c r="H201" t="s">
        <v>13</v>
      </c>
    </row>
    <row r="202" spans="1:8">
      <c r="A202" t="s">
        <v>9</v>
      </c>
      <c r="B202" t="s">
        <v>90</v>
      </c>
      <c r="C202" s="4">
        <v>2</v>
      </c>
      <c r="D202" s="4">
        <f>17.62*2</f>
        <v>35.24</v>
      </c>
      <c r="F202" t="s">
        <v>10</v>
      </c>
      <c r="G202" t="s">
        <v>8</v>
      </c>
      <c r="H202" t="s">
        <v>13</v>
      </c>
    </row>
    <row r="203" spans="1:8">
      <c r="A203" t="s">
        <v>9</v>
      </c>
      <c r="B203" t="s">
        <v>101</v>
      </c>
      <c r="C203">
        <v>2</v>
      </c>
      <c r="D203">
        <f>20.13*2</f>
        <v>40.26</v>
      </c>
      <c r="F203" t="s">
        <v>10</v>
      </c>
      <c r="G203" t="s">
        <v>8</v>
      </c>
      <c r="H203" t="s">
        <v>13</v>
      </c>
    </row>
    <row r="204" spans="1:8">
      <c r="A204" t="s">
        <v>9</v>
      </c>
      <c r="B204" t="s">
        <v>100</v>
      </c>
      <c r="C204">
        <v>1</v>
      </c>
      <c r="D204">
        <v>20.13</v>
      </c>
      <c r="F204" t="s">
        <v>10</v>
      </c>
      <c r="G204" t="s">
        <v>8</v>
      </c>
      <c r="H204" t="s">
        <v>13</v>
      </c>
    </row>
    <row r="205" spans="1:8">
      <c r="A205" t="s">
        <v>9</v>
      </c>
      <c r="B205" t="s">
        <v>102</v>
      </c>
      <c r="C205">
        <v>1</v>
      </c>
      <c r="D205">
        <v>15.1</v>
      </c>
      <c r="F205" t="s">
        <v>10</v>
      </c>
      <c r="G205" t="s">
        <v>8</v>
      </c>
      <c r="H205" t="s">
        <v>13</v>
      </c>
    </row>
    <row r="206" spans="1:8">
      <c r="A206" t="s">
        <v>9</v>
      </c>
      <c r="B206" t="s">
        <v>104</v>
      </c>
      <c r="C206">
        <v>2</v>
      </c>
      <c r="D206">
        <f>15.1*2</f>
        <v>30.2</v>
      </c>
      <c r="F206" t="s">
        <v>10</v>
      </c>
      <c r="G206" t="s">
        <v>8</v>
      </c>
      <c r="H206" t="s">
        <v>13</v>
      </c>
    </row>
    <row r="207" spans="1:8">
      <c r="A207" t="s">
        <v>9</v>
      </c>
      <c r="B207" t="s">
        <v>105</v>
      </c>
      <c r="C207">
        <v>1</v>
      </c>
      <c r="D207">
        <v>20.13</v>
      </c>
      <c r="F207" t="s">
        <v>10</v>
      </c>
      <c r="G207" t="s">
        <v>8</v>
      </c>
      <c r="H207" t="s">
        <v>13</v>
      </c>
    </row>
    <row r="208" spans="1:8">
      <c r="A208" t="s">
        <v>9</v>
      </c>
      <c r="B208" t="s">
        <v>103</v>
      </c>
      <c r="C208">
        <v>1</v>
      </c>
      <c r="D208">
        <v>20.13</v>
      </c>
      <c r="F208" t="s">
        <v>10</v>
      </c>
      <c r="G208" t="s">
        <v>8</v>
      </c>
      <c r="H208" t="s">
        <v>13</v>
      </c>
    </row>
    <row r="209" spans="1:8">
      <c r="A209" t="s">
        <v>9</v>
      </c>
      <c r="B209" t="s">
        <v>78</v>
      </c>
      <c r="C209">
        <v>1</v>
      </c>
      <c r="D209">
        <v>10.06</v>
      </c>
      <c r="F209" t="s">
        <v>10</v>
      </c>
      <c r="G209" t="s">
        <v>8</v>
      </c>
      <c r="H209" t="s">
        <v>13</v>
      </c>
    </row>
    <row r="210" spans="1:8">
      <c r="A210" t="s">
        <v>9</v>
      </c>
      <c r="B210" t="s">
        <v>93</v>
      </c>
      <c r="C210">
        <v>3</v>
      </c>
      <c r="D210">
        <f>16.1*3</f>
        <v>48.300000000000004</v>
      </c>
      <c r="F210" t="s">
        <v>10</v>
      </c>
      <c r="G210" t="s">
        <v>8</v>
      </c>
      <c r="H210" t="s">
        <v>13</v>
      </c>
    </row>
    <row r="211" spans="1:8">
      <c r="A211" t="s">
        <v>9</v>
      </c>
      <c r="B211" t="s">
        <v>94</v>
      </c>
      <c r="C211">
        <v>2</v>
      </c>
      <c r="D211">
        <f>16.1*2</f>
        <v>32.200000000000003</v>
      </c>
      <c r="F211" t="s">
        <v>10</v>
      </c>
      <c r="G211" t="s">
        <v>8</v>
      </c>
      <c r="H211" t="s">
        <v>13</v>
      </c>
    </row>
    <row r="212" spans="1:8">
      <c r="A212" t="s">
        <v>9</v>
      </c>
      <c r="B212" t="s">
        <v>119</v>
      </c>
      <c r="C212" s="4">
        <v>3</v>
      </c>
      <c r="D212">
        <f>13.97*3</f>
        <v>41.910000000000004</v>
      </c>
      <c r="F212" t="s">
        <v>10</v>
      </c>
      <c r="G212" t="s">
        <v>8</v>
      </c>
      <c r="H212" t="s">
        <v>13</v>
      </c>
    </row>
    <row r="213" spans="1:8">
      <c r="A213" t="s">
        <v>9</v>
      </c>
      <c r="B213" s="4" t="s">
        <v>139</v>
      </c>
      <c r="C213" s="4">
        <v>2</v>
      </c>
      <c r="D213" s="4">
        <f>14.09*2</f>
        <v>28.18</v>
      </c>
      <c r="F213" t="s">
        <v>10</v>
      </c>
      <c r="G213" t="s">
        <v>8</v>
      </c>
      <c r="H213" t="s">
        <v>13</v>
      </c>
    </row>
    <row r="214" spans="1:8">
      <c r="A214" t="s">
        <v>9</v>
      </c>
      <c r="B214" t="s">
        <v>140</v>
      </c>
      <c r="C214">
        <v>2</v>
      </c>
      <c r="D214">
        <f>15.85*2</f>
        <v>31.7</v>
      </c>
      <c r="F214" t="s">
        <v>10</v>
      </c>
      <c r="G214" t="s">
        <v>8</v>
      </c>
      <c r="H214" t="s">
        <v>13</v>
      </c>
    </row>
    <row r="215" spans="1:8">
      <c r="A215" t="s">
        <v>9</v>
      </c>
      <c r="B215" t="s">
        <v>141</v>
      </c>
      <c r="C215">
        <v>1</v>
      </c>
      <c r="D215">
        <v>18.489999999999998</v>
      </c>
      <c r="F215" t="s">
        <v>10</v>
      </c>
      <c r="G215" t="s">
        <v>8</v>
      </c>
      <c r="H215" t="s">
        <v>13</v>
      </c>
    </row>
    <row r="216" spans="1:8">
      <c r="A216" t="s">
        <v>9</v>
      </c>
      <c r="B216" t="s">
        <v>142</v>
      </c>
      <c r="C216">
        <v>1</v>
      </c>
      <c r="D216">
        <v>14.09</v>
      </c>
      <c r="F216" t="s">
        <v>10</v>
      </c>
      <c r="G216" t="s">
        <v>8</v>
      </c>
      <c r="H216" t="s">
        <v>13</v>
      </c>
    </row>
    <row r="217" spans="1:8">
      <c r="A217" t="s">
        <v>9</v>
      </c>
      <c r="B217" t="s">
        <v>143</v>
      </c>
      <c r="C217">
        <v>2</v>
      </c>
      <c r="D217">
        <f>15.85*2</f>
        <v>31.7</v>
      </c>
      <c r="F217" t="s">
        <v>10</v>
      </c>
      <c r="G217" t="s">
        <v>8</v>
      </c>
      <c r="H217" t="s">
        <v>13</v>
      </c>
    </row>
    <row r="218" spans="1:8">
      <c r="A218" t="s">
        <v>9</v>
      </c>
      <c r="B218" t="s">
        <v>156</v>
      </c>
      <c r="C218" s="4">
        <v>6</v>
      </c>
      <c r="D218" s="4">
        <f>18.87*6</f>
        <v>113.22</v>
      </c>
      <c r="F218" t="s">
        <v>10</v>
      </c>
      <c r="G218" t="s">
        <v>8</v>
      </c>
      <c r="H218" t="s">
        <v>13</v>
      </c>
    </row>
    <row r="219" spans="1:8">
      <c r="A219" t="s">
        <v>9</v>
      </c>
      <c r="B219" t="s">
        <v>158</v>
      </c>
      <c r="C219" s="4">
        <v>4</v>
      </c>
      <c r="D219" s="4">
        <f>18.87*4</f>
        <v>75.48</v>
      </c>
      <c r="F219" t="s">
        <v>10</v>
      </c>
      <c r="G219" t="s">
        <v>8</v>
      </c>
      <c r="H219" t="s">
        <v>13</v>
      </c>
    </row>
    <row r="220" spans="1:8">
      <c r="A220" t="s">
        <v>9</v>
      </c>
      <c r="B220" t="s">
        <v>159</v>
      </c>
      <c r="C220" s="4">
        <v>2</v>
      </c>
      <c r="D220" s="4">
        <f>21.41*2</f>
        <v>42.82</v>
      </c>
      <c r="F220" t="s">
        <v>10</v>
      </c>
      <c r="G220" t="s">
        <v>8</v>
      </c>
      <c r="H220" t="s">
        <v>13</v>
      </c>
    </row>
    <row r="221" spans="1:8">
      <c r="A221" t="s">
        <v>9</v>
      </c>
      <c r="B221" t="s">
        <v>161</v>
      </c>
      <c r="C221" s="4">
        <v>1</v>
      </c>
      <c r="D221" s="4">
        <v>31.96</v>
      </c>
      <c r="F221" t="s">
        <v>10</v>
      </c>
      <c r="G221" t="s">
        <v>8</v>
      </c>
      <c r="H221" t="s">
        <v>13</v>
      </c>
    </row>
    <row r="222" spans="1:8">
      <c r="A222" t="s">
        <v>9</v>
      </c>
      <c r="B222" t="s">
        <v>162</v>
      </c>
      <c r="C222" s="4">
        <v>6</v>
      </c>
      <c r="D222" s="4">
        <f>32.64*6</f>
        <v>195.84</v>
      </c>
      <c r="F222" t="s">
        <v>10</v>
      </c>
      <c r="G222" t="s">
        <v>8</v>
      </c>
      <c r="H222" t="s">
        <v>13</v>
      </c>
    </row>
    <row r="223" spans="1:8">
      <c r="A223" t="s">
        <v>9</v>
      </c>
      <c r="B223" t="s">
        <v>163</v>
      </c>
      <c r="C223" s="4">
        <v>3</v>
      </c>
      <c r="D223" s="4">
        <f>35.76*3</f>
        <v>107.28</v>
      </c>
      <c r="F223" t="s">
        <v>10</v>
      </c>
      <c r="G223" t="s">
        <v>8</v>
      </c>
      <c r="H223" t="s">
        <v>13</v>
      </c>
    </row>
    <row r="224" spans="1:8">
      <c r="A224" t="s">
        <v>9</v>
      </c>
      <c r="B224" t="s">
        <v>164</v>
      </c>
      <c r="C224" s="4">
        <v>2</v>
      </c>
      <c r="D224" s="4">
        <f>28.94*2</f>
        <v>57.88</v>
      </c>
      <c r="F224" t="s">
        <v>10</v>
      </c>
      <c r="G224" t="s">
        <v>8</v>
      </c>
      <c r="H224" t="s">
        <v>13</v>
      </c>
    </row>
    <row r="225" spans="1:8">
      <c r="A225" t="s">
        <v>9</v>
      </c>
      <c r="B225" t="s">
        <v>165</v>
      </c>
      <c r="C225" s="4">
        <v>2</v>
      </c>
      <c r="D225" s="4">
        <f>32.64*2</f>
        <v>65.28</v>
      </c>
      <c r="F225" t="s">
        <v>10</v>
      </c>
      <c r="G225" t="s">
        <v>8</v>
      </c>
      <c r="H225" t="s">
        <v>13</v>
      </c>
    </row>
    <row r="226" spans="1:8">
      <c r="A226" t="s">
        <v>9</v>
      </c>
      <c r="B226" t="s">
        <v>184</v>
      </c>
      <c r="C226" s="4">
        <v>1</v>
      </c>
      <c r="D226" s="4">
        <v>12.13</v>
      </c>
      <c r="F226" t="s">
        <v>10</v>
      </c>
      <c r="G226" t="s">
        <v>8</v>
      </c>
      <c r="H226" t="s">
        <v>13</v>
      </c>
    </row>
    <row r="227" spans="1:8">
      <c r="A227" t="s">
        <v>9</v>
      </c>
      <c r="B227" t="s">
        <v>185</v>
      </c>
      <c r="C227" s="4">
        <v>2</v>
      </c>
      <c r="D227" s="4">
        <f>16.57*2</f>
        <v>33.14</v>
      </c>
      <c r="F227" t="s">
        <v>10</v>
      </c>
      <c r="G227" t="s">
        <v>8</v>
      </c>
      <c r="H227" t="s">
        <v>13</v>
      </c>
    </row>
    <row r="228" spans="1:8">
      <c r="A228" t="s">
        <v>9</v>
      </c>
      <c r="B228" t="s">
        <v>178</v>
      </c>
      <c r="C228" s="4">
        <v>4</v>
      </c>
      <c r="D228" s="4">
        <f>15.31*4</f>
        <v>61.24</v>
      </c>
      <c r="F228" t="s">
        <v>10</v>
      </c>
      <c r="G228" t="s">
        <v>8</v>
      </c>
      <c r="H228" t="s">
        <v>13</v>
      </c>
    </row>
    <row r="229" spans="1:8">
      <c r="A229" t="s">
        <v>9</v>
      </c>
      <c r="B229" t="s">
        <v>179</v>
      </c>
      <c r="C229" s="4">
        <v>20</v>
      </c>
      <c r="D229" s="4">
        <f>15.31*20</f>
        <v>306.2</v>
      </c>
      <c r="F229" t="s">
        <v>10</v>
      </c>
      <c r="G229" t="s">
        <v>8</v>
      </c>
      <c r="H229" t="s">
        <v>13</v>
      </c>
    </row>
    <row r="230" spans="1:8">
      <c r="A230" t="s">
        <v>9</v>
      </c>
      <c r="B230" t="s">
        <v>180</v>
      </c>
      <c r="C230" s="4">
        <v>29</v>
      </c>
      <c r="D230" s="4">
        <f>18.38*29</f>
        <v>533.02</v>
      </c>
      <c r="F230" t="s">
        <v>10</v>
      </c>
      <c r="G230" t="s">
        <v>8</v>
      </c>
      <c r="H230" t="s">
        <v>13</v>
      </c>
    </row>
    <row r="231" spans="1:8">
      <c r="A231" t="s">
        <v>9</v>
      </c>
      <c r="B231" t="s">
        <v>181</v>
      </c>
      <c r="C231" s="4">
        <v>4</v>
      </c>
      <c r="D231" s="4">
        <f>15.31*4</f>
        <v>61.24</v>
      </c>
      <c r="F231" t="s">
        <v>10</v>
      </c>
      <c r="G231" t="s">
        <v>8</v>
      </c>
      <c r="H231" t="s">
        <v>13</v>
      </c>
    </row>
    <row r="232" spans="1:8">
      <c r="A232" t="s">
        <v>9</v>
      </c>
      <c r="B232" t="s">
        <v>182</v>
      </c>
      <c r="C232" s="4">
        <v>14</v>
      </c>
      <c r="D232" s="4">
        <f>15.31*14</f>
        <v>214.34</v>
      </c>
      <c r="F232" t="s">
        <v>10</v>
      </c>
      <c r="G232" t="s">
        <v>8</v>
      </c>
      <c r="H232" t="s">
        <v>13</v>
      </c>
    </row>
    <row r="233" spans="1:8">
      <c r="A233" t="s">
        <v>9</v>
      </c>
      <c r="B233" t="s">
        <v>183</v>
      </c>
      <c r="C233" s="4">
        <v>18</v>
      </c>
      <c r="D233" s="4">
        <f>18.38*18</f>
        <v>330.84</v>
      </c>
      <c r="F233" t="s">
        <v>10</v>
      </c>
      <c r="G233" t="s">
        <v>8</v>
      </c>
      <c r="H233" t="s">
        <v>13</v>
      </c>
    </row>
    <row r="234" spans="1:8">
      <c r="A234" t="s">
        <v>9</v>
      </c>
      <c r="B234" t="s">
        <v>186</v>
      </c>
      <c r="C234" s="4">
        <v>3</v>
      </c>
      <c r="D234" s="4">
        <f>8.89*3</f>
        <v>26.67</v>
      </c>
      <c r="F234" t="s">
        <v>10</v>
      </c>
      <c r="G234" t="s">
        <v>8</v>
      </c>
      <c r="H234" t="s">
        <v>13</v>
      </c>
    </row>
    <row r="235" spans="1:8">
      <c r="A235" t="s">
        <v>9</v>
      </c>
      <c r="B235" t="s">
        <v>195</v>
      </c>
      <c r="C235" s="4">
        <v>2</v>
      </c>
      <c r="D235" s="4">
        <f>16.95*2</f>
        <v>33.9</v>
      </c>
      <c r="F235" t="s">
        <v>10</v>
      </c>
      <c r="G235" t="s">
        <v>8</v>
      </c>
      <c r="H235" t="s">
        <v>13</v>
      </c>
    </row>
    <row r="236" spans="1:8">
      <c r="A236" t="s">
        <v>9</v>
      </c>
      <c r="B236" s="4" t="s">
        <v>28</v>
      </c>
      <c r="C236" s="4">
        <v>7</v>
      </c>
      <c r="D236" s="4">
        <f>30.05*C236</f>
        <v>210.35</v>
      </c>
      <c r="F236" t="s">
        <v>10</v>
      </c>
      <c r="G236" t="s">
        <v>8</v>
      </c>
      <c r="H236" t="s">
        <v>13</v>
      </c>
    </row>
    <row r="237" spans="1:8">
      <c r="A237" t="s">
        <v>9</v>
      </c>
      <c r="B237" t="s">
        <v>196</v>
      </c>
      <c r="C237" s="4">
        <v>1</v>
      </c>
      <c r="D237" s="4">
        <v>38.96</v>
      </c>
      <c r="F237" t="s">
        <v>10</v>
      </c>
      <c r="G237" t="s">
        <v>8</v>
      </c>
      <c r="H237" t="s">
        <v>13</v>
      </c>
    </row>
    <row r="238" spans="1:8">
      <c r="A238" t="s">
        <v>9</v>
      </c>
      <c r="B238" t="s">
        <v>197</v>
      </c>
      <c r="C238" s="4">
        <v>1</v>
      </c>
      <c r="D238" s="4">
        <v>38.96</v>
      </c>
      <c r="F238" t="s">
        <v>10</v>
      </c>
      <c r="G238" t="s">
        <v>8</v>
      </c>
      <c r="H238" t="s">
        <v>13</v>
      </c>
    </row>
    <row r="239" spans="1:8">
      <c r="A239" t="s">
        <v>9</v>
      </c>
      <c r="B239" t="s">
        <v>199</v>
      </c>
      <c r="C239" s="4">
        <v>5</v>
      </c>
      <c r="D239" s="4">
        <f>38.96*5</f>
        <v>194.8</v>
      </c>
      <c r="F239" t="s">
        <v>10</v>
      </c>
      <c r="G239" t="s">
        <v>8</v>
      </c>
      <c r="H239" t="s">
        <v>13</v>
      </c>
    </row>
    <row r="240" spans="1:8">
      <c r="A240" t="s">
        <v>9</v>
      </c>
      <c r="B240" t="s">
        <v>201</v>
      </c>
      <c r="C240" s="4">
        <v>2</v>
      </c>
      <c r="D240" s="4">
        <f>35.76*2</f>
        <v>71.52</v>
      </c>
      <c r="F240" t="s">
        <v>10</v>
      </c>
      <c r="G240" t="s">
        <v>8</v>
      </c>
      <c r="H240" t="s">
        <v>13</v>
      </c>
    </row>
    <row r="241" spans="1:8">
      <c r="A241" t="s">
        <v>9</v>
      </c>
      <c r="B241" t="s">
        <v>216</v>
      </c>
      <c r="C241" s="4">
        <v>1</v>
      </c>
      <c r="D241" s="4">
        <v>13.82</v>
      </c>
      <c r="F241" t="s">
        <v>10</v>
      </c>
      <c r="G241" t="s">
        <v>8</v>
      </c>
      <c r="H241" t="s">
        <v>13</v>
      </c>
    </row>
    <row r="242" spans="1:8">
      <c r="A242" t="s">
        <v>9</v>
      </c>
      <c r="B242" t="s">
        <v>203</v>
      </c>
      <c r="C242" s="4">
        <v>3</v>
      </c>
      <c r="D242" s="4">
        <f>10.06*3</f>
        <v>30.18</v>
      </c>
      <c r="F242" t="s">
        <v>10</v>
      </c>
      <c r="G242" t="s">
        <v>8</v>
      </c>
      <c r="H242" t="s">
        <v>13</v>
      </c>
    </row>
    <row r="243" spans="1:8">
      <c r="A243" t="s">
        <v>9</v>
      </c>
      <c r="B243" t="s">
        <v>207</v>
      </c>
      <c r="C243" s="4">
        <v>1</v>
      </c>
      <c r="D243" s="4">
        <v>31.96</v>
      </c>
      <c r="F243" t="s">
        <v>10</v>
      </c>
      <c r="G243" t="s">
        <v>8</v>
      </c>
      <c r="H243" t="s">
        <v>13</v>
      </c>
    </row>
    <row r="244" spans="1:8">
      <c r="A244" t="s">
        <v>9</v>
      </c>
      <c r="B244" t="s">
        <v>208</v>
      </c>
      <c r="C244" s="4">
        <v>4</v>
      </c>
      <c r="D244" s="4">
        <f>28.94*4</f>
        <v>115.76</v>
      </c>
      <c r="F244" t="s">
        <v>10</v>
      </c>
      <c r="G244" t="s">
        <v>8</v>
      </c>
      <c r="H244" t="s">
        <v>13</v>
      </c>
    </row>
    <row r="245" spans="1:8">
      <c r="A245" t="s">
        <v>9</v>
      </c>
      <c r="B245" t="s">
        <v>209</v>
      </c>
      <c r="C245" s="4">
        <v>5</v>
      </c>
      <c r="D245" s="4">
        <f>31.96*5</f>
        <v>159.80000000000001</v>
      </c>
      <c r="F245" t="s">
        <v>10</v>
      </c>
      <c r="G245" t="s">
        <v>8</v>
      </c>
      <c r="H245" t="s">
        <v>13</v>
      </c>
    </row>
    <row r="246" spans="1:8">
      <c r="A246" t="s">
        <v>9</v>
      </c>
      <c r="B246" t="s">
        <v>210</v>
      </c>
      <c r="C246" s="4">
        <v>2</v>
      </c>
      <c r="D246" s="4">
        <f>32.64*2</f>
        <v>65.28</v>
      </c>
      <c r="F246" t="s">
        <v>10</v>
      </c>
      <c r="G246" t="s">
        <v>8</v>
      </c>
      <c r="H246" t="s">
        <v>13</v>
      </c>
    </row>
    <row r="247" spans="1:8">
      <c r="A247" t="s">
        <v>9</v>
      </c>
      <c r="B247" t="s">
        <v>211</v>
      </c>
      <c r="C247" s="4">
        <v>6</v>
      </c>
      <c r="D247" s="4">
        <f>16.83*6</f>
        <v>100.97999999999999</v>
      </c>
      <c r="F247" t="s">
        <v>10</v>
      </c>
      <c r="G247" t="s">
        <v>8</v>
      </c>
      <c r="H247" t="s">
        <v>13</v>
      </c>
    </row>
    <row r="248" spans="1:8">
      <c r="A248" t="s">
        <v>9</v>
      </c>
      <c r="B248" t="s">
        <v>212</v>
      </c>
      <c r="C248" s="4">
        <v>2</v>
      </c>
      <c r="D248" s="4">
        <f>38.96*2</f>
        <v>77.92</v>
      </c>
      <c r="F248" t="s">
        <v>10</v>
      </c>
      <c r="G248" t="s">
        <v>8</v>
      </c>
      <c r="H248" t="s">
        <v>13</v>
      </c>
    </row>
    <row r="249" spans="1:8">
      <c r="A249" t="s">
        <v>9</v>
      </c>
      <c r="B249" t="s">
        <v>238</v>
      </c>
      <c r="C249" s="4">
        <v>2</v>
      </c>
      <c r="D249" s="4">
        <f>30.65*2</f>
        <v>61.3</v>
      </c>
      <c r="F249" t="s">
        <v>10</v>
      </c>
      <c r="G249" t="s">
        <v>8</v>
      </c>
      <c r="H249" t="s">
        <v>13</v>
      </c>
    </row>
    <row r="250" spans="1:8">
      <c r="A250" t="s">
        <v>9</v>
      </c>
      <c r="B250" t="s">
        <v>243</v>
      </c>
      <c r="C250" s="4">
        <v>3</v>
      </c>
      <c r="D250" s="4">
        <f>36.58*3</f>
        <v>109.74</v>
      </c>
      <c r="F250" t="s">
        <v>10</v>
      </c>
      <c r="G250" t="s">
        <v>8</v>
      </c>
      <c r="H250" t="s">
        <v>13</v>
      </c>
    </row>
    <row r="251" spans="1:8">
      <c r="A251" t="s">
        <v>9</v>
      </c>
      <c r="B251" t="s">
        <v>241</v>
      </c>
      <c r="C251" s="4">
        <v>2</v>
      </c>
      <c r="D251" s="4">
        <f>17.02*2</f>
        <v>34.04</v>
      </c>
      <c r="F251" t="s">
        <v>10</v>
      </c>
      <c r="G251" t="s">
        <v>8</v>
      </c>
      <c r="H251" t="s">
        <v>13</v>
      </c>
    </row>
    <row r="252" spans="1:8">
      <c r="A252" t="s">
        <v>9</v>
      </c>
      <c r="B252" t="s">
        <v>242</v>
      </c>
      <c r="C252" s="4">
        <v>6</v>
      </c>
      <c r="D252" s="4">
        <f>18.79*6</f>
        <v>112.74</v>
      </c>
      <c r="F252" t="s">
        <v>10</v>
      </c>
      <c r="G252" t="s">
        <v>8</v>
      </c>
      <c r="H252" t="s">
        <v>13</v>
      </c>
    </row>
    <row r="253" spans="1:8">
      <c r="A253" t="s">
        <v>9</v>
      </c>
      <c r="B253" s="4" t="s">
        <v>46</v>
      </c>
      <c r="C253" s="4">
        <v>2</v>
      </c>
      <c r="D253" s="4">
        <f>10.72*2</f>
        <v>21.44</v>
      </c>
      <c r="F253" t="s">
        <v>10</v>
      </c>
      <c r="G253" t="s">
        <v>8</v>
      </c>
      <c r="H253" t="s">
        <v>13</v>
      </c>
    </row>
    <row r="254" spans="1:8">
      <c r="A254" t="s">
        <v>9</v>
      </c>
      <c r="B254" s="4" t="s">
        <v>49</v>
      </c>
      <c r="C254" s="4">
        <v>3</v>
      </c>
      <c r="D254" s="4">
        <f>10.06*3</f>
        <v>30.18</v>
      </c>
      <c r="F254" t="s">
        <v>10</v>
      </c>
      <c r="G254" t="s">
        <v>8</v>
      </c>
      <c r="H254" t="s">
        <v>13</v>
      </c>
    </row>
    <row r="255" spans="1:8">
      <c r="A255" t="s">
        <v>9</v>
      </c>
      <c r="B255" s="4" t="s">
        <v>42</v>
      </c>
      <c r="C255" s="4">
        <v>4</v>
      </c>
      <c r="D255" s="4">
        <f>10.06*4</f>
        <v>40.24</v>
      </c>
      <c r="F255" t="s">
        <v>10</v>
      </c>
      <c r="G255" t="s">
        <v>8</v>
      </c>
      <c r="H255" t="s">
        <v>13</v>
      </c>
    </row>
    <row r="256" spans="1:8">
      <c r="A256" t="s">
        <v>9</v>
      </c>
      <c r="B256" s="4" t="s">
        <v>54</v>
      </c>
      <c r="C256" s="4">
        <v>1</v>
      </c>
      <c r="D256" s="4">
        <v>10.06</v>
      </c>
      <c r="F256" t="s">
        <v>10</v>
      </c>
      <c r="G256" t="s">
        <v>8</v>
      </c>
      <c r="H256" t="s">
        <v>13</v>
      </c>
    </row>
    <row r="257" spans="1:8">
      <c r="A257" t="s">
        <v>9</v>
      </c>
      <c r="B257" s="4" t="s">
        <v>55</v>
      </c>
      <c r="C257" s="4">
        <v>1</v>
      </c>
      <c r="D257" s="4">
        <v>10.06</v>
      </c>
      <c r="F257" t="s">
        <v>10</v>
      </c>
      <c r="G257" t="s">
        <v>8</v>
      </c>
      <c r="H257" t="s">
        <v>13</v>
      </c>
    </row>
    <row r="258" spans="1:8">
      <c r="A258" t="s">
        <v>9</v>
      </c>
      <c r="B258" s="4" t="s">
        <v>52</v>
      </c>
      <c r="C258" s="4">
        <v>3</v>
      </c>
      <c r="D258" s="4">
        <f>10.74*3</f>
        <v>32.22</v>
      </c>
      <c r="F258" t="s">
        <v>10</v>
      </c>
      <c r="G258" t="s">
        <v>8</v>
      </c>
      <c r="H258" t="s">
        <v>13</v>
      </c>
    </row>
    <row r="259" spans="1:8">
      <c r="A259" t="s">
        <v>9</v>
      </c>
      <c r="B259" t="s">
        <v>83</v>
      </c>
      <c r="C259">
        <v>1</v>
      </c>
      <c r="D259">
        <v>9.39</v>
      </c>
      <c r="F259" t="s">
        <v>10</v>
      </c>
      <c r="G259" t="s">
        <v>8</v>
      </c>
      <c r="H259" t="s">
        <v>13</v>
      </c>
    </row>
    <row r="260" spans="1:8">
      <c r="A260" t="s">
        <v>9</v>
      </c>
      <c r="B260" s="4" t="s">
        <v>70</v>
      </c>
      <c r="C260" s="4">
        <v>4</v>
      </c>
      <c r="D260" s="4">
        <f>10.62*4</f>
        <v>42.48</v>
      </c>
      <c r="F260" t="s">
        <v>10</v>
      </c>
      <c r="G260" t="s">
        <v>8</v>
      </c>
      <c r="H260" t="s">
        <v>13</v>
      </c>
    </row>
    <row r="261" spans="1:8">
      <c r="A261" t="s">
        <v>9</v>
      </c>
      <c r="B261" t="s">
        <v>74</v>
      </c>
      <c r="C261" s="4">
        <v>1</v>
      </c>
      <c r="D261">
        <v>10.06</v>
      </c>
      <c r="F261" t="s">
        <v>10</v>
      </c>
      <c r="G261" t="s">
        <v>8</v>
      </c>
      <c r="H261" t="s">
        <v>13</v>
      </c>
    </row>
    <row r="262" spans="1:8">
      <c r="A262" t="s">
        <v>9</v>
      </c>
      <c r="B262" s="4" t="s">
        <v>73</v>
      </c>
      <c r="C262" s="4">
        <v>2</v>
      </c>
      <c r="D262" s="4">
        <f>10.06*2</f>
        <v>20.12</v>
      </c>
      <c r="F262" t="s">
        <v>10</v>
      </c>
      <c r="G262" t="s">
        <v>8</v>
      </c>
      <c r="H262" t="s">
        <v>13</v>
      </c>
    </row>
    <row r="263" spans="1:8">
      <c r="A263" t="s">
        <v>9</v>
      </c>
      <c r="B263" t="s">
        <v>80</v>
      </c>
      <c r="C263">
        <v>1</v>
      </c>
      <c r="D263">
        <v>12.58</v>
      </c>
      <c r="F263" t="s">
        <v>10</v>
      </c>
      <c r="G263" t="s">
        <v>8</v>
      </c>
      <c r="H263" t="s">
        <v>13</v>
      </c>
    </row>
    <row r="264" spans="1:8">
      <c r="A264" t="s">
        <v>9</v>
      </c>
      <c r="B264" t="s">
        <v>79</v>
      </c>
      <c r="C264">
        <v>1</v>
      </c>
      <c r="D264">
        <v>12.58</v>
      </c>
      <c r="F264" t="s">
        <v>10</v>
      </c>
      <c r="G264" t="s">
        <v>8</v>
      </c>
      <c r="H264" t="s">
        <v>13</v>
      </c>
    </row>
    <row r="265" spans="1:8">
      <c r="A265" t="s">
        <v>9</v>
      </c>
      <c r="B265" t="s">
        <v>82</v>
      </c>
      <c r="C265" s="4">
        <v>3</v>
      </c>
      <c r="D265" s="4">
        <f>11.74*3</f>
        <v>35.22</v>
      </c>
      <c r="F265" t="s">
        <v>10</v>
      </c>
      <c r="G265" t="s">
        <v>8</v>
      </c>
      <c r="H265" t="s">
        <v>13</v>
      </c>
    </row>
    <row r="266" spans="1:8">
      <c r="A266" t="s">
        <v>9</v>
      </c>
      <c r="B266" t="s">
        <v>81</v>
      </c>
      <c r="C266">
        <v>2</v>
      </c>
      <c r="D266" s="4">
        <f>11.74*2</f>
        <v>23.48</v>
      </c>
      <c r="F266" t="s">
        <v>10</v>
      </c>
      <c r="G266" t="s">
        <v>8</v>
      </c>
      <c r="H266" t="s">
        <v>13</v>
      </c>
    </row>
    <row r="267" spans="1:8">
      <c r="A267" t="s">
        <v>9</v>
      </c>
      <c r="B267" t="s">
        <v>87</v>
      </c>
      <c r="C267" s="4">
        <v>2</v>
      </c>
      <c r="D267" s="4">
        <f>12.58*2</f>
        <v>25.16</v>
      </c>
      <c r="F267" t="s">
        <v>10</v>
      </c>
      <c r="G267" t="s">
        <v>8</v>
      </c>
      <c r="H267" t="s">
        <v>13</v>
      </c>
    </row>
    <row r="268" spans="1:8">
      <c r="A268" t="s">
        <v>9</v>
      </c>
      <c r="B268" t="s">
        <v>86</v>
      </c>
      <c r="C268" s="4">
        <v>4</v>
      </c>
      <c r="D268" s="4">
        <f>12.58*4</f>
        <v>50.32</v>
      </c>
      <c r="F268" t="s">
        <v>10</v>
      </c>
      <c r="G268" t="s">
        <v>8</v>
      </c>
      <c r="H268" t="s">
        <v>13</v>
      </c>
    </row>
    <row r="269" spans="1:8">
      <c r="A269" t="s">
        <v>9</v>
      </c>
      <c r="B269" s="4" t="s">
        <v>86</v>
      </c>
      <c r="C269" s="4">
        <v>4</v>
      </c>
      <c r="D269" s="4">
        <f>12.58*4</f>
        <v>50.32</v>
      </c>
      <c r="F269" t="s">
        <v>10</v>
      </c>
      <c r="G269" t="s">
        <v>8</v>
      </c>
      <c r="H269" t="s">
        <v>13</v>
      </c>
    </row>
    <row r="270" spans="1:8">
      <c r="A270" t="s">
        <v>9</v>
      </c>
      <c r="B270" t="s">
        <v>88</v>
      </c>
      <c r="C270" s="4">
        <v>2</v>
      </c>
      <c r="D270" s="4">
        <f>12.58*2</f>
        <v>25.16</v>
      </c>
      <c r="F270" t="s">
        <v>10</v>
      </c>
      <c r="G270" t="s">
        <v>8</v>
      </c>
      <c r="H270" t="s">
        <v>13</v>
      </c>
    </row>
    <row r="271" spans="1:8">
      <c r="A271" t="s">
        <v>9</v>
      </c>
      <c r="B271" t="s">
        <v>84</v>
      </c>
      <c r="C271">
        <v>2</v>
      </c>
      <c r="D271" s="4">
        <f>12.58*2</f>
        <v>25.16</v>
      </c>
      <c r="F271" t="s">
        <v>10</v>
      </c>
      <c r="G271" t="s">
        <v>8</v>
      </c>
      <c r="H271" t="s">
        <v>13</v>
      </c>
    </row>
    <row r="272" spans="1:8">
      <c r="A272" t="s">
        <v>9</v>
      </c>
      <c r="B272" t="s">
        <v>144</v>
      </c>
      <c r="C272" s="4">
        <v>1</v>
      </c>
      <c r="D272" s="4">
        <v>13.21</v>
      </c>
      <c r="F272" t="s">
        <v>10</v>
      </c>
      <c r="G272" t="s">
        <v>8</v>
      </c>
      <c r="H272" t="s">
        <v>13</v>
      </c>
    </row>
    <row r="273" spans="1:8">
      <c r="A273" t="s">
        <v>9</v>
      </c>
      <c r="B273" t="s">
        <v>85</v>
      </c>
      <c r="C273" s="4">
        <v>2</v>
      </c>
      <c r="D273" s="4">
        <f>12.58*2</f>
        <v>25.16</v>
      </c>
      <c r="F273" t="s">
        <v>10</v>
      </c>
      <c r="G273" t="s">
        <v>8</v>
      </c>
      <c r="H273" t="s">
        <v>13</v>
      </c>
    </row>
    <row r="274" spans="1:8">
      <c r="A274" t="s">
        <v>9</v>
      </c>
      <c r="B274" t="s">
        <v>145</v>
      </c>
      <c r="C274" s="4">
        <v>2</v>
      </c>
      <c r="D274" s="4">
        <f>11.17*2</f>
        <v>22.34</v>
      </c>
      <c r="F274" t="s">
        <v>10</v>
      </c>
      <c r="G274" t="s">
        <v>8</v>
      </c>
      <c r="H274" t="s">
        <v>13</v>
      </c>
    </row>
    <row r="275" spans="1:8">
      <c r="A275" t="s">
        <v>9</v>
      </c>
      <c r="B275" t="s">
        <v>98</v>
      </c>
      <c r="C275">
        <v>1</v>
      </c>
      <c r="D275">
        <v>21.47</v>
      </c>
      <c r="F275" t="s">
        <v>10</v>
      </c>
      <c r="G275" t="s">
        <v>8</v>
      </c>
      <c r="H275" t="s">
        <v>13</v>
      </c>
    </row>
    <row r="276" spans="1:8">
      <c r="A276" t="s">
        <v>9</v>
      </c>
      <c r="B276" t="s">
        <v>99</v>
      </c>
      <c r="C276">
        <v>2</v>
      </c>
      <c r="D276">
        <f>24.15*2</f>
        <v>48.3</v>
      </c>
      <c r="F276" t="s">
        <v>10</v>
      </c>
      <c r="G276" t="s">
        <v>8</v>
      </c>
      <c r="H276" t="s">
        <v>13</v>
      </c>
    </row>
    <row r="277" spans="1:8">
      <c r="A277" t="s">
        <v>9</v>
      </c>
      <c r="B277" t="s">
        <v>106</v>
      </c>
      <c r="C277">
        <v>2</v>
      </c>
      <c r="D277">
        <f>15.1*2</f>
        <v>30.2</v>
      </c>
      <c r="F277" t="s">
        <v>10</v>
      </c>
      <c r="G277" t="s">
        <v>8</v>
      </c>
      <c r="H277" t="s">
        <v>13</v>
      </c>
    </row>
    <row r="278" spans="1:8">
      <c r="A278" t="s">
        <v>9</v>
      </c>
      <c r="B278" t="s">
        <v>107</v>
      </c>
      <c r="C278">
        <v>2</v>
      </c>
      <c r="D278">
        <f>17.62*2</f>
        <v>35.24</v>
      </c>
      <c r="F278" t="s">
        <v>10</v>
      </c>
      <c r="G278" t="s">
        <v>8</v>
      </c>
      <c r="H278" t="s">
        <v>13</v>
      </c>
    </row>
    <row r="279" spans="1:8">
      <c r="A279" t="s">
        <v>9</v>
      </c>
      <c r="B279" t="s">
        <v>95</v>
      </c>
      <c r="C279">
        <v>1</v>
      </c>
      <c r="D279">
        <v>16.100000000000001</v>
      </c>
      <c r="F279" t="s">
        <v>10</v>
      </c>
      <c r="G279" t="s">
        <v>8</v>
      </c>
      <c r="H279" t="s">
        <v>13</v>
      </c>
    </row>
    <row r="280" spans="1:8">
      <c r="A280" t="s">
        <v>9</v>
      </c>
      <c r="B280" t="s">
        <v>97</v>
      </c>
      <c r="C280">
        <v>1</v>
      </c>
      <c r="D280">
        <v>17.62</v>
      </c>
      <c r="F280" t="s">
        <v>10</v>
      </c>
      <c r="G280" t="s">
        <v>8</v>
      </c>
      <c r="H280" t="s">
        <v>13</v>
      </c>
    </row>
    <row r="281" spans="1:8">
      <c r="A281" t="s">
        <v>9</v>
      </c>
      <c r="B281" t="s">
        <v>96</v>
      </c>
      <c r="C281">
        <v>2</v>
      </c>
      <c r="D281">
        <f>16.1*2</f>
        <v>32.200000000000003</v>
      </c>
      <c r="F281" t="s">
        <v>10</v>
      </c>
      <c r="G281" t="s">
        <v>8</v>
      </c>
      <c r="H281" t="s">
        <v>13</v>
      </c>
    </row>
    <row r="282" spans="1:8">
      <c r="A282" t="s">
        <v>9</v>
      </c>
      <c r="B282" t="s">
        <v>108</v>
      </c>
      <c r="C282" s="4">
        <v>9</v>
      </c>
      <c r="D282">
        <f>15.76*9</f>
        <v>141.84</v>
      </c>
      <c r="F282" t="s">
        <v>10</v>
      </c>
      <c r="G282" t="s">
        <v>8</v>
      </c>
      <c r="H282" t="s">
        <v>13</v>
      </c>
    </row>
    <row r="283" spans="1:8">
      <c r="A283" t="s">
        <v>9</v>
      </c>
      <c r="B283" t="s">
        <v>109</v>
      </c>
      <c r="C283" s="4">
        <v>2</v>
      </c>
      <c r="D283">
        <f>17.62*2</f>
        <v>35.24</v>
      </c>
      <c r="F283" t="s">
        <v>10</v>
      </c>
      <c r="G283" t="s">
        <v>8</v>
      </c>
      <c r="H283" t="s">
        <v>13</v>
      </c>
    </row>
    <row r="284" spans="1:8">
      <c r="A284" t="s">
        <v>9</v>
      </c>
      <c r="B284" t="s">
        <v>113</v>
      </c>
      <c r="C284" s="4">
        <v>2</v>
      </c>
      <c r="D284">
        <f>12.09*2</f>
        <v>24.18</v>
      </c>
      <c r="F284" t="s">
        <v>10</v>
      </c>
      <c r="G284" t="s">
        <v>8</v>
      </c>
      <c r="H284" t="s">
        <v>13</v>
      </c>
    </row>
    <row r="285" spans="1:8">
      <c r="A285" t="s">
        <v>9</v>
      </c>
      <c r="B285" t="s">
        <v>114</v>
      </c>
      <c r="C285" s="4">
        <v>2</v>
      </c>
      <c r="D285">
        <f>15.76*2</f>
        <v>31.52</v>
      </c>
      <c r="F285" t="s">
        <v>10</v>
      </c>
      <c r="G285" t="s">
        <v>8</v>
      </c>
      <c r="H285" t="s">
        <v>13</v>
      </c>
    </row>
    <row r="286" spans="1:8">
      <c r="A286" t="s">
        <v>9</v>
      </c>
      <c r="B286" t="s">
        <v>115</v>
      </c>
      <c r="C286" s="4">
        <v>2</v>
      </c>
      <c r="D286">
        <f>17.62*2</f>
        <v>35.24</v>
      </c>
      <c r="F286" t="s">
        <v>10</v>
      </c>
      <c r="G286" t="s">
        <v>8</v>
      </c>
      <c r="H286" t="s">
        <v>13</v>
      </c>
    </row>
    <row r="287" spans="1:8">
      <c r="A287" t="s">
        <v>9</v>
      </c>
      <c r="B287" t="s">
        <v>116</v>
      </c>
      <c r="C287" s="4">
        <v>2</v>
      </c>
      <c r="D287">
        <f>12.09*2</f>
        <v>24.18</v>
      </c>
      <c r="F287" t="s">
        <v>10</v>
      </c>
      <c r="G287" t="s">
        <v>8</v>
      </c>
      <c r="H287" t="s">
        <v>13</v>
      </c>
    </row>
    <row r="288" spans="1:8">
      <c r="A288" t="s">
        <v>9</v>
      </c>
      <c r="B288" t="s">
        <v>117</v>
      </c>
      <c r="C288" s="4">
        <v>1</v>
      </c>
      <c r="D288">
        <v>15.76</v>
      </c>
      <c r="F288" t="s">
        <v>10</v>
      </c>
      <c r="G288" t="s">
        <v>8</v>
      </c>
      <c r="H288" t="s">
        <v>13</v>
      </c>
    </row>
    <row r="289" spans="1:8">
      <c r="A289" t="s">
        <v>9</v>
      </c>
      <c r="B289" t="s">
        <v>118</v>
      </c>
      <c r="C289" s="4">
        <v>3</v>
      </c>
      <c r="D289">
        <f>17.62*3</f>
        <v>52.86</v>
      </c>
      <c r="F289" t="s">
        <v>10</v>
      </c>
      <c r="G289" t="s">
        <v>8</v>
      </c>
      <c r="H289" t="s">
        <v>13</v>
      </c>
    </row>
    <row r="290" spans="1:8">
      <c r="A290" t="s">
        <v>9</v>
      </c>
      <c r="B290" t="s">
        <v>110</v>
      </c>
      <c r="C290" s="4">
        <v>3</v>
      </c>
      <c r="D290">
        <f>12.09*3</f>
        <v>36.269999999999996</v>
      </c>
      <c r="F290" t="s">
        <v>10</v>
      </c>
      <c r="G290" t="s">
        <v>8</v>
      </c>
      <c r="H290" t="s">
        <v>13</v>
      </c>
    </row>
    <row r="291" spans="1:8">
      <c r="A291" t="s">
        <v>9</v>
      </c>
      <c r="B291" t="s">
        <v>111</v>
      </c>
      <c r="C291" s="4">
        <v>5</v>
      </c>
      <c r="D291">
        <f>15.76*5</f>
        <v>78.8</v>
      </c>
      <c r="F291" t="s">
        <v>10</v>
      </c>
      <c r="G291" t="s">
        <v>8</v>
      </c>
      <c r="H291" t="s">
        <v>13</v>
      </c>
    </row>
    <row r="292" spans="1:8">
      <c r="A292" t="s">
        <v>9</v>
      </c>
      <c r="B292" t="s">
        <v>112</v>
      </c>
      <c r="C292" s="4">
        <v>2</v>
      </c>
      <c r="D292">
        <f>17.62*2</f>
        <v>35.24</v>
      </c>
      <c r="F292" t="s">
        <v>10</v>
      </c>
      <c r="G292" t="s">
        <v>8</v>
      </c>
      <c r="H292" t="s">
        <v>13</v>
      </c>
    </row>
    <row r="293" spans="1:8">
      <c r="A293" t="s">
        <v>9</v>
      </c>
      <c r="B293" t="s">
        <v>122</v>
      </c>
      <c r="C293" s="4">
        <v>2</v>
      </c>
      <c r="D293">
        <f>16.1*2</f>
        <v>32.200000000000003</v>
      </c>
      <c r="F293" t="s">
        <v>10</v>
      </c>
      <c r="G293" t="s">
        <v>8</v>
      </c>
      <c r="H293" t="s">
        <v>13</v>
      </c>
    </row>
    <row r="294" spans="1:8">
      <c r="A294" t="s">
        <v>9</v>
      </c>
      <c r="B294" t="s">
        <v>123</v>
      </c>
      <c r="C294" s="4">
        <v>2</v>
      </c>
      <c r="D294">
        <f>18.39*2</f>
        <v>36.78</v>
      </c>
      <c r="F294" t="s">
        <v>10</v>
      </c>
      <c r="G294" t="s">
        <v>8</v>
      </c>
      <c r="H294" t="s">
        <v>13</v>
      </c>
    </row>
    <row r="295" spans="1:8">
      <c r="A295" t="s">
        <v>9</v>
      </c>
      <c r="B295" t="s">
        <v>124</v>
      </c>
      <c r="C295" s="4">
        <v>2</v>
      </c>
      <c r="D295">
        <f>20.13*2</f>
        <v>40.26</v>
      </c>
      <c r="F295" t="s">
        <v>10</v>
      </c>
      <c r="G295" t="s">
        <v>8</v>
      </c>
      <c r="H295" t="s">
        <v>13</v>
      </c>
    </row>
    <row r="296" spans="1:8">
      <c r="A296" t="s">
        <v>9</v>
      </c>
      <c r="B296" t="s">
        <v>125</v>
      </c>
      <c r="C296" s="4">
        <v>2</v>
      </c>
      <c r="D296">
        <f>16.1*2</f>
        <v>32.200000000000003</v>
      </c>
      <c r="F296" t="s">
        <v>10</v>
      </c>
      <c r="G296" t="s">
        <v>8</v>
      </c>
      <c r="H296" t="s">
        <v>13</v>
      </c>
    </row>
    <row r="297" spans="1:8">
      <c r="A297" t="s">
        <v>9</v>
      </c>
      <c r="B297" t="s">
        <v>126</v>
      </c>
      <c r="C297" s="4">
        <v>2</v>
      </c>
      <c r="D297">
        <f>20.13*2</f>
        <v>40.26</v>
      </c>
      <c r="F297" t="s">
        <v>10</v>
      </c>
      <c r="G297" t="s">
        <v>8</v>
      </c>
      <c r="H297" t="s">
        <v>13</v>
      </c>
    </row>
    <row r="298" spans="1:8">
      <c r="A298" t="s">
        <v>9</v>
      </c>
      <c r="B298" t="s">
        <v>127</v>
      </c>
      <c r="C298" s="4">
        <v>4</v>
      </c>
      <c r="D298">
        <f>15.76*4</f>
        <v>63.04</v>
      </c>
      <c r="F298" t="s">
        <v>10</v>
      </c>
      <c r="G298" t="s">
        <v>8</v>
      </c>
      <c r="H298" t="s">
        <v>13</v>
      </c>
    </row>
    <row r="299" spans="1:8">
      <c r="A299" t="s">
        <v>9</v>
      </c>
      <c r="B299" t="s">
        <v>128</v>
      </c>
      <c r="C299" s="4">
        <v>3</v>
      </c>
      <c r="D299">
        <f>17.62*3</f>
        <v>52.86</v>
      </c>
      <c r="F299" t="s">
        <v>10</v>
      </c>
      <c r="G299" t="s">
        <v>8</v>
      </c>
      <c r="H299" t="s">
        <v>13</v>
      </c>
    </row>
    <row r="300" spans="1:8">
      <c r="A300" t="s">
        <v>9</v>
      </c>
      <c r="B300" t="s">
        <v>129</v>
      </c>
      <c r="C300" s="4">
        <v>3</v>
      </c>
      <c r="D300">
        <f>15.76*3</f>
        <v>47.28</v>
      </c>
      <c r="F300" t="s">
        <v>10</v>
      </c>
      <c r="G300" t="s">
        <v>8</v>
      </c>
      <c r="H300" t="s">
        <v>13</v>
      </c>
    </row>
    <row r="301" spans="1:8">
      <c r="A301" t="s">
        <v>9</v>
      </c>
      <c r="B301" t="s">
        <v>130</v>
      </c>
      <c r="C301" s="4">
        <v>2</v>
      </c>
      <c r="D301">
        <f>17.62*2</f>
        <v>35.24</v>
      </c>
      <c r="F301" t="s">
        <v>10</v>
      </c>
      <c r="G301" t="s">
        <v>8</v>
      </c>
      <c r="H301" t="s">
        <v>13</v>
      </c>
    </row>
    <row r="302" spans="1:8">
      <c r="A302" t="s">
        <v>9</v>
      </c>
      <c r="B302" t="s">
        <v>131</v>
      </c>
      <c r="C302" s="4">
        <v>2</v>
      </c>
      <c r="D302">
        <f>15.76*2</f>
        <v>31.52</v>
      </c>
      <c r="F302" t="s">
        <v>10</v>
      </c>
      <c r="G302" t="s">
        <v>8</v>
      </c>
      <c r="H302" t="s">
        <v>13</v>
      </c>
    </row>
    <row r="303" spans="1:8">
      <c r="A303" t="s">
        <v>9</v>
      </c>
      <c r="B303" t="s">
        <v>132</v>
      </c>
      <c r="C303" s="4">
        <v>3</v>
      </c>
      <c r="D303">
        <f>17.62*3</f>
        <v>52.86</v>
      </c>
      <c r="F303" t="s">
        <v>10</v>
      </c>
      <c r="G303" t="s">
        <v>8</v>
      </c>
      <c r="H303" t="s">
        <v>13</v>
      </c>
    </row>
    <row r="304" spans="1:8">
      <c r="A304" t="s">
        <v>9</v>
      </c>
      <c r="B304" s="4" t="s">
        <v>136</v>
      </c>
      <c r="C304" s="4">
        <v>1</v>
      </c>
      <c r="D304">
        <v>20.54</v>
      </c>
      <c r="F304" t="s">
        <v>10</v>
      </c>
      <c r="G304" t="s">
        <v>8</v>
      </c>
      <c r="H304" t="s">
        <v>13</v>
      </c>
    </row>
    <row r="305" spans="1:8">
      <c r="A305" t="s">
        <v>9</v>
      </c>
      <c r="B305" s="4" t="s">
        <v>134</v>
      </c>
      <c r="C305" s="4">
        <v>2</v>
      </c>
      <c r="D305">
        <f>23.48*2</f>
        <v>46.96</v>
      </c>
      <c r="F305" t="s">
        <v>10</v>
      </c>
      <c r="G305" t="s">
        <v>8</v>
      </c>
      <c r="H305" t="s">
        <v>13</v>
      </c>
    </row>
    <row r="306" spans="1:8">
      <c r="A306" t="s">
        <v>9</v>
      </c>
      <c r="B306" s="4" t="s">
        <v>135</v>
      </c>
      <c r="C306" s="4">
        <v>4</v>
      </c>
      <c r="D306">
        <f>25.84*4</f>
        <v>103.36</v>
      </c>
      <c r="F306" t="s">
        <v>10</v>
      </c>
      <c r="G306" t="s">
        <v>8</v>
      </c>
      <c r="H306" t="s">
        <v>13</v>
      </c>
    </row>
    <row r="307" spans="1:8">
      <c r="A307" t="s">
        <v>9</v>
      </c>
      <c r="B307" t="s">
        <v>193</v>
      </c>
      <c r="C307" s="4">
        <v>1</v>
      </c>
      <c r="D307">
        <v>24.15</v>
      </c>
      <c r="F307" t="s">
        <v>10</v>
      </c>
      <c r="G307" t="s">
        <v>8</v>
      </c>
      <c r="H307" t="s">
        <v>13</v>
      </c>
    </row>
    <row r="308" spans="1:8">
      <c r="A308" t="s">
        <v>9</v>
      </c>
      <c r="B308" t="s">
        <v>167</v>
      </c>
      <c r="C308" s="4">
        <v>6</v>
      </c>
      <c r="D308" s="4">
        <f>27.68*6</f>
        <v>166.07999999999998</v>
      </c>
      <c r="F308" t="s">
        <v>10</v>
      </c>
      <c r="G308" t="s">
        <v>8</v>
      </c>
      <c r="H308" t="s">
        <v>13</v>
      </c>
    </row>
    <row r="309" spans="1:8">
      <c r="A309" t="s">
        <v>9</v>
      </c>
      <c r="B309" t="s">
        <v>168</v>
      </c>
      <c r="C309" s="4">
        <v>9</v>
      </c>
      <c r="D309" s="4">
        <f>27.68*9</f>
        <v>249.12</v>
      </c>
      <c r="F309" t="s">
        <v>10</v>
      </c>
      <c r="G309" t="s">
        <v>8</v>
      </c>
      <c r="H309" t="s">
        <v>13</v>
      </c>
    </row>
    <row r="310" spans="1:8">
      <c r="A310" t="s">
        <v>9</v>
      </c>
      <c r="B310" t="s">
        <v>169</v>
      </c>
      <c r="C310" s="4">
        <v>4</v>
      </c>
      <c r="D310" s="4">
        <f>27.68*4</f>
        <v>110.72</v>
      </c>
      <c r="F310" t="s">
        <v>10</v>
      </c>
      <c r="G310" t="s">
        <v>8</v>
      </c>
      <c r="H310" t="s">
        <v>13</v>
      </c>
    </row>
    <row r="311" spans="1:8">
      <c r="A311" t="s">
        <v>9</v>
      </c>
      <c r="B311" t="s">
        <v>171</v>
      </c>
      <c r="C311" s="4">
        <v>1</v>
      </c>
      <c r="D311" s="4">
        <v>28.9</v>
      </c>
      <c r="F311" t="s">
        <v>10</v>
      </c>
      <c r="G311" t="s">
        <v>8</v>
      </c>
      <c r="H311" t="s">
        <v>13</v>
      </c>
    </row>
    <row r="312" spans="1:8">
      <c r="A312" t="s">
        <v>9</v>
      </c>
      <c r="B312" t="s">
        <v>172</v>
      </c>
      <c r="C312" s="4">
        <v>2</v>
      </c>
      <c r="D312" s="4">
        <f>28.9*2</f>
        <v>57.8</v>
      </c>
      <c r="F312" t="s">
        <v>10</v>
      </c>
      <c r="G312" t="s">
        <v>8</v>
      </c>
      <c r="H312" t="s">
        <v>13</v>
      </c>
    </row>
    <row r="313" spans="1:8">
      <c r="A313" t="s">
        <v>9</v>
      </c>
      <c r="B313" t="s">
        <v>187</v>
      </c>
      <c r="C313" s="4">
        <v>3</v>
      </c>
      <c r="D313" s="4">
        <f>25.55*3</f>
        <v>76.650000000000006</v>
      </c>
      <c r="F313" t="s">
        <v>10</v>
      </c>
      <c r="G313" t="s">
        <v>8</v>
      </c>
      <c r="H313" t="s">
        <v>13</v>
      </c>
    </row>
    <row r="314" spans="1:8">
      <c r="A314" t="s">
        <v>9</v>
      </c>
      <c r="B314" t="s">
        <v>188</v>
      </c>
      <c r="C314" s="4">
        <v>3</v>
      </c>
      <c r="D314" s="4">
        <f>28.74*3</f>
        <v>86.22</v>
      </c>
      <c r="F314" t="s">
        <v>10</v>
      </c>
      <c r="G314" t="s">
        <v>8</v>
      </c>
      <c r="H314" t="s">
        <v>13</v>
      </c>
    </row>
    <row r="315" spans="1:8">
      <c r="A315" t="s">
        <v>9</v>
      </c>
      <c r="B315" t="s">
        <v>189</v>
      </c>
      <c r="C315" s="4">
        <v>2</v>
      </c>
      <c r="D315" s="4">
        <f>25.55*2</f>
        <v>51.1</v>
      </c>
      <c r="F315" t="s">
        <v>10</v>
      </c>
      <c r="G315" t="s">
        <v>8</v>
      </c>
      <c r="H315" t="s">
        <v>13</v>
      </c>
    </row>
    <row r="316" spans="1:8">
      <c r="A316" t="s">
        <v>9</v>
      </c>
      <c r="B316" t="s">
        <v>192</v>
      </c>
      <c r="C316" s="4">
        <v>2</v>
      </c>
      <c r="D316" s="4">
        <f>28.74*2</f>
        <v>57.48</v>
      </c>
      <c r="F316" t="s">
        <v>10</v>
      </c>
      <c r="G316" t="s">
        <v>8</v>
      </c>
      <c r="H316" t="s">
        <v>13</v>
      </c>
    </row>
    <row r="317" spans="1:8">
      <c r="A317" t="s">
        <v>9</v>
      </c>
      <c r="B317" t="s">
        <v>198</v>
      </c>
      <c r="C317" s="4">
        <v>3</v>
      </c>
      <c r="D317" s="4">
        <f>31.96*3</f>
        <v>95.88</v>
      </c>
      <c r="F317" t="s">
        <v>10</v>
      </c>
      <c r="G317" t="s">
        <v>8</v>
      </c>
      <c r="H317" t="s">
        <v>13</v>
      </c>
    </row>
    <row r="318" spans="1:8">
      <c r="A318" t="s">
        <v>9</v>
      </c>
      <c r="B318" t="s">
        <v>214</v>
      </c>
      <c r="C318" s="4">
        <v>2</v>
      </c>
      <c r="D318" s="4">
        <f>38.96*2</f>
        <v>77.92</v>
      </c>
      <c r="F318" t="s">
        <v>10</v>
      </c>
      <c r="G318" t="s">
        <v>8</v>
      </c>
      <c r="H318" t="s">
        <v>13</v>
      </c>
    </row>
    <row r="319" spans="1:8">
      <c r="A319" t="s">
        <v>9</v>
      </c>
      <c r="B319" t="s">
        <v>239</v>
      </c>
      <c r="C319" s="4">
        <v>1</v>
      </c>
      <c r="D319" s="4">
        <v>15.57</v>
      </c>
      <c r="F319" t="s">
        <v>10</v>
      </c>
      <c r="G319" t="s">
        <v>8</v>
      </c>
      <c r="H319" t="s">
        <v>13</v>
      </c>
    </row>
    <row r="320" spans="1:8">
      <c r="A320" t="s">
        <v>9</v>
      </c>
      <c r="B320" t="s">
        <v>236</v>
      </c>
      <c r="C320" s="4">
        <v>2</v>
      </c>
      <c r="D320" s="4">
        <f>18.57*2</f>
        <v>37.14</v>
      </c>
      <c r="F320" t="s">
        <v>10</v>
      </c>
      <c r="G320" t="s">
        <v>8</v>
      </c>
      <c r="H320" t="s">
        <v>13</v>
      </c>
    </row>
    <row r="321" spans="1:8">
      <c r="A321" t="s">
        <v>9</v>
      </c>
      <c r="B321" t="s">
        <v>228</v>
      </c>
      <c r="C321" s="4">
        <v>2</v>
      </c>
      <c r="D321" s="4">
        <f>18.57*2</f>
        <v>37.14</v>
      </c>
      <c r="F321" t="s">
        <v>10</v>
      </c>
      <c r="G321" t="s">
        <v>8</v>
      </c>
      <c r="H321" t="s">
        <v>13</v>
      </c>
    </row>
    <row r="322" spans="1:8">
      <c r="A322" t="s">
        <v>9</v>
      </c>
      <c r="B322" t="s">
        <v>215</v>
      </c>
      <c r="C322" s="4">
        <v>1</v>
      </c>
      <c r="D322" s="4">
        <v>25.3</v>
      </c>
      <c r="F322" t="s">
        <v>10</v>
      </c>
      <c r="G322" t="s">
        <v>8</v>
      </c>
      <c r="H322" t="s">
        <v>13</v>
      </c>
    </row>
    <row r="323" spans="1:8">
      <c r="A323" t="s">
        <v>9</v>
      </c>
      <c r="B323" t="s">
        <v>224</v>
      </c>
      <c r="C323" s="4">
        <v>2</v>
      </c>
      <c r="D323" s="4">
        <f>15.76*2</f>
        <v>31.52</v>
      </c>
      <c r="F323" t="s">
        <v>10</v>
      </c>
      <c r="G323" t="s">
        <v>8</v>
      </c>
      <c r="H323" t="s">
        <v>13</v>
      </c>
    </row>
    <row r="324" spans="1:8">
      <c r="A324" t="s">
        <v>9</v>
      </c>
      <c r="B324" t="s">
        <v>225</v>
      </c>
      <c r="C324" s="4">
        <v>2</v>
      </c>
      <c r="D324" s="4">
        <f>17.62*2</f>
        <v>35.24</v>
      </c>
      <c r="F324" t="s">
        <v>10</v>
      </c>
      <c r="G324" t="s">
        <v>8</v>
      </c>
      <c r="H324" t="s">
        <v>13</v>
      </c>
    </row>
    <row r="325" spans="1:8">
      <c r="A325" t="s">
        <v>9</v>
      </c>
      <c r="B325" t="s">
        <v>226</v>
      </c>
      <c r="C325" s="4">
        <v>1</v>
      </c>
      <c r="D325" s="4">
        <v>28.8</v>
      </c>
      <c r="F325" t="s">
        <v>10</v>
      </c>
      <c r="G325" t="s">
        <v>8</v>
      </c>
      <c r="H325" t="s">
        <v>13</v>
      </c>
    </row>
    <row r="326" spans="1:8">
      <c r="A326" t="s">
        <v>9</v>
      </c>
      <c r="B326" t="s">
        <v>218</v>
      </c>
      <c r="C326" s="4">
        <v>2</v>
      </c>
      <c r="D326" s="4">
        <f>17.45*2</f>
        <v>34.9</v>
      </c>
      <c r="F326" t="s">
        <v>10</v>
      </c>
      <c r="G326" t="s">
        <v>8</v>
      </c>
      <c r="H326" t="s">
        <v>13</v>
      </c>
    </row>
    <row r="327" spans="1:8">
      <c r="A327" t="s">
        <v>9</v>
      </c>
      <c r="B327" t="s">
        <v>221</v>
      </c>
      <c r="C327" s="4">
        <v>2</v>
      </c>
      <c r="D327" s="4">
        <f>19.09*2</f>
        <v>38.18</v>
      </c>
      <c r="F327" t="s">
        <v>10</v>
      </c>
      <c r="G327" t="s">
        <v>8</v>
      </c>
      <c r="H327" t="s">
        <v>13</v>
      </c>
    </row>
    <row r="328" spans="1:8">
      <c r="A328" t="s">
        <v>9</v>
      </c>
      <c r="B328" t="s">
        <v>222</v>
      </c>
      <c r="C328" s="4">
        <v>3</v>
      </c>
      <c r="D328" s="4">
        <f>21.83*3</f>
        <v>65.489999999999995</v>
      </c>
      <c r="F328" t="s">
        <v>10</v>
      </c>
      <c r="G328" t="s">
        <v>8</v>
      </c>
      <c r="H328" t="s">
        <v>13</v>
      </c>
    </row>
    <row r="329" spans="1:8">
      <c r="A329" t="s">
        <v>9</v>
      </c>
      <c r="B329" t="s">
        <v>223</v>
      </c>
      <c r="C329" s="4">
        <v>2</v>
      </c>
      <c r="D329" s="4">
        <f>17.45*2</f>
        <v>34.9</v>
      </c>
      <c r="F329" t="s">
        <v>10</v>
      </c>
      <c r="G329" t="s">
        <v>8</v>
      </c>
      <c r="H329" t="s">
        <v>13</v>
      </c>
    </row>
    <row r="330" spans="1:8">
      <c r="A330" t="s">
        <v>9</v>
      </c>
      <c r="B330" s="4" t="s">
        <v>18</v>
      </c>
      <c r="C330" s="4">
        <v>4</v>
      </c>
      <c r="D330" s="4">
        <f>13.63*4</f>
        <v>54.52</v>
      </c>
      <c r="F330" t="s">
        <v>10</v>
      </c>
      <c r="G330" t="s">
        <v>8</v>
      </c>
      <c r="H330" t="s">
        <v>13</v>
      </c>
    </row>
    <row r="331" spans="1:8">
      <c r="A331" t="s">
        <v>9</v>
      </c>
      <c r="B331" s="4" t="s">
        <v>19</v>
      </c>
      <c r="C331" s="4">
        <v>2</v>
      </c>
      <c r="D331" s="4">
        <f>11.18*C331</f>
        <v>22.36</v>
      </c>
      <c r="F331" t="s">
        <v>10</v>
      </c>
      <c r="G331" t="s">
        <v>8</v>
      </c>
      <c r="H331" t="s">
        <v>11</v>
      </c>
    </row>
    <row r="332" spans="1:8">
      <c r="A332" t="s">
        <v>9</v>
      </c>
      <c r="B332" t="s">
        <v>17</v>
      </c>
      <c r="C332">
        <v>1</v>
      </c>
      <c r="D332" s="4">
        <v>11.18</v>
      </c>
      <c r="F332" t="s">
        <v>10</v>
      </c>
      <c r="G332" t="s">
        <v>8</v>
      </c>
      <c r="H332" t="s">
        <v>11</v>
      </c>
    </row>
    <row r="333" spans="1:8">
      <c r="A333" t="s">
        <v>9</v>
      </c>
      <c r="B333" t="s">
        <v>15</v>
      </c>
      <c r="C333">
        <v>2</v>
      </c>
      <c r="D333" s="4">
        <f>13.98*2</f>
        <v>27.96</v>
      </c>
      <c r="E333" s="2"/>
      <c r="F333" t="s">
        <v>10</v>
      </c>
      <c r="G333" t="s">
        <v>8</v>
      </c>
      <c r="H333" t="s">
        <v>11</v>
      </c>
    </row>
    <row r="334" spans="1:8">
      <c r="A334" t="s">
        <v>9</v>
      </c>
      <c r="B334" t="s">
        <v>14</v>
      </c>
      <c r="C334">
        <v>2</v>
      </c>
      <c r="D334" s="4">
        <f>13.98*2</f>
        <v>27.96</v>
      </c>
      <c r="E334" s="2"/>
      <c r="F334" t="s">
        <v>10</v>
      </c>
      <c r="G334" t="s">
        <v>8</v>
      </c>
      <c r="H334" t="s">
        <v>11</v>
      </c>
    </row>
    <row r="335" spans="1:8">
      <c r="A335" t="s">
        <v>9</v>
      </c>
      <c r="B335" t="s">
        <v>25</v>
      </c>
      <c r="C335" s="4">
        <v>2</v>
      </c>
      <c r="D335" s="4">
        <f>16.7*C335</f>
        <v>33.4</v>
      </c>
      <c r="F335" t="s">
        <v>10</v>
      </c>
      <c r="G335" t="s">
        <v>8</v>
      </c>
      <c r="H335" t="s">
        <v>11</v>
      </c>
    </row>
    <row r="336" spans="1:8">
      <c r="A336" t="s">
        <v>9</v>
      </c>
      <c r="B336" t="s">
        <v>23</v>
      </c>
      <c r="C336">
        <v>1</v>
      </c>
      <c r="D336">
        <v>16.7</v>
      </c>
      <c r="F336" t="s">
        <v>10</v>
      </c>
      <c r="G336" t="s">
        <v>8</v>
      </c>
      <c r="H336" t="s">
        <v>11</v>
      </c>
    </row>
    <row r="337" spans="1:8">
      <c r="A337" t="s">
        <v>9</v>
      </c>
      <c r="B337" t="s">
        <v>20</v>
      </c>
      <c r="C337">
        <v>1</v>
      </c>
      <c r="D337">
        <v>13.98</v>
      </c>
      <c r="F337" t="s">
        <v>10</v>
      </c>
      <c r="G337" t="s">
        <v>8</v>
      </c>
      <c r="H337" t="s">
        <v>11</v>
      </c>
    </row>
    <row r="338" spans="1:8">
      <c r="A338" t="s">
        <v>9</v>
      </c>
      <c r="B338" t="s">
        <v>16</v>
      </c>
      <c r="C338">
        <v>2</v>
      </c>
      <c r="D338" s="4">
        <f>13.98*2</f>
        <v>27.96</v>
      </c>
      <c r="F338" t="s">
        <v>10</v>
      </c>
      <c r="G338" t="s">
        <v>8</v>
      </c>
      <c r="H338" t="s">
        <v>11</v>
      </c>
    </row>
    <row r="339" spans="1:8">
      <c r="A339" t="s">
        <v>9</v>
      </c>
      <c r="B339" t="s">
        <v>29</v>
      </c>
      <c r="C339" s="4">
        <v>3</v>
      </c>
      <c r="D339" s="4">
        <f>16.77*C339</f>
        <v>50.31</v>
      </c>
      <c r="F339" t="s">
        <v>10</v>
      </c>
      <c r="G339" t="s">
        <v>8</v>
      </c>
      <c r="H339" t="s">
        <v>11</v>
      </c>
    </row>
    <row r="340" spans="1:8">
      <c r="A340" t="s">
        <v>9</v>
      </c>
      <c r="B340" s="4" t="s">
        <v>24</v>
      </c>
      <c r="C340" s="4">
        <v>3</v>
      </c>
      <c r="D340" s="4">
        <f>16.77*C340</f>
        <v>50.31</v>
      </c>
      <c r="F340" t="s">
        <v>10</v>
      </c>
      <c r="G340" t="s">
        <v>8</v>
      </c>
      <c r="H340" t="s">
        <v>11</v>
      </c>
    </row>
    <row r="341" spans="1:8">
      <c r="A341" t="s">
        <v>9</v>
      </c>
      <c r="B341" t="s">
        <v>44</v>
      </c>
      <c r="C341" s="4">
        <v>2</v>
      </c>
      <c r="D341" s="4">
        <f>11.18*C341</f>
        <v>22.36</v>
      </c>
      <c r="F341" t="s">
        <v>10</v>
      </c>
      <c r="G341" t="s">
        <v>8</v>
      </c>
      <c r="H341" t="s">
        <v>11</v>
      </c>
    </row>
    <row r="342" spans="1:8">
      <c r="A342" t="s">
        <v>9</v>
      </c>
      <c r="B342" t="s">
        <v>47</v>
      </c>
      <c r="C342" s="4">
        <v>1</v>
      </c>
      <c r="D342" s="4">
        <v>13.98</v>
      </c>
      <c r="F342" t="s">
        <v>10</v>
      </c>
      <c r="G342" t="s">
        <v>8</v>
      </c>
      <c r="H342" t="s">
        <v>11</v>
      </c>
    </row>
    <row r="343" spans="1:8">
      <c r="A343" t="s">
        <v>9</v>
      </c>
      <c r="B343" t="s">
        <v>37</v>
      </c>
      <c r="C343" s="4">
        <v>3</v>
      </c>
      <c r="D343" s="4">
        <f>16.77*3</f>
        <v>50.31</v>
      </c>
      <c r="F343" t="s">
        <v>10</v>
      </c>
      <c r="G343" t="s">
        <v>8</v>
      </c>
      <c r="H343" t="s">
        <v>11</v>
      </c>
    </row>
    <row r="344" spans="1:8">
      <c r="A344" t="s">
        <v>9</v>
      </c>
      <c r="B344" t="s">
        <v>43</v>
      </c>
      <c r="C344" s="4">
        <v>1</v>
      </c>
      <c r="D344" s="4">
        <v>11.18</v>
      </c>
      <c r="F344" t="s">
        <v>10</v>
      </c>
      <c r="G344" t="s">
        <v>8</v>
      </c>
      <c r="H344" t="s">
        <v>11</v>
      </c>
    </row>
    <row r="345" spans="1:8">
      <c r="A345" t="s">
        <v>9</v>
      </c>
      <c r="B345" t="s">
        <v>45</v>
      </c>
      <c r="C345" s="4">
        <v>2</v>
      </c>
      <c r="D345" s="4">
        <f>18.78*2</f>
        <v>37.56</v>
      </c>
      <c r="F345" t="s">
        <v>10</v>
      </c>
      <c r="G345" t="s">
        <v>8</v>
      </c>
      <c r="H345" t="s">
        <v>11</v>
      </c>
    </row>
    <row r="346" spans="1:8">
      <c r="A346" t="s">
        <v>9</v>
      </c>
      <c r="B346" t="s">
        <v>41</v>
      </c>
      <c r="C346" s="4">
        <v>2</v>
      </c>
      <c r="D346" s="4">
        <f>16.09*2</f>
        <v>32.18</v>
      </c>
      <c r="F346" t="s">
        <v>10</v>
      </c>
      <c r="G346" t="s">
        <v>8</v>
      </c>
      <c r="H346" t="s">
        <v>11</v>
      </c>
    </row>
    <row r="347" spans="1:8">
      <c r="A347" t="s">
        <v>9</v>
      </c>
      <c r="B347" t="s">
        <v>35</v>
      </c>
      <c r="C347" s="4">
        <v>2</v>
      </c>
      <c r="D347" s="4">
        <f>16.09*2</f>
        <v>32.18</v>
      </c>
      <c r="F347" t="s">
        <v>10</v>
      </c>
      <c r="G347" t="s">
        <v>8</v>
      </c>
      <c r="H347" t="s">
        <v>11</v>
      </c>
    </row>
    <row r="348" spans="1:8">
      <c r="A348" t="s">
        <v>9</v>
      </c>
      <c r="B348" t="s">
        <v>40</v>
      </c>
      <c r="C348" s="4">
        <v>3</v>
      </c>
      <c r="D348" s="4">
        <f>16.09*3</f>
        <v>48.269999999999996</v>
      </c>
      <c r="F348" t="s">
        <v>10</v>
      </c>
      <c r="G348" t="s">
        <v>8</v>
      </c>
      <c r="H348" t="s">
        <v>11</v>
      </c>
    </row>
    <row r="349" spans="1:8">
      <c r="A349" t="s">
        <v>9</v>
      </c>
      <c r="B349" t="s">
        <v>39</v>
      </c>
      <c r="C349" s="4">
        <v>1</v>
      </c>
      <c r="D349">
        <v>16.09</v>
      </c>
      <c r="F349" t="s">
        <v>10</v>
      </c>
      <c r="G349" t="s">
        <v>8</v>
      </c>
      <c r="H349" t="s">
        <v>11</v>
      </c>
    </row>
    <row r="350" spans="1:8">
      <c r="A350" t="s">
        <v>9</v>
      </c>
      <c r="B350" t="s">
        <v>34</v>
      </c>
      <c r="C350" s="4">
        <v>1</v>
      </c>
      <c r="D350">
        <v>16.09</v>
      </c>
      <c r="F350" t="s">
        <v>10</v>
      </c>
      <c r="G350" t="s">
        <v>8</v>
      </c>
      <c r="H350" t="s">
        <v>11</v>
      </c>
    </row>
    <row r="351" spans="1:8">
      <c r="A351" t="s">
        <v>9</v>
      </c>
      <c r="B351" t="s">
        <v>48</v>
      </c>
      <c r="C351" s="4">
        <v>2</v>
      </c>
      <c r="D351" s="4">
        <f>13.97*2</f>
        <v>27.94</v>
      </c>
      <c r="F351" t="s">
        <v>10</v>
      </c>
      <c r="G351" t="s">
        <v>8</v>
      </c>
      <c r="H351" t="s">
        <v>11</v>
      </c>
    </row>
    <row r="352" spans="1:8">
      <c r="A352" t="s">
        <v>9</v>
      </c>
      <c r="B352" t="s">
        <v>33</v>
      </c>
      <c r="C352" s="4">
        <v>1</v>
      </c>
      <c r="D352">
        <v>13.97</v>
      </c>
      <c r="F352" t="s">
        <v>10</v>
      </c>
      <c r="G352" t="s">
        <v>8</v>
      </c>
      <c r="H352" t="s">
        <v>11</v>
      </c>
    </row>
    <row r="353" spans="1:8">
      <c r="A353" t="s">
        <v>9</v>
      </c>
      <c r="B353" s="4" t="s">
        <v>59</v>
      </c>
      <c r="C353" s="4">
        <v>3</v>
      </c>
      <c r="D353" s="4">
        <f>18.79*3</f>
        <v>56.37</v>
      </c>
      <c r="F353" t="s">
        <v>10</v>
      </c>
      <c r="G353" t="s">
        <v>8</v>
      </c>
      <c r="H353" t="s">
        <v>11</v>
      </c>
    </row>
    <row r="354" spans="1:8">
      <c r="A354" t="s">
        <v>9</v>
      </c>
      <c r="B354" t="s">
        <v>28</v>
      </c>
      <c r="C354" s="4">
        <v>6</v>
      </c>
      <c r="D354" s="4">
        <f>30.05*C354</f>
        <v>180.3</v>
      </c>
      <c r="F354" t="s">
        <v>10</v>
      </c>
      <c r="G354" t="s">
        <v>8</v>
      </c>
      <c r="H354" t="s">
        <v>11</v>
      </c>
    </row>
    <row r="355" spans="1:8">
      <c r="A355" t="s">
        <v>9</v>
      </c>
      <c r="B355" t="s">
        <v>27</v>
      </c>
      <c r="C355" s="4">
        <v>2</v>
      </c>
      <c r="D355" s="4">
        <f>11.18*C355</f>
        <v>22.36</v>
      </c>
      <c r="F355" t="s">
        <v>10</v>
      </c>
      <c r="G355" t="s">
        <v>8</v>
      </c>
      <c r="H355" t="s">
        <v>11</v>
      </c>
    </row>
    <row r="356" spans="1:8">
      <c r="A356" t="s">
        <v>9</v>
      </c>
      <c r="B356" t="s">
        <v>46</v>
      </c>
      <c r="C356" s="4">
        <v>2</v>
      </c>
      <c r="D356" s="4">
        <f>10.72*2</f>
        <v>21.44</v>
      </c>
      <c r="F356" t="s">
        <v>10</v>
      </c>
      <c r="G356" t="s">
        <v>8</v>
      </c>
      <c r="H356" t="s">
        <v>11</v>
      </c>
    </row>
    <row r="357" spans="1:8">
      <c r="A357" t="s">
        <v>9</v>
      </c>
      <c r="B357" t="s">
        <v>38</v>
      </c>
      <c r="C357" s="4">
        <v>1</v>
      </c>
      <c r="D357">
        <v>10.72</v>
      </c>
      <c r="F357" t="s">
        <v>10</v>
      </c>
      <c r="G357" t="s">
        <v>8</v>
      </c>
      <c r="H357" t="s">
        <v>11</v>
      </c>
    </row>
    <row r="358" spans="1:8">
      <c r="A358" t="s">
        <v>9</v>
      </c>
      <c r="B358" t="s">
        <v>49</v>
      </c>
      <c r="C358" s="4">
        <v>3</v>
      </c>
      <c r="D358" s="4">
        <f>10.06*3</f>
        <v>30.18</v>
      </c>
      <c r="F358" t="s">
        <v>10</v>
      </c>
      <c r="G358" t="s">
        <v>8</v>
      </c>
      <c r="H358" t="s">
        <v>11</v>
      </c>
    </row>
    <row r="359" spans="1:8">
      <c r="A359" t="s">
        <v>9</v>
      </c>
      <c r="B359" t="s">
        <v>36</v>
      </c>
      <c r="C359" s="4">
        <v>2</v>
      </c>
      <c r="D359" s="4">
        <f>10.06*C359</f>
        <v>20.12</v>
      </c>
      <c r="F359" t="s">
        <v>10</v>
      </c>
      <c r="G359" t="s">
        <v>8</v>
      </c>
      <c r="H359" t="s">
        <v>11</v>
      </c>
    </row>
    <row r="360" spans="1:8">
      <c r="A360" t="s">
        <v>9</v>
      </c>
      <c r="B360" t="s">
        <v>42</v>
      </c>
      <c r="C360" s="4">
        <v>4</v>
      </c>
      <c r="D360" s="4">
        <f>10.06*C360</f>
        <v>40.24</v>
      </c>
      <c r="F360" t="s">
        <v>10</v>
      </c>
      <c r="G360" t="s">
        <v>8</v>
      </c>
      <c r="H360" t="s">
        <v>11</v>
      </c>
    </row>
    <row r="361" spans="1:8">
      <c r="A361" t="s">
        <v>9</v>
      </c>
      <c r="B361" t="s">
        <v>54</v>
      </c>
      <c r="C361" s="4">
        <v>1</v>
      </c>
      <c r="D361" s="4">
        <v>10.06</v>
      </c>
      <c r="F361" t="s">
        <v>10</v>
      </c>
      <c r="G361" t="s">
        <v>8</v>
      </c>
      <c r="H361" t="s">
        <v>11</v>
      </c>
    </row>
    <row r="362" spans="1:8">
      <c r="A362" t="s">
        <v>9</v>
      </c>
      <c r="B362" t="s">
        <v>55</v>
      </c>
      <c r="C362" s="4">
        <v>1</v>
      </c>
      <c r="D362" s="4">
        <v>10.06</v>
      </c>
      <c r="F362" t="s">
        <v>10</v>
      </c>
      <c r="G362" t="s">
        <v>8</v>
      </c>
      <c r="H362" t="s">
        <v>11</v>
      </c>
    </row>
    <row r="363" spans="1:8">
      <c r="A363" t="s">
        <v>9</v>
      </c>
      <c r="B363" t="s">
        <v>51</v>
      </c>
      <c r="C363" s="4">
        <v>3</v>
      </c>
      <c r="D363" s="4">
        <f>10.74*3</f>
        <v>32.22</v>
      </c>
      <c r="F363" t="s">
        <v>10</v>
      </c>
      <c r="G363" t="s">
        <v>8</v>
      </c>
      <c r="H363" t="s">
        <v>11</v>
      </c>
    </row>
    <row r="364" spans="1:8">
      <c r="A364" t="s">
        <v>9</v>
      </c>
      <c r="B364" s="4" t="s">
        <v>52</v>
      </c>
      <c r="C364" s="4">
        <v>3</v>
      </c>
      <c r="D364" s="4">
        <f>10.74*3</f>
        <v>32.22</v>
      </c>
      <c r="F364" t="s">
        <v>10</v>
      </c>
      <c r="G364" t="s">
        <v>8</v>
      </c>
      <c r="H364" t="s">
        <v>11</v>
      </c>
    </row>
    <row r="365" spans="1:8">
      <c r="A365" t="s">
        <v>9</v>
      </c>
      <c r="B365" t="s">
        <v>32</v>
      </c>
      <c r="C365" s="4">
        <v>1</v>
      </c>
      <c r="D365">
        <v>10.74</v>
      </c>
      <c r="F365" t="s">
        <v>10</v>
      </c>
      <c r="G365" t="s">
        <v>8</v>
      </c>
      <c r="H365" t="s">
        <v>11</v>
      </c>
    </row>
    <row r="366" spans="1:8">
      <c r="A366" t="s">
        <v>9</v>
      </c>
      <c r="B366" t="s">
        <v>50</v>
      </c>
      <c r="C366" s="4">
        <v>2</v>
      </c>
      <c r="D366" s="4">
        <f>11.17*C366</f>
        <v>22.34</v>
      </c>
      <c r="F366" t="s">
        <v>10</v>
      </c>
      <c r="G366" t="s">
        <v>8</v>
      </c>
      <c r="H366" t="s">
        <v>11</v>
      </c>
    </row>
    <row r="367" spans="1:8">
      <c r="A367" t="s">
        <v>9</v>
      </c>
      <c r="B367" t="s">
        <v>26</v>
      </c>
      <c r="C367" s="4">
        <v>2</v>
      </c>
      <c r="D367" s="4">
        <f>26.16*C367</f>
        <v>52.32</v>
      </c>
      <c r="F367" t="s">
        <v>10</v>
      </c>
      <c r="G367" t="s">
        <v>8</v>
      </c>
      <c r="H367" t="s">
        <v>11</v>
      </c>
    </row>
    <row r="368" spans="1:8">
      <c r="A368" t="s">
        <v>9</v>
      </c>
      <c r="B368" t="s">
        <v>22</v>
      </c>
      <c r="C368">
        <v>1</v>
      </c>
      <c r="D368">
        <v>16.7</v>
      </c>
      <c r="F368" t="s">
        <v>10</v>
      </c>
      <c r="G368" t="s">
        <v>8</v>
      </c>
      <c r="H368" t="s">
        <v>11</v>
      </c>
    </row>
    <row r="369" spans="1:8">
      <c r="A369" t="s">
        <v>9</v>
      </c>
      <c r="B369" t="s">
        <v>31</v>
      </c>
      <c r="C369" s="4">
        <v>1</v>
      </c>
      <c r="D369">
        <v>12.8</v>
      </c>
      <c r="F369" t="s">
        <v>10</v>
      </c>
      <c r="G369" t="s">
        <v>8</v>
      </c>
      <c r="H369" t="s">
        <v>11</v>
      </c>
    </row>
    <row r="370" spans="1:8">
      <c r="A370" t="s">
        <v>9</v>
      </c>
      <c r="B370" t="s">
        <v>30</v>
      </c>
      <c r="C370" s="4">
        <v>3</v>
      </c>
      <c r="D370" s="4">
        <f>16.63*C370</f>
        <v>49.89</v>
      </c>
      <c r="F370" t="s">
        <v>10</v>
      </c>
      <c r="G370" t="s">
        <v>8</v>
      </c>
      <c r="H370" t="s">
        <v>11</v>
      </c>
    </row>
    <row r="371" spans="1:8">
      <c r="A371" t="s">
        <v>9</v>
      </c>
      <c r="B371" s="4" t="s">
        <v>18</v>
      </c>
      <c r="C371">
        <v>4</v>
      </c>
      <c r="D371" s="4">
        <f>13.63*4</f>
        <v>54.52</v>
      </c>
      <c r="F371" t="s">
        <v>10</v>
      </c>
      <c r="G371" t="s">
        <v>8</v>
      </c>
      <c r="H371" t="s">
        <v>11</v>
      </c>
    </row>
    <row r="372" spans="1:8">
      <c r="A372" t="s">
        <v>9</v>
      </c>
      <c r="B372" t="s">
        <v>21</v>
      </c>
      <c r="C372">
        <v>1</v>
      </c>
      <c r="D372">
        <v>16.13</v>
      </c>
      <c r="F372" t="s">
        <v>10</v>
      </c>
      <c r="G372" t="s">
        <v>8</v>
      </c>
      <c r="H372" t="s">
        <v>11</v>
      </c>
    </row>
    <row r="373" spans="1:8">
      <c r="A373" t="s">
        <v>9</v>
      </c>
      <c r="B373" s="4" t="s">
        <v>19</v>
      </c>
      <c r="C373" s="4">
        <v>3</v>
      </c>
      <c r="D373" s="4">
        <f>11.18*3</f>
        <v>33.54</v>
      </c>
      <c r="F373" t="s">
        <v>10</v>
      </c>
      <c r="G373" t="s">
        <v>8</v>
      </c>
      <c r="H373" t="s">
        <v>12</v>
      </c>
    </row>
    <row r="374" spans="1:8">
      <c r="A374" t="s">
        <v>9</v>
      </c>
      <c r="B374" s="4" t="s">
        <v>14</v>
      </c>
      <c r="C374" s="4">
        <v>2</v>
      </c>
      <c r="D374" s="4">
        <f>13.98*2</f>
        <v>27.96</v>
      </c>
      <c r="F374" t="s">
        <v>10</v>
      </c>
      <c r="G374" t="s">
        <v>8</v>
      </c>
      <c r="H374" t="s">
        <v>12</v>
      </c>
    </row>
    <row r="375" spans="1:8">
      <c r="A375" t="s">
        <v>9</v>
      </c>
      <c r="B375" s="4" t="s">
        <v>29</v>
      </c>
      <c r="C375" s="4">
        <v>3</v>
      </c>
      <c r="D375" s="4">
        <f>16.77*3</f>
        <v>50.31</v>
      </c>
      <c r="F375" t="s">
        <v>10</v>
      </c>
      <c r="G375" t="s">
        <v>8</v>
      </c>
      <c r="H375" t="s">
        <v>12</v>
      </c>
    </row>
    <row r="376" spans="1:8">
      <c r="A376" t="s">
        <v>9</v>
      </c>
      <c r="B376" s="4" t="s">
        <v>24</v>
      </c>
      <c r="C376" s="4">
        <v>2</v>
      </c>
      <c r="D376" s="4">
        <f>16.77*2</f>
        <v>33.54</v>
      </c>
      <c r="F376" t="s">
        <v>10</v>
      </c>
      <c r="G376" t="s">
        <v>8</v>
      </c>
      <c r="H376" t="s">
        <v>12</v>
      </c>
    </row>
    <row r="377" spans="1:8">
      <c r="A377" t="s">
        <v>9</v>
      </c>
      <c r="B377" s="4" t="s">
        <v>44</v>
      </c>
      <c r="C377" s="4">
        <v>2</v>
      </c>
      <c r="D377" s="4">
        <v>11.18</v>
      </c>
      <c r="F377" t="s">
        <v>10</v>
      </c>
      <c r="G377" t="s">
        <v>8</v>
      </c>
      <c r="H377" t="s">
        <v>12</v>
      </c>
    </row>
    <row r="378" spans="1:8">
      <c r="A378" t="s">
        <v>9</v>
      </c>
      <c r="B378" s="4" t="s">
        <v>37</v>
      </c>
      <c r="C378" s="4">
        <v>4</v>
      </c>
      <c r="D378" s="4">
        <f>16.77*4</f>
        <v>67.08</v>
      </c>
      <c r="F378" t="s">
        <v>10</v>
      </c>
      <c r="G378" t="s">
        <v>8</v>
      </c>
      <c r="H378" t="s">
        <v>12</v>
      </c>
    </row>
    <row r="379" spans="1:8">
      <c r="A379" t="s">
        <v>9</v>
      </c>
      <c r="B379" s="4" t="s">
        <v>43</v>
      </c>
      <c r="C379" s="4">
        <v>1</v>
      </c>
      <c r="D379" s="4">
        <v>11.18</v>
      </c>
      <c r="F379" t="s">
        <v>10</v>
      </c>
      <c r="G379" t="s">
        <v>8</v>
      </c>
      <c r="H379" t="s">
        <v>12</v>
      </c>
    </row>
    <row r="380" spans="1:8">
      <c r="A380" t="s">
        <v>9</v>
      </c>
      <c r="B380" s="4" t="s">
        <v>35</v>
      </c>
      <c r="C380" s="4">
        <v>2</v>
      </c>
      <c r="D380" s="4">
        <f>16.09*2</f>
        <v>32.18</v>
      </c>
      <c r="F380" t="s">
        <v>10</v>
      </c>
      <c r="G380" t="s">
        <v>8</v>
      </c>
      <c r="H380" t="s">
        <v>12</v>
      </c>
    </row>
    <row r="381" spans="1:8">
      <c r="A381" t="s">
        <v>9</v>
      </c>
      <c r="B381" s="4" t="s">
        <v>40</v>
      </c>
      <c r="C381" s="4">
        <v>4</v>
      </c>
      <c r="D381" s="4">
        <f>16.09*4</f>
        <v>64.36</v>
      </c>
      <c r="F381" t="s">
        <v>10</v>
      </c>
      <c r="G381" t="s">
        <v>8</v>
      </c>
      <c r="H381" t="s">
        <v>12</v>
      </c>
    </row>
    <row r="382" spans="1:8">
      <c r="A382" t="s">
        <v>9</v>
      </c>
      <c r="B382" t="s">
        <v>59</v>
      </c>
      <c r="C382" s="4">
        <v>3</v>
      </c>
      <c r="D382" s="4">
        <f>18.79*3</f>
        <v>56.37</v>
      </c>
      <c r="F382" t="s">
        <v>10</v>
      </c>
      <c r="G382" t="s">
        <v>8</v>
      </c>
      <c r="H382" t="s">
        <v>12</v>
      </c>
    </row>
    <row r="383" spans="1:8">
      <c r="A383" t="s">
        <v>9</v>
      </c>
      <c r="B383" t="s">
        <v>53</v>
      </c>
      <c r="C383" s="4">
        <v>2</v>
      </c>
      <c r="D383" s="4">
        <f>16.77*2</f>
        <v>33.54</v>
      </c>
      <c r="F383" t="s">
        <v>10</v>
      </c>
      <c r="G383" t="s">
        <v>8</v>
      </c>
      <c r="H383" t="s">
        <v>12</v>
      </c>
    </row>
    <row r="384" spans="1:8">
      <c r="A384" t="s">
        <v>9</v>
      </c>
      <c r="B384" t="s">
        <v>56</v>
      </c>
      <c r="C384" s="4">
        <v>2</v>
      </c>
      <c r="D384" s="4">
        <f>17.62*2</f>
        <v>35.24</v>
      </c>
      <c r="F384" t="s">
        <v>10</v>
      </c>
      <c r="G384" t="s">
        <v>8</v>
      </c>
      <c r="H384" t="s">
        <v>12</v>
      </c>
    </row>
    <row r="385" spans="1:8">
      <c r="A385" t="s">
        <v>9</v>
      </c>
      <c r="B385" t="s">
        <v>57</v>
      </c>
      <c r="C385" s="4">
        <v>2</v>
      </c>
      <c r="D385" s="4">
        <f>17.62*2</f>
        <v>35.24</v>
      </c>
      <c r="F385" t="s">
        <v>10</v>
      </c>
      <c r="G385" t="s">
        <v>8</v>
      </c>
      <c r="H385" t="s">
        <v>12</v>
      </c>
    </row>
    <row r="386" spans="1:8">
      <c r="A386" t="s">
        <v>9</v>
      </c>
      <c r="B386" t="s">
        <v>58</v>
      </c>
      <c r="C386" s="4">
        <v>1</v>
      </c>
      <c r="D386" s="4">
        <v>17.62</v>
      </c>
      <c r="F386" t="s">
        <v>10</v>
      </c>
      <c r="G386" t="s">
        <v>8</v>
      </c>
      <c r="H386" t="s">
        <v>12</v>
      </c>
    </row>
    <row r="387" spans="1:8">
      <c r="A387" t="s">
        <v>9</v>
      </c>
      <c r="B387" t="s">
        <v>61</v>
      </c>
      <c r="C387">
        <v>1</v>
      </c>
      <c r="D387">
        <v>12.87</v>
      </c>
      <c r="F387" t="s">
        <v>10</v>
      </c>
      <c r="G387" t="s">
        <v>8</v>
      </c>
      <c r="H387" t="s">
        <v>12</v>
      </c>
    </row>
    <row r="388" spans="1:8">
      <c r="A388" t="s">
        <v>9</v>
      </c>
      <c r="B388" t="s">
        <v>60</v>
      </c>
      <c r="C388" s="4">
        <v>2</v>
      </c>
      <c r="D388" s="4">
        <f>12.87*2</f>
        <v>25.74</v>
      </c>
      <c r="F388" t="s">
        <v>10</v>
      </c>
      <c r="G388" t="s">
        <v>8</v>
      </c>
      <c r="H388" t="s">
        <v>12</v>
      </c>
    </row>
    <row r="389" spans="1:8">
      <c r="A389" t="s">
        <v>9</v>
      </c>
      <c r="B389" t="s">
        <v>62</v>
      </c>
      <c r="C389">
        <v>1</v>
      </c>
      <c r="D389">
        <v>10.56</v>
      </c>
      <c r="F389" t="s">
        <v>10</v>
      </c>
      <c r="G389" t="s">
        <v>8</v>
      </c>
      <c r="H389" t="s">
        <v>12</v>
      </c>
    </row>
    <row r="390" spans="1:8">
      <c r="A390" t="s">
        <v>9</v>
      </c>
      <c r="B390" t="s">
        <v>64</v>
      </c>
      <c r="C390">
        <v>1</v>
      </c>
      <c r="D390">
        <v>13.27</v>
      </c>
      <c r="F390" t="s">
        <v>10</v>
      </c>
      <c r="G390" t="s">
        <v>8</v>
      </c>
      <c r="H390" t="s">
        <v>12</v>
      </c>
    </row>
    <row r="391" spans="1:8">
      <c r="A391" t="s">
        <v>9</v>
      </c>
      <c r="B391" t="s">
        <v>66</v>
      </c>
      <c r="C391">
        <v>1</v>
      </c>
      <c r="D391">
        <v>16.77</v>
      </c>
      <c r="F391" t="s">
        <v>10</v>
      </c>
      <c r="G391" t="s">
        <v>8</v>
      </c>
      <c r="H391" t="s">
        <v>12</v>
      </c>
    </row>
    <row r="392" spans="1:8">
      <c r="A392" t="s">
        <v>9</v>
      </c>
      <c r="B392" t="s">
        <v>67</v>
      </c>
      <c r="C392" s="4">
        <v>3</v>
      </c>
      <c r="D392" s="4">
        <f>19.01*3</f>
        <v>57.03</v>
      </c>
      <c r="F392" t="s">
        <v>10</v>
      </c>
      <c r="G392" t="s">
        <v>8</v>
      </c>
      <c r="H392" t="s">
        <v>12</v>
      </c>
    </row>
    <row r="393" spans="1:8">
      <c r="A393" t="s">
        <v>9</v>
      </c>
      <c r="B393" t="s">
        <v>68</v>
      </c>
      <c r="C393" s="4">
        <v>2</v>
      </c>
      <c r="D393" s="4">
        <f>16.77*2</f>
        <v>33.54</v>
      </c>
      <c r="F393" t="s">
        <v>10</v>
      </c>
      <c r="G393" t="s">
        <v>8</v>
      </c>
      <c r="H393" t="s">
        <v>12</v>
      </c>
    </row>
    <row r="394" spans="1:8">
      <c r="A394" t="s">
        <v>9</v>
      </c>
      <c r="B394" t="s">
        <v>69</v>
      </c>
      <c r="C394" s="4">
        <v>1</v>
      </c>
      <c r="D394" s="4">
        <v>19.010000000000002</v>
      </c>
      <c r="F394" t="s">
        <v>10</v>
      </c>
      <c r="G394" t="s">
        <v>8</v>
      </c>
      <c r="H394" t="s">
        <v>12</v>
      </c>
    </row>
    <row r="395" spans="1:8">
      <c r="A395" t="s">
        <v>9</v>
      </c>
      <c r="B395" t="s">
        <v>72</v>
      </c>
      <c r="C395" s="4">
        <v>4</v>
      </c>
      <c r="D395" s="4">
        <f>16.09*4</f>
        <v>64.36</v>
      </c>
      <c r="F395" t="s">
        <v>10</v>
      </c>
      <c r="G395" t="s">
        <v>8</v>
      </c>
      <c r="H395" t="s">
        <v>12</v>
      </c>
    </row>
    <row r="396" spans="1:8">
      <c r="A396" t="s">
        <v>9</v>
      </c>
      <c r="B396" t="s">
        <v>71</v>
      </c>
      <c r="C396" s="4">
        <v>1</v>
      </c>
      <c r="D396" s="4">
        <v>16.09</v>
      </c>
      <c r="F396" t="s">
        <v>10</v>
      </c>
      <c r="G396" t="s">
        <v>8</v>
      </c>
      <c r="H396" t="s">
        <v>12</v>
      </c>
    </row>
    <row r="397" spans="1:8">
      <c r="A397" t="s">
        <v>9</v>
      </c>
      <c r="B397" t="s">
        <v>65</v>
      </c>
      <c r="C397">
        <v>1</v>
      </c>
      <c r="D397">
        <v>13.42</v>
      </c>
      <c r="F397" t="s">
        <v>10</v>
      </c>
      <c r="G397" t="s">
        <v>8</v>
      </c>
      <c r="H397" t="s">
        <v>12</v>
      </c>
    </row>
    <row r="398" spans="1:8">
      <c r="A398" t="s">
        <v>9</v>
      </c>
      <c r="B398" s="4" t="s">
        <v>28</v>
      </c>
      <c r="C398" s="4">
        <v>7</v>
      </c>
      <c r="D398" s="4">
        <f>30.05*7</f>
        <v>210.35</v>
      </c>
      <c r="F398" t="s">
        <v>10</v>
      </c>
      <c r="G398" t="s">
        <v>8</v>
      </c>
      <c r="H398" t="s">
        <v>12</v>
      </c>
    </row>
    <row r="399" spans="1:8">
      <c r="A399" t="s">
        <v>9</v>
      </c>
      <c r="B399" s="4" t="s">
        <v>46</v>
      </c>
      <c r="C399" s="4">
        <v>2</v>
      </c>
      <c r="D399" s="4">
        <f>10.72*2</f>
        <v>21.44</v>
      </c>
      <c r="F399" t="s">
        <v>10</v>
      </c>
      <c r="G399" t="s">
        <v>8</v>
      </c>
      <c r="H399" t="s">
        <v>12</v>
      </c>
    </row>
    <row r="400" spans="1:8">
      <c r="A400" t="s">
        <v>9</v>
      </c>
      <c r="B400" s="4" t="s">
        <v>49</v>
      </c>
      <c r="C400" s="4">
        <v>3</v>
      </c>
      <c r="D400" s="4">
        <f>10.06*3</f>
        <v>30.18</v>
      </c>
      <c r="F400" t="s">
        <v>10</v>
      </c>
      <c r="G400" t="s">
        <v>8</v>
      </c>
      <c r="H400" t="s">
        <v>12</v>
      </c>
    </row>
    <row r="401" spans="1:8">
      <c r="A401" t="s">
        <v>9</v>
      </c>
      <c r="B401" s="4" t="s">
        <v>42</v>
      </c>
      <c r="C401" s="4">
        <v>4</v>
      </c>
      <c r="D401" s="4">
        <f>10.06*4</f>
        <v>40.24</v>
      </c>
      <c r="F401" t="s">
        <v>10</v>
      </c>
      <c r="G401" t="s">
        <v>8</v>
      </c>
      <c r="H401" t="s">
        <v>12</v>
      </c>
    </row>
    <row r="402" spans="1:8">
      <c r="A402" t="s">
        <v>9</v>
      </c>
      <c r="B402" t="s">
        <v>54</v>
      </c>
      <c r="C402" s="4">
        <v>1</v>
      </c>
      <c r="D402" s="4">
        <v>10.06</v>
      </c>
      <c r="F402" t="s">
        <v>10</v>
      </c>
      <c r="G402" t="s">
        <v>8</v>
      </c>
      <c r="H402" t="s">
        <v>12</v>
      </c>
    </row>
    <row r="403" spans="1:8">
      <c r="A403" t="s">
        <v>9</v>
      </c>
      <c r="B403" t="s">
        <v>55</v>
      </c>
      <c r="C403" s="4">
        <v>1</v>
      </c>
      <c r="D403" s="4">
        <v>10.06</v>
      </c>
      <c r="F403" t="s">
        <v>10</v>
      </c>
      <c r="G403" t="s">
        <v>8</v>
      </c>
      <c r="H403" t="s">
        <v>12</v>
      </c>
    </row>
    <row r="404" spans="1:8">
      <c r="A404" t="s">
        <v>9</v>
      </c>
      <c r="B404" s="4" t="s">
        <v>52</v>
      </c>
      <c r="C404" s="4">
        <v>3</v>
      </c>
      <c r="D404" s="4">
        <f>10.74*3</f>
        <v>32.22</v>
      </c>
      <c r="F404" t="s">
        <v>10</v>
      </c>
      <c r="G404" t="s">
        <v>8</v>
      </c>
      <c r="H404" t="s">
        <v>12</v>
      </c>
    </row>
    <row r="405" spans="1:8">
      <c r="A405" t="s">
        <v>9</v>
      </c>
      <c r="B405" t="s">
        <v>63</v>
      </c>
      <c r="C405">
        <v>1</v>
      </c>
      <c r="D405">
        <v>11.18</v>
      </c>
      <c r="F405" t="s">
        <v>10</v>
      </c>
      <c r="G405" t="s">
        <v>8</v>
      </c>
      <c r="H405" t="s">
        <v>12</v>
      </c>
    </row>
    <row r="406" spans="1:8">
      <c r="A406" t="s">
        <v>9</v>
      </c>
      <c r="B406" t="s">
        <v>70</v>
      </c>
      <c r="C406" s="4">
        <v>3</v>
      </c>
      <c r="D406" s="4">
        <f>10.62*3</f>
        <v>31.86</v>
      </c>
      <c r="F406" t="s">
        <v>10</v>
      </c>
      <c r="G406" t="s">
        <v>8</v>
      </c>
      <c r="H406" t="s">
        <v>12</v>
      </c>
    </row>
    <row r="407" spans="1:8">
      <c r="A407" t="s">
        <v>9</v>
      </c>
      <c r="B407" t="s">
        <v>73</v>
      </c>
      <c r="C407" s="4">
        <v>2</v>
      </c>
      <c r="D407" s="4">
        <f>10.06*2</f>
        <v>20.12</v>
      </c>
      <c r="F407" t="s">
        <v>10</v>
      </c>
      <c r="G407" t="s">
        <v>8</v>
      </c>
      <c r="H407" t="s">
        <v>12</v>
      </c>
    </row>
    <row r="408" spans="1:8">
      <c r="A408" t="s">
        <v>9</v>
      </c>
      <c r="B408" s="4" t="s">
        <v>26</v>
      </c>
      <c r="C408" s="4">
        <v>2</v>
      </c>
      <c r="D408" s="4">
        <f>26.16*2</f>
        <v>52.32</v>
      </c>
      <c r="F408" t="s">
        <v>10</v>
      </c>
      <c r="G408" t="s">
        <v>8</v>
      </c>
      <c r="H408" t="s">
        <v>12</v>
      </c>
    </row>
    <row r="409" spans="1:8">
      <c r="A409" t="s">
        <v>9</v>
      </c>
      <c r="B409" s="4" t="s">
        <v>18</v>
      </c>
      <c r="C409" s="4">
        <v>4</v>
      </c>
      <c r="D409" s="4">
        <f>13.63*4</f>
        <v>54.52</v>
      </c>
      <c r="F409" t="s">
        <v>10</v>
      </c>
      <c r="G409" t="s">
        <v>8</v>
      </c>
      <c r="H409" t="s">
        <v>12</v>
      </c>
    </row>
  </sheetData>
  <phoneticPr fontId="4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Shelley Wu</cp:lastModifiedBy>
  <dcterms:created xsi:type="dcterms:W3CDTF">2022-08-05T23:30:04Z</dcterms:created>
  <dcterms:modified xsi:type="dcterms:W3CDTF">2024-02-16T19:56:20Z</dcterms:modified>
</cp:coreProperties>
</file>