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JCP\JCP charge back\"/>
    </mc:Choice>
  </mc:AlternateContent>
  <bookViews>
    <workbookView xWindow="120" yWindow="15" windowWidth="18960" windowHeight="11325" activeTab="1"/>
  </bookViews>
  <sheets>
    <sheet name="Table 1" sheetId="1" r:id="rId1"/>
    <sheet name="Summary" sheetId="2" r:id="rId2"/>
    <sheet name="master reason list" sheetId="3" r:id="rId3"/>
    <sheet name="Sheet2" sheetId="4" r:id="rId4"/>
  </sheets>
  <externalReferences>
    <externalReference r:id="rId5"/>
  </externalReferences>
  <definedNames>
    <definedName name="_xlnm._FilterDatabase" localSheetId="3" hidden="1">Sheet2!$A$1:$W$1203</definedName>
  </definedNames>
  <calcPr calcId="152511"/>
</workbook>
</file>

<file path=xl/calcChain.xml><?xml version="1.0" encoding="utf-8"?>
<calcChain xmlns="http://schemas.openxmlformats.org/spreadsheetml/2006/main">
  <c r="S36" i="2" l="1"/>
  <c r="S21" i="2"/>
  <c r="T20" i="2"/>
  <c r="T36" i="2"/>
  <c r="Y36" i="2" s="1"/>
  <c r="Z36" i="2" s="1"/>
  <c r="T35" i="2"/>
  <c r="U36" i="2"/>
  <c r="S35" i="2"/>
  <c r="Y35" i="2" s="1"/>
  <c r="Z35" i="2" s="1"/>
  <c r="U35" i="2"/>
  <c r="S34" i="2"/>
  <c r="T34" i="2" s="1"/>
  <c r="Y34" i="2" s="1"/>
  <c r="Z34" i="2" s="1"/>
  <c r="U34" i="2"/>
  <c r="S33" i="2"/>
  <c r="T33" i="2" s="1"/>
  <c r="Y33" i="2" s="1"/>
  <c r="Z33" i="2" s="1"/>
  <c r="U33" i="2"/>
  <c r="S32" i="2"/>
  <c r="T32" i="2" s="1"/>
  <c r="Y32" i="2" s="1"/>
  <c r="Z32" i="2" s="1"/>
  <c r="U32" i="2"/>
  <c r="S31" i="2"/>
  <c r="T31" i="2" s="1"/>
  <c r="Y31" i="2" s="1"/>
  <c r="Z31" i="2" s="1"/>
  <c r="U31" i="2"/>
  <c r="S30" i="2"/>
  <c r="T30" i="2" s="1"/>
  <c r="Y30" i="2" s="1"/>
  <c r="Z30" i="2" s="1"/>
  <c r="U30" i="2"/>
  <c r="T29" i="2"/>
  <c r="Y29" i="2" s="1"/>
  <c r="Z29" i="2" s="1"/>
  <c r="U29" i="2"/>
  <c r="S29" i="2"/>
  <c r="T28" i="2"/>
  <c r="Y28" i="2" s="1"/>
  <c r="Z28" i="2" s="1"/>
  <c r="U28" i="2"/>
  <c r="S28" i="2"/>
  <c r="T27" i="2"/>
  <c r="Y27" i="2" s="1"/>
  <c r="Z27" i="2" s="1"/>
  <c r="U27" i="2"/>
  <c r="S27" i="2"/>
  <c r="T26" i="2"/>
  <c r="U26" i="2"/>
  <c r="Y26" i="2"/>
  <c r="Z26" i="2"/>
  <c r="S26" i="2"/>
  <c r="Y25" i="2"/>
  <c r="Z25" i="2"/>
  <c r="AJ7" i="1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2" i="4"/>
  <c r="U25" i="2"/>
  <c r="S25" i="2"/>
  <c r="T25" i="2" s="1"/>
  <c r="U24" i="2"/>
  <c r="S24" i="2"/>
  <c r="U23" i="2"/>
  <c r="S23" i="2"/>
  <c r="T23" i="2" s="1"/>
  <c r="Y23" i="2" s="1"/>
  <c r="Z23" i="2" s="1"/>
  <c r="U22" i="2"/>
  <c r="S22" i="2"/>
  <c r="T22" i="2" s="1"/>
  <c r="Y22" i="2" s="1"/>
  <c r="Z22" i="2" s="1"/>
  <c r="U21" i="2"/>
  <c r="T21" i="2"/>
  <c r="Y21" i="2" s="1"/>
  <c r="Z21" i="2" s="1"/>
  <c r="U20" i="2"/>
  <c r="U19" i="2"/>
  <c r="S19" i="2"/>
  <c r="S20" i="2" s="1"/>
  <c r="U18" i="2"/>
  <c r="S18" i="2"/>
  <c r="U17" i="2"/>
  <c r="S17" i="2"/>
  <c r="U16" i="2"/>
  <c r="S16" i="2"/>
  <c r="T16" i="2" s="1"/>
  <c r="Y16" i="2" s="1"/>
  <c r="Z16" i="2" s="1"/>
  <c r="U15" i="2"/>
  <c r="S15" i="2"/>
  <c r="U14" i="2"/>
  <c r="S14" i="2"/>
  <c r="U13" i="2"/>
  <c r="S13" i="2"/>
  <c r="T13" i="2" s="1"/>
  <c r="Y13" i="2" s="1"/>
  <c r="Z13" i="2" s="1"/>
  <c r="U12" i="2"/>
  <c r="S12" i="2"/>
  <c r="T12" i="2" s="1"/>
  <c r="Y12" i="2" s="1"/>
  <c r="Z12" i="2" s="1"/>
  <c r="T17" i="2" l="1"/>
  <c r="Y17" i="2" s="1"/>
  <c r="Z17" i="2" s="1"/>
  <c r="Y20" i="2"/>
  <c r="T18" i="2"/>
  <c r="Y18" i="2" s="1"/>
  <c r="Z18" i="2" s="1"/>
  <c r="T14" i="2"/>
  <c r="Y14" i="2" s="1"/>
  <c r="Z14" i="2" s="1"/>
  <c r="T15" i="2"/>
  <c r="Y15" i="2" s="1"/>
  <c r="Z15" i="2" s="1"/>
  <c r="T19" i="2"/>
  <c r="Y19" i="2" s="1"/>
  <c r="Z19" i="2" s="1"/>
  <c r="T24" i="2"/>
  <c r="Y24" i="2" s="1"/>
  <c r="Z24" i="2" s="1"/>
</calcChain>
</file>

<file path=xl/sharedStrings.xml><?xml version="1.0" encoding="utf-8"?>
<sst xmlns="http://schemas.openxmlformats.org/spreadsheetml/2006/main" count="1043" uniqueCount="355">
  <si>
    <r>
      <rPr>
        <b/>
        <sz val="9"/>
        <rFont val="Arial"/>
        <family val="2"/>
      </rPr>
      <t>Supplier Compliance Expense Offset Recap</t>
    </r>
  </si>
  <si>
    <r>
      <rPr>
        <sz val="8"/>
        <rFont val="Arial"/>
        <family val="2"/>
      </rPr>
      <t xml:space="preserve">Stores - </t>
    </r>
    <r>
      <rPr>
        <sz val="8"/>
        <color rgb="FF0000FF"/>
        <rFont val="Arial"/>
        <family val="2"/>
      </rPr>
      <t>123182 - E &amp; E CO LTD *</t>
    </r>
  </si>
  <si>
    <r>
      <rPr>
        <sz val="8"/>
        <rFont val="Arial"/>
        <family val="2"/>
      </rPr>
      <t xml:space="preserve">Year 2020 Week 02 </t>
    </r>
    <r>
      <rPr>
        <b/>
        <sz val="8"/>
        <rFont val="Arial"/>
        <family val="2"/>
      </rPr>
      <t xml:space="preserve">thru </t>
    </r>
    <r>
      <rPr>
        <sz val="8"/>
        <rFont val="Arial"/>
        <family val="2"/>
      </rPr>
      <t>Year 2020 Week 02 - Reference 3649634</t>
    </r>
  </si>
  <si>
    <r>
      <rPr>
        <b/>
        <u/>
        <sz val="6"/>
        <rFont val="Arial"/>
        <family val="2"/>
      </rPr>
      <t>Week</t>
    </r>
  </si>
  <si>
    <r>
      <rPr>
        <b/>
        <u/>
        <sz val="6"/>
        <rFont val="Arial"/>
        <family val="2"/>
      </rPr>
      <t>Dept</t>
    </r>
  </si>
  <si>
    <r>
      <rPr>
        <b/>
        <u/>
        <sz val="6"/>
        <rFont val="Arial"/>
        <family val="2"/>
      </rPr>
      <t>Reference #</t>
    </r>
  </si>
  <si>
    <r>
      <rPr>
        <b/>
        <u/>
        <sz val="6"/>
        <rFont val="Arial"/>
        <family val="2"/>
      </rPr>
      <t>Error Description</t>
    </r>
  </si>
  <si>
    <r>
      <rPr>
        <b/>
        <u/>
        <sz val="6"/>
        <rFont val="Arial"/>
        <family val="2"/>
      </rPr>
      <t>Date Sent to AP</t>
    </r>
  </si>
  <si>
    <r>
      <rPr>
        <b/>
        <u/>
        <sz val="6"/>
        <rFont val="Arial"/>
        <family val="2"/>
      </rPr>
      <t>Fill Rate Cost</t>
    </r>
  </si>
  <si>
    <r>
      <rPr>
        <b/>
        <u/>
        <sz val="6"/>
        <rFont val="Arial"/>
        <family val="2"/>
      </rPr>
      <t>Offset</t>
    </r>
  </si>
  <si>
    <r>
      <rPr>
        <b/>
        <u/>
        <sz val="6"/>
        <rFont val="Arial"/>
        <family val="2"/>
      </rPr>
      <t>What-If Offset</t>
    </r>
  </si>
  <si>
    <r>
      <rPr>
        <b/>
        <u/>
        <sz val="6"/>
        <rFont val="Arial"/>
        <family val="2"/>
      </rPr>
      <t>Comments </t>
    </r>
    <r>
      <rPr>
        <b/>
        <sz val="6"/>
        <rFont val="Arial"/>
        <family val="2"/>
      </rPr>
      <t>(</t>
    </r>
    <r>
      <rPr>
        <b/>
        <u/>
        <sz val="6"/>
        <rFont val="Arial"/>
        <family val="2"/>
      </rPr>
      <t>See Help</t>
    </r>
    <r>
      <rPr>
        <b/>
        <sz val="6"/>
        <rFont val="Arial"/>
        <family val="2"/>
      </rPr>
      <t>)</t>
    </r>
  </si>
  <si>
    <r>
      <rPr>
        <b/>
        <u/>
        <sz val="6"/>
        <rFont val="Arial"/>
        <family val="2"/>
      </rPr>
      <t>Examples</t>
    </r>
  </si>
  <si>
    <r>
      <rPr>
        <sz val="6"/>
        <rFont val="Arial"/>
        <family val="2"/>
      </rPr>
      <t>2019/51</t>
    </r>
  </si>
  <si>
    <r>
      <rPr>
        <sz val="6"/>
        <rFont val="Arial"/>
        <family val="2"/>
      </rPr>
      <t>Fill Rate - Shortage on Order</t>
    </r>
  </si>
  <si>
    <r>
      <rPr>
        <sz val="7"/>
        <rFont val="Arial"/>
        <family val="2"/>
      </rPr>
      <t>NON POM PO</t>
    </r>
  </si>
  <si>
    <r>
      <rPr>
        <sz val="7"/>
        <rFont val="Arial"/>
        <family val="2"/>
      </rPr>
      <t>Order Qty</t>
    </r>
  </si>
  <si>
    <r>
      <rPr>
        <sz val="7"/>
        <rFont val="Arial"/>
        <family val="2"/>
      </rPr>
      <t>Rcvd Qty</t>
    </r>
  </si>
  <si>
    <r>
      <rPr>
        <sz val="7"/>
        <rFont val="Arial"/>
        <family val="2"/>
      </rPr>
      <t>Credited Qty</t>
    </r>
  </si>
  <si>
    <r>
      <rPr>
        <sz val="7"/>
        <rFont val="Arial"/>
        <family val="2"/>
      </rPr>
      <t>Variance Qty</t>
    </r>
  </si>
  <si>
    <r>
      <rPr>
        <sz val="7"/>
        <rFont val="Arial"/>
        <family val="2"/>
      </rPr>
      <t>Tolerance Qty **</t>
    </r>
  </si>
  <si>
    <r>
      <rPr>
        <sz val="7"/>
        <rFont val="Arial"/>
        <family val="2"/>
      </rPr>
      <t>Out Of Tolerance Qty</t>
    </r>
  </si>
  <si>
    <r>
      <rPr>
        <sz val="7"/>
        <rFont val="Arial"/>
        <family val="2"/>
      </rPr>
      <t>Out of Tolerance Merch Cost</t>
    </r>
  </si>
  <si>
    <r>
      <rPr>
        <sz val="7"/>
        <rFont val="Arial"/>
        <family val="2"/>
      </rPr>
      <t>Offset</t>
    </r>
  </si>
  <si>
    <r>
      <rPr>
        <sz val="7"/>
        <rFont val="Arial"/>
        <family val="2"/>
      </rPr>
      <t>What-If Offset</t>
    </r>
  </si>
  <si>
    <r>
      <rPr>
        <sz val="7"/>
        <rFont val="Arial"/>
        <family val="2"/>
      </rPr>
      <t>Lot</t>
    </r>
  </si>
  <si>
    <r>
      <rPr>
        <sz val="7"/>
        <rFont val="Arial"/>
        <family val="2"/>
      </rPr>
      <t>Line</t>
    </r>
  </si>
  <si>
    <r>
      <rPr>
        <sz val="7"/>
        <rFont val="Arial"/>
        <family val="2"/>
      </rPr>
      <t>Size</t>
    </r>
  </si>
  <si>
    <r>
      <rPr>
        <sz val="7"/>
        <rFont val="Arial"/>
        <family val="2"/>
      </rPr>
      <t>Out of Tolerance Qty</t>
    </r>
  </si>
  <si>
    <r>
      <rPr>
        <sz val="7"/>
        <rFont val="Arial"/>
        <family val="2"/>
      </rPr>
      <t>Early Ship</t>
    </r>
  </si>
  <si>
    <r>
      <rPr>
        <sz val="7"/>
        <rFont val="Arial"/>
        <family val="2"/>
      </rPr>
      <t>Original Cancel</t>
    </r>
  </si>
  <si>
    <r>
      <rPr>
        <sz val="6"/>
        <rFont val="Arial"/>
        <family val="2"/>
      </rPr>
      <t>*ONLY</t>
    </r>
  </si>
  <si>
    <r>
      <rPr>
        <b/>
        <sz val="7"/>
        <rFont val="Arial"/>
        <family val="2"/>
      </rPr>
      <t>DI Details</t>
    </r>
  </si>
  <si>
    <r>
      <rPr>
        <sz val="7"/>
        <rFont val="Arial"/>
        <family val="2"/>
      </rPr>
      <t>Store</t>
    </r>
  </si>
  <si>
    <r>
      <rPr>
        <sz val="7"/>
        <rFont val="Arial"/>
        <family val="2"/>
      </rPr>
      <t>DI #</t>
    </r>
  </si>
  <si>
    <r>
      <rPr>
        <sz val="6"/>
        <rFont val="Arial"/>
        <family val="2"/>
      </rPr>
      <t>1943-0</t>
    </r>
  </si>
  <si>
    <r>
      <rPr>
        <sz val="6"/>
        <rFont val="Arial"/>
        <family val="2"/>
      </rPr>
      <t>2085-9</t>
    </r>
  </si>
  <si>
    <r>
      <rPr>
        <sz val="6"/>
        <rFont val="Arial"/>
        <family val="2"/>
      </rPr>
      <t>2467-9</t>
    </r>
  </si>
  <si>
    <t>Week</t>
    <phoneticPr fontId="21" type="noConversion"/>
  </si>
  <si>
    <t>Sub</t>
    <phoneticPr fontId="21" type="noConversion"/>
  </si>
  <si>
    <t>Reference</t>
  </si>
  <si>
    <t>Error Description</t>
    <phoneticPr fontId="21" type="noConversion"/>
  </si>
  <si>
    <t>Date Sent to AP</t>
    <phoneticPr fontId="21" type="noConversion"/>
  </si>
  <si>
    <t>Fill Rate Cost</t>
    <phoneticPr fontId="21" type="noConversion"/>
  </si>
  <si>
    <t>Offset</t>
  </si>
  <si>
    <t>What-If Offset</t>
  </si>
  <si>
    <t>Comments (See Help)</t>
    <phoneticPr fontId="21" type="noConversion"/>
  </si>
  <si>
    <t>Examples</t>
    <phoneticPr fontId="21" type="noConversion"/>
  </si>
  <si>
    <t>Fill Rate - Shortage on Order</t>
    <phoneticPr fontId="21" type="noConversion"/>
  </si>
  <si>
    <t>NON POM PO</t>
  </si>
  <si>
    <t>Order Qty</t>
  </si>
  <si>
    <t>Rcvd Qty</t>
  </si>
  <si>
    <t>Credited Qty</t>
  </si>
  <si>
    <t>Variance Qty</t>
  </si>
  <si>
    <t>Tolerance Qty **</t>
  </si>
  <si>
    <t>Out Of Tolerance Qty</t>
  </si>
  <si>
    <t>Out of Tolerance Merch Cost</t>
  </si>
  <si>
    <t>DI Details</t>
  </si>
  <si>
    <t>JLA investigation</t>
    <phoneticPr fontId="21" type="noConversion"/>
  </si>
  <si>
    <t>Lot</t>
  </si>
  <si>
    <t>Line</t>
  </si>
  <si>
    <t>Size</t>
  </si>
  <si>
    <t>Out of Tolerance Qty</t>
  </si>
  <si>
    <t>Early Ship</t>
  </si>
  <si>
    <t>Original Cancel</t>
  </si>
  <si>
    <t>Store</t>
  </si>
  <si>
    <t>DI#</t>
    <phoneticPr fontId="21" type="noConversion"/>
  </si>
  <si>
    <t>JCP Lot &amp; Line</t>
    <phoneticPr fontId="21" type="noConversion"/>
  </si>
  <si>
    <t>JLA item</t>
    <phoneticPr fontId="21" type="noConversion"/>
  </si>
  <si>
    <t>JCP PO NO#</t>
    <phoneticPr fontId="21" type="noConversion"/>
  </si>
  <si>
    <t>LIC send date</t>
    <phoneticPr fontId="21" type="noConversion"/>
  </si>
  <si>
    <t>Master reason</t>
    <phoneticPr fontId="21" type="noConversion"/>
  </si>
  <si>
    <t>Detail reason</t>
    <phoneticPr fontId="21" type="noConversion"/>
  </si>
  <si>
    <t>Price</t>
    <phoneticPr fontId="21" type="noConversion"/>
  </si>
  <si>
    <t>Chargeback $</t>
    <phoneticPr fontId="21" type="noConversion"/>
  </si>
  <si>
    <t xml:space="preserve">Chargeback valid? </t>
  </si>
  <si>
    <t>Email support</t>
    <phoneticPr fontId="11" type="noConversion"/>
  </si>
  <si>
    <t>*ONLY</t>
    <phoneticPr fontId="21" type="noConversion"/>
  </si>
  <si>
    <t>We shipped the PO line</t>
    <phoneticPr fontId="20" type="noConversion"/>
  </si>
  <si>
    <t>N</t>
    <phoneticPr fontId="21" type="noConversion"/>
  </si>
  <si>
    <t>*ONLY</t>
    <phoneticPr fontId="21" type="noConversion"/>
  </si>
  <si>
    <t>*ONLY</t>
    <phoneticPr fontId="21" type="noConversion"/>
  </si>
  <si>
    <t>*ONLY</t>
    <phoneticPr fontId="20" type="noConversion"/>
  </si>
  <si>
    <t>N</t>
    <phoneticPr fontId="20" type="noConversion"/>
  </si>
  <si>
    <t>*ONLY</t>
    <phoneticPr fontId="20" type="noConversion"/>
  </si>
  <si>
    <t>Revised Master Reason</t>
    <phoneticPr fontId="20" type="noConversion"/>
  </si>
  <si>
    <t>Is CB Valid? Y/N</t>
    <phoneticPr fontId="27" type="noConversion"/>
  </si>
  <si>
    <t>JCP did not give us enough lead time to build inventory for newly projected/additional demand.</t>
    <phoneticPr fontId="20" type="noConversion"/>
  </si>
  <si>
    <t>N</t>
    <phoneticPr fontId="20" type="noConversion"/>
  </si>
  <si>
    <t>Test item. BBB ordered more than projections</t>
    <phoneticPr fontId="20" type="noConversion"/>
  </si>
  <si>
    <t>Discontinued item. BBB still order.</t>
    <phoneticPr fontId="20" type="noConversion"/>
  </si>
  <si>
    <t>Massive west coast port delay due to labor dispute.</t>
    <phoneticPr fontId="20" type="noConversion"/>
  </si>
  <si>
    <t>Cancelled by BBB EDI 860</t>
    <phoneticPr fontId="20" type="noConversion"/>
  </si>
  <si>
    <t>We shipped the PO line</t>
    <phoneticPr fontId="20" type="noConversion"/>
  </si>
  <si>
    <t>OOSN not sent</t>
    <phoneticPr fontId="20" type="noConversion"/>
  </si>
  <si>
    <t>Y</t>
    <phoneticPr fontId="20" type="noConversion"/>
  </si>
  <si>
    <t>JLA under forecast.</t>
    <phoneticPr fontId="20" type="noConversion"/>
  </si>
  <si>
    <t xml:space="preserve">JLA inventory accuracy. </t>
    <phoneticPr fontId="21" type="noConversion"/>
  </si>
  <si>
    <t>Status</t>
  </si>
  <si>
    <t>UPC</t>
  </si>
  <si>
    <t>Style_Number</t>
  </si>
  <si>
    <t>Pattern</t>
  </si>
  <si>
    <t>Description</t>
  </si>
  <si>
    <t>Color</t>
  </si>
  <si>
    <t>Case_Pack</t>
  </si>
  <si>
    <t>Category</t>
  </si>
  <si>
    <t>Build Cost</t>
  </si>
  <si>
    <t>Width</t>
  </si>
  <si>
    <t>Length</t>
  </si>
  <si>
    <t>Height</t>
  </si>
  <si>
    <t>CustItemNo</t>
  </si>
  <si>
    <t>Price</t>
  </si>
  <si>
    <t>Store count</t>
  </si>
  <si>
    <t>Storeline</t>
  </si>
  <si>
    <t>Description2</t>
  </si>
  <si>
    <t>JCP store sku</t>
  </si>
  <si>
    <t>Active</t>
  </si>
  <si>
    <t>086569944092</t>
  </si>
  <si>
    <t>JC20-646</t>
  </si>
  <si>
    <t>400TC Liquid Cotton Sheet Set</t>
  </si>
  <si>
    <t>F 400TC Liquid Cotton Sheet Se</t>
  </si>
  <si>
    <t>Pure White</t>
  </si>
  <si>
    <t>Full: 81x96/21x32"(2)/54x75+16"</t>
  </si>
  <si>
    <t xml:space="preserve">20 </t>
  </si>
  <si>
    <t>72328500059</t>
  </si>
  <si>
    <t>508</t>
  </si>
  <si>
    <t>F 400TC Liquid Cotton Sheet Set</t>
  </si>
  <si>
    <t>086569944108</t>
  </si>
  <si>
    <t>JC20-647</t>
  </si>
  <si>
    <t>Q 400TC Liquid Cotton Sheet Se</t>
  </si>
  <si>
    <t>Queen: 90x108"/21x32"(2)/60x80+16"</t>
  </si>
  <si>
    <t>72328510059</t>
  </si>
  <si>
    <t>507</t>
  </si>
  <si>
    <t>Q 400TC Liquid Cotton Sheet Set</t>
  </si>
  <si>
    <t>086569944115</t>
  </si>
  <si>
    <t>JC20-648</t>
  </si>
  <si>
    <t>K 400TC Liquid Cotton Sheet Se</t>
  </si>
  <si>
    <t>King: 108x108"/21x40"(2)/78x80+16"</t>
  </si>
  <si>
    <t>72328520059</t>
  </si>
  <si>
    <t>506</t>
  </si>
  <si>
    <t>K 400TC Liquid Cotton Sheet Set</t>
  </si>
  <si>
    <t>086569944139</t>
  </si>
  <si>
    <t>JC20-649</t>
  </si>
  <si>
    <t>CK 400TC Liquid Cotton Sheet S</t>
  </si>
  <si>
    <t>Cal King: 108x108"/21x40"/72x84+16"</t>
  </si>
  <si>
    <t>72328530059</t>
  </si>
  <si>
    <t>505</t>
  </si>
  <si>
    <t>CK 400TC Liquid Cotton Sheet Set</t>
  </si>
  <si>
    <t>086569944177</t>
  </si>
  <si>
    <t>JC21-650</t>
  </si>
  <si>
    <t>Std Liquid Cotton Pillowcase</t>
  </si>
  <si>
    <t>Standard: 21x32"</t>
  </si>
  <si>
    <t xml:space="preserve">21 </t>
  </si>
  <si>
    <t>72328540059</t>
  </si>
  <si>
    <t>504</t>
  </si>
  <si>
    <t>086569944184</t>
  </si>
  <si>
    <t>JC21-651</t>
  </si>
  <si>
    <t>K Liquid Cotton Pillowcase</t>
  </si>
  <si>
    <t>King: 21x40"</t>
  </si>
  <si>
    <t>72328550059</t>
  </si>
  <si>
    <t>503</t>
  </si>
  <si>
    <t>086569944191</t>
  </si>
  <si>
    <t>JC20-652</t>
  </si>
  <si>
    <t>White Sand</t>
  </si>
  <si>
    <t>72328500083</t>
  </si>
  <si>
    <t>805</t>
  </si>
  <si>
    <t>086569944207</t>
  </si>
  <si>
    <t>JC20-653</t>
  </si>
  <si>
    <t>72328510083</t>
  </si>
  <si>
    <t>804</t>
  </si>
  <si>
    <t>086569944214</t>
  </si>
  <si>
    <t>JC20-654</t>
  </si>
  <si>
    <t>72328520083</t>
  </si>
  <si>
    <t>803</t>
  </si>
  <si>
    <t>086569944221</t>
  </si>
  <si>
    <t>JC20-655</t>
  </si>
  <si>
    <t>72328530083</t>
  </si>
  <si>
    <t>802</t>
  </si>
  <si>
    <t>086569944238</t>
  </si>
  <si>
    <t>JC21-656</t>
  </si>
  <si>
    <t>72328540083</t>
  </si>
  <si>
    <t>801</t>
  </si>
  <si>
    <t>086569944245</t>
  </si>
  <si>
    <t>JC21-657</t>
  </si>
  <si>
    <t>72328550083</t>
  </si>
  <si>
    <t>800</t>
  </si>
  <si>
    <t>086569944252</t>
  </si>
  <si>
    <t>JC20-658</t>
  </si>
  <si>
    <t>Seafoam</t>
  </si>
  <si>
    <t>72328500075</t>
  </si>
  <si>
    <t>706</t>
  </si>
  <si>
    <t>086569944269</t>
  </si>
  <si>
    <t>JC20-659</t>
  </si>
  <si>
    <t>72328510075</t>
  </si>
  <si>
    <t>705</t>
  </si>
  <si>
    <t>086569944276</t>
  </si>
  <si>
    <t>JC20-660</t>
  </si>
  <si>
    <t>72328520075</t>
  </si>
  <si>
    <t>704</t>
  </si>
  <si>
    <t>086569944283</t>
  </si>
  <si>
    <t>JC20-661</t>
  </si>
  <si>
    <t>72328530075</t>
  </si>
  <si>
    <t>703</t>
  </si>
  <si>
    <t>086569944290</t>
  </si>
  <si>
    <t>JC21-662</t>
  </si>
  <si>
    <t>72328540075</t>
  </si>
  <si>
    <t>702</t>
  </si>
  <si>
    <t>086569944306</t>
  </si>
  <si>
    <t>JC21-663</t>
  </si>
  <si>
    <t>72328550075</t>
  </si>
  <si>
    <t>701</t>
  </si>
  <si>
    <t>086569944313</t>
  </si>
  <si>
    <t>JC20-664</t>
  </si>
  <si>
    <t>Rose Smoke</t>
  </si>
  <si>
    <t>72328500067</t>
  </si>
  <si>
    <t>607</t>
  </si>
  <si>
    <t>086569944320</t>
  </si>
  <si>
    <t>JC20-665</t>
  </si>
  <si>
    <t>72328510067</t>
  </si>
  <si>
    <t>606</t>
  </si>
  <si>
    <t>086569944337</t>
  </si>
  <si>
    <t>JC20-666</t>
  </si>
  <si>
    <t>72328520067</t>
  </si>
  <si>
    <t>605</t>
  </si>
  <si>
    <t>086569944344</t>
  </si>
  <si>
    <t>JC20-667</t>
  </si>
  <si>
    <t>72328530067</t>
  </si>
  <si>
    <t>604</t>
  </si>
  <si>
    <t>086569944351</t>
  </si>
  <si>
    <t>JC21-668</t>
  </si>
  <si>
    <t>72328540067</t>
  </si>
  <si>
    <t>603</t>
  </si>
  <si>
    <t>086569944368</t>
  </si>
  <si>
    <t>JC21-669</t>
  </si>
  <si>
    <t>72328550067</t>
  </si>
  <si>
    <t>602</t>
  </si>
  <si>
    <t>086569944375</t>
  </si>
  <si>
    <t>JC20-670</t>
  </si>
  <si>
    <t>Mocha</t>
  </si>
  <si>
    <t>72328500034</t>
  </si>
  <si>
    <t>300</t>
  </si>
  <si>
    <t>086569944382</t>
  </si>
  <si>
    <t>JC20-671</t>
  </si>
  <si>
    <t>72328510034</t>
  </si>
  <si>
    <t>309</t>
  </si>
  <si>
    <t>086569944399</t>
  </si>
  <si>
    <t>JC20-672</t>
  </si>
  <si>
    <t>72328520034</t>
  </si>
  <si>
    <t>308</t>
  </si>
  <si>
    <t>086569944405</t>
  </si>
  <si>
    <t>JC20-673</t>
  </si>
  <si>
    <t>72328530034</t>
  </si>
  <si>
    <t>307</t>
  </si>
  <si>
    <t>086569944412</t>
  </si>
  <si>
    <t>JC21-674</t>
  </si>
  <si>
    <t>72328540034</t>
  </si>
  <si>
    <t>306</t>
  </si>
  <si>
    <t>086569944429</t>
  </si>
  <si>
    <t>JC21-675</t>
  </si>
  <si>
    <t>72328550034</t>
  </si>
  <si>
    <t>305</t>
  </si>
  <si>
    <t>086569944436</t>
  </si>
  <si>
    <t>JC20-676</t>
  </si>
  <si>
    <t>Illusion Blue</t>
  </si>
  <si>
    <t>72328500026</t>
  </si>
  <si>
    <t>201</t>
  </si>
  <si>
    <t>086569944443</t>
  </si>
  <si>
    <t>JC20-677</t>
  </si>
  <si>
    <t>72328510026</t>
  </si>
  <si>
    <t>200</t>
  </si>
  <si>
    <t>086569944450</t>
  </si>
  <si>
    <t>JC20-678</t>
  </si>
  <si>
    <t>72328520026</t>
  </si>
  <si>
    <t>209</t>
  </si>
  <si>
    <t>086569944467</t>
  </si>
  <si>
    <t>JC20-679</t>
  </si>
  <si>
    <t>72328530026</t>
  </si>
  <si>
    <t>208</t>
  </si>
  <si>
    <t>086569944474</t>
  </si>
  <si>
    <t>JC21-680</t>
  </si>
  <si>
    <t>72328540026</t>
  </si>
  <si>
    <t>207</t>
  </si>
  <si>
    <t>086569944481</t>
  </si>
  <si>
    <t>JC21-681</t>
  </si>
  <si>
    <t>72328550026</t>
  </si>
  <si>
    <t>206</t>
  </si>
  <si>
    <t>086569944498</t>
  </si>
  <si>
    <t>JC20-682</t>
  </si>
  <si>
    <t>Gray Alloy</t>
  </si>
  <si>
    <t>72328500018</t>
  </si>
  <si>
    <t>102</t>
  </si>
  <si>
    <t>086569944504</t>
  </si>
  <si>
    <t>JC20-683</t>
  </si>
  <si>
    <t>72328510018</t>
  </si>
  <si>
    <t>101</t>
  </si>
  <si>
    <t>086569944511</t>
  </si>
  <si>
    <t>JC20-684</t>
  </si>
  <si>
    <t>72328520018</t>
  </si>
  <si>
    <t>100</t>
  </si>
  <si>
    <t>086569944528</t>
  </si>
  <si>
    <t>JC20-685</t>
  </si>
  <si>
    <t>72328530018</t>
  </si>
  <si>
    <t>109</t>
  </si>
  <si>
    <t>086569944535</t>
  </si>
  <si>
    <t>JC21-686</t>
  </si>
  <si>
    <t>72328540018</t>
  </si>
  <si>
    <t>108</t>
  </si>
  <si>
    <t>086569944542</t>
  </si>
  <si>
    <t>JC21-687</t>
  </si>
  <si>
    <t>72328550018</t>
  </si>
  <si>
    <t>107</t>
  </si>
  <si>
    <t>086569944559</t>
  </si>
  <si>
    <t>JC20-688</t>
  </si>
  <si>
    <t>Plum Splendor</t>
  </si>
  <si>
    <t>72328500042</t>
  </si>
  <si>
    <t>409</t>
  </si>
  <si>
    <t>086569944566</t>
  </si>
  <si>
    <t>JC20-689</t>
  </si>
  <si>
    <t>72328510042</t>
  </si>
  <si>
    <t>408</t>
  </si>
  <si>
    <t>086569944573</t>
  </si>
  <si>
    <t>JC20-690</t>
  </si>
  <si>
    <t>72328520042</t>
  </si>
  <si>
    <t>407</t>
  </si>
  <si>
    <t>086569944580</t>
  </si>
  <si>
    <t>JC20-691</t>
  </si>
  <si>
    <t>72328530042</t>
  </si>
  <si>
    <t>406</t>
  </si>
  <si>
    <t>086569944597</t>
  </si>
  <si>
    <t>JC21-692</t>
  </si>
  <si>
    <t>72328540042</t>
  </si>
  <si>
    <t>405</t>
  </si>
  <si>
    <t>086569944603</t>
  </si>
  <si>
    <t>JC21-693</t>
  </si>
  <si>
    <t>72328550042</t>
  </si>
  <si>
    <t>404</t>
  </si>
  <si>
    <t>2019/51</t>
    <phoneticPr fontId="21" type="noConversion"/>
  </si>
  <si>
    <t>1/26/2020</t>
    <phoneticPr fontId="20" type="noConversion"/>
  </si>
  <si>
    <t>000723112389</t>
    <phoneticPr fontId="20" type="noConversion"/>
  </si>
  <si>
    <t>11/18/2019</t>
    <phoneticPr fontId="20" type="noConversion"/>
  </si>
  <si>
    <t>11/26/2019</t>
    <phoneticPr fontId="20" type="noConversion"/>
  </si>
  <si>
    <t>1943-0</t>
    <phoneticPr fontId="20" type="noConversion"/>
  </si>
  <si>
    <t>We had fully shipped this PO on 11/25/2019.</t>
    <phoneticPr fontId="20" type="noConversion"/>
  </si>
  <si>
    <t>1943-0</t>
    <phoneticPr fontId="20" type="noConversion"/>
  </si>
  <si>
    <t>11/26/2019</t>
    <phoneticPr fontId="20" type="noConversion"/>
  </si>
  <si>
    <t>1943-0</t>
    <phoneticPr fontId="20" type="noConversion"/>
  </si>
  <si>
    <t>11/18/2019</t>
    <phoneticPr fontId="20" type="noConversion"/>
  </si>
  <si>
    <t>2085-9</t>
    <phoneticPr fontId="20" type="noConversion"/>
  </si>
  <si>
    <t>We shipped the PO line</t>
    <phoneticPr fontId="20" type="noConversion"/>
  </si>
  <si>
    <t>We shipped the PO line</t>
    <phoneticPr fontId="21" type="noConversion"/>
  </si>
  <si>
    <t>We had fully shipped this PO on 11/25/2019.</t>
    <phoneticPr fontId="20" type="noConversion"/>
  </si>
  <si>
    <t>We had fully shipped this PO on 11/25/2019.</t>
    <phoneticPr fontId="21" type="noConversion"/>
  </si>
  <si>
    <t>N</t>
    <phoneticPr fontId="21" type="noConversion"/>
  </si>
  <si>
    <t>11/18/2019</t>
    <phoneticPr fontId="20" type="noConversion"/>
  </si>
  <si>
    <t>2467-9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</si>
</sst>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##0;###0"/>
    <numFmt numFmtId="177" formatCode="m/dd/yyyy;@"/>
    <numFmt numFmtId="178" formatCode="#,##0.00;#,##0.00"/>
    <numFmt numFmtId="179" formatCode="###0.00;###0.00"/>
    <numFmt numFmtId="180" formatCode="###000000000000;###000000000000"/>
    <numFmt numFmtId="181" formatCode="mm/dd/yyyy;@"/>
    <numFmt numFmtId="182" formatCode="m/d/yyyy;@"/>
    <numFmt numFmtId="183" formatCode="m/d/yyyy"/>
    <numFmt numFmtId="184" formatCode="\$#,##0.00;\-\$#,##0.00"/>
  </numFmts>
  <fonts count="32" x14ac:knownFonts="1">
    <font>
      <sz val="10"/>
      <color rgb="FF000000"/>
      <name val="Times New Roman"/>
      <charset val="204"/>
    </font>
    <font>
      <sz val="11"/>
      <color theme="1"/>
      <name val="宋体"/>
      <family val="2"/>
      <charset val="134"/>
      <scheme val="minor"/>
    </font>
    <font>
      <b/>
      <sz val="9"/>
      <name val="Arial"/>
    </font>
    <font>
      <sz val="8"/>
      <name val="Arial"/>
    </font>
    <font>
      <b/>
      <sz val="6"/>
      <name val="Arial"/>
    </font>
    <font>
      <sz val="6"/>
      <name val="Arial"/>
    </font>
    <font>
      <sz val="6"/>
      <color rgb="FF000000"/>
      <name val="Arial"/>
      <family val="2"/>
    </font>
    <font>
      <sz val="6"/>
      <color rgb="FF0000CC"/>
      <name val="Arial"/>
      <family val="2"/>
    </font>
    <font>
      <sz val="7"/>
      <name val="Arial"/>
    </font>
    <font>
      <b/>
      <sz val="7"/>
      <name val="Arial"/>
    </font>
    <font>
      <b/>
      <sz val="9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b/>
      <u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theme="1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color theme="1"/>
      <name val="Arial"/>
      <family val="2"/>
    </font>
    <font>
      <b/>
      <sz val="8"/>
      <color rgb="FF1F497D"/>
      <name val="Arial"/>
      <family val="2"/>
    </font>
    <font>
      <sz val="11"/>
      <color theme="1"/>
      <name val="宋体"/>
      <family val="3"/>
      <charset val="134"/>
      <scheme val="minor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</fills>
  <borders count="40">
    <border>
      <left/>
      <right/>
      <top/>
      <bottom/>
      <diagonal/>
    </border>
    <border>
      <left style="thin">
        <color rgb="FF99CCCC"/>
      </left>
      <right style="thin">
        <color rgb="FF726E6D"/>
      </right>
      <top style="thin">
        <color rgb="FF99CCCC"/>
      </top>
      <bottom style="thin">
        <color rgb="FF726E6D"/>
      </bottom>
      <diagonal/>
    </border>
    <border>
      <left style="thin">
        <color rgb="FF99CCCC"/>
      </left>
      <right/>
      <top style="thin">
        <color rgb="FF99CCCC"/>
      </top>
      <bottom style="thin">
        <color rgb="FF726E6D"/>
      </bottom>
      <diagonal/>
    </border>
    <border>
      <left/>
      <right/>
      <top style="thin">
        <color rgb="FF99CCCC"/>
      </top>
      <bottom style="thin">
        <color rgb="FF726E6D"/>
      </bottom>
      <diagonal/>
    </border>
    <border>
      <left/>
      <right style="thin">
        <color rgb="FF726E6D"/>
      </right>
      <top style="thin">
        <color rgb="FF99CCCC"/>
      </top>
      <bottom style="thin">
        <color rgb="FF726E6D"/>
      </bottom>
      <diagonal/>
    </border>
    <border>
      <left style="thin">
        <color rgb="FF726E6D"/>
      </left>
      <right style="thin">
        <color rgb="FF726E6D"/>
      </right>
      <top style="thin">
        <color rgb="FF99CCCC"/>
      </top>
      <bottom style="thin">
        <color rgb="FF726E6D"/>
      </bottom>
      <diagonal/>
    </border>
    <border>
      <left style="thin">
        <color rgb="FF726E6D"/>
      </left>
      <right/>
      <top style="thin">
        <color rgb="FF99CCCC"/>
      </top>
      <bottom style="thin">
        <color rgb="FF726E6D"/>
      </bottom>
      <diagonal/>
    </border>
    <border>
      <left/>
      <right style="thin">
        <color rgb="FF99CCCC"/>
      </right>
      <top style="thin">
        <color rgb="FF99CCCC"/>
      </top>
      <bottom style="thin">
        <color rgb="FF726E6D"/>
      </bottom>
      <diagonal/>
    </border>
    <border>
      <left style="thin">
        <color rgb="FF99CCCC"/>
      </left>
      <right/>
      <top style="thin">
        <color rgb="FF726E6D"/>
      </top>
      <bottom style="thin">
        <color rgb="FF99CCCC"/>
      </bottom>
      <diagonal/>
    </border>
    <border>
      <left/>
      <right/>
      <top style="thin">
        <color rgb="FF726E6D"/>
      </top>
      <bottom style="thin">
        <color rgb="FF99CCCC"/>
      </bottom>
      <diagonal/>
    </border>
    <border>
      <left/>
      <right style="thin">
        <color rgb="FF726E6D"/>
      </right>
      <top style="thin">
        <color rgb="FF726E6D"/>
      </top>
      <bottom style="thin">
        <color rgb="FF99CCCC"/>
      </bottom>
      <diagonal/>
    </border>
    <border>
      <left style="thin">
        <color rgb="FF726E6D"/>
      </left>
      <right/>
      <top style="thin">
        <color rgb="FF726E6D"/>
      </top>
      <bottom style="thin">
        <color rgb="FF99CCCC"/>
      </bottom>
      <diagonal/>
    </border>
    <border>
      <left/>
      <right style="thin">
        <color rgb="FF99CCCC"/>
      </right>
      <top style="thin">
        <color rgb="FF726E6D"/>
      </top>
      <bottom style="thin">
        <color rgb="FF99CCCC"/>
      </bottom>
      <diagonal/>
    </border>
    <border>
      <left style="thin">
        <color rgb="FF99CCCC"/>
      </left>
      <right style="thin">
        <color rgb="FF726E6D"/>
      </right>
      <top style="thin">
        <color rgb="FF726E6D"/>
      </top>
      <bottom style="thin">
        <color rgb="FF726E6D"/>
      </bottom>
      <diagonal/>
    </border>
    <border>
      <left style="thin">
        <color rgb="FF726E6D"/>
      </left>
      <right style="thin">
        <color rgb="FF726E6D"/>
      </right>
      <top style="thin">
        <color rgb="FF726E6D"/>
      </top>
      <bottom style="thin">
        <color rgb="FF726E6D"/>
      </bottom>
      <diagonal/>
    </border>
    <border>
      <left style="thin">
        <color rgb="FF726E6D"/>
      </left>
      <right/>
      <top style="thin">
        <color rgb="FF726E6D"/>
      </top>
      <bottom style="thin">
        <color rgb="FF726E6D"/>
      </bottom>
      <diagonal/>
    </border>
    <border>
      <left/>
      <right/>
      <top style="thin">
        <color rgb="FF726E6D"/>
      </top>
      <bottom style="thin">
        <color rgb="FF726E6D"/>
      </bottom>
      <diagonal/>
    </border>
    <border>
      <left/>
      <right style="thin">
        <color rgb="FF726E6D"/>
      </right>
      <top style="thin">
        <color rgb="FF726E6D"/>
      </top>
      <bottom style="thin">
        <color rgb="FF726E6D"/>
      </bottom>
      <diagonal/>
    </border>
    <border>
      <left/>
      <right style="thin">
        <color rgb="FF99CCCC"/>
      </right>
      <top style="thin">
        <color rgb="FF726E6D"/>
      </top>
      <bottom style="thin">
        <color rgb="FF726E6D"/>
      </bottom>
      <diagonal/>
    </border>
    <border>
      <left style="thin">
        <color rgb="FF99CCCC"/>
      </left>
      <right/>
      <top style="thin">
        <color rgb="FF726E6D"/>
      </top>
      <bottom/>
      <diagonal/>
    </border>
    <border>
      <left/>
      <right/>
      <top style="thin">
        <color rgb="FF726E6D"/>
      </top>
      <bottom/>
      <diagonal/>
    </border>
    <border>
      <left/>
      <right style="thin">
        <color rgb="FF99CCCC"/>
      </right>
      <top style="thin">
        <color rgb="FF726E6D"/>
      </top>
      <bottom/>
      <diagonal/>
    </border>
    <border>
      <left style="thin">
        <color rgb="FF99CCCC"/>
      </left>
      <right/>
      <top style="thin">
        <color rgb="FF726E6D"/>
      </top>
      <bottom style="thin">
        <color rgb="FF726E6D"/>
      </bottom>
      <diagonal/>
    </border>
    <border>
      <left style="thin">
        <color rgb="FF99CCCC"/>
      </left>
      <right/>
      <top/>
      <bottom style="thin">
        <color rgb="FF726E6D"/>
      </bottom>
      <diagonal/>
    </border>
    <border>
      <left/>
      <right style="thin">
        <color rgb="FF726E6D"/>
      </right>
      <top/>
      <bottom style="thin">
        <color rgb="FF726E6D"/>
      </bottom>
      <diagonal/>
    </border>
    <border>
      <left style="thin">
        <color rgb="FF726E6D"/>
      </left>
      <right style="thin">
        <color rgb="FF726E6D"/>
      </right>
      <top/>
      <bottom style="thin">
        <color rgb="FF726E6D"/>
      </bottom>
      <diagonal/>
    </border>
    <border>
      <left style="thin">
        <color rgb="FF726E6D"/>
      </left>
      <right/>
      <top/>
      <bottom style="thin">
        <color rgb="FF726E6D"/>
      </bottom>
      <diagonal/>
    </border>
    <border>
      <left/>
      <right/>
      <top/>
      <bottom style="thin">
        <color rgb="FF726E6D"/>
      </bottom>
      <diagonal/>
    </border>
    <border>
      <left/>
      <right style="thin">
        <color rgb="FF726E6D"/>
      </right>
      <top style="thin">
        <color rgb="FF726E6D"/>
      </top>
      <bottom/>
      <diagonal/>
    </border>
    <border>
      <left style="thin">
        <color rgb="FF99CCCC"/>
      </left>
      <right/>
      <top/>
      <bottom style="thin">
        <color rgb="FF99CCCC"/>
      </bottom>
      <diagonal/>
    </border>
    <border>
      <left/>
      <right/>
      <top/>
      <bottom style="thin">
        <color rgb="FF99CCCC"/>
      </bottom>
      <diagonal/>
    </border>
    <border>
      <left/>
      <right style="thin">
        <color rgb="FF99CCCC"/>
      </right>
      <top/>
      <bottom style="thin">
        <color rgb="FF99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24" fillId="0" borderId="0"/>
    <xf numFmtId="0" fontId="30" fillId="0" borderId="0"/>
    <xf numFmtId="0" fontId="31" fillId="0" borderId="0"/>
  </cellStyleXfs>
  <cellXfs count="16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wrapText="1"/>
    </xf>
    <xf numFmtId="179" fontId="6" fillId="0" borderId="14" xfId="0" applyNumberFormat="1" applyFont="1" applyFill="1" applyBorder="1" applyAlignment="1">
      <alignment horizontal="left" vertical="top" wrapText="1"/>
    </xf>
    <xf numFmtId="181" fontId="6" fillId="0" borderId="14" xfId="0" applyNumberFormat="1" applyFont="1" applyFill="1" applyBorder="1" applyAlignment="1">
      <alignment horizontal="left" vertical="top" wrapText="1"/>
    </xf>
    <xf numFmtId="181" fontId="6" fillId="0" borderId="25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176" fontId="6" fillId="0" borderId="15" xfId="0" applyNumberFormat="1" applyFont="1" applyFill="1" applyBorder="1" applyAlignment="1">
      <alignment horizontal="left" vertical="top" wrapText="1"/>
    </xf>
    <xf numFmtId="176" fontId="6" fillId="0" borderId="16" xfId="0" applyNumberFormat="1" applyFont="1" applyFill="1" applyBorder="1" applyAlignment="1">
      <alignment horizontal="left" vertical="top" wrapText="1"/>
    </xf>
    <xf numFmtId="176" fontId="6" fillId="0" borderId="17" xfId="0" applyNumberFormat="1" applyFont="1" applyFill="1" applyBorder="1" applyAlignment="1">
      <alignment horizontal="left" vertical="top" wrapText="1"/>
    </xf>
    <xf numFmtId="176" fontId="6" fillId="0" borderId="15" xfId="0" applyNumberFormat="1" applyFont="1" applyFill="1" applyBorder="1" applyAlignment="1">
      <alignment horizontal="center" vertical="top" wrapText="1"/>
    </xf>
    <xf numFmtId="176" fontId="6" fillId="0" borderId="16" xfId="0" applyNumberFormat="1" applyFont="1" applyFill="1" applyBorder="1" applyAlignment="1">
      <alignment horizontal="center" vertical="top" wrapText="1"/>
    </xf>
    <xf numFmtId="176" fontId="6" fillId="0" borderId="17" xfId="0" applyNumberFormat="1" applyFont="1" applyFill="1" applyBorder="1" applyAlignment="1">
      <alignment horizontal="center" vertical="top" wrapText="1"/>
    </xf>
    <xf numFmtId="176" fontId="6" fillId="0" borderId="18" xfId="0" applyNumberFormat="1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176" fontId="6" fillId="0" borderId="11" xfId="0" applyNumberFormat="1" applyFont="1" applyFill="1" applyBorder="1" applyAlignment="1">
      <alignment horizontal="left" vertical="top" wrapText="1"/>
    </xf>
    <xf numFmtId="176" fontId="6" fillId="0" borderId="9" xfId="0" applyNumberFormat="1" applyFont="1" applyFill="1" applyBorder="1" applyAlignment="1">
      <alignment horizontal="left" vertical="top" wrapText="1"/>
    </xf>
    <xf numFmtId="176" fontId="6" fillId="0" borderId="10" xfId="0" applyNumberFormat="1" applyFont="1" applyFill="1" applyBorder="1" applyAlignment="1">
      <alignment horizontal="left" vertical="top" wrapText="1"/>
    </xf>
    <xf numFmtId="176" fontId="6" fillId="0" borderId="11" xfId="0" applyNumberFormat="1" applyFont="1" applyFill="1" applyBorder="1" applyAlignment="1">
      <alignment horizontal="center" vertical="top" wrapText="1"/>
    </xf>
    <xf numFmtId="176" fontId="6" fillId="0" borderId="9" xfId="0" applyNumberFormat="1" applyFont="1" applyFill="1" applyBorder="1" applyAlignment="1">
      <alignment horizontal="center" vertical="top" wrapText="1"/>
    </xf>
    <xf numFmtId="176" fontId="6" fillId="0" borderId="10" xfId="0" applyNumberFormat="1" applyFont="1" applyFill="1" applyBorder="1" applyAlignment="1">
      <alignment horizontal="center" vertical="top" wrapText="1"/>
    </xf>
    <xf numFmtId="176" fontId="6" fillId="0" borderId="12" xfId="0" applyNumberFormat="1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181" fontId="6" fillId="0" borderId="15" xfId="0" applyNumberFormat="1" applyFont="1" applyFill="1" applyBorder="1" applyAlignment="1">
      <alignment horizontal="left" vertical="top" wrapText="1"/>
    </xf>
    <xf numFmtId="181" fontId="6" fillId="0" borderId="16" xfId="0" applyNumberFormat="1" applyFont="1" applyFill="1" applyBorder="1" applyAlignment="1">
      <alignment horizontal="left" vertical="top" wrapText="1"/>
    </xf>
    <xf numFmtId="181" fontId="6" fillId="0" borderId="17" xfId="0" applyNumberFormat="1" applyFont="1" applyFill="1" applyBorder="1" applyAlignment="1">
      <alignment horizontal="left" vertical="top" wrapText="1"/>
    </xf>
    <xf numFmtId="0" fontId="0" fillId="0" borderId="29" xfId="0" applyFill="1" applyBorder="1" applyAlignment="1">
      <alignment horizontal="left" wrapText="1"/>
    </xf>
    <xf numFmtId="0" fontId="0" fillId="0" borderId="30" xfId="0" applyFill="1" applyBorder="1" applyAlignment="1">
      <alignment horizontal="left" wrapText="1"/>
    </xf>
    <xf numFmtId="0" fontId="0" fillId="0" borderId="31" xfId="0" applyFill="1" applyBorder="1" applyAlignment="1">
      <alignment horizontal="left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8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left" wrapText="1"/>
    </xf>
    <xf numFmtId="0" fontId="0" fillId="0" borderId="17" xfId="0" applyFill="1" applyBorder="1" applyAlignment="1">
      <alignment horizontal="left" wrapText="1"/>
    </xf>
    <xf numFmtId="0" fontId="0" fillId="0" borderId="23" xfId="0" applyFill="1" applyBorder="1" applyAlignment="1">
      <alignment horizontal="left" wrapText="1"/>
    </xf>
    <xf numFmtId="0" fontId="0" fillId="0" borderId="24" xfId="0" applyFill="1" applyBorder="1" applyAlignment="1">
      <alignment horizontal="left" wrapText="1"/>
    </xf>
    <xf numFmtId="176" fontId="6" fillId="0" borderId="26" xfId="0" applyNumberFormat="1" applyFont="1" applyFill="1" applyBorder="1" applyAlignment="1">
      <alignment horizontal="left" vertical="top" wrapText="1"/>
    </xf>
    <xf numFmtId="176" fontId="6" fillId="0" borderId="24" xfId="0" applyNumberFormat="1" applyFont="1" applyFill="1" applyBorder="1" applyAlignment="1">
      <alignment horizontal="left" vertical="top" wrapText="1"/>
    </xf>
    <xf numFmtId="176" fontId="6" fillId="0" borderId="27" xfId="0" applyNumberFormat="1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176" fontId="6" fillId="0" borderId="26" xfId="0" applyNumberFormat="1" applyFont="1" applyFill="1" applyBorder="1" applyAlignment="1">
      <alignment horizontal="center" vertical="top" wrapText="1"/>
    </xf>
    <xf numFmtId="176" fontId="6" fillId="0" borderId="27" xfId="0" applyNumberFormat="1" applyFont="1" applyFill="1" applyBorder="1" applyAlignment="1">
      <alignment horizontal="center" vertical="top" wrapText="1"/>
    </xf>
    <xf numFmtId="176" fontId="6" fillId="0" borderId="24" xfId="0" applyNumberFormat="1" applyFont="1" applyFill="1" applyBorder="1" applyAlignment="1">
      <alignment horizontal="center" vertical="top" wrapText="1"/>
    </xf>
    <xf numFmtId="181" fontId="6" fillId="0" borderId="26" xfId="0" applyNumberFormat="1" applyFont="1" applyFill="1" applyBorder="1" applyAlignment="1">
      <alignment horizontal="left" vertical="top" wrapText="1"/>
    </xf>
    <xf numFmtId="181" fontId="6" fillId="0" borderId="27" xfId="0" applyNumberFormat="1" applyFont="1" applyFill="1" applyBorder="1" applyAlignment="1">
      <alignment horizontal="left" vertical="top" wrapText="1"/>
    </xf>
    <xf numFmtId="181" fontId="6" fillId="0" borderId="24" xfId="0" applyNumberFormat="1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wrapText="1"/>
    </xf>
    <xf numFmtId="0" fontId="0" fillId="0" borderId="20" xfId="0" applyFill="1" applyBorder="1" applyAlignment="1">
      <alignment horizontal="left" wrapText="1"/>
    </xf>
    <xf numFmtId="0" fontId="0" fillId="0" borderId="21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180" fontId="6" fillId="0" borderId="15" xfId="0" applyNumberFormat="1" applyFont="1" applyFill="1" applyBorder="1" applyAlignment="1">
      <alignment horizontal="left" vertical="top" wrapText="1"/>
    </xf>
    <xf numFmtId="180" fontId="6" fillId="0" borderId="16" xfId="0" applyNumberFormat="1" applyFont="1" applyFill="1" applyBorder="1" applyAlignment="1">
      <alignment horizontal="left" vertical="top" wrapText="1"/>
    </xf>
    <xf numFmtId="180" fontId="6" fillId="0" borderId="17" xfId="0" applyNumberFormat="1" applyFont="1" applyFill="1" applyBorder="1" applyAlignment="1">
      <alignment horizontal="left" vertical="top" wrapText="1"/>
    </xf>
    <xf numFmtId="178" fontId="6" fillId="0" borderId="15" xfId="0" applyNumberFormat="1" applyFont="1" applyFill="1" applyBorder="1" applyAlignment="1">
      <alignment horizontal="center" vertical="top" wrapText="1"/>
    </xf>
    <xf numFmtId="178" fontId="6" fillId="0" borderId="16" xfId="0" applyNumberFormat="1" applyFont="1" applyFill="1" applyBorder="1" applyAlignment="1">
      <alignment horizontal="center" vertical="top" wrapText="1"/>
    </xf>
    <xf numFmtId="178" fontId="6" fillId="0" borderId="17" xfId="0" applyNumberFormat="1" applyFont="1" applyFill="1" applyBorder="1" applyAlignment="1">
      <alignment horizontal="center" vertical="top" wrapText="1"/>
    </xf>
    <xf numFmtId="179" fontId="6" fillId="0" borderId="15" xfId="0" applyNumberFormat="1" applyFont="1" applyFill="1" applyBorder="1" applyAlignment="1">
      <alignment horizontal="center" vertical="top" wrapText="1"/>
    </xf>
    <xf numFmtId="179" fontId="6" fillId="0" borderId="16" xfId="0" applyNumberFormat="1" applyFont="1" applyFill="1" applyBorder="1" applyAlignment="1">
      <alignment horizontal="center" vertical="top" wrapText="1"/>
    </xf>
    <xf numFmtId="179" fontId="6" fillId="0" borderId="18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176" fontId="7" fillId="0" borderId="11" xfId="0" applyNumberFormat="1" applyFont="1" applyFill="1" applyBorder="1" applyAlignment="1">
      <alignment horizontal="left" vertical="top" wrapText="1"/>
    </xf>
    <xf numFmtId="176" fontId="7" fillId="0" borderId="9" xfId="0" applyNumberFormat="1" applyFont="1" applyFill="1" applyBorder="1" applyAlignment="1">
      <alignment horizontal="left" vertical="top" wrapText="1"/>
    </xf>
    <xf numFmtId="176" fontId="7" fillId="0" borderId="10" xfId="0" applyNumberFormat="1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177" fontId="6" fillId="0" borderId="11" xfId="0" applyNumberFormat="1" applyFont="1" applyFill="1" applyBorder="1" applyAlignment="1">
      <alignment horizontal="left" vertical="top" wrapText="1"/>
    </xf>
    <xf numFmtId="177" fontId="6" fillId="0" borderId="9" xfId="0" applyNumberFormat="1" applyFont="1" applyFill="1" applyBorder="1" applyAlignment="1">
      <alignment horizontal="left" vertical="top" wrapText="1"/>
    </xf>
    <xf numFmtId="177" fontId="6" fillId="0" borderId="10" xfId="0" applyNumberFormat="1" applyFont="1" applyFill="1" applyBorder="1" applyAlignment="1">
      <alignment horizontal="left" vertical="top" wrapText="1"/>
    </xf>
    <xf numFmtId="178" fontId="6" fillId="0" borderId="11" xfId="0" applyNumberFormat="1" applyFont="1" applyFill="1" applyBorder="1" applyAlignment="1">
      <alignment horizontal="left" vertical="top" wrapText="1"/>
    </xf>
    <xf numFmtId="178" fontId="6" fillId="0" borderId="10" xfId="0" applyNumberFormat="1" applyFont="1" applyFill="1" applyBorder="1" applyAlignment="1">
      <alignment horizontal="left" vertical="top" wrapText="1"/>
    </xf>
    <xf numFmtId="179" fontId="6" fillId="0" borderId="11" xfId="0" applyNumberFormat="1" applyFont="1" applyFill="1" applyBorder="1" applyAlignment="1">
      <alignment horizontal="left" vertical="top" wrapText="1"/>
    </xf>
    <xf numFmtId="179" fontId="6" fillId="0" borderId="10" xfId="0" applyNumberFormat="1" applyFont="1" applyFill="1" applyBorder="1" applyAlignment="1">
      <alignment horizontal="left" vertical="top" wrapText="1"/>
    </xf>
    <xf numFmtId="179" fontId="6" fillId="0" borderId="11" xfId="0" applyNumberFormat="1" applyFont="1" applyFill="1" applyBorder="1" applyAlignment="1">
      <alignment horizontal="center" vertical="top" wrapText="1"/>
    </xf>
    <xf numFmtId="179" fontId="6" fillId="0" borderId="10" xfId="0" applyNumberFormat="1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9" fillId="2" borderId="32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49" fontId="22" fillId="0" borderId="32" xfId="1" applyNumberFormat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182" fontId="22" fillId="0" borderId="32" xfId="1" applyNumberFormat="1" applyFont="1" applyBorder="1" applyAlignment="1">
      <alignment horizontal="center" vertical="center" wrapText="1"/>
    </xf>
    <xf numFmtId="2" fontId="22" fillId="0" borderId="32" xfId="1" applyNumberFormat="1" applyFont="1" applyBorder="1" applyAlignment="1">
      <alignment horizontal="center" vertical="center" wrapText="1"/>
    </xf>
    <xf numFmtId="0" fontId="19" fillId="3" borderId="32" xfId="1" applyFont="1" applyFill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/>
    </xf>
    <xf numFmtId="2" fontId="22" fillId="0" borderId="32" xfId="1" applyNumberFormat="1" applyFont="1" applyBorder="1" applyAlignment="1">
      <alignment horizontal="center" vertical="center"/>
    </xf>
    <xf numFmtId="0" fontId="19" fillId="3" borderId="32" xfId="1" applyFont="1" applyFill="1" applyBorder="1" applyAlignment="1">
      <alignment horizontal="center" vertical="center"/>
    </xf>
    <xf numFmtId="0" fontId="23" fillId="4" borderId="33" xfId="1" applyFont="1" applyFill="1" applyBorder="1" applyAlignment="1">
      <alignment horizontal="center" vertical="center"/>
    </xf>
    <xf numFmtId="0" fontId="23" fillId="4" borderId="34" xfId="1" applyFont="1" applyFill="1" applyBorder="1" applyAlignment="1">
      <alignment horizontal="center" vertical="center"/>
    </xf>
    <xf numFmtId="0" fontId="22" fillId="3" borderId="32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5" fillId="4" borderId="32" xfId="2" applyFont="1" applyFill="1" applyBorder="1" applyAlignment="1">
      <alignment horizontal="center" vertical="center" wrapText="1"/>
    </xf>
    <xf numFmtId="183" fontId="22" fillId="0" borderId="32" xfId="1" applyNumberFormat="1" applyFont="1" applyBorder="1" applyAlignment="1">
      <alignment horizontal="center" vertical="center"/>
    </xf>
    <xf numFmtId="49" fontId="22" fillId="0" borderId="32" xfId="1" applyNumberFormat="1" applyFont="1" applyBorder="1" applyAlignment="1">
      <alignment horizontal="center" vertical="center"/>
    </xf>
    <xf numFmtId="184" fontId="22" fillId="0" borderId="32" xfId="1" applyNumberFormat="1" applyFont="1" applyBorder="1" applyAlignment="1">
      <alignment horizontal="center" vertical="center"/>
    </xf>
    <xf numFmtId="0" fontId="22" fillId="0" borderId="35" xfId="1" applyFont="1" applyBorder="1" applyAlignment="1">
      <alignment horizontal="center" vertical="center"/>
    </xf>
    <xf numFmtId="0" fontId="22" fillId="0" borderId="35" xfId="1" applyFont="1" applyFill="1" applyBorder="1" applyAlignment="1">
      <alignment horizontal="center" vertical="center"/>
    </xf>
    <xf numFmtId="183" fontId="22" fillId="0" borderId="35" xfId="1" applyNumberFormat="1" applyFont="1" applyFill="1" applyBorder="1" applyAlignment="1">
      <alignment horizontal="center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22" fillId="0" borderId="35" xfId="1" applyFont="1" applyFill="1" applyBorder="1" applyAlignment="1">
      <alignment horizontal="center" vertical="center" wrapText="1"/>
    </xf>
    <xf numFmtId="184" fontId="22" fillId="0" borderId="32" xfId="1" applyNumberFormat="1" applyFont="1" applyFill="1" applyBorder="1" applyAlignment="1">
      <alignment horizontal="center" vertical="center"/>
    </xf>
    <xf numFmtId="184" fontId="22" fillId="0" borderId="35" xfId="1" applyNumberFormat="1" applyFont="1" applyFill="1" applyBorder="1" applyAlignment="1">
      <alignment horizontal="center" vertical="center"/>
    </xf>
    <xf numFmtId="0" fontId="22" fillId="0" borderId="36" xfId="1" applyFont="1" applyFill="1" applyBorder="1" applyAlignment="1">
      <alignment horizontal="center" vertical="center"/>
    </xf>
    <xf numFmtId="183" fontId="22" fillId="0" borderId="36" xfId="1" applyNumberFormat="1" applyFont="1" applyFill="1" applyBorder="1" applyAlignment="1">
      <alignment horizontal="center" vertical="center"/>
    </xf>
    <xf numFmtId="184" fontId="22" fillId="0" borderId="36" xfId="1" applyNumberFormat="1" applyFont="1" applyFill="1" applyBorder="1" applyAlignment="1">
      <alignment horizontal="center" vertical="center"/>
    </xf>
    <xf numFmtId="0" fontId="22" fillId="0" borderId="35" xfId="1" applyFont="1" applyFill="1" applyBorder="1" applyAlignment="1">
      <alignment horizontal="center" vertical="center"/>
    </xf>
    <xf numFmtId="184" fontId="22" fillId="0" borderId="35" xfId="1" applyNumberFormat="1" applyFont="1" applyFill="1" applyBorder="1" applyAlignment="1">
      <alignment horizontal="center" vertical="center"/>
    </xf>
    <xf numFmtId="0" fontId="26" fillId="5" borderId="32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28" fillId="0" borderId="32" xfId="1" applyFont="1" applyFill="1" applyBorder="1" applyAlignment="1">
      <alignment horizontal="center" wrapText="1"/>
    </xf>
    <xf numFmtId="0" fontId="1" fillId="0" borderId="32" xfId="1" applyBorder="1" applyAlignment="1">
      <alignment horizontal="center" wrapText="1"/>
    </xf>
    <xf numFmtId="0" fontId="1" fillId="0" borderId="32" xfId="1" applyFill="1" applyBorder="1" applyAlignment="1">
      <alignment horizontal="center" wrapText="1"/>
    </xf>
    <xf numFmtId="0" fontId="1" fillId="0" borderId="32" xfId="1" applyFill="1" applyBorder="1" applyAlignment="1">
      <alignment horizontal="center" wrapText="1"/>
    </xf>
    <xf numFmtId="0" fontId="1" fillId="0" borderId="32" xfId="1" applyFont="1" applyBorder="1" applyAlignment="1">
      <alignment horizontal="center"/>
    </xf>
    <xf numFmtId="0" fontId="1" fillId="0" borderId="32" xfId="1" applyFill="1" applyBorder="1" applyAlignment="1">
      <alignment horizontal="center"/>
    </xf>
    <xf numFmtId="0" fontId="1" fillId="0" borderId="32" xfId="1" applyBorder="1" applyAlignment="1">
      <alignment horizontal="center"/>
    </xf>
    <xf numFmtId="0" fontId="1" fillId="0" borderId="32" xfId="1" applyFont="1" applyFill="1" applyBorder="1" applyAlignment="1">
      <alignment horizontal="center"/>
    </xf>
    <xf numFmtId="0" fontId="29" fillId="0" borderId="35" xfId="1" applyFont="1" applyBorder="1" applyAlignment="1">
      <alignment horizontal="center"/>
    </xf>
    <xf numFmtId="0" fontId="29" fillId="0" borderId="37" xfId="1" applyFont="1" applyBorder="1" applyAlignment="1">
      <alignment horizontal="center"/>
    </xf>
    <xf numFmtId="0" fontId="27" fillId="6" borderId="38" xfId="3" applyFont="1" applyFill="1" applyBorder="1" applyAlignment="1">
      <alignment horizontal="center"/>
    </xf>
    <xf numFmtId="0" fontId="27" fillId="7" borderId="38" xfId="4" applyFont="1" applyFill="1" applyBorder="1" applyAlignment="1">
      <alignment horizontal="center"/>
    </xf>
    <xf numFmtId="0" fontId="27" fillId="0" borderId="39" xfId="3" applyFont="1" applyFill="1" applyBorder="1" applyAlignment="1">
      <alignment wrapText="1"/>
    </xf>
    <xf numFmtId="0" fontId="27" fillId="0" borderId="39" xfId="3" applyFont="1" applyFill="1" applyBorder="1" applyAlignment="1">
      <alignment horizontal="right" wrapText="1"/>
    </xf>
    <xf numFmtId="0" fontId="30" fillId="0" borderId="0" xfId="3"/>
    <xf numFmtId="0" fontId="22" fillId="4" borderId="0" xfId="3" applyFont="1" applyFill="1"/>
    <xf numFmtId="0" fontId="22" fillId="4" borderId="32" xfId="1" applyFont="1" applyFill="1" applyBorder="1" applyAlignment="1">
      <alignment horizontal="center" vertical="center"/>
    </xf>
    <xf numFmtId="183" fontId="22" fillId="0" borderId="35" xfId="1" applyNumberFormat="1" applyFont="1" applyBorder="1" applyAlignment="1">
      <alignment horizontal="center" vertical="center"/>
    </xf>
    <xf numFmtId="184" fontId="22" fillId="0" borderId="35" xfId="1" applyNumberFormat="1" applyFont="1" applyBorder="1" applyAlignment="1">
      <alignment horizontal="center" vertical="center"/>
    </xf>
    <xf numFmtId="183" fontId="22" fillId="0" borderId="35" xfId="1" applyNumberFormat="1" applyFont="1" applyFill="1" applyBorder="1" applyAlignment="1">
      <alignment horizontal="center" vertical="center"/>
    </xf>
  </cellXfs>
  <cellStyles count="5">
    <cellStyle name="Normal_Sheet2" xfId="4"/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CP%20chargeback%203579704-CO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ummary"/>
      <sheetName val="master reason list"/>
      <sheetName val="Sheet2"/>
    </sheetNames>
    <sheetDataSet>
      <sheetData sheetId="0"/>
      <sheetData sheetId="1"/>
      <sheetData sheetId="2"/>
      <sheetData sheetId="3">
        <row r="1">
          <cell r="C1" t="str">
            <v>Style_Number</v>
          </cell>
          <cell r="D1" t="str">
            <v>Pattern</v>
          </cell>
          <cell r="E1" t="str">
            <v>Description</v>
          </cell>
          <cell r="F1" t="str">
            <v>Color</v>
          </cell>
          <cell r="G1" t="str">
            <v>Case_Pack</v>
          </cell>
          <cell r="H1" t="str">
            <v>Size</v>
          </cell>
          <cell r="I1" t="str">
            <v>Category</v>
          </cell>
          <cell r="J1" t="str">
            <v>Build Cost</v>
          </cell>
          <cell r="K1" t="str">
            <v>Width</v>
          </cell>
          <cell r="L1" t="str">
            <v>Length</v>
          </cell>
          <cell r="M1" t="str">
            <v>Height</v>
          </cell>
          <cell r="N1"/>
          <cell r="O1"/>
          <cell r="P1" t="str">
            <v>CustItemNo</v>
          </cell>
          <cell r="Q1" t="str">
            <v>Price</v>
          </cell>
          <cell r="W1" t="str">
            <v>JCP store sku</v>
          </cell>
        </row>
        <row r="2">
          <cell r="C2" t="str">
            <v>JC20-646</v>
          </cell>
          <cell r="D2" t="str">
            <v>400TC Liquid Cotton Sheet Set</v>
          </cell>
          <cell r="E2" t="str">
            <v>F 400TC Liquid Cotton Sheet Se</v>
          </cell>
          <cell r="F2" t="str">
            <v>Pure White</v>
          </cell>
          <cell r="G2">
            <v>2</v>
          </cell>
          <cell r="H2" t="str">
            <v>Full: 81x96/21x32"(2)/54x75+16"</v>
          </cell>
          <cell r="I2" t="str">
            <v xml:space="preserve">20 </v>
          </cell>
          <cell r="J2"/>
          <cell r="K2">
            <v>10.25</v>
          </cell>
          <cell r="L2">
            <v>12.5</v>
          </cell>
          <cell r="M2">
            <v>7</v>
          </cell>
          <cell r="N2"/>
          <cell r="O2"/>
          <cell r="P2" t="str">
            <v>72328500059</v>
          </cell>
          <cell r="Q2">
            <v>25</v>
          </cell>
          <cell r="W2" t="str">
            <v>2850508</v>
          </cell>
        </row>
        <row r="3">
          <cell r="C3" t="str">
            <v>JC20-647</v>
          </cell>
          <cell r="D3" t="str">
            <v>400TC Liquid Cotton Sheet Set</v>
          </cell>
          <cell r="E3" t="str">
            <v>Q 400TC Liquid Cotton Sheet Se</v>
          </cell>
          <cell r="F3" t="str">
            <v>Pure White</v>
          </cell>
          <cell r="G3">
            <v>2</v>
          </cell>
          <cell r="H3" t="str">
            <v>Queen: 90x108"/21x32"(2)/60x80+16"</v>
          </cell>
          <cell r="I3" t="str">
            <v xml:space="preserve">20 </v>
          </cell>
          <cell r="J3"/>
          <cell r="K3">
            <v>10.25</v>
          </cell>
          <cell r="L3">
            <v>12.5</v>
          </cell>
          <cell r="M3">
            <v>8</v>
          </cell>
          <cell r="N3"/>
          <cell r="O3"/>
          <cell r="P3" t="str">
            <v>72328510059</v>
          </cell>
          <cell r="Q3">
            <v>27.35</v>
          </cell>
          <cell r="W3" t="str">
            <v>2851507</v>
          </cell>
        </row>
        <row r="4">
          <cell r="C4" t="str">
            <v>JC20-648</v>
          </cell>
          <cell r="D4" t="str">
            <v>400TC Liquid Cotton Sheet Set</v>
          </cell>
          <cell r="E4" t="str">
            <v>K 400TC Liquid Cotton Sheet Se</v>
          </cell>
          <cell r="F4" t="str">
            <v>Pure White</v>
          </cell>
          <cell r="G4">
            <v>2</v>
          </cell>
          <cell r="H4" t="str">
            <v>King: 108x108"/21x40"(2)/78x80+16"</v>
          </cell>
          <cell r="I4" t="str">
            <v xml:space="preserve">20 </v>
          </cell>
          <cell r="J4"/>
          <cell r="K4">
            <v>10.25</v>
          </cell>
          <cell r="L4">
            <v>12.5</v>
          </cell>
          <cell r="M4">
            <v>9</v>
          </cell>
          <cell r="N4"/>
          <cell r="O4"/>
          <cell r="P4" t="str">
            <v>72328520059</v>
          </cell>
          <cell r="Q4">
            <v>31.59</v>
          </cell>
          <cell r="W4" t="str">
            <v>2852506</v>
          </cell>
        </row>
        <row r="5">
          <cell r="C5" t="str">
            <v>JC20-649</v>
          </cell>
          <cell r="D5" t="str">
            <v>400TC Liquid Cotton Sheet Set</v>
          </cell>
          <cell r="E5" t="str">
            <v>CK 400TC Liquid Cotton Sheet S</v>
          </cell>
          <cell r="F5" t="str">
            <v>Pure White</v>
          </cell>
          <cell r="G5">
            <v>2</v>
          </cell>
          <cell r="H5" t="str">
            <v>Cal King: 108x108"/21x40"/72x84+16"</v>
          </cell>
          <cell r="I5" t="str">
            <v xml:space="preserve">20 </v>
          </cell>
          <cell r="J5"/>
          <cell r="K5">
            <v>10.25</v>
          </cell>
          <cell r="L5">
            <v>12.5</v>
          </cell>
          <cell r="M5">
            <v>9</v>
          </cell>
          <cell r="N5"/>
          <cell r="O5"/>
          <cell r="P5" t="str">
            <v>72328530059</v>
          </cell>
          <cell r="Q5">
            <v>31.59</v>
          </cell>
          <cell r="W5" t="str">
            <v>2853505</v>
          </cell>
        </row>
        <row r="6">
          <cell r="C6" t="str">
            <v>JC21-650</v>
          </cell>
          <cell r="D6" t="str">
            <v>400TC Liquid Cotton Sheet Set</v>
          </cell>
          <cell r="E6" t="str">
            <v>Std Liquid Cotton Pillowcase</v>
          </cell>
          <cell r="F6" t="str">
            <v>Pure White</v>
          </cell>
          <cell r="G6">
            <v>3</v>
          </cell>
          <cell r="H6" t="str">
            <v>Standard: 21x32"</v>
          </cell>
          <cell r="I6" t="str">
            <v xml:space="preserve">21 </v>
          </cell>
          <cell r="J6"/>
          <cell r="K6">
            <v>6.5</v>
          </cell>
          <cell r="L6">
            <v>10.5</v>
          </cell>
          <cell r="M6">
            <v>4</v>
          </cell>
          <cell r="N6"/>
          <cell r="O6"/>
          <cell r="P6" t="str">
            <v>72328540059</v>
          </cell>
          <cell r="Q6">
            <v>5.35</v>
          </cell>
          <cell r="W6" t="str">
            <v>2854504</v>
          </cell>
        </row>
        <row r="7">
          <cell r="C7" t="str">
            <v>JC21-651</v>
          </cell>
          <cell r="D7" t="str">
            <v>400TC Liquid Cotton Sheet Set</v>
          </cell>
          <cell r="E7" t="str">
            <v>K Liquid Cotton Pillowcase</v>
          </cell>
          <cell r="F7" t="str">
            <v>Pure White</v>
          </cell>
          <cell r="G7">
            <v>3</v>
          </cell>
          <cell r="H7" t="str">
            <v>King: 21x40"</v>
          </cell>
          <cell r="I7" t="str">
            <v xml:space="preserve">21 </v>
          </cell>
          <cell r="J7"/>
          <cell r="K7">
            <v>6.5</v>
          </cell>
          <cell r="L7">
            <v>10.5</v>
          </cell>
          <cell r="M7">
            <v>4</v>
          </cell>
          <cell r="N7"/>
          <cell r="O7"/>
          <cell r="P7" t="str">
            <v>72328550059</v>
          </cell>
          <cell r="Q7">
            <v>6.25</v>
          </cell>
          <cell r="W7" t="str">
            <v>2855503</v>
          </cell>
        </row>
        <row r="8">
          <cell r="C8" t="str">
            <v>JC20-652</v>
          </cell>
          <cell r="D8" t="str">
            <v>400TC Liquid Cotton Sheet Set</v>
          </cell>
          <cell r="E8" t="str">
            <v>F 400TC Liquid Cotton Sheet Se</v>
          </cell>
          <cell r="F8" t="str">
            <v>White Sand</v>
          </cell>
          <cell r="G8">
            <v>2</v>
          </cell>
          <cell r="H8" t="str">
            <v>Full: 81x96/21x32"(2)/54x75+16"</v>
          </cell>
          <cell r="I8" t="str">
            <v xml:space="preserve">20 </v>
          </cell>
          <cell r="J8"/>
          <cell r="K8">
            <v>10.25</v>
          </cell>
          <cell r="L8">
            <v>12.5</v>
          </cell>
          <cell r="M8">
            <v>7</v>
          </cell>
          <cell r="N8"/>
          <cell r="O8"/>
          <cell r="P8" t="str">
            <v>72328500083</v>
          </cell>
          <cell r="Q8">
            <v>25</v>
          </cell>
          <cell r="W8" t="str">
            <v>2850805</v>
          </cell>
        </row>
        <row r="9">
          <cell r="C9" t="str">
            <v>JC20-653</v>
          </cell>
          <cell r="D9" t="str">
            <v>400TC Liquid Cotton Sheet Set</v>
          </cell>
          <cell r="E9" t="str">
            <v>Q 400TC Liquid Cotton Sheet Se</v>
          </cell>
          <cell r="F9" t="str">
            <v>White Sand</v>
          </cell>
          <cell r="G9">
            <v>2</v>
          </cell>
          <cell r="H9" t="str">
            <v>Queen: 90x108"/21x32"(2)/60x80+16"</v>
          </cell>
          <cell r="I9" t="str">
            <v xml:space="preserve">20 </v>
          </cell>
          <cell r="J9"/>
          <cell r="K9">
            <v>10.25</v>
          </cell>
          <cell r="L9">
            <v>12.5</v>
          </cell>
          <cell r="M9">
            <v>8</v>
          </cell>
          <cell r="N9"/>
          <cell r="O9"/>
          <cell r="P9" t="str">
            <v>72328510083</v>
          </cell>
          <cell r="Q9">
            <v>27.35</v>
          </cell>
          <cell r="W9" t="str">
            <v>2851804</v>
          </cell>
        </row>
        <row r="10">
          <cell r="C10" t="str">
            <v>JC20-654</v>
          </cell>
          <cell r="D10" t="str">
            <v>400TC Liquid Cotton Sheet Set</v>
          </cell>
          <cell r="E10" t="str">
            <v>K 400TC Liquid Cotton Sheet Se</v>
          </cell>
          <cell r="F10" t="str">
            <v>White Sand</v>
          </cell>
          <cell r="G10">
            <v>2</v>
          </cell>
          <cell r="H10" t="str">
            <v>King: 108x108"/21x40"(2)/78x80+16"</v>
          </cell>
          <cell r="I10" t="str">
            <v xml:space="preserve">20 </v>
          </cell>
          <cell r="J10"/>
          <cell r="K10">
            <v>10.25</v>
          </cell>
          <cell r="L10">
            <v>12.5</v>
          </cell>
          <cell r="M10">
            <v>9</v>
          </cell>
          <cell r="N10"/>
          <cell r="O10"/>
          <cell r="P10" t="str">
            <v>72328520083</v>
          </cell>
          <cell r="Q10">
            <v>31.59</v>
          </cell>
          <cell r="W10" t="str">
            <v>2852803</v>
          </cell>
        </row>
        <row r="11">
          <cell r="C11" t="str">
            <v>JC20-655</v>
          </cell>
          <cell r="D11" t="str">
            <v>400TC Liquid Cotton Sheet Set</v>
          </cell>
          <cell r="E11" t="str">
            <v>CK 400TC Liquid Cotton Sheet S</v>
          </cell>
          <cell r="F11" t="str">
            <v>White Sand</v>
          </cell>
          <cell r="G11">
            <v>2</v>
          </cell>
          <cell r="H11" t="str">
            <v>Cal King: 108x108"/21x40"/72x84+16"</v>
          </cell>
          <cell r="I11" t="str">
            <v xml:space="preserve">20 </v>
          </cell>
          <cell r="J11"/>
          <cell r="K11">
            <v>10.25</v>
          </cell>
          <cell r="L11">
            <v>12.5</v>
          </cell>
          <cell r="M11">
            <v>9</v>
          </cell>
          <cell r="N11"/>
          <cell r="O11"/>
          <cell r="P11" t="str">
            <v>72328530083</v>
          </cell>
          <cell r="Q11">
            <v>31.59</v>
          </cell>
          <cell r="W11" t="str">
            <v>2853802</v>
          </cell>
        </row>
        <row r="12">
          <cell r="C12" t="str">
            <v>JC21-656</v>
          </cell>
          <cell r="D12" t="str">
            <v>400TC Liquid Cotton Sheet Set</v>
          </cell>
          <cell r="E12" t="str">
            <v>Std Liquid Cotton Pillowcase</v>
          </cell>
          <cell r="F12" t="str">
            <v>White Sand</v>
          </cell>
          <cell r="G12">
            <v>3</v>
          </cell>
          <cell r="H12" t="str">
            <v>Standard: 21x32"</v>
          </cell>
          <cell r="I12" t="str">
            <v xml:space="preserve">21 </v>
          </cell>
          <cell r="J12"/>
          <cell r="K12">
            <v>6.5</v>
          </cell>
          <cell r="L12">
            <v>10.5</v>
          </cell>
          <cell r="M12">
            <v>4</v>
          </cell>
          <cell r="N12"/>
          <cell r="O12"/>
          <cell r="P12" t="str">
            <v>72328540083</v>
          </cell>
          <cell r="Q12">
            <v>5.35</v>
          </cell>
          <cell r="W12" t="str">
            <v>2854801</v>
          </cell>
        </row>
        <row r="13">
          <cell r="C13" t="str">
            <v>JC21-657</v>
          </cell>
          <cell r="D13" t="str">
            <v>400TC Liquid Cotton Sheet Set</v>
          </cell>
          <cell r="E13" t="str">
            <v>K Liquid Cotton Pillowcase</v>
          </cell>
          <cell r="F13" t="str">
            <v>White Sand</v>
          </cell>
          <cell r="G13">
            <v>3</v>
          </cell>
          <cell r="H13" t="str">
            <v>King: 21x40"</v>
          </cell>
          <cell r="I13" t="str">
            <v xml:space="preserve">21 </v>
          </cell>
          <cell r="J13"/>
          <cell r="K13">
            <v>6.5</v>
          </cell>
          <cell r="L13">
            <v>10.5</v>
          </cell>
          <cell r="M13">
            <v>4</v>
          </cell>
          <cell r="N13"/>
          <cell r="O13"/>
          <cell r="P13" t="str">
            <v>72328550083</v>
          </cell>
          <cell r="Q13">
            <v>6.25</v>
          </cell>
          <cell r="W13" t="str">
            <v>2855800</v>
          </cell>
        </row>
        <row r="14">
          <cell r="C14" t="str">
            <v>JC20-658</v>
          </cell>
          <cell r="D14" t="str">
            <v>400TC Liquid Cotton Sheet Set</v>
          </cell>
          <cell r="E14" t="str">
            <v>F 400TC Liquid Cotton Sheet Se</v>
          </cell>
          <cell r="F14" t="str">
            <v>Seafoam</v>
          </cell>
          <cell r="G14">
            <v>2</v>
          </cell>
          <cell r="H14" t="str">
            <v>Full: 81x96/21x32"(2)/54x75+16"</v>
          </cell>
          <cell r="I14" t="str">
            <v xml:space="preserve">20 </v>
          </cell>
          <cell r="J14"/>
          <cell r="K14">
            <v>10.25</v>
          </cell>
          <cell r="L14">
            <v>12.5</v>
          </cell>
          <cell r="M14">
            <v>7</v>
          </cell>
          <cell r="N14"/>
          <cell r="O14"/>
          <cell r="P14" t="str">
            <v>72328500075</v>
          </cell>
          <cell r="Q14">
            <v>25</v>
          </cell>
          <cell r="W14" t="str">
            <v>2850706</v>
          </cell>
        </row>
        <row r="15">
          <cell r="C15" t="str">
            <v>JC20-659</v>
          </cell>
          <cell r="D15" t="str">
            <v>400TC Liquid Cotton Sheet Set</v>
          </cell>
          <cell r="E15" t="str">
            <v>Q 400TC Liquid Cotton Sheet Se</v>
          </cell>
          <cell r="F15" t="str">
            <v>Seafoam</v>
          </cell>
          <cell r="G15">
            <v>2</v>
          </cell>
          <cell r="H15" t="str">
            <v>Queen: 90x108"/21x32"(2)/60x80+16"</v>
          </cell>
          <cell r="I15" t="str">
            <v xml:space="preserve">20 </v>
          </cell>
          <cell r="J15"/>
          <cell r="K15">
            <v>10.25</v>
          </cell>
          <cell r="L15">
            <v>12.5</v>
          </cell>
          <cell r="M15">
            <v>8</v>
          </cell>
          <cell r="N15"/>
          <cell r="O15"/>
          <cell r="P15" t="str">
            <v>72328510075</v>
          </cell>
          <cell r="Q15">
            <v>27.35</v>
          </cell>
          <cell r="W15" t="str">
            <v>2851705</v>
          </cell>
        </row>
        <row r="16">
          <cell r="C16" t="str">
            <v>JC20-660</v>
          </cell>
          <cell r="D16" t="str">
            <v>400TC Liquid Cotton Sheet Set</v>
          </cell>
          <cell r="E16" t="str">
            <v>K 400TC Liquid Cotton Sheet Se</v>
          </cell>
          <cell r="F16" t="str">
            <v>Seafoam</v>
          </cell>
          <cell r="G16">
            <v>2</v>
          </cell>
          <cell r="H16" t="str">
            <v>King: 108x108"/21x40"(2)/78x80+16"</v>
          </cell>
          <cell r="I16" t="str">
            <v xml:space="preserve">20 </v>
          </cell>
          <cell r="J16"/>
          <cell r="K16">
            <v>10.25</v>
          </cell>
          <cell r="L16">
            <v>12.5</v>
          </cell>
          <cell r="M16">
            <v>9</v>
          </cell>
          <cell r="N16"/>
          <cell r="O16"/>
          <cell r="P16" t="str">
            <v>72328520075</v>
          </cell>
          <cell r="Q16">
            <v>31.59</v>
          </cell>
          <cell r="W16" t="str">
            <v>2852704</v>
          </cell>
        </row>
        <row r="17">
          <cell r="C17" t="str">
            <v>JC20-661</v>
          </cell>
          <cell r="D17" t="str">
            <v>400TC Liquid Cotton Sheet Set</v>
          </cell>
          <cell r="E17" t="str">
            <v>CK 400TC Liquid Cotton Sheet S</v>
          </cell>
          <cell r="F17" t="str">
            <v>Seafoam</v>
          </cell>
          <cell r="G17">
            <v>2</v>
          </cell>
          <cell r="H17" t="str">
            <v>Cal King: 108x108"/21x40"/72x84+16"</v>
          </cell>
          <cell r="I17" t="str">
            <v xml:space="preserve">20 </v>
          </cell>
          <cell r="J17"/>
          <cell r="K17">
            <v>10.25</v>
          </cell>
          <cell r="L17">
            <v>12.5</v>
          </cell>
          <cell r="M17">
            <v>9</v>
          </cell>
          <cell r="N17"/>
          <cell r="O17"/>
          <cell r="P17" t="str">
            <v>72328530075</v>
          </cell>
          <cell r="Q17">
            <v>31.59</v>
          </cell>
          <cell r="W17" t="str">
            <v>2853703</v>
          </cell>
        </row>
        <row r="18">
          <cell r="C18" t="str">
            <v>JC21-662</v>
          </cell>
          <cell r="D18" t="str">
            <v>400TC Liquid Cotton Sheet Set</v>
          </cell>
          <cell r="E18" t="str">
            <v>Std Liquid Cotton Pillowcase</v>
          </cell>
          <cell r="F18" t="str">
            <v>Seafoam</v>
          </cell>
          <cell r="G18">
            <v>3</v>
          </cell>
          <cell r="H18" t="str">
            <v>Standard: 21x32"</v>
          </cell>
          <cell r="I18" t="str">
            <v xml:space="preserve">21 </v>
          </cell>
          <cell r="J18"/>
          <cell r="K18">
            <v>6.5</v>
          </cell>
          <cell r="L18">
            <v>10.5</v>
          </cell>
          <cell r="M18">
            <v>4</v>
          </cell>
          <cell r="N18"/>
          <cell r="O18"/>
          <cell r="P18" t="str">
            <v>72328540075</v>
          </cell>
          <cell r="Q18">
            <v>5.35</v>
          </cell>
          <cell r="W18" t="str">
            <v>2854702</v>
          </cell>
        </row>
        <row r="19">
          <cell r="C19" t="str">
            <v>JC21-663</v>
          </cell>
          <cell r="D19" t="str">
            <v>400TC Liquid Cotton Sheet Set</v>
          </cell>
          <cell r="E19" t="str">
            <v>K Liquid Cotton Pillowcase</v>
          </cell>
          <cell r="F19" t="str">
            <v>Seafoam</v>
          </cell>
          <cell r="G19">
            <v>3</v>
          </cell>
          <cell r="H19" t="str">
            <v>King: 21x40"</v>
          </cell>
          <cell r="I19" t="str">
            <v xml:space="preserve">21 </v>
          </cell>
          <cell r="J19"/>
          <cell r="K19">
            <v>10</v>
          </cell>
          <cell r="L19">
            <v>10</v>
          </cell>
          <cell r="M19">
            <v>4</v>
          </cell>
          <cell r="N19"/>
          <cell r="O19"/>
          <cell r="P19" t="str">
            <v>72328550075</v>
          </cell>
          <cell r="Q19">
            <v>6.25</v>
          </cell>
          <cell r="W19" t="str">
            <v>2855701</v>
          </cell>
        </row>
        <row r="20">
          <cell r="C20" t="str">
            <v>JC20-664</v>
          </cell>
          <cell r="D20" t="str">
            <v>400TC Liquid Cotton Sheet Set</v>
          </cell>
          <cell r="E20" t="str">
            <v>F 400TC Liquid Cotton Sheet Se</v>
          </cell>
          <cell r="F20" t="str">
            <v>Rose Smoke</v>
          </cell>
          <cell r="G20">
            <v>2</v>
          </cell>
          <cell r="H20" t="str">
            <v>Full: 81x96/21x32"(2)/54x75+16"</v>
          </cell>
          <cell r="I20" t="str">
            <v xml:space="preserve">20 </v>
          </cell>
          <cell r="J20"/>
          <cell r="K20">
            <v>10.25</v>
          </cell>
          <cell r="L20">
            <v>12.5</v>
          </cell>
          <cell r="M20">
            <v>7</v>
          </cell>
          <cell r="N20"/>
          <cell r="O20"/>
          <cell r="P20" t="str">
            <v>72328500067</v>
          </cell>
          <cell r="Q20">
            <v>25</v>
          </cell>
          <cell r="W20" t="str">
            <v>2850607</v>
          </cell>
        </row>
        <row r="21">
          <cell r="C21" t="str">
            <v>JC20-665</v>
          </cell>
          <cell r="D21" t="str">
            <v>400TC Liquid Cotton Sheet Set</v>
          </cell>
          <cell r="E21" t="str">
            <v>Q 400TC Liquid Cotton Sheet Se</v>
          </cell>
          <cell r="F21" t="str">
            <v>Rose Smoke</v>
          </cell>
          <cell r="G21">
            <v>2</v>
          </cell>
          <cell r="H21" t="str">
            <v>Queen: 90x108"/21x32"(2)/60x80+16"</v>
          </cell>
          <cell r="I21" t="str">
            <v xml:space="preserve">20 </v>
          </cell>
          <cell r="J21"/>
          <cell r="K21">
            <v>10.25</v>
          </cell>
          <cell r="L21">
            <v>12.5</v>
          </cell>
          <cell r="M21">
            <v>8</v>
          </cell>
          <cell r="N21"/>
          <cell r="O21"/>
          <cell r="P21" t="str">
            <v>72328510067</v>
          </cell>
          <cell r="Q21">
            <v>27.35</v>
          </cell>
          <cell r="W21" t="str">
            <v>2851606</v>
          </cell>
        </row>
        <row r="22">
          <cell r="C22" t="str">
            <v>JC20-666</v>
          </cell>
          <cell r="D22" t="str">
            <v>400TC Liquid Cotton Sheet Set</v>
          </cell>
          <cell r="E22" t="str">
            <v>K 400TC Liquid Cotton Sheet Se</v>
          </cell>
          <cell r="F22" t="str">
            <v>Rose Smoke</v>
          </cell>
          <cell r="G22">
            <v>2</v>
          </cell>
          <cell r="H22" t="str">
            <v>King: 108x108"/21x40"(2)/78x80+16"</v>
          </cell>
          <cell r="I22" t="str">
            <v xml:space="preserve">20 </v>
          </cell>
          <cell r="J22"/>
          <cell r="K22">
            <v>10.25</v>
          </cell>
          <cell r="L22">
            <v>12.5</v>
          </cell>
          <cell r="M22">
            <v>9</v>
          </cell>
          <cell r="N22"/>
          <cell r="O22"/>
          <cell r="P22" t="str">
            <v>72328520067</v>
          </cell>
          <cell r="Q22">
            <v>31.59</v>
          </cell>
          <cell r="W22" t="str">
            <v>2852605</v>
          </cell>
        </row>
        <row r="23">
          <cell r="C23" t="str">
            <v>JC20-667</v>
          </cell>
          <cell r="D23" t="str">
            <v>400TC Liquid Cotton Sheet Set</v>
          </cell>
          <cell r="E23" t="str">
            <v>CK 400TC Liquid Cotton Sheet S</v>
          </cell>
          <cell r="F23" t="str">
            <v>Rose Smoke</v>
          </cell>
          <cell r="G23">
            <v>2</v>
          </cell>
          <cell r="H23" t="str">
            <v>Cal King: 108x108"/21x40"/72x84+16"</v>
          </cell>
          <cell r="I23" t="str">
            <v xml:space="preserve">20 </v>
          </cell>
          <cell r="J23"/>
          <cell r="K23">
            <v>10.25</v>
          </cell>
          <cell r="L23">
            <v>12.5</v>
          </cell>
          <cell r="M23">
            <v>9</v>
          </cell>
          <cell r="N23"/>
          <cell r="O23"/>
          <cell r="P23" t="str">
            <v>72328530067</v>
          </cell>
          <cell r="Q23">
            <v>31.59</v>
          </cell>
          <cell r="W23" t="str">
            <v>2853604</v>
          </cell>
        </row>
        <row r="24">
          <cell r="C24" t="str">
            <v>JC21-668</v>
          </cell>
          <cell r="D24" t="str">
            <v>400TC Liquid Cotton Sheet Set</v>
          </cell>
          <cell r="E24" t="str">
            <v>Std Liquid Cotton Pillowcase</v>
          </cell>
          <cell r="F24" t="str">
            <v>Rose Smoke</v>
          </cell>
          <cell r="G24">
            <v>3</v>
          </cell>
          <cell r="H24" t="str">
            <v>Standard: 21x32"</v>
          </cell>
          <cell r="I24" t="str">
            <v xml:space="preserve">21 </v>
          </cell>
          <cell r="J24"/>
          <cell r="K24">
            <v>6.5</v>
          </cell>
          <cell r="L24">
            <v>10.5</v>
          </cell>
          <cell r="M24">
            <v>4</v>
          </cell>
          <cell r="N24"/>
          <cell r="O24"/>
          <cell r="P24" t="str">
            <v>72328540067</v>
          </cell>
          <cell r="Q24">
            <v>5.35</v>
          </cell>
          <cell r="W24" t="str">
            <v>2854603</v>
          </cell>
        </row>
        <row r="25">
          <cell r="C25" t="str">
            <v>JC21-669</v>
          </cell>
          <cell r="D25" t="str">
            <v>400TC Liquid Cotton Sheet Set</v>
          </cell>
          <cell r="E25" t="str">
            <v>K Liquid Cotton Pillowcase</v>
          </cell>
          <cell r="F25" t="str">
            <v>Rose Smoke</v>
          </cell>
          <cell r="G25">
            <v>3</v>
          </cell>
          <cell r="H25" t="str">
            <v>King: 21x40"</v>
          </cell>
          <cell r="I25" t="str">
            <v xml:space="preserve">21 </v>
          </cell>
          <cell r="J25"/>
          <cell r="K25">
            <v>6.5</v>
          </cell>
          <cell r="L25">
            <v>10.5</v>
          </cell>
          <cell r="M25">
            <v>4</v>
          </cell>
          <cell r="N25"/>
          <cell r="O25"/>
          <cell r="P25" t="str">
            <v>72328550067</v>
          </cell>
          <cell r="Q25">
            <v>6.25</v>
          </cell>
          <cell r="W25" t="str">
            <v>2855602</v>
          </cell>
        </row>
        <row r="26">
          <cell r="C26" t="str">
            <v>JC20-670</v>
          </cell>
          <cell r="D26" t="str">
            <v>400TC Liquid Cotton Sheet Set</v>
          </cell>
          <cell r="E26" t="str">
            <v>F 400TC Liquid Cotton Sheet Se</v>
          </cell>
          <cell r="F26" t="str">
            <v>Mocha</v>
          </cell>
          <cell r="G26">
            <v>2</v>
          </cell>
          <cell r="H26" t="str">
            <v>Full: 81x96/21x32"(2)/54x75+16"</v>
          </cell>
          <cell r="I26" t="str">
            <v xml:space="preserve">20 </v>
          </cell>
          <cell r="J26"/>
          <cell r="K26">
            <v>10.25</v>
          </cell>
          <cell r="L26">
            <v>12.5</v>
          </cell>
          <cell r="M26">
            <v>7</v>
          </cell>
          <cell r="N26"/>
          <cell r="O26"/>
          <cell r="P26" t="str">
            <v>72328500034</v>
          </cell>
          <cell r="Q26">
            <v>25</v>
          </cell>
          <cell r="W26" t="str">
            <v>2850300</v>
          </cell>
        </row>
        <row r="27">
          <cell r="C27" t="str">
            <v>JC20-671</v>
          </cell>
          <cell r="D27" t="str">
            <v>400TC Liquid Cotton Sheet Set</v>
          </cell>
          <cell r="E27" t="str">
            <v>Q 400TC Liquid Cotton Sheet Se</v>
          </cell>
          <cell r="F27" t="str">
            <v>Mocha</v>
          </cell>
          <cell r="G27">
            <v>2</v>
          </cell>
          <cell r="H27" t="str">
            <v>Queen: 90x108"/21x32"(2)/60x80+16"</v>
          </cell>
          <cell r="I27" t="str">
            <v xml:space="preserve">20 </v>
          </cell>
          <cell r="J27"/>
          <cell r="K27">
            <v>10.25</v>
          </cell>
          <cell r="L27">
            <v>12.5</v>
          </cell>
          <cell r="M27">
            <v>8</v>
          </cell>
          <cell r="N27"/>
          <cell r="O27"/>
          <cell r="P27" t="str">
            <v>72328510034</v>
          </cell>
          <cell r="Q27">
            <v>27.35</v>
          </cell>
          <cell r="W27" t="str">
            <v>2851309</v>
          </cell>
        </row>
        <row r="28">
          <cell r="C28" t="str">
            <v>JC20-672</v>
          </cell>
          <cell r="D28" t="str">
            <v>400TC Liquid Cotton Sheet Set</v>
          </cell>
          <cell r="E28" t="str">
            <v>K 400TC Liquid Cotton Sheet Se</v>
          </cell>
          <cell r="F28" t="str">
            <v>Mocha</v>
          </cell>
          <cell r="G28">
            <v>2</v>
          </cell>
          <cell r="H28" t="str">
            <v>King: 108x108"/21x40"(2)/78x80+16"</v>
          </cell>
          <cell r="I28" t="str">
            <v xml:space="preserve">20 </v>
          </cell>
          <cell r="J28"/>
          <cell r="K28">
            <v>10.25</v>
          </cell>
          <cell r="L28">
            <v>12.5</v>
          </cell>
          <cell r="M28">
            <v>9</v>
          </cell>
          <cell r="N28"/>
          <cell r="O28"/>
          <cell r="P28" t="str">
            <v>72328520034</v>
          </cell>
          <cell r="Q28">
            <v>31.59</v>
          </cell>
          <cell r="W28" t="str">
            <v>2852308</v>
          </cell>
        </row>
        <row r="29">
          <cell r="C29" t="str">
            <v>JC20-673</v>
          </cell>
          <cell r="D29" t="str">
            <v>400TC Liquid Cotton Sheet Set</v>
          </cell>
          <cell r="E29" t="str">
            <v>CK 400TC Liquid Cotton Sheet S</v>
          </cell>
          <cell r="F29" t="str">
            <v>Mocha</v>
          </cell>
          <cell r="G29">
            <v>2</v>
          </cell>
          <cell r="H29" t="str">
            <v>Cal King: 108x108"/21x40"/72x84+16"</v>
          </cell>
          <cell r="I29" t="str">
            <v xml:space="preserve">20 </v>
          </cell>
          <cell r="J29"/>
          <cell r="K29">
            <v>10.25</v>
          </cell>
          <cell r="L29">
            <v>12.5</v>
          </cell>
          <cell r="M29">
            <v>9</v>
          </cell>
          <cell r="N29"/>
          <cell r="O29"/>
          <cell r="P29" t="str">
            <v>72328530034</v>
          </cell>
          <cell r="Q29">
            <v>31.59</v>
          </cell>
          <cell r="W29" t="str">
            <v>2853307</v>
          </cell>
        </row>
        <row r="30">
          <cell r="C30" t="str">
            <v>JC21-674</v>
          </cell>
          <cell r="D30" t="str">
            <v>400TC Liquid Cotton Sheet Set</v>
          </cell>
          <cell r="E30" t="str">
            <v>Std Liquid Cotton Pillowcase</v>
          </cell>
          <cell r="F30" t="str">
            <v>Mocha</v>
          </cell>
          <cell r="G30">
            <v>3</v>
          </cell>
          <cell r="H30" t="str">
            <v>Standard: 21x32"</v>
          </cell>
          <cell r="I30" t="str">
            <v xml:space="preserve">21 </v>
          </cell>
          <cell r="J30"/>
          <cell r="K30">
            <v>6.5</v>
          </cell>
          <cell r="L30">
            <v>10.5</v>
          </cell>
          <cell r="M30">
            <v>4</v>
          </cell>
          <cell r="N30"/>
          <cell r="O30"/>
          <cell r="P30" t="str">
            <v>72328540034</v>
          </cell>
          <cell r="Q30">
            <v>5.35</v>
          </cell>
          <cell r="W30" t="str">
            <v>2854306</v>
          </cell>
        </row>
        <row r="31">
          <cell r="C31" t="str">
            <v>JC21-675</v>
          </cell>
          <cell r="D31" t="str">
            <v>400TC Liquid Cotton Sheet Set</v>
          </cell>
          <cell r="E31" t="str">
            <v>K Liquid Cotton Pillowcase</v>
          </cell>
          <cell r="F31" t="str">
            <v>Mocha</v>
          </cell>
          <cell r="G31">
            <v>3</v>
          </cell>
          <cell r="H31" t="str">
            <v>King: 21x40"</v>
          </cell>
          <cell r="I31" t="str">
            <v xml:space="preserve">21 </v>
          </cell>
          <cell r="J31"/>
          <cell r="K31">
            <v>6.5</v>
          </cell>
          <cell r="L31">
            <v>10.5</v>
          </cell>
          <cell r="M31">
            <v>4</v>
          </cell>
          <cell r="N31"/>
          <cell r="O31"/>
          <cell r="P31" t="str">
            <v>72328550034</v>
          </cell>
          <cell r="Q31">
            <v>6.25</v>
          </cell>
          <cell r="W31" t="str">
            <v>2855305</v>
          </cell>
        </row>
        <row r="32">
          <cell r="C32" t="str">
            <v>JC20-676</v>
          </cell>
          <cell r="D32" t="str">
            <v>400TC Liquid Cotton Sheet Set</v>
          </cell>
          <cell r="E32" t="str">
            <v>F 400TC Liquid Cotton Sheet Se</v>
          </cell>
          <cell r="F32" t="str">
            <v>Illusion Blue</v>
          </cell>
          <cell r="G32">
            <v>2</v>
          </cell>
          <cell r="H32" t="str">
            <v>Full: 81x96/21x32"(2)/54x75+16"</v>
          </cell>
          <cell r="I32" t="str">
            <v xml:space="preserve">20 </v>
          </cell>
          <cell r="J32"/>
          <cell r="K32">
            <v>10.25</v>
          </cell>
          <cell r="L32">
            <v>12.5</v>
          </cell>
          <cell r="M32">
            <v>7</v>
          </cell>
          <cell r="N32"/>
          <cell r="O32"/>
          <cell r="P32" t="str">
            <v>72328500026</v>
          </cell>
          <cell r="Q32">
            <v>25</v>
          </cell>
          <cell r="W32" t="str">
            <v>2850201</v>
          </cell>
        </row>
        <row r="33">
          <cell r="C33" t="str">
            <v>JC20-677</v>
          </cell>
          <cell r="D33" t="str">
            <v>400TC Liquid Cotton Sheet Set</v>
          </cell>
          <cell r="E33" t="str">
            <v>Q 400TC Liquid Cotton Sheet Se</v>
          </cell>
          <cell r="F33" t="str">
            <v>Illusion Blue</v>
          </cell>
          <cell r="G33">
            <v>2</v>
          </cell>
          <cell r="H33" t="str">
            <v>Queen: 90x108"/21x32"(2)/60x80+16"</v>
          </cell>
          <cell r="I33" t="str">
            <v xml:space="preserve">20 </v>
          </cell>
          <cell r="J33"/>
          <cell r="K33">
            <v>10.25</v>
          </cell>
          <cell r="L33">
            <v>12.5</v>
          </cell>
          <cell r="M33">
            <v>8</v>
          </cell>
          <cell r="N33"/>
          <cell r="O33"/>
          <cell r="P33" t="str">
            <v>72328510026</v>
          </cell>
          <cell r="Q33">
            <v>27.35</v>
          </cell>
          <cell r="W33" t="str">
            <v>2851200</v>
          </cell>
        </row>
        <row r="34">
          <cell r="C34" t="str">
            <v>JC20-678</v>
          </cell>
          <cell r="D34" t="str">
            <v>400TC Liquid Cotton Sheet Set</v>
          </cell>
          <cell r="E34" t="str">
            <v>K 400TC Liquid Cotton Sheet Se</v>
          </cell>
          <cell r="F34" t="str">
            <v>Illusion Blue</v>
          </cell>
          <cell r="G34">
            <v>2</v>
          </cell>
          <cell r="H34" t="str">
            <v>King: 108x108"/21x40"(2)/78x80+16"</v>
          </cell>
          <cell r="I34" t="str">
            <v xml:space="preserve">20 </v>
          </cell>
          <cell r="J34"/>
          <cell r="K34">
            <v>10.25</v>
          </cell>
          <cell r="L34">
            <v>12.5</v>
          </cell>
          <cell r="M34">
            <v>9</v>
          </cell>
          <cell r="N34"/>
          <cell r="O34"/>
          <cell r="P34" t="str">
            <v>72328520026</v>
          </cell>
          <cell r="Q34">
            <v>31.59</v>
          </cell>
          <cell r="W34" t="str">
            <v>2852209</v>
          </cell>
        </row>
        <row r="35">
          <cell r="C35" t="str">
            <v>JC20-679</v>
          </cell>
          <cell r="D35" t="str">
            <v>400TC Liquid Cotton Sheet Set</v>
          </cell>
          <cell r="E35" t="str">
            <v>CK 400TC Liquid Cotton Sheet S</v>
          </cell>
          <cell r="F35" t="str">
            <v>Illusion Blue</v>
          </cell>
          <cell r="G35">
            <v>2</v>
          </cell>
          <cell r="H35" t="str">
            <v>Cal King: 108x108"/21x40"/72x84+16"</v>
          </cell>
          <cell r="I35" t="str">
            <v xml:space="preserve">20 </v>
          </cell>
          <cell r="J35"/>
          <cell r="K35">
            <v>10.25</v>
          </cell>
          <cell r="L35">
            <v>12.5</v>
          </cell>
          <cell r="M35">
            <v>9</v>
          </cell>
          <cell r="N35"/>
          <cell r="O35"/>
          <cell r="P35" t="str">
            <v>72328530026</v>
          </cell>
          <cell r="Q35">
            <v>31.59</v>
          </cell>
          <cell r="W35" t="str">
            <v>2853208</v>
          </cell>
        </row>
        <row r="36">
          <cell r="C36" t="str">
            <v>JC21-680</v>
          </cell>
          <cell r="D36" t="str">
            <v>400TC Liquid Cotton Sheet Set</v>
          </cell>
          <cell r="E36" t="str">
            <v>Std Liquid Cotton Pillowcase</v>
          </cell>
          <cell r="F36" t="str">
            <v>Illusion Blue</v>
          </cell>
          <cell r="G36">
            <v>3</v>
          </cell>
          <cell r="H36" t="str">
            <v>Standard: 21x32"</v>
          </cell>
          <cell r="I36" t="str">
            <v xml:space="preserve">21 </v>
          </cell>
          <cell r="J36"/>
          <cell r="K36">
            <v>6.5</v>
          </cell>
          <cell r="L36">
            <v>10.5</v>
          </cell>
          <cell r="M36">
            <v>4</v>
          </cell>
          <cell r="N36"/>
          <cell r="O36"/>
          <cell r="P36" t="str">
            <v>72328540026</v>
          </cell>
          <cell r="Q36">
            <v>5.35</v>
          </cell>
          <cell r="W36" t="str">
            <v>2854207</v>
          </cell>
        </row>
        <row r="37">
          <cell r="C37" t="str">
            <v>JC21-681</v>
          </cell>
          <cell r="D37" t="str">
            <v>400TC Liquid Cotton Sheet Set</v>
          </cell>
          <cell r="E37" t="str">
            <v>K Liquid Cotton Pillowcase</v>
          </cell>
          <cell r="F37" t="str">
            <v>Illusion Blue</v>
          </cell>
          <cell r="G37">
            <v>3</v>
          </cell>
          <cell r="H37" t="str">
            <v>King: 21x40"</v>
          </cell>
          <cell r="I37" t="str">
            <v xml:space="preserve">21 </v>
          </cell>
          <cell r="J37"/>
          <cell r="K37">
            <v>6.5</v>
          </cell>
          <cell r="L37">
            <v>10.5</v>
          </cell>
          <cell r="M37">
            <v>4</v>
          </cell>
          <cell r="N37"/>
          <cell r="O37"/>
          <cell r="P37" t="str">
            <v>72328550026</v>
          </cell>
          <cell r="Q37">
            <v>6.25</v>
          </cell>
          <cell r="W37" t="str">
            <v>2855206</v>
          </cell>
        </row>
        <row r="38">
          <cell r="C38" t="str">
            <v>JC20-682</v>
          </cell>
          <cell r="D38" t="str">
            <v>400TC Liquid Cotton Sheet Set</v>
          </cell>
          <cell r="E38" t="str">
            <v>F 400TC Liquid Cotton Sheet Se</v>
          </cell>
          <cell r="F38" t="str">
            <v>Gray Alloy</v>
          </cell>
          <cell r="G38">
            <v>2</v>
          </cell>
          <cell r="H38" t="str">
            <v>Full: 81x96/21x32"(2)/54x75+16"</v>
          </cell>
          <cell r="I38" t="str">
            <v xml:space="preserve">20 </v>
          </cell>
          <cell r="J38"/>
          <cell r="K38">
            <v>10.25</v>
          </cell>
          <cell r="L38">
            <v>12.5</v>
          </cell>
          <cell r="M38">
            <v>7</v>
          </cell>
          <cell r="N38"/>
          <cell r="O38"/>
          <cell r="P38" t="str">
            <v>72328500018</v>
          </cell>
          <cell r="Q38">
            <v>25</v>
          </cell>
          <cell r="W38" t="str">
            <v>2850102</v>
          </cell>
        </row>
        <row r="39">
          <cell r="C39" t="str">
            <v>JC20-683</v>
          </cell>
          <cell r="D39" t="str">
            <v>400TC Liquid Cotton Sheet Set</v>
          </cell>
          <cell r="E39" t="str">
            <v>Q 400TC Liquid Cotton Sheet Se</v>
          </cell>
          <cell r="F39" t="str">
            <v>Gray Alloy</v>
          </cell>
          <cell r="G39">
            <v>2</v>
          </cell>
          <cell r="H39" t="str">
            <v>Queen: 90x108"/21x32"(2)/60x80+16"</v>
          </cell>
          <cell r="I39" t="str">
            <v xml:space="preserve">20 </v>
          </cell>
          <cell r="J39"/>
          <cell r="K39">
            <v>10.25</v>
          </cell>
          <cell r="L39">
            <v>12.5</v>
          </cell>
          <cell r="M39">
            <v>8</v>
          </cell>
          <cell r="N39"/>
          <cell r="O39"/>
          <cell r="P39" t="str">
            <v>72328510018</v>
          </cell>
          <cell r="Q39">
            <v>27.35</v>
          </cell>
          <cell r="W39" t="str">
            <v>2851101</v>
          </cell>
        </row>
        <row r="40">
          <cell r="C40" t="str">
            <v>JC20-684</v>
          </cell>
          <cell r="D40" t="str">
            <v>400TC Liquid Cotton Sheet Set</v>
          </cell>
          <cell r="E40" t="str">
            <v>K 400TC Liquid Cotton Sheet Se</v>
          </cell>
          <cell r="F40" t="str">
            <v>Gray Alloy</v>
          </cell>
          <cell r="G40">
            <v>2</v>
          </cell>
          <cell r="H40" t="str">
            <v>King: 108x108"/21x40"(2)/78x80+16"</v>
          </cell>
          <cell r="I40" t="str">
            <v xml:space="preserve">20 </v>
          </cell>
          <cell r="J40"/>
          <cell r="K40">
            <v>10.25</v>
          </cell>
          <cell r="L40">
            <v>12.5</v>
          </cell>
          <cell r="M40">
            <v>9</v>
          </cell>
          <cell r="N40"/>
          <cell r="O40"/>
          <cell r="P40" t="str">
            <v>72328520018</v>
          </cell>
          <cell r="Q40">
            <v>31.59</v>
          </cell>
          <cell r="W40" t="str">
            <v>2852100</v>
          </cell>
        </row>
        <row r="41">
          <cell r="C41" t="str">
            <v>JC20-685</v>
          </cell>
          <cell r="D41" t="str">
            <v>400TC Liquid Cotton Sheet Set</v>
          </cell>
          <cell r="E41" t="str">
            <v>CK 400TC Liquid Cotton Sheet S</v>
          </cell>
          <cell r="F41" t="str">
            <v>Gray Alloy</v>
          </cell>
          <cell r="G41">
            <v>2</v>
          </cell>
          <cell r="H41" t="str">
            <v>Cal King: 108x108"/21x40"/72x84+16"</v>
          </cell>
          <cell r="I41" t="str">
            <v xml:space="preserve">20 </v>
          </cell>
          <cell r="J41"/>
          <cell r="K41">
            <v>10.25</v>
          </cell>
          <cell r="L41">
            <v>12.5</v>
          </cell>
          <cell r="M41">
            <v>9</v>
          </cell>
          <cell r="N41"/>
          <cell r="O41"/>
          <cell r="P41" t="str">
            <v>72328530018</v>
          </cell>
          <cell r="Q41">
            <v>31.59</v>
          </cell>
          <cell r="W41" t="str">
            <v>2853109</v>
          </cell>
        </row>
        <row r="42">
          <cell r="C42" t="str">
            <v>JC21-686</v>
          </cell>
          <cell r="D42" t="str">
            <v>400TC Liquid Cotton Sheet Set</v>
          </cell>
          <cell r="E42" t="str">
            <v>Std Liquid Cotton Pillowcase</v>
          </cell>
          <cell r="F42" t="str">
            <v>Gray Alloy</v>
          </cell>
          <cell r="G42">
            <v>3</v>
          </cell>
          <cell r="H42" t="str">
            <v>Standard: 21x32"</v>
          </cell>
          <cell r="I42" t="str">
            <v xml:space="preserve">21 </v>
          </cell>
          <cell r="J42"/>
          <cell r="K42">
            <v>6.5</v>
          </cell>
          <cell r="L42">
            <v>10.5</v>
          </cell>
          <cell r="M42">
            <v>4</v>
          </cell>
          <cell r="N42"/>
          <cell r="O42"/>
          <cell r="P42" t="str">
            <v>72328540018</v>
          </cell>
          <cell r="Q42">
            <v>5.35</v>
          </cell>
          <cell r="W42" t="str">
            <v>2854108</v>
          </cell>
        </row>
        <row r="43">
          <cell r="C43" t="str">
            <v>JC21-687</v>
          </cell>
          <cell r="D43" t="str">
            <v>400TC Liquid Cotton Sheet Set</v>
          </cell>
          <cell r="E43" t="str">
            <v>K Liquid Cotton Pillowcase</v>
          </cell>
          <cell r="F43" t="str">
            <v>Gray Alloy</v>
          </cell>
          <cell r="G43">
            <v>3</v>
          </cell>
          <cell r="H43" t="str">
            <v>King: 21x40"</v>
          </cell>
          <cell r="I43" t="str">
            <v xml:space="preserve">21 </v>
          </cell>
          <cell r="J43"/>
          <cell r="K43">
            <v>6.5</v>
          </cell>
          <cell r="L43">
            <v>10.5</v>
          </cell>
          <cell r="M43">
            <v>4</v>
          </cell>
          <cell r="N43"/>
          <cell r="O43"/>
          <cell r="P43" t="str">
            <v>72328550018</v>
          </cell>
          <cell r="Q43">
            <v>6.25</v>
          </cell>
          <cell r="W43" t="str">
            <v>2855107</v>
          </cell>
        </row>
        <row r="44">
          <cell r="C44" t="str">
            <v>JC20-688</v>
          </cell>
          <cell r="D44" t="str">
            <v>400TC Liquid Cotton Sheet Set</v>
          </cell>
          <cell r="E44" t="str">
            <v>F 400TC Liquid Cotton Sheet Se</v>
          </cell>
          <cell r="F44" t="str">
            <v>Plum Splendor</v>
          </cell>
          <cell r="G44">
            <v>2</v>
          </cell>
          <cell r="H44" t="str">
            <v>Full: 81x96/21x32"(2)/54x75+16"</v>
          </cell>
          <cell r="I44" t="str">
            <v xml:space="preserve">20 </v>
          </cell>
          <cell r="J44"/>
          <cell r="K44">
            <v>10.25</v>
          </cell>
          <cell r="L44">
            <v>12.5</v>
          </cell>
          <cell r="M44">
            <v>7</v>
          </cell>
          <cell r="N44"/>
          <cell r="O44"/>
          <cell r="P44" t="str">
            <v>72328500042</v>
          </cell>
          <cell r="Q44">
            <v>25</v>
          </cell>
          <cell r="W44" t="str">
            <v>2850409</v>
          </cell>
        </row>
        <row r="45">
          <cell r="C45" t="str">
            <v>JC20-689</v>
          </cell>
          <cell r="D45" t="str">
            <v>400TC Liquid Cotton Sheet Set</v>
          </cell>
          <cell r="E45" t="str">
            <v>Q 400TC Liquid Cotton Sheet Se</v>
          </cell>
          <cell r="F45" t="str">
            <v>Plum Splendor</v>
          </cell>
          <cell r="G45">
            <v>2</v>
          </cell>
          <cell r="H45" t="str">
            <v>Queen: 90x108"/21x32"(2)/60x80+16"</v>
          </cell>
          <cell r="I45" t="str">
            <v xml:space="preserve">20 </v>
          </cell>
          <cell r="J45"/>
          <cell r="K45">
            <v>10.25</v>
          </cell>
          <cell r="L45">
            <v>12.5</v>
          </cell>
          <cell r="M45">
            <v>8</v>
          </cell>
          <cell r="N45"/>
          <cell r="O45"/>
          <cell r="P45" t="str">
            <v>72328510042</v>
          </cell>
          <cell r="Q45">
            <v>27.35</v>
          </cell>
          <cell r="W45" t="str">
            <v>2851408</v>
          </cell>
        </row>
        <row r="46">
          <cell r="C46" t="str">
            <v>JC20-690</v>
          </cell>
          <cell r="D46" t="str">
            <v>400TC Liquid Cotton Sheet Set</v>
          </cell>
          <cell r="E46" t="str">
            <v>K 400TC Liquid Cotton Sheet Se</v>
          </cell>
          <cell r="F46" t="str">
            <v>Plum Splendor</v>
          </cell>
          <cell r="G46">
            <v>2</v>
          </cell>
          <cell r="H46" t="str">
            <v>King: 108x108"/21x40"(2)/78x80+16"</v>
          </cell>
          <cell r="I46" t="str">
            <v xml:space="preserve">20 </v>
          </cell>
          <cell r="J46"/>
          <cell r="K46">
            <v>10.25</v>
          </cell>
          <cell r="L46">
            <v>12.5</v>
          </cell>
          <cell r="M46">
            <v>9</v>
          </cell>
          <cell r="N46"/>
          <cell r="O46"/>
          <cell r="P46" t="str">
            <v>72328520042</v>
          </cell>
          <cell r="Q46">
            <v>31.59</v>
          </cell>
          <cell r="W46" t="str">
            <v>2852407</v>
          </cell>
        </row>
        <row r="47">
          <cell r="C47" t="str">
            <v>JC20-691</v>
          </cell>
          <cell r="D47" t="str">
            <v>400TC Liquid Cotton Sheet Set</v>
          </cell>
          <cell r="E47" t="str">
            <v>CK 400TC Liquid Cotton Sheet S</v>
          </cell>
          <cell r="F47" t="str">
            <v>Plum Splendor</v>
          </cell>
          <cell r="G47">
            <v>2</v>
          </cell>
          <cell r="H47" t="str">
            <v>Cal King: 108x108"/21x40"/72x84+16"</v>
          </cell>
          <cell r="I47" t="str">
            <v xml:space="preserve">20 </v>
          </cell>
          <cell r="J47"/>
          <cell r="K47">
            <v>10.25</v>
          </cell>
          <cell r="L47">
            <v>12.5</v>
          </cell>
          <cell r="M47">
            <v>9</v>
          </cell>
          <cell r="N47"/>
          <cell r="O47"/>
          <cell r="P47" t="str">
            <v>72328530042</v>
          </cell>
          <cell r="Q47">
            <v>31.59</v>
          </cell>
          <cell r="W47" t="str">
            <v>2853406</v>
          </cell>
        </row>
        <row r="48">
          <cell r="C48" t="str">
            <v>JC21-692</v>
          </cell>
          <cell r="D48" t="str">
            <v>400TC Liquid Cotton Sheet Set</v>
          </cell>
          <cell r="E48" t="str">
            <v>Std Liquid Cotton Pillowcase</v>
          </cell>
          <cell r="F48" t="str">
            <v>Plum Splendor</v>
          </cell>
          <cell r="G48">
            <v>3</v>
          </cell>
          <cell r="H48" t="str">
            <v>Standard: 21x32"</v>
          </cell>
          <cell r="I48" t="str">
            <v xml:space="preserve">21 </v>
          </cell>
          <cell r="J48"/>
          <cell r="K48">
            <v>6.5</v>
          </cell>
          <cell r="L48">
            <v>10.5</v>
          </cell>
          <cell r="M48">
            <v>4</v>
          </cell>
          <cell r="N48"/>
          <cell r="O48"/>
          <cell r="P48" t="str">
            <v>72328540042</v>
          </cell>
          <cell r="Q48">
            <v>5.35</v>
          </cell>
          <cell r="W48" t="str">
            <v>2854405</v>
          </cell>
        </row>
        <row r="49">
          <cell r="C49" t="str">
            <v>JC21-693</v>
          </cell>
          <cell r="D49" t="str">
            <v>400TC Liquid Cotton Sheet Set</v>
          </cell>
          <cell r="E49" t="str">
            <v>K Liquid Cotton Pillowcase</v>
          </cell>
          <cell r="F49" t="str">
            <v>Plum Splendor</v>
          </cell>
          <cell r="G49">
            <v>3</v>
          </cell>
          <cell r="H49" t="str">
            <v>King: 21x40"</v>
          </cell>
          <cell r="I49" t="str">
            <v xml:space="preserve">21 </v>
          </cell>
          <cell r="J49"/>
          <cell r="K49">
            <v>6.5</v>
          </cell>
          <cell r="L49">
            <v>10.5</v>
          </cell>
          <cell r="M49">
            <v>4</v>
          </cell>
          <cell r="N49"/>
          <cell r="O49"/>
          <cell r="P49" t="str">
            <v>72328550042</v>
          </cell>
          <cell r="Q49">
            <v>6.25</v>
          </cell>
          <cell r="W49" t="str">
            <v>2855404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workbookViewId="0">
      <selection activeCell="AJ7" sqref="AJ7"/>
    </sheetView>
  </sheetViews>
  <sheetFormatPr defaultRowHeight="12.75" x14ac:dyDescent="0.2"/>
  <cols>
    <col min="1" max="1" width="3.33203125" customWidth="1"/>
    <col min="2" max="2" width="1.1640625" customWidth="1"/>
    <col min="3" max="3" width="3.33203125" customWidth="1"/>
    <col min="4" max="4" width="1.1640625" customWidth="1"/>
    <col min="5" max="5" width="2.1640625" customWidth="1"/>
    <col min="6" max="7" width="1.1640625" customWidth="1"/>
    <col min="8" max="8" width="2.1640625" customWidth="1"/>
    <col min="9" max="9" width="3.33203125" customWidth="1"/>
    <col min="10" max="10" width="4.6640625" customWidth="1"/>
    <col min="11" max="11" width="2.1640625" customWidth="1"/>
    <col min="12" max="12" width="1.1640625" customWidth="1"/>
    <col min="13" max="14" width="2.1640625" customWidth="1"/>
    <col min="15" max="15" width="6.83203125" customWidth="1"/>
    <col min="16" max="16" width="3.33203125" customWidth="1"/>
    <col min="17" max="17" width="2.1640625" customWidth="1"/>
    <col min="18" max="18" width="3.33203125" customWidth="1"/>
    <col min="19" max="19" width="2.1640625" customWidth="1"/>
    <col min="20" max="20" width="3.33203125" customWidth="1"/>
    <col min="21" max="21" width="8" customWidth="1"/>
    <col min="22" max="22" width="4.6640625" customWidth="1"/>
    <col min="23" max="23" width="8" customWidth="1"/>
    <col min="24" max="24" width="2.1640625" customWidth="1"/>
    <col min="25" max="25" width="4.6640625" customWidth="1"/>
    <col min="26" max="26" width="2.1640625" customWidth="1"/>
    <col min="27" max="27" width="10.5" customWidth="1"/>
    <col min="28" max="28" width="1.1640625" customWidth="1"/>
    <col min="29" max="29" width="9.33203125" customWidth="1"/>
    <col min="30" max="30" width="1.1640625" customWidth="1"/>
    <col min="31" max="31" width="5.83203125" customWidth="1"/>
    <col min="32" max="32" width="1.1640625" customWidth="1"/>
    <col min="33" max="33" width="6.83203125" customWidth="1"/>
    <col min="34" max="34" width="3.33203125" customWidth="1"/>
    <col min="35" max="35" width="18.6640625" customWidth="1"/>
  </cols>
  <sheetData>
    <row r="1" spans="1:36" ht="12" customHeight="1" x14ac:dyDescent="0.2">
      <c r="A1" s="1" t="s">
        <v>0</v>
      </c>
    </row>
    <row r="2" spans="1:36" ht="12" customHeight="1" x14ac:dyDescent="0.2">
      <c r="A2" s="2" t="s">
        <v>1</v>
      </c>
    </row>
    <row r="3" spans="1:36" ht="12" customHeight="1" x14ac:dyDescent="0.2">
      <c r="A3" s="3" t="s">
        <v>2</v>
      </c>
    </row>
    <row r="4" spans="1:36" ht="11.1" customHeight="1" x14ac:dyDescent="0.2">
      <c r="A4" s="104" t="s">
        <v>3</v>
      </c>
      <c r="B4" s="105"/>
      <c r="C4" s="106"/>
      <c r="D4" s="85" t="s">
        <v>4</v>
      </c>
      <c r="E4" s="105"/>
      <c r="F4" s="106"/>
      <c r="G4" s="85" t="s">
        <v>5</v>
      </c>
      <c r="H4" s="105"/>
      <c r="I4" s="105"/>
      <c r="J4" s="106"/>
      <c r="K4" s="85" t="s">
        <v>6</v>
      </c>
      <c r="L4" s="105"/>
      <c r="M4" s="105"/>
      <c r="N4" s="105"/>
      <c r="O4" s="105"/>
      <c r="P4" s="105"/>
      <c r="Q4" s="105"/>
      <c r="R4" s="106"/>
      <c r="S4" s="85" t="s">
        <v>7</v>
      </c>
      <c r="T4" s="105"/>
      <c r="U4" s="106"/>
      <c r="V4" s="85" t="s">
        <v>8</v>
      </c>
      <c r="W4" s="106"/>
      <c r="X4" s="85" t="s">
        <v>9</v>
      </c>
      <c r="Y4" s="106"/>
      <c r="Z4" s="85" t="s">
        <v>10</v>
      </c>
      <c r="AA4" s="106"/>
      <c r="AB4" s="107" t="s">
        <v>11</v>
      </c>
      <c r="AC4" s="108"/>
      <c r="AD4" s="108"/>
      <c r="AE4" s="108"/>
      <c r="AF4" s="75"/>
      <c r="AG4" s="85" t="s">
        <v>12</v>
      </c>
      <c r="AH4" s="86"/>
    </row>
    <row r="5" spans="1:36" ht="11.1" customHeight="1" x14ac:dyDescent="0.2">
      <c r="A5" s="28" t="s">
        <v>13</v>
      </c>
      <c r="B5" s="29"/>
      <c r="C5" s="30"/>
      <c r="D5" s="31">
        <v>723</v>
      </c>
      <c r="E5" s="32"/>
      <c r="F5" s="33"/>
      <c r="G5" s="87">
        <v>3649634</v>
      </c>
      <c r="H5" s="88"/>
      <c r="I5" s="88"/>
      <c r="J5" s="89"/>
      <c r="K5" s="90" t="s">
        <v>14</v>
      </c>
      <c r="L5" s="29"/>
      <c r="M5" s="29"/>
      <c r="N5" s="29"/>
      <c r="O5" s="29"/>
      <c r="P5" s="29"/>
      <c r="Q5" s="29"/>
      <c r="R5" s="30"/>
      <c r="S5" s="91">
        <v>43856</v>
      </c>
      <c r="T5" s="92"/>
      <c r="U5" s="93"/>
      <c r="V5" s="94">
        <v>1402.46</v>
      </c>
      <c r="W5" s="95"/>
      <c r="X5" s="96">
        <v>140.24</v>
      </c>
      <c r="Y5" s="97"/>
      <c r="Z5" s="98">
        <v>0</v>
      </c>
      <c r="AA5" s="99"/>
      <c r="AB5" s="100"/>
      <c r="AC5" s="101"/>
      <c r="AD5" s="101"/>
      <c r="AE5" s="101"/>
      <c r="AF5" s="102"/>
      <c r="AG5" s="100"/>
      <c r="AH5" s="103"/>
    </row>
    <row r="6" spans="1:36" ht="11.1" customHeight="1" x14ac:dyDescent="0.2">
      <c r="A6" s="4"/>
      <c r="B6" s="16" t="s">
        <v>15</v>
      </c>
      <c r="C6" s="11"/>
      <c r="D6" s="11"/>
      <c r="E6" s="11"/>
      <c r="F6" s="11"/>
      <c r="G6" s="11"/>
      <c r="H6" s="12"/>
      <c r="I6" s="16" t="s">
        <v>16</v>
      </c>
      <c r="J6" s="12"/>
      <c r="K6" s="16" t="s">
        <v>17</v>
      </c>
      <c r="L6" s="11"/>
      <c r="M6" s="11"/>
      <c r="N6" s="12"/>
      <c r="O6" s="16" t="s">
        <v>18</v>
      </c>
      <c r="P6" s="12"/>
      <c r="Q6" s="16" t="s">
        <v>19</v>
      </c>
      <c r="R6" s="11"/>
      <c r="S6" s="11"/>
      <c r="T6" s="12"/>
      <c r="U6" s="16" t="s">
        <v>20</v>
      </c>
      <c r="V6" s="12"/>
      <c r="W6" s="16" t="s">
        <v>21</v>
      </c>
      <c r="X6" s="11"/>
      <c r="Y6" s="11"/>
      <c r="Z6" s="12"/>
      <c r="AA6" s="16" t="s">
        <v>22</v>
      </c>
      <c r="AB6" s="11"/>
      <c r="AC6" s="11"/>
      <c r="AD6" s="12"/>
      <c r="AE6" s="5" t="s">
        <v>23</v>
      </c>
      <c r="AF6" s="16" t="s">
        <v>24</v>
      </c>
      <c r="AG6" s="11"/>
      <c r="AH6" s="17"/>
    </row>
    <row r="7" spans="1:36" ht="14.1" customHeight="1" x14ac:dyDescent="0.2">
      <c r="A7" s="6"/>
      <c r="B7" s="76">
        <v>723112389</v>
      </c>
      <c r="C7" s="77"/>
      <c r="D7" s="77"/>
      <c r="E7" s="77"/>
      <c r="F7" s="77"/>
      <c r="G7" s="77"/>
      <c r="H7" s="78"/>
      <c r="I7" s="21">
        <v>1575</v>
      </c>
      <c r="J7" s="23"/>
      <c r="K7" s="21">
        <v>1450</v>
      </c>
      <c r="L7" s="22"/>
      <c r="M7" s="22"/>
      <c r="N7" s="23"/>
      <c r="O7" s="24">
        <v>1448</v>
      </c>
      <c r="P7" s="26"/>
      <c r="Q7" s="24">
        <v>127</v>
      </c>
      <c r="R7" s="25"/>
      <c r="S7" s="25"/>
      <c r="T7" s="26"/>
      <c r="U7" s="24">
        <v>78</v>
      </c>
      <c r="V7" s="26"/>
      <c r="W7" s="24">
        <v>51</v>
      </c>
      <c r="X7" s="25"/>
      <c r="Y7" s="25"/>
      <c r="Z7" s="26"/>
      <c r="AA7" s="79">
        <v>1402.46</v>
      </c>
      <c r="AB7" s="80"/>
      <c r="AC7" s="80"/>
      <c r="AD7" s="81"/>
      <c r="AE7" s="7">
        <v>140.24</v>
      </c>
      <c r="AF7" s="82">
        <v>0</v>
      </c>
      <c r="AG7" s="83"/>
      <c r="AH7" s="84"/>
      <c r="AJ7" t="str">
        <f>TEXT(B7,0)</f>
        <v>723112389</v>
      </c>
    </row>
    <row r="8" spans="1:36" ht="17.100000000000001" customHeight="1" x14ac:dyDescent="0.2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3"/>
    </row>
    <row r="9" spans="1:36" ht="17.100000000000001" customHeight="1" x14ac:dyDescent="0.2">
      <c r="A9" s="74"/>
      <c r="B9" s="75"/>
      <c r="C9" s="16" t="s">
        <v>25</v>
      </c>
      <c r="D9" s="12"/>
      <c r="E9" s="16" t="s">
        <v>26</v>
      </c>
      <c r="F9" s="11"/>
      <c r="G9" s="12"/>
      <c r="H9" s="16" t="s">
        <v>27</v>
      </c>
      <c r="I9" s="12"/>
      <c r="J9" s="16" t="s">
        <v>16</v>
      </c>
      <c r="K9" s="11"/>
      <c r="L9" s="11"/>
      <c r="M9" s="12"/>
      <c r="N9" s="16" t="s">
        <v>17</v>
      </c>
      <c r="O9" s="12"/>
      <c r="P9" s="16" t="s">
        <v>18</v>
      </c>
      <c r="Q9" s="11"/>
      <c r="R9" s="11"/>
      <c r="S9" s="12"/>
      <c r="T9" s="16" t="s">
        <v>19</v>
      </c>
      <c r="U9" s="12"/>
      <c r="V9" s="16" t="s">
        <v>20</v>
      </c>
      <c r="W9" s="11"/>
      <c r="X9" s="12"/>
      <c r="Y9" s="16" t="s">
        <v>28</v>
      </c>
      <c r="Z9" s="11"/>
      <c r="AA9" s="11"/>
      <c r="AB9" s="12"/>
      <c r="AC9" s="5" t="s">
        <v>29</v>
      </c>
      <c r="AD9" s="16" t="s">
        <v>30</v>
      </c>
      <c r="AE9" s="11"/>
      <c r="AF9" s="11"/>
      <c r="AG9" s="12"/>
    </row>
    <row r="10" spans="1:36" ht="17.100000000000001" customHeight="1" x14ac:dyDescent="0.2">
      <c r="A10" s="44"/>
      <c r="B10" s="45"/>
      <c r="C10" s="21">
        <v>2850</v>
      </c>
      <c r="D10" s="23"/>
      <c r="E10" s="21">
        <v>102</v>
      </c>
      <c r="F10" s="22"/>
      <c r="G10" s="23"/>
      <c r="H10" s="46" t="s">
        <v>31</v>
      </c>
      <c r="I10" s="20"/>
      <c r="J10" s="24">
        <v>38</v>
      </c>
      <c r="K10" s="25"/>
      <c r="L10" s="25"/>
      <c r="M10" s="26"/>
      <c r="N10" s="24">
        <v>34</v>
      </c>
      <c r="O10" s="26"/>
      <c r="P10" s="24">
        <v>34</v>
      </c>
      <c r="Q10" s="25"/>
      <c r="R10" s="25"/>
      <c r="S10" s="26"/>
      <c r="T10" s="24">
        <v>4</v>
      </c>
      <c r="U10" s="26"/>
      <c r="V10" s="24">
        <v>2</v>
      </c>
      <c r="W10" s="25"/>
      <c r="X10" s="26"/>
      <c r="Y10" s="24">
        <v>2</v>
      </c>
      <c r="Z10" s="25"/>
      <c r="AA10" s="25"/>
      <c r="AB10" s="26"/>
      <c r="AC10" s="8">
        <v>43787</v>
      </c>
      <c r="AD10" s="47">
        <v>43795</v>
      </c>
      <c r="AE10" s="48"/>
      <c r="AF10" s="48"/>
      <c r="AG10" s="49"/>
    </row>
    <row r="11" spans="1:36" ht="17.100000000000001" customHeight="1" x14ac:dyDescent="0.2">
      <c r="A11" s="41" t="s">
        <v>32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3"/>
    </row>
    <row r="12" spans="1:36" ht="17.100000000000001" customHeight="1" x14ac:dyDescent="0.2">
      <c r="A12" s="44"/>
      <c r="B12" s="45"/>
      <c r="C12" s="21">
        <v>2850</v>
      </c>
      <c r="D12" s="23"/>
      <c r="E12" s="21">
        <v>201</v>
      </c>
      <c r="F12" s="22"/>
      <c r="G12" s="23"/>
      <c r="H12" s="46" t="s">
        <v>31</v>
      </c>
      <c r="I12" s="20"/>
      <c r="J12" s="24">
        <v>36</v>
      </c>
      <c r="K12" s="25"/>
      <c r="L12" s="25"/>
      <c r="M12" s="26"/>
      <c r="N12" s="24">
        <v>34</v>
      </c>
      <c r="O12" s="26"/>
      <c r="P12" s="24">
        <v>34</v>
      </c>
      <c r="Q12" s="25"/>
      <c r="R12" s="25"/>
      <c r="S12" s="26"/>
      <c r="T12" s="24">
        <v>2</v>
      </c>
      <c r="U12" s="26"/>
      <c r="V12" s="24">
        <v>2</v>
      </c>
      <c r="W12" s="25"/>
      <c r="X12" s="26"/>
      <c r="Y12" s="24">
        <v>0</v>
      </c>
      <c r="Z12" s="25"/>
      <c r="AA12" s="25"/>
      <c r="AB12" s="26"/>
      <c r="AC12" s="8">
        <v>43787</v>
      </c>
      <c r="AD12" s="47">
        <v>43795</v>
      </c>
      <c r="AE12" s="48"/>
      <c r="AF12" s="48"/>
      <c r="AG12" s="49"/>
    </row>
    <row r="13" spans="1:36" ht="17.100000000000001" customHeight="1" x14ac:dyDescent="0.2">
      <c r="A13" s="41" t="s">
        <v>32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3"/>
    </row>
    <row r="14" spans="1:36" ht="17.100000000000001" customHeight="1" x14ac:dyDescent="0.2">
      <c r="A14" s="44"/>
      <c r="B14" s="45"/>
      <c r="C14" s="21">
        <v>2850</v>
      </c>
      <c r="D14" s="23"/>
      <c r="E14" s="21">
        <v>409</v>
      </c>
      <c r="F14" s="22"/>
      <c r="G14" s="23"/>
      <c r="H14" s="46" t="s">
        <v>31</v>
      </c>
      <c r="I14" s="20"/>
      <c r="J14" s="24">
        <v>18</v>
      </c>
      <c r="K14" s="25"/>
      <c r="L14" s="25"/>
      <c r="M14" s="26"/>
      <c r="N14" s="24">
        <v>14</v>
      </c>
      <c r="O14" s="26"/>
      <c r="P14" s="24">
        <v>14</v>
      </c>
      <c r="Q14" s="25"/>
      <c r="R14" s="25"/>
      <c r="S14" s="26"/>
      <c r="T14" s="24">
        <v>4</v>
      </c>
      <c r="U14" s="26"/>
      <c r="V14" s="24">
        <v>1</v>
      </c>
      <c r="W14" s="25"/>
      <c r="X14" s="26"/>
      <c r="Y14" s="24">
        <v>3</v>
      </c>
      <c r="Z14" s="25"/>
      <c r="AA14" s="25"/>
      <c r="AB14" s="26"/>
      <c r="AC14" s="8">
        <v>43787</v>
      </c>
      <c r="AD14" s="47">
        <v>43795</v>
      </c>
      <c r="AE14" s="48"/>
      <c r="AF14" s="48"/>
      <c r="AG14" s="49"/>
    </row>
    <row r="15" spans="1:36" ht="17.100000000000001" customHeight="1" x14ac:dyDescent="0.2">
      <c r="A15" s="41" t="s">
        <v>32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3"/>
    </row>
    <row r="16" spans="1:36" ht="17.100000000000001" customHeight="1" x14ac:dyDescent="0.2">
      <c r="A16" s="44"/>
      <c r="B16" s="45"/>
      <c r="C16" s="21">
        <v>2850</v>
      </c>
      <c r="D16" s="23"/>
      <c r="E16" s="21">
        <v>508</v>
      </c>
      <c r="F16" s="22"/>
      <c r="G16" s="23"/>
      <c r="H16" s="46" t="s">
        <v>31</v>
      </c>
      <c r="I16" s="20"/>
      <c r="J16" s="24">
        <v>68</v>
      </c>
      <c r="K16" s="25"/>
      <c r="L16" s="25"/>
      <c r="M16" s="26"/>
      <c r="N16" s="24">
        <v>64</v>
      </c>
      <c r="O16" s="26"/>
      <c r="P16" s="24">
        <v>64</v>
      </c>
      <c r="Q16" s="25"/>
      <c r="R16" s="25"/>
      <c r="S16" s="26"/>
      <c r="T16" s="24">
        <v>4</v>
      </c>
      <c r="U16" s="26"/>
      <c r="V16" s="24">
        <v>3</v>
      </c>
      <c r="W16" s="25"/>
      <c r="X16" s="26"/>
      <c r="Y16" s="24">
        <v>1</v>
      </c>
      <c r="Z16" s="25"/>
      <c r="AA16" s="25"/>
      <c r="AB16" s="26"/>
      <c r="AC16" s="8">
        <v>43787</v>
      </c>
      <c r="AD16" s="47">
        <v>43795</v>
      </c>
      <c r="AE16" s="48"/>
      <c r="AF16" s="48"/>
      <c r="AG16" s="49"/>
    </row>
    <row r="17" spans="1:33" ht="17.100000000000001" customHeight="1" x14ac:dyDescent="0.2">
      <c r="A17" s="41" t="s">
        <v>32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3"/>
    </row>
    <row r="18" spans="1:33" ht="17.100000000000001" customHeight="1" x14ac:dyDescent="0.2">
      <c r="A18" s="44"/>
      <c r="B18" s="45"/>
      <c r="C18" s="21">
        <v>2850</v>
      </c>
      <c r="D18" s="23"/>
      <c r="E18" s="21">
        <v>607</v>
      </c>
      <c r="F18" s="22"/>
      <c r="G18" s="23"/>
      <c r="H18" s="46" t="s">
        <v>31</v>
      </c>
      <c r="I18" s="20"/>
      <c r="J18" s="24">
        <v>36</v>
      </c>
      <c r="K18" s="25"/>
      <c r="L18" s="25"/>
      <c r="M18" s="26"/>
      <c r="N18" s="24">
        <v>32</v>
      </c>
      <c r="O18" s="26"/>
      <c r="P18" s="24">
        <v>32</v>
      </c>
      <c r="Q18" s="25"/>
      <c r="R18" s="25"/>
      <c r="S18" s="26"/>
      <c r="T18" s="24">
        <v>4</v>
      </c>
      <c r="U18" s="26"/>
      <c r="V18" s="24">
        <v>2</v>
      </c>
      <c r="W18" s="25"/>
      <c r="X18" s="26"/>
      <c r="Y18" s="24">
        <v>2</v>
      </c>
      <c r="Z18" s="25"/>
      <c r="AA18" s="25"/>
      <c r="AB18" s="26"/>
      <c r="AC18" s="8">
        <v>43787</v>
      </c>
      <c r="AD18" s="47">
        <v>43795</v>
      </c>
      <c r="AE18" s="48"/>
      <c r="AF18" s="48"/>
      <c r="AG18" s="49"/>
    </row>
    <row r="19" spans="1:33" ht="17.100000000000001" customHeight="1" x14ac:dyDescent="0.2">
      <c r="A19" s="41" t="s">
        <v>32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3"/>
    </row>
    <row r="20" spans="1:33" ht="17.100000000000001" customHeight="1" x14ac:dyDescent="0.2">
      <c r="A20" s="44"/>
      <c r="B20" s="45"/>
      <c r="C20" s="21">
        <v>2850</v>
      </c>
      <c r="D20" s="23"/>
      <c r="E20" s="21">
        <v>706</v>
      </c>
      <c r="F20" s="22"/>
      <c r="G20" s="23"/>
      <c r="H20" s="46" t="s">
        <v>31</v>
      </c>
      <c r="I20" s="20"/>
      <c r="J20" s="24">
        <v>44</v>
      </c>
      <c r="K20" s="25"/>
      <c r="L20" s="25"/>
      <c r="M20" s="26"/>
      <c r="N20" s="24">
        <v>40</v>
      </c>
      <c r="O20" s="26"/>
      <c r="P20" s="24">
        <v>40</v>
      </c>
      <c r="Q20" s="25"/>
      <c r="R20" s="25"/>
      <c r="S20" s="26"/>
      <c r="T20" s="24">
        <v>4</v>
      </c>
      <c r="U20" s="26"/>
      <c r="V20" s="24">
        <v>2</v>
      </c>
      <c r="W20" s="25"/>
      <c r="X20" s="26"/>
      <c r="Y20" s="24">
        <v>2</v>
      </c>
      <c r="Z20" s="25"/>
      <c r="AA20" s="25"/>
      <c r="AB20" s="26"/>
      <c r="AC20" s="8">
        <v>43787</v>
      </c>
      <c r="AD20" s="47">
        <v>43795</v>
      </c>
      <c r="AE20" s="48"/>
      <c r="AF20" s="48"/>
      <c r="AG20" s="49"/>
    </row>
    <row r="21" spans="1:33" ht="17.100000000000001" customHeight="1" x14ac:dyDescent="0.2">
      <c r="A21" s="41" t="s">
        <v>32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3"/>
    </row>
    <row r="22" spans="1:33" ht="17.100000000000001" customHeight="1" x14ac:dyDescent="0.2">
      <c r="A22" s="44"/>
      <c r="B22" s="45"/>
      <c r="C22" s="21">
        <v>2850</v>
      </c>
      <c r="D22" s="23"/>
      <c r="E22" s="21">
        <v>805</v>
      </c>
      <c r="F22" s="22"/>
      <c r="G22" s="23"/>
      <c r="H22" s="46" t="s">
        <v>31</v>
      </c>
      <c r="I22" s="20"/>
      <c r="J22" s="24">
        <v>28</v>
      </c>
      <c r="K22" s="25"/>
      <c r="L22" s="25"/>
      <c r="M22" s="26"/>
      <c r="N22" s="24">
        <v>24</v>
      </c>
      <c r="O22" s="26"/>
      <c r="P22" s="24">
        <v>24</v>
      </c>
      <c r="Q22" s="25"/>
      <c r="R22" s="25"/>
      <c r="S22" s="26"/>
      <c r="T22" s="24">
        <v>4</v>
      </c>
      <c r="U22" s="26"/>
      <c r="V22" s="24">
        <v>1</v>
      </c>
      <c r="W22" s="25"/>
      <c r="X22" s="26"/>
      <c r="Y22" s="24">
        <v>3</v>
      </c>
      <c r="Z22" s="25"/>
      <c r="AA22" s="25"/>
      <c r="AB22" s="26"/>
      <c r="AC22" s="8">
        <v>43787</v>
      </c>
      <c r="AD22" s="47">
        <v>43795</v>
      </c>
      <c r="AE22" s="48"/>
      <c r="AF22" s="48"/>
      <c r="AG22" s="49"/>
    </row>
    <row r="23" spans="1:33" ht="17.100000000000001" customHeight="1" x14ac:dyDescent="0.2">
      <c r="A23" s="41" t="s">
        <v>32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3"/>
    </row>
    <row r="24" spans="1:33" ht="17.100000000000001" customHeight="1" x14ac:dyDescent="0.2">
      <c r="A24" s="44"/>
      <c r="B24" s="45"/>
      <c r="C24" s="21">
        <v>2851</v>
      </c>
      <c r="D24" s="23"/>
      <c r="E24" s="21">
        <v>101</v>
      </c>
      <c r="F24" s="22"/>
      <c r="G24" s="23"/>
      <c r="H24" s="46" t="s">
        <v>31</v>
      </c>
      <c r="I24" s="20"/>
      <c r="J24" s="24">
        <v>120</v>
      </c>
      <c r="K24" s="25"/>
      <c r="L24" s="25"/>
      <c r="M24" s="26"/>
      <c r="N24" s="24">
        <v>108</v>
      </c>
      <c r="O24" s="26"/>
      <c r="P24" s="24">
        <v>108</v>
      </c>
      <c r="Q24" s="25"/>
      <c r="R24" s="25"/>
      <c r="S24" s="26"/>
      <c r="T24" s="24">
        <v>12</v>
      </c>
      <c r="U24" s="26"/>
      <c r="V24" s="24">
        <v>6</v>
      </c>
      <c r="W24" s="25"/>
      <c r="X24" s="26"/>
      <c r="Y24" s="24">
        <v>6</v>
      </c>
      <c r="Z24" s="25"/>
      <c r="AA24" s="25"/>
      <c r="AB24" s="26"/>
      <c r="AC24" s="8">
        <v>43787</v>
      </c>
      <c r="AD24" s="47">
        <v>43795</v>
      </c>
      <c r="AE24" s="48"/>
      <c r="AF24" s="48"/>
      <c r="AG24" s="49"/>
    </row>
    <row r="25" spans="1:33" ht="17.100000000000001" customHeight="1" x14ac:dyDescent="0.2">
      <c r="A25" s="41" t="s">
        <v>32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3"/>
    </row>
    <row r="26" spans="1:33" ht="17.100000000000001" customHeight="1" x14ac:dyDescent="0.2">
      <c r="A26" s="10" t="s">
        <v>33</v>
      </c>
      <c r="B26" s="11"/>
      <c r="C26" s="11"/>
      <c r="D26" s="11"/>
      <c r="E26" s="12"/>
      <c r="F26" s="13" t="s">
        <v>34</v>
      </c>
      <c r="G26" s="14"/>
      <c r="H26" s="14"/>
      <c r="I26" s="14"/>
      <c r="J26" s="14"/>
      <c r="K26" s="14"/>
      <c r="L26" s="15"/>
      <c r="M26" s="16" t="s">
        <v>16</v>
      </c>
      <c r="N26" s="11"/>
      <c r="O26" s="11"/>
      <c r="P26" s="11"/>
      <c r="Q26" s="12"/>
      <c r="R26" s="16" t="s">
        <v>17</v>
      </c>
      <c r="S26" s="11"/>
      <c r="T26" s="11"/>
      <c r="U26" s="12"/>
      <c r="V26" s="16" t="s">
        <v>18</v>
      </c>
      <c r="W26" s="11"/>
      <c r="X26" s="11"/>
      <c r="Y26" s="11"/>
      <c r="Z26" s="12"/>
      <c r="AA26" s="16" t="s">
        <v>19</v>
      </c>
      <c r="AB26" s="11"/>
      <c r="AC26" s="11"/>
      <c r="AD26" s="17"/>
    </row>
    <row r="27" spans="1:33" ht="17.100000000000001" customHeight="1" x14ac:dyDescent="0.2">
      <c r="A27" s="28" t="s">
        <v>35</v>
      </c>
      <c r="B27" s="29"/>
      <c r="C27" s="29"/>
      <c r="D27" s="29"/>
      <c r="E27" s="30"/>
      <c r="F27" s="31">
        <v>17302997</v>
      </c>
      <c r="G27" s="32"/>
      <c r="H27" s="32"/>
      <c r="I27" s="32"/>
      <c r="J27" s="32"/>
      <c r="K27" s="32"/>
      <c r="L27" s="33"/>
      <c r="M27" s="34">
        <v>4</v>
      </c>
      <c r="N27" s="35"/>
      <c r="O27" s="35"/>
      <c r="P27" s="35"/>
      <c r="Q27" s="36"/>
      <c r="R27" s="34">
        <v>0</v>
      </c>
      <c r="S27" s="35"/>
      <c r="T27" s="35"/>
      <c r="U27" s="36"/>
      <c r="V27" s="34">
        <v>0</v>
      </c>
      <c r="W27" s="35"/>
      <c r="X27" s="35"/>
      <c r="Y27" s="35"/>
      <c r="Z27" s="36"/>
      <c r="AA27" s="34">
        <v>4</v>
      </c>
      <c r="AB27" s="35"/>
      <c r="AC27" s="35"/>
      <c r="AD27" s="37"/>
    </row>
    <row r="28" spans="1:33" ht="17.100000000000001" customHeight="1" x14ac:dyDescent="0.2">
      <c r="A28" s="10" t="s">
        <v>33</v>
      </c>
      <c r="B28" s="11"/>
      <c r="C28" s="11"/>
      <c r="D28" s="11"/>
      <c r="E28" s="12"/>
      <c r="F28" s="13" t="s">
        <v>34</v>
      </c>
      <c r="G28" s="14"/>
      <c r="H28" s="14"/>
      <c r="I28" s="14"/>
      <c r="J28" s="14"/>
      <c r="K28" s="14"/>
      <c r="L28" s="15"/>
      <c r="M28" s="16" t="s">
        <v>16</v>
      </c>
      <c r="N28" s="11"/>
      <c r="O28" s="11"/>
      <c r="P28" s="11"/>
      <c r="Q28" s="12"/>
      <c r="R28" s="16" t="s">
        <v>17</v>
      </c>
      <c r="S28" s="11"/>
      <c r="T28" s="11"/>
      <c r="U28" s="12"/>
      <c r="V28" s="16" t="s">
        <v>18</v>
      </c>
      <c r="W28" s="11"/>
      <c r="X28" s="11"/>
      <c r="Y28" s="11"/>
      <c r="Z28" s="12"/>
      <c r="AA28" s="16" t="s">
        <v>19</v>
      </c>
      <c r="AB28" s="11"/>
      <c r="AC28" s="11"/>
      <c r="AD28" s="17"/>
    </row>
    <row r="29" spans="1:33" ht="17.100000000000001" customHeight="1" x14ac:dyDescent="0.2">
      <c r="A29" s="28" t="s">
        <v>35</v>
      </c>
      <c r="B29" s="29"/>
      <c r="C29" s="29"/>
      <c r="D29" s="29"/>
      <c r="E29" s="30"/>
      <c r="F29" s="31">
        <v>17302997</v>
      </c>
      <c r="G29" s="32"/>
      <c r="H29" s="32"/>
      <c r="I29" s="32"/>
      <c r="J29" s="32"/>
      <c r="K29" s="32"/>
      <c r="L29" s="33"/>
      <c r="M29" s="34">
        <v>2</v>
      </c>
      <c r="N29" s="35"/>
      <c r="O29" s="35"/>
      <c r="P29" s="35"/>
      <c r="Q29" s="36"/>
      <c r="R29" s="34">
        <v>0</v>
      </c>
      <c r="S29" s="35"/>
      <c r="T29" s="35"/>
      <c r="U29" s="36"/>
      <c r="V29" s="34">
        <v>0</v>
      </c>
      <c r="W29" s="35"/>
      <c r="X29" s="35"/>
      <c r="Y29" s="35"/>
      <c r="Z29" s="36"/>
      <c r="AA29" s="34">
        <v>2</v>
      </c>
      <c r="AB29" s="35"/>
      <c r="AC29" s="35"/>
      <c r="AD29" s="37"/>
    </row>
    <row r="30" spans="1:33" ht="17.100000000000001" customHeight="1" x14ac:dyDescent="0.2">
      <c r="A30" s="10" t="s">
        <v>33</v>
      </c>
      <c r="B30" s="11"/>
      <c r="C30" s="11"/>
      <c r="D30" s="11"/>
      <c r="E30" s="12"/>
      <c r="F30" s="13" t="s">
        <v>34</v>
      </c>
      <c r="G30" s="14"/>
      <c r="H30" s="14"/>
      <c r="I30" s="14"/>
      <c r="J30" s="14"/>
      <c r="K30" s="14"/>
      <c r="L30" s="15"/>
      <c r="M30" s="16" t="s">
        <v>16</v>
      </c>
      <c r="N30" s="11"/>
      <c r="O30" s="11"/>
      <c r="P30" s="11"/>
      <c r="Q30" s="12"/>
      <c r="R30" s="16" t="s">
        <v>17</v>
      </c>
      <c r="S30" s="11"/>
      <c r="T30" s="11"/>
      <c r="U30" s="12"/>
      <c r="V30" s="16" t="s">
        <v>18</v>
      </c>
      <c r="W30" s="11"/>
      <c r="X30" s="11"/>
      <c r="Y30" s="11"/>
      <c r="Z30" s="12"/>
      <c r="AA30" s="16" t="s">
        <v>19</v>
      </c>
      <c r="AB30" s="11"/>
      <c r="AC30" s="11"/>
      <c r="AD30" s="17"/>
    </row>
    <row r="31" spans="1:33" ht="17.100000000000001" customHeight="1" x14ac:dyDescent="0.2">
      <c r="A31" s="18" t="s">
        <v>35</v>
      </c>
      <c r="B31" s="19"/>
      <c r="C31" s="19"/>
      <c r="D31" s="19"/>
      <c r="E31" s="20"/>
      <c r="F31" s="21">
        <v>17302997</v>
      </c>
      <c r="G31" s="22"/>
      <c r="H31" s="22"/>
      <c r="I31" s="22"/>
      <c r="J31" s="22"/>
      <c r="K31" s="22"/>
      <c r="L31" s="23"/>
      <c r="M31" s="24">
        <v>4</v>
      </c>
      <c r="N31" s="25"/>
      <c r="O31" s="25"/>
      <c r="P31" s="25"/>
      <c r="Q31" s="26"/>
      <c r="R31" s="24">
        <v>0</v>
      </c>
      <c r="S31" s="25"/>
      <c r="T31" s="25"/>
      <c r="U31" s="26"/>
      <c r="V31" s="24">
        <v>0</v>
      </c>
      <c r="W31" s="25"/>
      <c r="X31" s="25"/>
      <c r="Y31" s="25"/>
      <c r="Z31" s="26"/>
      <c r="AA31" s="24">
        <v>4</v>
      </c>
      <c r="AB31" s="25"/>
      <c r="AC31" s="25"/>
      <c r="AD31" s="27"/>
    </row>
    <row r="32" spans="1:33" ht="17.100000000000001" customHeight="1" x14ac:dyDescent="0.2">
      <c r="A32" s="10" t="s">
        <v>33</v>
      </c>
      <c r="B32" s="11"/>
      <c r="C32" s="11"/>
      <c r="D32" s="11"/>
      <c r="E32" s="12"/>
      <c r="F32" s="13" t="s">
        <v>34</v>
      </c>
      <c r="G32" s="14"/>
      <c r="H32" s="14"/>
      <c r="I32" s="14"/>
      <c r="J32" s="14"/>
      <c r="K32" s="14"/>
      <c r="L32" s="15"/>
      <c r="M32" s="16" t="s">
        <v>16</v>
      </c>
      <c r="N32" s="11"/>
      <c r="O32" s="11"/>
      <c r="P32" s="11"/>
      <c r="Q32" s="12"/>
      <c r="R32" s="16" t="s">
        <v>17</v>
      </c>
      <c r="S32" s="11"/>
      <c r="T32" s="11"/>
      <c r="U32" s="12"/>
      <c r="V32" s="16" t="s">
        <v>18</v>
      </c>
      <c r="W32" s="11"/>
      <c r="X32" s="11"/>
      <c r="Y32" s="11"/>
      <c r="Z32" s="12"/>
      <c r="AA32" s="16" t="s">
        <v>19</v>
      </c>
      <c r="AB32" s="11"/>
      <c r="AC32" s="11"/>
      <c r="AD32" s="17"/>
    </row>
    <row r="33" spans="1:33" ht="17.100000000000001" customHeight="1" x14ac:dyDescent="0.2">
      <c r="A33" s="28" t="s">
        <v>35</v>
      </c>
      <c r="B33" s="29"/>
      <c r="C33" s="29"/>
      <c r="D33" s="29"/>
      <c r="E33" s="30"/>
      <c r="F33" s="31">
        <v>17302997</v>
      </c>
      <c r="G33" s="32"/>
      <c r="H33" s="32"/>
      <c r="I33" s="32"/>
      <c r="J33" s="32"/>
      <c r="K33" s="32"/>
      <c r="L33" s="33"/>
      <c r="M33" s="34">
        <v>4</v>
      </c>
      <c r="N33" s="35"/>
      <c r="O33" s="35"/>
      <c r="P33" s="35"/>
      <c r="Q33" s="36"/>
      <c r="R33" s="34">
        <v>0</v>
      </c>
      <c r="S33" s="35"/>
      <c r="T33" s="35"/>
      <c r="U33" s="36"/>
      <c r="V33" s="34">
        <v>0</v>
      </c>
      <c r="W33" s="35"/>
      <c r="X33" s="35"/>
      <c r="Y33" s="35"/>
      <c r="Z33" s="36"/>
      <c r="AA33" s="34">
        <v>4</v>
      </c>
      <c r="AB33" s="35"/>
      <c r="AC33" s="35"/>
      <c r="AD33" s="37"/>
    </row>
    <row r="34" spans="1:33" ht="17.100000000000001" customHeight="1" x14ac:dyDescent="0.2">
      <c r="A34" s="10" t="s">
        <v>33</v>
      </c>
      <c r="B34" s="11"/>
      <c r="C34" s="11"/>
      <c r="D34" s="11"/>
      <c r="E34" s="12"/>
      <c r="F34" s="13" t="s">
        <v>34</v>
      </c>
      <c r="G34" s="14"/>
      <c r="H34" s="14"/>
      <c r="I34" s="14"/>
      <c r="J34" s="14"/>
      <c r="K34" s="14"/>
      <c r="L34" s="15"/>
      <c r="M34" s="16" t="s">
        <v>16</v>
      </c>
      <c r="N34" s="11"/>
      <c r="O34" s="11"/>
      <c r="P34" s="11"/>
      <c r="Q34" s="12"/>
      <c r="R34" s="16" t="s">
        <v>17</v>
      </c>
      <c r="S34" s="11"/>
      <c r="T34" s="11"/>
      <c r="U34" s="12"/>
      <c r="V34" s="16" t="s">
        <v>18</v>
      </c>
      <c r="W34" s="11"/>
      <c r="X34" s="11"/>
      <c r="Y34" s="11"/>
      <c r="Z34" s="12"/>
      <c r="AA34" s="16" t="s">
        <v>19</v>
      </c>
      <c r="AB34" s="11"/>
      <c r="AC34" s="11"/>
      <c r="AD34" s="17"/>
    </row>
    <row r="35" spans="1:33" ht="17.100000000000001" customHeight="1" x14ac:dyDescent="0.2">
      <c r="A35" s="28" t="s">
        <v>35</v>
      </c>
      <c r="B35" s="29"/>
      <c r="C35" s="29"/>
      <c r="D35" s="29"/>
      <c r="E35" s="30"/>
      <c r="F35" s="31">
        <v>17302997</v>
      </c>
      <c r="G35" s="32"/>
      <c r="H35" s="32"/>
      <c r="I35" s="32"/>
      <c r="J35" s="32"/>
      <c r="K35" s="32"/>
      <c r="L35" s="33"/>
      <c r="M35" s="34">
        <v>4</v>
      </c>
      <c r="N35" s="35"/>
      <c r="O35" s="35"/>
      <c r="P35" s="35"/>
      <c r="Q35" s="36"/>
      <c r="R35" s="34">
        <v>0</v>
      </c>
      <c r="S35" s="35"/>
      <c r="T35" s="35"/>
      <c r="U35" s="36"/>
      <c r="V35" s="34">
        <v>0</v>
      </c>
      <c r="W35" s="35"/>
      <c r="X35" s="35"/>
      <c r="Y35" s="35"/>
      <c r="Z35" s="36"/>
      <c r="AA35" s="34">
        <v>4</v>
      </c>
      <c r="AB35" s="35"/>
      <c r="AC35" s="35"/>
      <c r="AD35" s="37"/>
    </row>
    <row r="36" spans="1:33" ht="17.100000000000001" customHeight="1" x14ac:dyDescent="0.2">
      <c r="A36" s="10" t="s">
        <v>33</v>
      </c>
      <c r="B36" s="11"/>
      <c r="C36" s="11"/>
      <c r="D36" s="11"/>
      <c r="E36" s="12"/>
      <c r="F36" s="13" t="s">
        <v>34</v>
      </c>
      <c r="G36" s="14"/>
      <c r="H36" s="14"/>
      <c r="I36" s="14"/>
      <c r="J36" s="14"/>
      <c r="K36" s="14"/>
      <c r="L36" s="15"/>
      <c r="M36" s="16" t="s">
        <v>16</v>
      </c>
      <c r="N36" s="11"/>
      <c r="O36" s="11"/>
      <c r="P36" s="11"/>
      <c r="Q36" s="12"/>
      <c r="R36" s="16" t="s">
        <v>17</v>
      </c>
      <c r="S36" s="11"/>
      <c r="T36" s="11"/>
      <c r="U36" s="12"/>
      <c r="V36" s="16" t="s">
        <v>18</v>
      </c>
      <c r="W36" s="11"/>
      <c r="X36" s="11"/>
      <c r="Y36" s="11"/>
      <c r="Z36" s="12"/>
      <c r="AA36" s="16" t="s">
        <v>19</v>
      </c>
      <c r="AB36" s="11"/>
      <c r="AC36" s="11"/>
      <c r="AD36" s="17"/>
    </row>
    <row r="37" spans="1:33" ht="17.100000000000001" customHeight="1" x14ac:dyDescent="0.2">
      <c r="A37" s="18" t="s">
        <v>35</v>
      </c>
      <c r="B37" s="19"/>
      <c r="C37" s="19"/>
      <c r="D37" s="19"/>
      <c r="E37" s="20"/>
      <c r="F37" s="21">
        <v>17302997</v>
      </c>
      <c r="G37" s="22"/>
      <c r="H37" s="22"/>
      <c r="I37" s="22"/>
      <c r="J37" s="22"/>
      <c r="K37" s="22"/>
      <c r="L37" s="23"/>
      <c r="M37" s="24">
        <v>4</v>
      </c>
      <c r="N37" s="25"/>
      <c r="O37" s="25"/>
      <c r="P37" s="25"/>
      <c r="Q37" s="26"/>
      <c r="R37" s="24">
        <v>0</v>
      </c>
      <c r="S37" s="25"/>
      <c r="T37" s="25"/>
      <c r="U37" s="26"/>
      <c r="V37" s="24">
        <v>0</v>
      </c>
      <c r="W37" s="25"/>
      <c r="X37" s="25"/>
      <c r="Y37" s="25"/>
      <c r="Z37" s="26"/>
      <c r="AA37" s="24">
        <v>4</v>
      </c>
      <c r="AB37" s="25"/>
      <c r="AC37" s="25"/>
      <c r="AD37" s="27"/>
    </row>
    <row r="38" spans="1:33" ht="17.100000000000001" customHeight="1" x14ac:dyDescent="0.2">
      <c r="A38" s="10" t="s">
        <v>33</v>
      </c>
      <c r="B38" s="11"/>
      <c r="C38" s="11"/>
      <c r="D38" s="11"/>
      <c r="E38" s="12"/>
      <c r="F38" s="13" t="s">
        <v>34</v>
      </c>
      <c r="G38" s="14"/>
      <c r="H38" s="14"/>
      <c r="I38" s="14"/>
      <c r="J38" s="14"/>
      <c r="K38" s="14"/>
      <c r="L38" s="15"/>
      <c r="M38" s="16" t="s">
        <v>16</v>
      </c>
      <c r="N38" s="11"/>
      <c r="O38" s="11"/>
      <c r="P38" s="11"/>
      <c r="Q38" s="12"/>
      <c r="R38" s="16" t="s">
        <v>17</v>
      </c>
      <c r="S38" s="11"/>
      <c r="T38" s="11"/>
      <c r="U38" s="12"/>
      <c r="V38" s="16" t="s">
        <v>18</v>
      </c>
      <c r="W38" s="11"/>
      <c r="X38" s="11"/>
      <c r="Y38" s="11"/>
      <c r="Z38" s="12"/>
      <c r="AA38" s="16" t="s">
        <v>19</v>
      </c>
      <c r="AB38" s="11"/>
      <c r="AC38" s="11"/>
      <c r="AD38" s="17"/>
    </row>
    <row r="39" spans="1:33" ht="17.100000000000001" customHeight="1" x14ac:dyDescent="0.2">
      <c r="A39" s="28" t="s">
        <v>35</v>
      </c>
      <c r="B39" s="29"/>
      <c r="C39" s="29"/>
      <c r="D39" s="29"/>
      <c r="E39" s="30"/>
      <c r="F39" s="31">
        <v>17302997</v>
      </c>
      <c r="G39" s="32"/>
      <c r="H39" s="32"/>
      <c r="I39" s="32"/>
      <c r="J39" s="32"/>
      <c r="K39" s="32"/>
      <c r="L39" s="33"/>
      <c r="M39" s="34">
        <v>4</v>
      </c>
      <c r="N39" s="35"/>
      <c r="O39" s="35"/>
      <c r="P39" s="35"/>
      <c r="Q39" s="36"/>
      <c r="R39" s="34">
        <v>0</v>
      </c>
      <c r="S39" s="35"/>
      <c r="T39" s="35"/>
      <c r="U39" s="36"/>
      <c r="V39" s="34">
        <v>0</v>
      </c>
      <c r="W39" s="35"/>
      <c r="X39" s="35"/>
      <c r="Y39" s="35"/>
      <c r="Z39" s="36"/>
      <c r="AA39" s="34">
        <v>4</v>
      </c>
      <c r="AB39" s="35"/>
      <c r="AC39" s="35"/>
      <c r="AD39" s="37"/>
    </row>
    <row r="40" spans="1:33" ht="17.100000000000001" customHeight="1" x14ac:dyDescent="0.2">
      <c r="A40" s="10" t="s">
        <v>33</v>
      </c>
      <c r="B40" s="11"/>
      <c r="C40" s="11"/>
      <c r="D40" s="11"/>
      <c r="E40" s="12"/>
      <c r="F40" s="13" t="s">
        <v>34</v>
      </c>
      <c r="G40" s="14"/>
      <c r="H40" s="14"/>
      <c r="I40" s="14"/>
      <c r="J40" s="14"/>
      <c r="K40" s="14"/>
      <c r="L40" s="15"/>
      <c r="M40" s="16" t="s">
        <v>16</v>
      </c>
      <c r="N40" s="11"/>
      <c r="O40" s="11"/>
      <c r="P40" s="11"/>
      <c r="Q40" s="12"/>
      <c r="R40" s="16" t="s">
        <v>17</v>
      </c>
      <c r="S40" s="11"/>
      <c r="T40" s="11"/>
      <c r="U40" s="12"/>
      <c r="V40" s="16" t="s">
        <v>18</v>
      </c>
      <c r="W40" s="11"/>
      <c r="X40" s="11"/>
      <c r="Y40" s="11"/>
      <c r="Z40" s="12"/>
      <c r="AA40" s="16" t="s">
        <v>19</v>
      </c>
      <c r="AB40" s="11"/>
      <c r="AC40" s="11"/>
      <c r="AD40" s="17"/>
    </row>
    <row r="41" spans="1:33" ht="17.100000000000001" customHeight="1" x14ac:dyDescent="0.2">
      <c r="A41" s="18" t="s">
        <v>35</v>
      </c>
      <c r="B41" s="19"/>
      <c r="C41" s="19"/>
      <c r="D41" s="19"/>
      <c r="E41" s="20"/>
      <c r="F41" s="21">
        <v>17302997</v>
      </c>
      <c r="G41" s="22"/>
      <c r="H41" s="22"/>
      <c r="I41" s="22"/>
      <c r="J41" s="22"/>
      <c r="K41" s="22"/>
      <c r="L41" s="23"/>
      <c r="M41" s="24">
        <v>10</v>
      </c>
      <c r="N41" s="25"/>
      <c r="O41" s="25"/>
      <c r="P41" s="25"/>
      <c r="Q41" s="26"/>
      <c r="R41" s="24">
        <v>0</v>
      </c>
      <c r="S41" s="25"/>
      <c r="T41" s="25"/>
      <c r="U41" s="26"/>
      <c r="V41" s="24">
        <v>0</v>
      </c>
      <c r="W41" s="25"/>
      <c r="X41" s="25"/>
      <c r="Y41" s="25"/>
      <c r="Z41" s="26"/>
      <c r="AA41" s="24">
        <v>10</v>
      </c>
      <c r="AB41" s="25"/>
      <c r="AC41" s="25"/>
      <c r="AD41" s="27"/>
    </row>
    <row r="42" spans="1:33" ht="17.100000000000001" customHeight="1" x14ac:dyDescent="0.2">
      <c r="A42" s="28" t="s">
        <v>36</v>
      </c>
      <c r="B42" s="29"/>
      <c r="C42" s="29"/>
      <c r="D42" s="29"/>
      <c r="E42" s="30"/>
      <c r="F42" s="31">
        <v>17303043</v>
      </c>
      <c r="G42" s="32"/>
      <c r="H42" s="32"/>
      <c r="I42" s="32"/>
      <c r="J42" s="32"/>
      <c r="K42" s="32"/>
      <c r="L42" s="33"/>
      <c r="M42" s="34">
        <v>2</v>
      </c>
      <c r="N42" s="35"/>
      <c r="O42" s="35"/>
      <c r="P42" s="35"/>
      <c r="Q42" s="36"/>
      <c r="R42" s="34">
        <v>0</v>
      </c>
      <c r="S42" s="35"/>
      <c r="T42" s="35"/>
      <c r="U42" s="36"/>
      <c r="V42" s="34">
        <v>0</v>
      </c>
      <c r="W42" s="35"/>
      <c r="X42" s="35"/>
      <c r="Y42" s="35"/>
      <c r="Z42" s="36"/>
      <c r="AA42" s="34">
        <v>2</v>
      </c>
      <c r="AB42" s="35"/>
      <c r="AC42" s="35"/>
      <c r="AD42" s="37"/>
    </row>
    <row r="43" spans="1:33" ht="17.100000000000001" customHeight="1" x14ac:dyDescent="0.2">
      <c r="A43" s="58"/>
      <c r="B43" s="59"/>
      <c r="C43" s="60">
        <v>2851</v>
      </c>
      <c r="D43" s="61"/>
      <c r="E43" s="60">
        <v>200</v>
      </c>
      <c r="F43" s="62"/>
      <c r="G43" s="61"/>
      <c r="H43" s="63" t="s">
        <v>31</v>
      </c>
      <c r="I43" s="64"/>
      <c r="J43" s="65">
        <v>84</v>
      </c>
      <c r="K43" s="66"/>
      <c r="L43" s="66"/>
      <c r="M43" s="67"/>
      <c r="N43" s="65">
        <v>76</v>
      </c>
      <c r="O43" s="67"/>
      <c r="P43" s="65">
        <v>76</v>
      </c>
      <c r="Q43" s="66"/>
      <c r="R43" s="66"/>
      <c r="S43" s="67"/>
      <c r="T43" s="65">
        <v>8</v>
      </c>
      <c r="U43" s="67"/>
      <c r="V43" s="65">
        <v>4</v>
      </c>
      <c r="W43" s="66"/>
      <c r="X43" s="67"/>
      <c r="Y43" s="65">
        <v>4</v>
      </c>
      <c r="Z43" s="66"/>
      <c r="AA43" s="66"/>
      <c r="AB43" s="67"/>
      <c r="AC43" s="9">
        <v>43787</v>
      </c>
      <c r="AD43" s="68">
        <v>43795</v>
      </c>
      <c r="AE43" s="69"/>
      <c r="AF43" s="69"/>
      <c r="AG43" s="70"/>
    </row>
    <row r="44" spans="1:33" ht="17.100000000000001" customHeight="1" x14ac:dyDescent="0.2">
      <c r="A44" s="41" t="s">
        <v>32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3"/>
    </row>
    <row r="45" spans="1:33" ht="17.100000000000001" customHeight="1" x14ac:dyDescent="0.2">
      <c r="A45" s="56"/>
      <c r="B45" s="57"/>
      <c r="C45" s="21">
        <v>2851</v>
      </c>
      <c r="D45" s="23"/>
      <c r="E45" s="21">
        <v>309</v>
      </c>
      <c r="F45" s="22"/>
      <c r="G45" s="23"/>
      <c r="H45" s="46" t="s">
        <v>31</v>
      </c>
      <c r="I45" s="20"/>
      <c r="J45" s="24">
        <v>92</v>
      </c>
      <c r="K45" s="25"/>
      <c r="L45" s="25"/>
      <c r="M45" s="26"/>
      <c r="N45" s="24">
        <v>86</v>
      </c>
      <c r="O45" s="26"/>
      <c r="P45" s="24">
        <v>86</v>
      </c>
      <c r="Q45" s="25"/>
      <c r="R45" s="25"/>
      <c r="S45" s="26"/>
      <c r="T45" s="24">
        <v>6</v>
      </c>
      <c r="U45" s="26"/>
      <c r="V45" s="24">
        <v>5</v>
      </c>
      <c r="W45" s="25"/>
      <c r="X45" s="26"/>
      <c r="Y45" s="24">
        <v>1</v>
      </c>
      <c r="Z45" s="25"/>
      <c r="AA45" s="25"/>
      <c r="AB45" s="26"/>
      <c r="AC45" s="8">
        <v>43787</v>
      </c>
      <c r="AD45" s="47">
        <v>43795</v>
      </c>
      <c r="AE45" s="48"/>
      <c r="AF45" s="48"/>
      <c r="AG45" s="49"/>
    </row>
    <row r="46" spans="1:33" ht="17.100000000000001" customHeight="1" x14ac:dyDescent="0.2">
      <c r="A46" s="41" t="s">
        <v>32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3"/>
    </row>
    <row r="47" spans="1:33" ht="17.100000000000001" customHeight="1" x14ac:dyDescent="0.2">
      <c r="A47" s="56"/>
      <c r="B47" s="57"/>
      <c r="C47" s="21">
        <v>2851</v>
      </c>
      <c r="D47" s="23"/>
      <c r="E47" s="21">
        <v>408</v>
      </c>
      <c r="F47" s="22"/>
      <c r="G47" s="23"/>
      <c r="H47" s="46" t="s">
        <v>31</v>
      </c>
      <c r="I47" s="20"/>
      <c r="J47" s="24">
        <v>104</v>
      </c>
      <c r="K47" s="25"/>
      <c r="L47" s="25"/>
      <c r="M47" s="26"/>
      <c r="N47" s="24">
        <v>100</v>
      </c>
      <c r="O47" s="26"/>
      <c r="P47" s="24">
        <v>100</v>
      </c>
      <c r="Q47" s="25"/>
      <c r="R47" s="25"/>
      <c r="S47" s="26"/>
      <c r="T47" s="24">
        <v>4</v>
      </c>
      <c r="U47" s="26"/>
      <c r="V47" s="24">
        <v>5</v>
      </c>
      <c r="W47" s="25"/>
      <c r="X47" s="26"/>
      <c r="Y47" s="24">
        <v>0</v>
      </c>
      <c r="Z47" s="25"/>
      <c r="AA47" s="25"/>
      <c r="AB47" s="26"/>
      <c r="AC47" s="8">
        <v>43787</v>
      </c>
      <c r="AD47" s="47">
        <v>43795</v>
      </c>
      <c r="AE47" s="48"/>
      <c r="AF47" s="48"/>
      <c r="AG47" s="49"/>
    </row>
    <row r="48" spans="1:33" ht="17.100000000000001" customHeight="1" x14ac:dyDescent="0.2">
      <c r="A48" s="41" t="s">
        <v>32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3"/>
    </row>
    <row r="49" spans="1:33" ht="17.100000000000001" customHeight="1" x14ac:dyDescent="0.2">
      <c r="A49" s="56"/>
      <c r="B49" s="57"/>
      <c r="C49" s="21">
        <v>2851</v>
      </c>
      <c r="D49" s="23"/>
      <c r="E49" s="21">
        <v>507</v>
      </c>
      <c r="F49" s="22"/>
      <c r="G49" s="23"/>
      <c r="H49" s="46" t="s">
        <v>31</v>
      </c>
      <c r="I49" s="20"/>
      <c r="J49" s="24">
        <v>98</v>
      </c>
      <c r="K49" s="25"/>
      <c r="L49" s="25"/>
      <c r="M49" s="26"/>
      <c r="N49" s="24">
        <v>90</v>
      </c>
      <c r="O49" s="26"/>
      <c r="P49" s="24">
        <v>90</v>
      </c>
      <c r="Q49" s="25"/>
      <c r="R49" s="25"/>
      <c r="S49" s="26"/>
      <c r="T49" s="24">
        <v>8</v>
      </c>
      <c r="U49" s="26"/>
      <c r="V49" s="24">
        <v>5</v>
      </c>
      <c r="W49" s="25"/>
      <c r="X49" s="26"/>
      <c r="Y49" s="24">
        <v>3</v>
      </c>
      <c r="Z49" s="25"/>
      <c r="AA49" s="25"/>
      <c r="AB49" s="26"/>
      <c r="AC49" s="8">
        <v>43787</v>
      </c>
      <c r="AD49" s="47">
        <v>43795</v>
      </c>
      <c r="AE49" s="48"/>
      <c r="AF49" s="48"/>
      <c r="AG49" s="49"/>
    </row>
    <row r="50" spans="1:33" ht="17.100000000000001" customHeight="1" x14ac:dyDescent="0.2">
      <c r="A50" s="41" t="s">
        <v>32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3"/>
    </row>
    <row r="51" spans="1:33" ht="17.100000000000001" customHeight="1" x14ac:dyDescent="0.2">
      <c r="A51" s="56"/>
      <c r="B51" s="57"/>
      <c r="C51" s="21">
        <v>2851</v>
      </c>
      <c r="D51" s="23"/>
      <c r="E51" s="21">
        <v>606</v>
      </c>
      <c r="F51" s="22"/>
      <c r="G51" s="23"/>
      <c r="H51" s="46" t="s">
        <v>31</v>
      </c>
      <c r="I51" s="20"/>
      <c r="J51" s="24">
        <v>48</v>
      </c>
      <c r="K51" s="25"/>
      <c r="L51" s="25"/>
      <c r="M51" s="26"/>
      <c r="N51" s="24">
        <v>42</v>
      </c>
      <c r="O51" s="26"/>
      <c r="P51" s="24">
        <v>42</v>
      </c>
      <c r="Q51" s="25"/>
      <c r="R51" s="25"/>
      <c r="S51" s="26"/>
      <c r="T51" s="24">
        <v>6</v>
      </c>
      <c r="U51" s="26"/>
      <c r="V51" s="24">
        <v>2</v>
      </c>
      <c r="W51" s="25"/>
      <c r="X51" s="26"/>
      <c r="Y51" s="24">
        <v>4</v>
      </c>
      <c r="Z51" s="25"/>
      <c r="AA51" s="25"/>
      <c r="AB51" s="26"/>
      <c r="AC51" s="8">
        <v>43787</v>
      </c>
      <c r="AD51" s="47">
        <v>43795</v>
      </c>
      <c r="AE51" s="48"/>
      <c r="AF51" s="48"/>
      <c r="AG51" s="49"/>
    </row>
    <row r="52" spans="1:33" ht="17.100000000000001" customHeight="1" x14ac:dyDescent="0.2">
      <c r="A52" s="41" t="s">
        <v>32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3"/>
    </row>
    <row r="53" spans="1:33" ht="17.100000000000001" customHeight="1" x14ac:dyDescent="0.2">
      <c r="A53" s="56"/>
      <c r="B53" s="57"/>
      <c r="C53" s="21">
        <v>2851</v>
      </c>
      <c r="D53" s="23"/>
      <c r="E53" s="21">
        <v>705</v>
      </c>
      <c r="F53" s="22"/>
      <c r="G53" s="23"/>
      <c r="H53" s="46" t="s">
        <v>31</v>
      </c>
      <c r="I53" s="20"/>
      <c r="J53" s="24">
        <v>76</v>
      </c>
      <c r="K53" s="25"/>
      <c r="L53" s="25"/>
      <c r="M53" s="26"/>
      <c r="N53" s="24">
        <v>66</v>
      </c>
      <c r="O53" s="26"/>
      <c r="P53" s="24">
        <v>66</v>
      </c>
      <c r="Q53" s="25"/>
      <c r="R53" s="25"/>
      <c r="S53" s="26"/>
      <c r="T53" s="24">
        <v>10</v>
      </c>
      <c r="U53" s="26"/>
      <c r="V53" s="24">
        <v>4</v>
      </c>
      <c r="W53" s="25"/>
      <c r="X53" s="26"/>
      <c r="Y53" s="24">
        <v>6</v>
      </c>
      <c r="Z53" s="25"/>
      <c r="AA53" s="25"/>
      <c r="AB53" s="26"/>
      <c r="AC53" s="8">
        <v>43787</v>
      </c>
      <c r="AD53" s="47">
        <v>43795</v>
      </c>
      <c r="AE53" s="48"/>
      <c r="AF53" s="48"/>
      <c r="AG53" s="49"/>
    </row>
    <row r="54" spans="1:33" ht="17.100000000000001" customHeight="1" x14ac:dyDescent="0.2">
      <c r="A54" s="41" t="s">
        <v>32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3"/>
    </row>
    <row r="55" spans="1:33" ht="17.100000000000001" customHeight="1" x14ac:dyDescent="0.2">
      <c r="A55" s="56"/>
      <c r="B55" s="57"/>
      <c r="C55" s="21">
        <v>2851</v>
      </c>
      <c r="D55" s="23"/>
      <c r="E55" s="21">
        <v>804</v>
      </c>
      <c r="F55" s="22"/>
      <c r="G55" s="23"/>
      <c r="H55" s="46" t="s">
        <v>31</v>
      </c>
      <c r="I55" s="20"/>
      <c r="J55" s="24">
        <v>92</v>
      </c>
      <c r="K55" s="25"/>
      <c r="L55" s="25"/>
      <c r="M55" s="26"/>
      <c r="N55" s="24">
        <v>82</v>
      </c>
      <c r="O55" s="26"/>
      <c r="P55" s="24">
        <v>82</v>
      </c>
      <c r="Q55" s="25"/>
      <c r="R55" s="25"/>
      <c r="S55" s="26"/>
      <c r="T55" s="24">
        <v>10</v>
      </c>
      <c r="U55" s="26"/>
      <c r="V55" s="24">
        <v>5</v>
      </c>
      <c r="W55" s="25"/>
      <c r="X55" s="26"/>
      <c r="Y55" s="24">
        <v>5</v>
      </c>
      <c r="Z55" s="25"/>
      <c r="AA55" s="25"/>
      <c r="AB55" s="26"/>
      <c r="AC55" s="8">
        <v>43787</v>
      </c>
      <c r="AD55" s="47">
        <v>43795</v>
      </c>
      <c r="AE55" s="48"/>
      <c r="AF55" s="48"/>
      <c r="AG55" s="49"/>
    </row>
    <row r="56" spans="1:33" ht="17.100000000000001" customHeight="1" x14ac:dyDescent="0.2">
      <c r="A56" s="41" t="s">
        <v>32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3"/>
    </row>
    <row r="57" spans="1:33" ht="17.100000000000001" customHeight="1" x14ac:dyDescent="0.2">
      <c r="A57" s="56"/>
      <c r="B57" s="57"/>
      <c r="C57" s="21">
        <v>2852</v>
      </c>
      <c r="D57" s="23"/>
      <c r="E57" s="21">
        <v>100</v>
      </c>
      <c r="F57" s="22"/>
      <c r="G57" s="23"/>
      <c r="H57" s="46" t="s">
        <v>31</v>
      </c>
      <c r="I57" s="20"/>
      <c r="J57" s="24">
        <v>86</v>
      </c>
      <c r="K57" s="25"/>
      <c r="L57" s="25"/>
      <c r="M57" s="26"/>
      <c r="N57" s="24">
        <v>82</v>
      </c>
      <c r="O57" s="26"/>
      <c r="P57" s="24">
        <v>82</v>
      </c>
      <c r="Q57" s="25"/>
      <c r="R57" s="25"/>
      <c r="S57" s="26"/>
      <c r="T57" s="24">
        <v>4</v>
      </c>
      <c r="U57" s="26"/>
      <c r="V57" s="24">
        <v>4</v>
      </c>
      <c r="W57" s="25"/>
      <c r="X57" s="26"/>
      <c r="Y57" s="24">
        <v>0</v>
      </c>
      <c r="Z57" s="25"/>
      <c r="AA57" s="25"/>
      <c r="AB57" s="26"/>
      <c r="AC57" s="8">
        <v>43787</v>
      </c>
      <c r="AD57" s="47">
        <v>43795</v>
      </c>
      <c r="AE57" s="48"/>
      <c r="AF57" s="48"/>
      <c r="AG57" s="49"/>
    </row>
    <row r="58" spans="1:33" ht="17.100000000000001" customHeight="1" x14ac:dyDescent="0.2">
      <c r="A58" s="41" t="s">
        <v>32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3"/>
    </row>
    <row r="59" spans="1:33" ht="17.100000000000001" customHeight="1" x14ac:dyDescent="0.2">
      <c r="A59" s="56"/>
      <c r="B59" s="57"/>
      <c r="C59" s="21">
        <v>2852</v>
      </c>
      <c r="D59" s="23"/>
      <c r="E59" s="21">
        <v>209</v>
      </c>
      <c r="F59" s="22"/>
      <c r="G59" s="23"/>
      <c r="H59" s="46" t="s">
        <v>31</v>
      </c>
      <c r="I59" s="20"/>
      <c r="J59" s="24">
        <v>46</v>
      </c>
      <c r="K59" s="25"/>
      <c r="L59" s="25"/>
      <c r="M59" s="26"/>
      <c r="N59" s="24">
        <v>42</v>
      </c>
      <c r="O59" s="26"/>
      <c r="P59" s="24">
        <v>42</v>
      </c>
      <c r="Q59" s="25"/>
      <c r="R59" s="25"/>
      <c r="S59" s="26"/>
      <c r="T59" s="24">
        <v>4</v>
      </c>
      <c r="U59" s="26"/>
      <c r="V59" s="24">
        <v>2</v>
      </c>
      <c r="W59" s="25"/>
      <c r="X59" s="26"/>
      <c r="Y59" s="24">
        <v>2</v>
      </c>
      <c r="Z59" s="25"/>
      <c r="AA59" s="25"/>
      <c r="AB59" s="26"/>
      <c r="AC59" s="8">
        <v>43787</v>
      </c>
      <c r="AD59" s="47">
        <v>43795</v>
      </c>
      <c r="AE59" s="48"/>
      <c r="AF59" s="48"/>
      <c r="AG59" s="49"/>
    </row>
    <row r="60" spans="1:33" ht="17.100000000000001" customHeight="1" x14ac:dyDescent="0.2">
      <c r="A60" s="41" t="s">
        <v>32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3"/>
    </row>
    <row r="61" spans="1:33" ht="17.100000000000001" customHeight="1" x14ac:dyDescent="0.2">
      <c r="A61" s="56"/>
      <c r="B61" s="57"/>
      <c r="C61" s="21">
        <v>2852</v>
      </c>
      <c r="D61" s="23"/>
      <c r="E61" s="21">
        <v>308</v>
      </c>
      <c r="F61" s="22"/>
      <c r="G61" s="23"/>
      <c r="H61" s="46" t="s">
        <v>31</v>
      </c>
      <c r="I61" s="20"/>
      <c r="J61" s="24">
        <v>62</v>
      </c>
      <c r="K61" s="25"/>
      <c r="L61" s="25"/>
      <c r="M61" s="26"/>
      <c r="N61" s="24">
        <v>58</v>
      </c>
      <c r="O61" s="26"/>
      <c r="P61" s="24">
        <v>58</v>
      </c>
      <c r="Q61" s="25"/>
      <c r="R61" s="25"/>
      <c r="S61" s="26"/>
      <c r="T61" s="24">
        <v>4</v>
      </c>
      <c r="U61" s="26"/>
      <c r="V61" s="24">
        <v>3</v>
      </c>
      <c r="W61" s="25"/>
      <c r="X61" s="26"/>
      <c r="Y61" s="24">
        <v>1</v>
      </c>
      <c r="Z61" s="25"/>
      <c r="AA61" s="25"/>
      <c r="AB61" s="26"/>
      <c r="AC61" s="8">
        <v>43787</v>
      </c>
      <c r="AD61" s="47">
        <v>43795</v>
      </c>
      <c r="AE61" s="48"/>
      <c r="AF61" s="48"/>
      <c r="AG61" s="49"/>
    </row>
    <row r="62" spans="1:33" ht="17.100000000000001" customHeight="1" x14ac:dyDescent="0.2">
      <c r="A62" s="53" t="s">
        <v>32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5"/>
    </row>
    <row r="63" spans="1:33" ht="17.100000000000001" customHeight="1" x14ac:dyDescent="0.2">
      <c r="A63" s="10" t="s">
        <v>33</v>
      </c>
      <c r="B63" s="11"/>
      <c r="C63" s="11"/>
      <c r="D63" s="11"/>
      <c r="E63" s="12"/>
      <c r="F63" s="13" t="s">
        <v>34</v>
      </c>
      <c r="G63" s="14"/>
      <c r="H63" s="14"/>
      <c r="I63" s="14"/>
      <c r="J63" s="14"/>
      <c r="K63" s="14"/>
      <c r="L63" s="15"/>
      <c r="M63" s="16" t="s">
        <v>16</v>
      </c>
      <c r="N63" s="11"/>
      <c r="O63" s="11"/>
      <c r="P63" s="11"/>
      <c r="Q63" s="12"/>
      <c r="R63" s="16" t="s">
        <v>17</v>
      </c>
      <c r="S63" s="11"/>
      <c r="T63" s="11"/>
      <c r="U63" s="12"/>
      <c r="V63" s="16" t="s">
        <v>18</v>
      </c>
      <c r="W63" s="11"/>
      <c r="X63" s="11"/>
      <c r="Y63" s="11"/>
      <c r="Z63" s="12"/>
      <c r="AA63" s="16" t="s">
        <v>19</v>
      </c>
      <c r="AB63" s="11"/>
      <c r="AC63" s="11"/>
      <c r="AD63" s="17"/>
    </row>
    <row r="64" spans="1:33" ht="17.100000000000001" customHeight="1" x14ac:dyDescent="0.2">
      <c r="A64" s="28" t="s">
        <v>35</v>
      </c>
      <c r="B64" s="29"/>
      <c r="C64" s="29"/>
      <c r="D64" s="29"/>
      <c r="E64" s="30"/>
      <c r="F64" s="31">
        <v>17302997</v>
      </c>
      <c r="G64" s="32"/>
      <c r="H64" s="32"/>
      <c r="I64" s="32"/>
      <c r="J64" s="32"/>
      <c r="K64" s="32"/>
      <c r="L64" s="33"/>
      <c r="M64" s="34">
        <v>8</v>
      </c>
      <c r="N64" s="35"/>
      <c r="O64" s="35"/>
      <c r="P64" s="35"/>
      <c r="Q64" s="36"/>
      <c r="R64" s="34">
        <v>0</v>
      </c>
      <c r="S64" s="35"/>
      <c r="T64" s="35"/>
      <c r="U64" s="36"/>
      <c r="V64" s="34">
        <v>0</v>
      </c>
      <c r="W64" s="35"/>
      <c r="X64" s="35"/>
      <c r="Y64" s="35"/>
      <c r="Z64" s="36"/>
      <c r="AA64" s="34">
        <v>8</v>
      </c>
      <c r="AB64" s="35"/>
      <c r="AC64" s="35"/>
      <c r="AD64" s="37"/>
    </row>
    <row r="65" spans="1:30" ht="17.100000000000001" customHeight="1" x14ac:dyDescent="0.2">
      <c r="A65" s="10" t="s">
        <v>33</v>
      </c>
      <c r="B65" s="11"/>
      <c r="C65" s="11"/>
      <c r="D65" s="11"/>
      <c r="E65" s="12"/>
      <c r="F65" s="13" t="s">
        <v>34</v>
      </c>
      <c r="G65" s="14"/>
      <c r="H65" s="14"/>
      <c r="I65" s="14"/>
      <c r="J65" s="14"/>
      <c r="K65" s="14"/>
      <c r="L65" s="15"/>
      <c r="M65" s="16" t="s">
        <v>16</v>
      </c>
      <c r="N65" s="11"/>
      <c r="O65" s="11"/>
      <c r="P65" s="11"/>
      <c r="Q65" s="12"/>
      <c r="R65" s="16" t="s">
        <v>17</v>
      </c>
      <c r="S65" s="11"/>
      <c r="T65" s="11"/>
      <c r="U65" s="12"/>
      <c r="V65" s="16" t="s">
        <v>18</v>
      </c>
      <c r="W65" s="11"/>
      <c r="X65" s="11"/>
      <c r="Y65" s="11"/>
      <c r="Z65" s="12"/>
      <c r="AA65" s="16" t="s">
        <v>19</v>
      </c>
      <c r="AB65" s="11"/>
      <c r="AC65" s="11"/>
      <c r="AD65" s="17"/>
    </row>
    <row r="66" spans="1:30" ht="17.100000000000001" customHeight="1" x14ac:dyDescent="0.2">
      <c r="A66" s="28" t="s">
        <v>35</v>
      </c>
      <c r="B66" s="29"/>
      <c r="C66" s="29"/>
      <c r="D66" s="29"/>
      <c r="E66" s="30"/>
      <c r="F66" s="31">
        <v>17302997</v>
      </c>
      <c r="G66" s="32"/>
      <c r="H66" s="32"/>
      <c r="I66" s="32"/>
      <c r="J66" s="32"/>
      <c r="K66" s="32"/>
      <c r="L66" s="33"/>
      <c r="M66" s="34">
        <v>6</v>
      </c>
      <c r="N66" s="35"/>
      <c r="O66" s="35"/>
      <c r="P66" s="35"/>
      <c r="Q66" s="36"/>
      <c r="R66" s="34">
        <v>0</v>
      </c>
      <c r="S66" s="35"/>
      <c r="T66" s="35"/>
      <c r="U66" s="36"/>
      <c r="V66" s="34">
        <v>0</v>
      </c>
      <c r="W66" s="35"/>
      <c r="X66" s="35"/>
      <c r="Y66" s="35"/>
      <c r="Z66" s="36"/>
      <c r="AA66" s="34">
        <v>6</v>
      </c>
      <c r="AB66" s="35"/>
      <c r="AC66" s="35"/>
      <c r="AD66" s="37"/>
    </row>
    <row r="67" spans="1:30" ht="17.100000000000001" customHeight="1" x14ac:dyDescent="0.2">
      <c r="A67" s="10" t="s">
        <v>33</v>
      </c>
      <c r="B67" s="11"/>
      <c r="C67" s="11"/>
      <c r="D67" s="11"/>
      <c r="E67" s="12"/>
      <c r="F67" s="13" t="s">
        <v>34</v>
      </c>
      <c r="G67" s="14"/>
      <c r="H67" s="14"/>
      <c r="I67" s="14"/>
      <c r="J67" s="14"/>
      <c r="K67" s="14"/>
      <c r="L67" s="15"/>
      <c r="M67" s="16" t="s">
        <v>16</v>
      </c>
      <c r="N67" s="11"/>
      <c r="O67" s="11"/>
      <c r="P67" s="11"/>
      <c r="Q67" s="12"/>
      <c r="R67" s="16" t="s">
        <v>17</v>
      </c>
      <c r="S67" s="11"/>
      <c r="T67" s="11"/>
      <c r="U67" s="12"/>
      <c r="V67" s="16" t="s">
        <v>18</v>
      </c>
      <c r="W67" s="11"/>
      <c r="X67" s="11"/>
      <c r="Y67" s="11"/>
      <c r="Z67" s="12"/>
      <c r="AA67" s="16" t="s">
        <v>19</v>
      </c>
      <c r="AB67" s="11"/>
      <c r="AC67" s="11"/>
      <c r="AD67" s="17"/>
    </row>
    <row r="68" spans="1:30" ht="17.100000000000001" customHeight="1" x14ac:dyDescent="0.2">
      <c r="A68" s="18" t="s">
        <v>35</v>
      </c>
      <c r="B68" s="19"/>
      <c r="C68" s="19"/>
      <c r="D68" s="19"/>
      <c r="E68" s="20"/>
      <c r="F68" s="21">
        <v>17302997</v>
      </c>
      <c r="G68" s="22"/>
      <c r="H68" s="22"/>
      <c r="I68" s="22"/>
      <c r="J68" s="22"/>
      <c r="K68" s="22"/>
      <c r="L68" s="23"/>
      <c r="M68" s="24">
        <v>6</v>
      </c>
      <c r="N68" s="25"/>
      <c r="O68" s="25"/>
      <c r="P68" s="25"/>
      <c r="Q68" s="26"/>
      <c r="R68" s="24">
        <v>2</v>
      </c>
      <c r="S68" s="25"/>
      <c r="T68" s="25"/>
      <c r="U68" s="26"/>
      <c r="V68" s="24">
        <v>2</v>
      </c>
      <c r="W68" s="25"/>
      <c r="X68" s="25"/>
      <c r="Y68" s="25"/>
      <c r="Z68" s="26"/>
      <c r="AA68" s="24">
        <v>4</v>
      </c>
      <c r="AB68" s="25"/>
      <c r="AC68" s="25"/>
      <c r="AD68" s="27"/>
    </row>
    <row r="69" spans="1:30" ht="17.100000000000001" customHeight="1" x14ac:dyDescent="0.2">
      <c r="A69" s="10" t="s">
        <v>33</v>
      </c>
      <c r="B69" s="11"/>
      <c r="C69" s="11"/>
      <c r="D69" s="11"/>
      <c r="E69" s="12"/>
      <c r="F69" s="13" t="s">
        <v>34</v>
      </c>
      <c r="G69" s="14"/>
      <c r="H69" s="14"/>
      <c r="I69" s="14"/>
      <c r="J69" s="14"/>
      <c r="K69" s="14"/>
      <c r="L69" s="15"/>
      <c r="M69" s="16" t="s">
        <v>16</v>
      </c>
      <c r="N69" s="11"/>
      <c r="O69" s="11"/>
      <c r="P69" s="11"/>
      <c r="Q69" s="12"/>
      <c r="R69" s="16" t="s">
        <v>17</v>
      </c>
      <c r="S69" s="11"/>
      <c r="T69" s="11"/>
      <c r="U69" s="12"/>
      <c r="V69" s="16" t="s">
        <v>18</v>
      </c>
      <c r="W69" s="11"/>
      <c r="X69" s="11"/>
      <c r="Y69" s="11"/>
      <c r="Z69" s="12"/>
      <c r="AA69" s="16" t="s">
        <v>19</v>
      </c>
      <c r="AB69" s="11"/>
      <c r="AC69" s="11"/>
      <c r="AD69" s="17"/>
    </row>
    <row r="70" spans="1:30" ht="17.100000000000001" customHeight="1" x14ac:dyDescent="0.2">
      <c r="A70" s="28" t="s">
        <v>35</v>
      </c>
      <c r="B70" s="29"/>
      <c r="C70" s="29"/>
      <c r="D70" s="29"/>
      <c r="E70" s="30"/>
      <c r="F70" s="31">
        <v>17302997</v>
      </c>
      <c r="G70" s="32"/>
      <c r="H70" s="32"/>
      <c r="I70" s="32"/>
      <c r="J70" s="32"/>
      <c r="K70" s="32"/>
      <c r="L70" s="33"/>
      <c r="M70" s="34">
        <v>8</v>
      </c>
      <c r="N70" s="35"/>
      <c r="O70" s="35"/>
      <c r="P70" s="35"/>
      <c r="Q70" s="36"/>
      <c r="R70" s="34">
        <v>0</v>
      </c>
      <c r="S70" s="35"/>
      <c r="T70" s="35"/>
      <c r="U70" s="36"/>
      <c r="V70" s="34">
        <v>0</v>
      </c>
      <c r="W70" s="35"/>
      <c r="X70" s="35"/>
      <c r="Y70" s="35"/>
      <c r="Z70" s="36"/>
      <c r="AA70" s="34">
        <v>8</v>
      </c>
      <c r="AB70" s="35"/>
      <c r="AC70" s="35"/>
      <c r="AD70" s="37"/>
    </row>
    <row r="71" spans="1:30" ht="17.100000000000001" customHeight="1" x14ac:dyDescent="0.2">
      <c r="A71" s="10" t="s">
        <v>33</v>
      </c>
      <c r="B71" s="11"/>
      <c r="C71" s="11"/>
      <c r="D71" s="11"/>
      <c r="E71" s="12"/>
      <c r="F71" s="13" t="s">
        <v>34</v>
      </c>
      <c r="G71" s="14"/>
      <c r="H71" s="14"/>
      <c r="I71" s="14"/>
      <c r="J71" s="14"/>
      <c r="K71" s="14"/>
      <c r="L71" s="15"/>
      <c r="M71" s="16" t="s">
        <v>16</v>
      </c>
      <c r="N71" s="11"/>
      <c r="O71" s="11"/>
      <c r="P71" s="11"/>
      <c r="Q71" s="12"/>
      <c r="R71" s="16" t="s">
        <v>17</v>
      </c>
      <c r="S71" s="11"/>
      <c r="T71" s="11"/>
      <c r="U71" s="12"/>
      <c r="V71" s="16" t="s">
        <v>18</v>
      </c>
      <c r="W71" s="11"/>
      <c r="X71" s="11"/>
      <c r="Y71" s="11"/>
      <c r="Z71" s="12"/>
      <c r="AA71" s="16" t="s">
        <v>19</v>
      </c>
      <c r="AB71" s="11"/>
      <c r="AC71" s="11"/>
      <c r="AD71" s="17"/>
    </row>
    <row r="72" spans="1:30" ht="17.100000000000001" customHeight="1" x14ac:dyDescent="0.2">
      <c r="A72" s="28" t="s">
        <v>35</v>
      </c>
      <c r="B72" s="29"/>
      <c r="C72" s="29"/>
      <c r="D72" s="29"/>
      <c r="E72" s="30"/>
      <c r="F72" s="31">
        <v>17302997</v>
      </c>
      <c r="G72" s="32"/>
      <c r="H72" s="32"/>
      <c r="I72" s="32"/>
      <c r="J72" s="32"/>
      <c r="K72" s="32"/>
      <c r="L72" s="33"/>
      <c r="M72" s="34">
        <v>6</v>
      </c>
      <c r="N72" s="35"/>
      <c r="O72" s="35"/>
      <c r="P72" s="35"/>
      <c r="Q72" s="36"/>
      <c r="R72" s="34">
        <v>0</v>
      </c>
      <c r="S72" s="35"/>
      <c r="T72" s="35"/>
      <c r="U72" s="36"/>
      <c r="V72" s="34">
        <v>0</v>
      </c>
      <c r="W72" s="35"/>
      <c r="X72" s="35"/>
      <c r="Y72" s="35"/>
      <c r="Z72" s="36"/>
      <c r="AA72" s="34">
        <v>6</v>
      </c>
      <c r="AB72" s="35"/>
      <c r="AC72" s="35"/>
      <c r="AD72" s="37"/>
    </row>
    <row r="73" spans="1:30" ht="17.100000000000001" customHeight="1" x14ac:dyDescent="0.2">
      <c r="A73" s="10" t="s">
        <v>33</v>
      </c>
      <c r="B73" s="11"/>
      <c r="C73" s="11"/>
      <c r="D73" s="11"/>
      <c r="E73" s="12"/>
      <c r="F73" s="13" t="s">
        <v>34</v>
      </c>
      <c r="G73" s="14"/>
      <c r="H73" s="14"/>
      <c r="I73" s="14"/>
      <c r="J73" s="14"/>
      <c r="K73" s="14"/>
      <c r="L73" s="15"/>
      <c r="M73" s="16" t="s">
        <v>16</v>
      </c>
      <c r="N73" s="11"/>
      <c r="O73" s="11"/>
      <c r="P73" s="11"/>
      <c r="Q73" s="12"/>
      <c r="R73" s="16" t="s">
        <v>17</v>
      </c>
      <c r="S73" s="11"/>
      <c r="T73" s="11"/>
      <c r="U73" s="12"/>
      <c r="V73" s="16" t="s">
        <v>18</v>
      </c>
      <c r="W73" s="11"/>
      <c r="X73" s="11"/>
      <c r="Y73" s="11"/>
      <c r="Z73" s="12"/>
      <c r="AA73" s="16" t="s">
        <v>19</v>
      </c>
      <c r="AB73" s="11"/>
      <c r="AC73" s="11"/>
      <c r="AD73" s="17"/>
    </row>
    <row r="74" spans="1:30" ht="17.100000000000001" customHeight="1" x14ac:dyDescent="0.2">
      <c r="A74" s="28" t="s">
        <v>35</v>
      </c>
      <c r="B74" s="29"/>
      <c r="C74" s="29"/>
      <c r="D74" s="29"/>
      <c r="E74" s="30"/>
      <c r="F74" s="31">
        <v>17302997</v>
      </c>
      <c r="G74" s="32"/>
      <c r="H74" s="32"/>
      <c r="I74" s="32"/>
      <c r="J74" s="32"/>
      <c r="K74" s="32"/>
      <c r="L74" s="33"/>
      <c r="M74" s="34">
        <v>10</v>
      </c>
      <c r="N74" s="35"/>
      <c r="O74" s="35"/>
      <c r="P74" s="35"/>
      <c r="Q74" s="36"/>
      <c r="R74" s="34">
        <v>0</v>
      </c>
      <c r="S74" s="35"/>
      <c r="T74" s="35"/>
      <c r="U74" s="36"/>
      <c r="V74" s="34">
        <v>0</v>
      </c>
      <c r="W74" s="35"/>
      <c r="X74" s="35"/>
      <c r="Y74" s="35"/>
      <c r="Z74" s="36"/>
      <c r="AA74" s="34">
        <v>10</v>
      </c>
      <c r="AB74" s="35"/>
      <c r="AC74" s="35"/>
      <c r="AD74" s="37"/>
    </row>
    <row r="75" spans="1:30" ht="17.100000000000001" customHeight="1" x14ac:dyDescent="0.2">
      <c r="A75" s="10" t="s">
        <v>33</v>
      </c>
      <c r="B75" s="11"/>
      <c r="C75" s="11"/>
      <c r="D75" s="11"/>
      <c r="E75" s="12"/>
      <c r="F75" s="13" t="s">
        <v>34</v>
      </c>
      <c r="G75" s="14"/>
      <c r="H75" s="14"/>
      <c r="I75" s="14"/>
      <c r="J75" s="14"/>
      <c r="K75" s="14"/>
      <c r="L75" s="15"/>
      <c r="M75" s="16" t="s">
        <v>16</v>
      </c>
      <c r="N75" s="11"/>
      <c r="O75" s="11"/>
      <c r="P75" s="11"/>
      <c r="Q75" s="12"/>
      <c r="R75" s="16" t="s">
        <v>17</v>
      </c>
      <c r="S75" s="11"/>
      <c r="T75" s="11"/>
      <c r="U75" s="12"/>
      <c r="V75" s="16" t="s">
        <v>18</v>
      </c>
      <c r="W75" s="11"/>
      <c r="X75" s="11"/>
      <c r="Y75" s="11"/>
      <c r="Z75" s="12"/>
      <c r="AA75" s="16" t="s">
        <v>19</v>
      </c>
      <c r="AB75" s="11"/>
      <c r="AC75" s="11"/>
      <c r="AD75" s="17"/>
    </row>
    <row r="76" spans="1:30" ht="17.100000000000001" customHeight="1" x14ac:dyDescent="0.2">
      <c r="A76" s="28" t="s">
        <v>35</v>
      </c>
      <c r="B76" s="29"/>
      <c r="C76" s="29"/>
      <c r="D76" s="29"/>
      <c r="E76" s="30"/>
      <c r="F76" s="31">
        <v>17302997</v>
      </c>
      <c r="G76" s="32"/>
      <c r="H76" s="32"/>
      <c r="I76" s="32"/>
      <c r="J76" s="32"/>
      <c r="K76" s="32"/>
      <c r="L76" s="33"/>
      <c r="M76" s="34">
        <v>10</v>
      </c>
      <c r="N76" s="35"/>
      <c r="O76" s="35"/>
      <c r="P76" s="35"/>
      <c r="Q76" s="36"/>
      <c r="R76" s="34">
        <v>0</v>
      </c>
      <c r="S76" s="35"/>
      <c r="T76" s="35"/>
      <c r="U76" s="36"/>
      <c r="V76" s="34">
        <v>0</v>
      </c>
      <c r="W76" s="35"/>
      <c r="X76" s="35"/>
      <c r="Y76" s="35"/>
      <c r="Z76" s="36"/>
      <c r="AA76" s="34">
        <v>10</v>
      </c>
      <c r="AB76" s="35"/>
      <c r="AC76" s="35"/>
      <c r="AD76" s="37"/>
    </row>
    <row r="77" spans="1:30" ht="17.100000000000001" customHeight="1" x14ac:dyDescent="0.2">
      <c r="A77" s="10" t="s">
        <v>33</v>
      </c>
      <c r="B77" s="11"/>
      <c r="C77" s="11"/>
      <c r="D77" s="11"/>
      <c r="E77" s="12"/>
      <c r="F77" s="13" t="s">
        <v>34</v>
      </c>
      <c r="G77" s="14"/>
      <c r="H77" s="14"/>
      <c r="I77" s="14"/>
      <c r="J77" s="14"/>
      <c r="K77" s="14"/>
      <c r="L77" s="15"/>
      <c r="M77" s="16" t="s">
        <v>16</v>
      </c>
      <c r="N77" s="11"/>
      <c r="O77" s="11"/>
      <c r="P77" s="11"/>
      <c r="Q77" s="12"/>
      <c r="R77" s="16" t="s">
        <v>17</v>
      </c>
      <c r="S77" s="11"/>
      <c r="T77" s="11"/>
      <c r="U77" s="12"/>
      <c r="V77" s="16" t="s">
        <v>18</v>
      </c>
      <c r="W77" s="11"/>
      <c r="X77" s="11"/>
      <c r="Y77" s="11"/>
      <c r="Z77" s="12"/>
      <c r="AA77" s="16" t="s">
        <v>19</v>
      </c>
      <c r="AB77" s="11"/>
      <c r="AC77" s="11"/>
      <c r="AD77" s="17"/>
    </row>
    <row r="78" spans="1:30" ht="17.100000000000001" customHeight="1" x14ac:dyDescent="0.2">
      <c r="A78" s="28" t="s">
        <v>35</v>
      </c>
      <c r="B78" s="29"/>
      <c r="C78" s="29"/>
      <c r="D78" s="29"/>
      <c r="E78" s="30"/>
      <c r="F78" s="31">
        <v>17302997</v>
      </c>
      <c r="G78" s="32"/>
      <c r="H78" s="32"/>
      <c r="I78" s="32"/>
      <c r="J78" s="32"/>
      <c r="K78" s="32"/>
      <c r="L78" s="33"/>
      <c r="M78" s="34">
        <v>4</v>
      </c>
      <c r="N78" s="35"/>
      <c r="O78" s="35"/>
      <c r="P78" s="35"/>
      <c r="Q78" s="36"/>
      <c r="R78" s="34">
        <v>0</v>
      </c>
      <c r="S78" s="35"/>
      <c r="T78" s="35"/>
      <c r="U78" s="36"/>
      <c r="V78" s="34">
        <v>0</v>
      </c>
      <c r="W78" s="35"/>
      <c r="X78" s="35"/>
      <c r="Y78" s="35"/>
      <c r="Z78" s="36"/>
      <c r="AA78" s="34">
        <v>4</v>
      </c>
      <c r="AB78" s="35"/>
      <c r="AC78" s="35"/>
      <c r="AD78" s="37"/>
    </row>
    <row r="79" spans="1:30" ht="17.100000000000001" customHeight="1" x14ac:dyDescent="0.2">
      <c r="A79" s="10" t="s">
        <v>33</v>
      </c>
      <c r="B79" s="11"/>
      <c r="C79" s="11"/>
      <c r="D79" s="11"/>
      <c r="E79" s="12"/>
      <c r="F79" s="13" t="s">
        <v>34</v>
      </c>
      <c r="G79" s="14"/>
      <c r="H79" s="14"/>
      <c r="I79" s="14"/>
      <c r="J79" s="14"/>
      <c r="K79" s="14"/>
      <c r="L79" s="15"/>
      <c r="M79" s="16" t="s">
        <v>16</v>
      </c>
      <c r="N79" s="11"/>
      <c r="O79" s="11"/>
      <c r="P79" s="11"/>
      <c r="Q79" s="12"/>
      <c r="R79" s="16" t="s">
        <v>17</v>
      </c>
      <c r="S79" s="11"/>
      <c r="T79" s="11"/>
      <c r="U79" s="12"/>
      <c r="V79" s="16" t="s">
        <v>18</v>
      </c>
      <c r="W79" s="11"/>
      <c r="X79" s="11"/>
      <c r="Y79" s="11"/>
      <c r="Z79" s="12"/>
      <c r="AA79" s="16" t="s">
        <v>19</v>
      </c>
      <c r="AB79" s="11"/>
      <c r="AC79" s="11"/>
      <c r="AD79" s="17"/>
    </row>
    <row r="80" spans="1:30" ht="17.100000000000001" customHeight="1" x14ac:dyDescent="0.2">
      <c r="A80" s="28" t="s">
        <v>35</v>
      </c>
      <c r="B80" s="29"/>
      <c r="C80" s="29"/>
      <c r="D80" s="29"/>
      <c r="E80" s="30"/>
      <c r="F80" s="31">
        <v>17302997</v>
      </c>
      <c r="G80" s="32"/>
      <c r="H80" s="32"/>
      <c r="I80" s="32"/>
      <c r="J80" s="32"/>
      <c r="K80" s="32"/>
      <c r="L80" s="33"/>
      <c r="M80" s="34">
        <v>4</v>
      </c>
      <c r="N80" s="35"/>
      <c r="O80" s="35"/>
      <c r="P80" s="35"/>
      <c r="Q80" s="36"/>
      <c r="R80" s="34">
        <v>0</v>
      </c>
      <c r="S80" s="35"/>
      <c r="T80" s="35"/>
      <c r="U80" s="36"/>
      <c r="V80" s="34">
        <v>0</v>
      </c>
      <c r="W80" s="35"/>
      <c r="X80" s="35"/>
      <c r="Y80" s="35"/>
      <c r="Z80" s="36"/>
      <c r="AA80" s="34">
        <v>4</v>
      </c>
      <c r="AB80" s="35"/>
      <c r="AC80" s="35"/>
      <c r="AD80" s="37"/>
    </row>
    <row r="81" spans="1:34" ht="17.100000000000001" customHeight="1" x14ac:dyDescent="0.2">
      <c r="A81" s="10" t="s">
        <v>33</v>
      </c>
      <c r="B81" s="11"/>
      <c r="C81" s="11"/>
      <c r="D81" s="11"/>
      <c r="E81" s="12"/>
      <c r="F81" s="13" t="s">
        <v>34</v>
      </c>
      <c r="G81" s="14"/>
      <c r="H81" s="14"/>
      <c r="I81" s="14"/>
      <c r="J81" s="14"/>
      <c r="K81" s="14"/>
      <c r="L81" s="15"/>
      <c r="M81" s="16" t="s">
        <v>16</v>
      </c>
      <c r="N81" s="11"/>
      <c r="O81" s="11"/>
      <c r="P81" s="11"/>
      <c r="Q81" s="12"/>
      <c r="R81" s="16" t="s">
        <v>17</v>
      </c>
      <c r="S81" s="11"/>
      <c r="T81" s="11"/>
      <c r="U81" s="12"/>
      <c r="V81" s="16" t="s">
        <v>18</v>
      </c>
      <c r="W81" s="11"/>
      <c r="X81" s="11"/>
      <c r="Y81" s="11"/>
      <c r="Z81" s="12"/>
      <c r="AA81" s="16" t="s">
        <v>19</v>
      </c>
      <c r="AB81" s="11"/>
      <c r="AC81" s="11"/>
      <c r="AD81" s="17"/>
    </row>
    <row r="82" spans="1:34" ht="17.100000000000001" customHeight="1" x14ac:dyDescent="0.2">
      <c r="A82" s="28" t="s">
        <v>35</v>
      </c>
      <c r="B82" s="29"/>
      <c r="C82" s="29"/>
      <c r="D82" s="29"/>
      <c r="E82" s="30"/>
      <c r="F82" s="31">
        <v>17302997</v>
      </c>
      <c r="G82" s="32"/>
      <c r="H82" s="32"/>
      <c r="I82" s="32"/>
      <c r="J82" s="32"/>
      <c r="K82" s="32"/>
      <c r="L82" s="33"/>
      <c r="M82" s="34">
        <v>4</v>
      </c>
      <c r="N82" s="35"/>
      <c r="O82" s="35"/>
      <c r="P82" s="35"/>
      <c r="Q82" s="36"/>
      <c r="R82" s="34">
        <v>0</v>
      </c>
      <c r="S82" s="35"/>
      <c r="T82" s="35"/>
      <c r="U82" s="36"/>
      <c r="V82" s="34">
        <v>0</v>
      </c>
      <c r="W82" s="35"/>
      <c r="X82" s="35"/>
      <c r="Y82" s="35"/>
      <c r="Z82" s="36"/>
      <c r="AA82" s="34">
        <v>4</v>
      </c>
      <c r="AB82" s="35"/>
      <c r="AC82" s="35"/>
      <c r="AD82" s="37"/>
    </row>
    <row r="83" spans="1:34" ht="17.100000000000001" customHeight="1" x14ac:dyDescent="0.2">
      <c r="A83" s="5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2"/>
    </row>
    <row r="84" spans="1:34" ht="17.100000000000001" customHeight="1" x14ac:dyDescent="0.2">
      <c r="A84" s="44"/>
      <c r="B84" s="45"/>
      <c r="C84" s="21">
        <v>2852</v>
      </c>
      <c r="D84" s="23"/>
      <c r="E84" s="21">
        <v>407</v>
      </c>
      <c r="F84" s="22"/>
      <c r="G84" s="23"/>
      <c r="H84" s="46" t="s">
        <v>31</v>
      </c>
      <c r="I84" s="20"/>
      <c r="J84" s="24">
        <v>66</v>
      </c>
      <c r="K84" s="25"/>
      <c r="L84" s="25"/>
      <c r="M84" s="26"/>
      <c r="N84" s="24">
        <v>62</v>
      </c>
      <c r="O84" s="26"/>
      <c r="P84" s="24">
        <v>62</v>
      </c>
      <c r="Q84" s="25"/>
      <c r="R84" s="25"/>
      <c r="S84" s="26"/>
      <c r="T84" s="24">
        <v>4</v>
      </c>
      <c r="U84" s="26"/>
      <c r="V84" s="24">
        <v>3</v>
      </c>
      <c r="W84" s="25"/>
      <c r="X84" s="26"/>
      <c r="Y84" s="24">
        <v>1</v>
      </c>
      <c r="Z84" s="25"/>
      <c r="AA84" s="25"/>
      <c r="AB84" s="26"/>
      <c r="AC84" s="8">
        <v>43787</v>
      </c>
      <c r="AD84" s="47">
        <v>43795</v>
      </c>
      <c r="AE84" s="48"/>
      <c r="AF84" s="48"/>
      <c r="AG84" s="49"/>
    </row>
    <row r="85" spans="1:34" ht="17.100000000000001" customHeight="1" x14ac:dyDescent="0.2">
      <c r="A85" s="41" t="s">
        <v>32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3"/>
    </row>
    <row r="86" spans="1:34" ht="17.100000000000001" customHeight="1" x14ac:dyDescent="0.2">
      <c r="A86" s="44"/>
      <c r="B86" s="45"/>
      <c r="C86" s="21">
        <v>2852</v>
      </c>
      <c r="D86" s="23"/>
      <c r="E86" s="21">
        <v>506</v>
      </c>
      <c r="F86" s="22"/>
      <c r="G86" s="23"/>
      <c r="H86" s="46" t="s">
        <v>31</v>
      </c>
      <c r="I86" s="20"/>
      <c r="J86" s="24">
        <v>80</v>
      </c>
      <c r="K86" s="25"/>
      <c r="L86" s="25"/>
      <c r="M86" s="26"/>
      <c r="N86" s="24">
        <v>78</v>
      </c>
      <c r="O86" s="26"/>
      <c r="P86" s="24">
        <v>76</v>
      </c>
      <c r="Q86" s="25"/>
      <c r="R86" s="25"/>
      <c r="S86" s="26"/>
      <c r="T86" s="24">
        <v>4</v>
      </c>
      <c r="U86" s="26"/>
      <c r="V86" s="24">
        <v>4</v>
      </c>
      <c r="W86" s="25"/>
      <c r="X86" s="26"/>
      <c r="Y86" s="24">
        <v>0</v>
      </c>
      <c r="Z86" s="25"/>
      <c r="AA86" s="25"/>
      <c r="AB86" s="26"/>
      <c r="AC86" s="8">
        <v>43787</v>
      </c>
      <c r="AD86" s="47">
        <v>43795</v>
      </c>
      <c r="AE86" s="48"/>
      <c r="AF86" s="48"/>
      <c r="AG86" s="49"/>
    </row>
    <row r="87" spans="1:34" ht="17.100000000000001" customHeight="1" x14ac:dyDescent="0.2">
      <c r="A87" s="41" t="s">
        <v>32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3"/>
    </row>
    <row r="88" spans="1:34" ht="17.100000000000001" customHeight="1" x14ac:dyDescent="0.2">
      <c r="A88" s="44"/>
      <c r="B88" s="45"/>
      <c r="C88" s="21">
        <v>2852</v>
      </c>
      <c r="D88" s="23"/>
      <c r="E88" s="21">
        <v>605</v>
      </c>
      <c r="F88" s="22"/>
      <c r="G88" s="23"/>
      <c r="H88" s="46" t="s">
        <v>31</v>
      </c>
      <c r="I88" s="20"/>
      <c r="J88" s="24">
        <v>48</v>
      </c>
      <c r="K88" s="25"/>
      <c r="L88" s="25"/>
      <c r="M88" s="26"/>
      <c r="N88" s="24">
        <v>44</v>
      </c>
      <c r="O88" s="26"/>
      <c r="P88" s="24">
        <v>44</v>
      </c>
      <c r="Q88" s="25"/>
      <c r="R88" s="25"/>
      <c r="S88" s="26"/>
      <c r="T88" s="24">
        <v>4</v>
      </c>
      <c r="U88" s="26"/>
      <c r="V88" s="24">
        <v>2</v>
      </c>
      <c r="W88" s="25"/>
      <c r="X88" s="26"/>
      <c r="Y88" s="24">
        <v>2</v>
      </c>
      <c r="Z88" s="25"/>
      <c r="AA88" s="25"/>
      <c r="AB88" s="26"/>
      <c r="AC88" s="8">
        <v>43787</v>
      </c>
      <c r="AD88" s="47">
        <v>43795</v>
      </c>
      <c r="AE88" s="48"/>
      <c r="AF88" s="48"/>
      <c r="AG88" s="49"/>
    </row>
    <row r="89" spans="1:34" ht="17.100000000000001" customHeight="1" x14ac:dyDescent="0.2">
      <c r="A89" s="41" t="s">
        <v>32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3"/>
    </row>
    <row r="90" spans="1:34" ht="17.100000000000001" customHeight="1" x14ac:dyDescent="0.2">
      <c r="A90" s="44"/>
      <c r="B90" s="45"/>
      <c r="C90" s="21">
        <v>2852</v>
      </c>
      <c r="D90" s="23"/>
      <c r="E90" s="21">
        <v>704</v>
      </c>
      <c r="F90" s="22"/>
      <c r="G90" s="23"/>
      <c r="H90" s="46" t="s">
        <v>31</v>
      </c>
      <c r="I90" s="20"/>
      <c r="J90" s="24">
        <v>74</v>
      </c>
      <c r="K90" s="25"/>
      <c r="L90" s="25"/>
      <c r="M90" s="26"/>
      <c r="N90" s="24">
        <v>68</v>
      </c>
      <c r="O90" s="26"/>
      <c r="P90" s="24">
        <v>68</v>
      </c>
      <c r="Q90" s="25"/>
      <c r="R90" s="25"/>
      <c r="S90" s="26"/>
      <c r="T90" s="24">
        <v>6</v>
      </c>
      <c r="U90" s="26"/>
      <c r="V90" s="24">
        <v>4</v>
      </c>
      <c r="W90" s="25"/>
      <c r="X90" s="26"/>
      <c r="Y90" s="24">
        <v>2</v>
      </c>
      <c r="Z90" s="25"/>
      <c r="AA90" s="25"/>
      <c r="AB90" s="26"/>
      <c r="AC90" s="8">
        <v>43787</v>
      </c>
      <c r="AD90" s="47">
        <v>43795</v>
      </c>
      <c r="AE90" s="48"/>
      <c r="AF90" s="48"/>
      <c r="AG90" s="49"/>
    </row>
    <row r="91" spans="1:34" ht="17.100000000000001" customHeight="1" x14ac:dyDescent="0.2">
      <c r="A91" s="41" t="s">
        <v>32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3"/>
    </row>
    <row r="92" spans="1:34" ht="17.100000000000001" customHeight="1" x14ac:dyDescent="0.2">
      <c r="A92" s="44"/>
      <c r="B92" s="45"/>
      <c r="C92" s="21">
        <v>2852</v>
      </c>
      <c r="D92" s="23"/>
      <c r="E92" s="21">
        <v>803</v>
      </c>
      <c r="F92" s="22"/>
      <c r="G92" s="23"/>
      <c r="H92" s="46" t="s">
        <v>31</v>
      </c>
      <c r="I92" s="20"/>
      <c r="J92" s="24">
        <v>56</v>
      </c>
      <c r="K92" s="25"/>
      <c r="L92" s="25"/>
      <c r="M92" s="26"/>
      <c r="N92" s="24">
        <v>52</v>
      </c>
      <c r="O92" s="26"/>
      <c r="P92" s="24">
        <v>52</v>
      </c>
      <c r="Q92" s="25"/>
      <c r="R92" s="25"/>
      <c r="S92" s="26"/>
      <c r="T92" s="24">
        <v>4</v>
      </c>
      <c r="U92" s="26"/>
      <c r="V92" s="24">
        <v>3</v>
      </c>
      <c r="W92" s="25"/>
      <c r="X92" s="26"/>
      <c r="Y92" s="24">
        <v>1</v>
      </c>
      <c r="Z92" s="25"/>
      <c r="AA92" s="25"/>
      <c r="AB92" s="26"/>
      <c r="AC92" s="8">
        <v>43787</v>
      </c>
      <c r="AD92" s="47">
        <v>43795</v>
      </c>
      <c r="AE92" s="48"/>
      <c r="AF92" s="48"/>
      <c r="AG92" s="49"/>
    </row>
    <row r="93" spans="1:34" ht="17.100000000000001" customHeight="1" x14ac:dyDescent="0.2">
      <c r="A93" s="41" t="s">
        <v>32</v>
      </c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3"/>
    </row>
    <row r="94" spans="1:34" ht="17.100000000000001" customHeight="1" x14ac:dyDescent="0.2">
      <c r="A94" s="44"/>
      <c r="B94" s="45"/>
      <c r="C94" s="21">
        <v>2854</v>
      </c>
      <c r="D94" s="23"/>
      <c r="E94" s="21">
        <v>108</v>
      </c>
      <c r="F94" s="22"/>
      <c r="G94" s="23"/>
      <c r="H94" s="46" t="s">
        <v>31</v>
      </c>
      <c r="I94" s="20"/>
      <c r="J94" s="24">
        <v>75</v>
      </c>
      <c r="K94" s="25"/>
      <c r="L94" s="25"/>
      <c r="M94" s="26"/>
      <c r="N94" s="24">
        <v>72</v>
      </c>
      <c r="O94" s="26"/>
      <c r="P94" s="24">
        <v>72</v>
      </c>
      <c r="Q94" s="25"/>
      <c r="R94" s="25"/>
      <c r="S94" s="26"/>
      <c r="T94" s="24">
        <v>3</v>
      </c>
      <c r="U94" s="26"/>
      <c r="V94" s="24">
        <v>4</v>
      </c>
      <c r="W94" s="25"/>
      <c r="X94" s="26"/>
      <c r="Y94" s="24">
        <v>0</v>
      </c>
      <c r="Z94" s="25"/>
      <c r="AA94" s="25"/>
      <c r="AB94" s="26"/>
      <c r="AC94" s="8">
        <v>43787</v>
      </c>
      <c r="AD94" s="47">
        <v>43795</v>
      </c>
      <c r="AE94" s="48"/>
      <c r="AF94" s="48"/>
      <c r="AG94" s="49"/>
    </row>
    <row r="95" spans="1:34" ht="17.100000000000001" customHeight="1" x14ac:dyDescent="0.2">
      <c r="A95" s="38" t="s">
        <v>32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0"/>
    </row>
    <row r="96" spans="1:34" ht="17.100000000000001" customHeight="1" x14ac:dyDescent="0.2">
      <c r="A96" s="10" t="s">
        <v>33</v>
      </c>
      <c r="B96" s="11"/>
      <c r="C96" s="11"/>
      <c r="D96" s="11"/>
      <c r="E96" s="12"/>
      <c r="F96" s="13" t="s">
        <v>34</v>
      </c>
      <c r="G96" s="14"/>
      <c r="H96" s="14"/>
      <c r="I96" s="14"/>
      <c r="J96" s="14"/>
      <c r="K96" s="14"/>
      <c r="L96" s="15"/>
      <c r="M96" s="16" t="s">
        <v>16</v>
      </c>
      <c r="N96" s="11"/>
      <c r="O96" s="11"/>
      <c r="P96" s="11"/>
      <c r="Q96" s="12"/>
      <c r="R96" s="16" t="s">
        <v>17</v>
      </c>
      <c r="S96" s="11"/>
      <c r="T96" s="11"/>
      <c r="U96" s="12"/>
      <c r="V96" s="16" t="s">
        <v>18</v>
      </c>
      <c r="W96" s="11"/>
      <c r="X96" s="11"/>
      <c r="Y96" s="11"/>
      <c r="Z96" s="12"/>
      <c r="AA96" s="16" t="s">
        <v>19</v>
      </c>
      <c r="AB96" s="11"/>
      <c r="AC96" s="11"/>
      <c r="AD96" s="17"/>
    </row>
    <row r="97" spans="1:30" ht="17.100000000000001" customHeight="1" x14ac:dyDescent="0.2">
      <c r="A97" s="28" t="s">
        <v>35</v>
      </c>
      <c r="B97" s="29"/>
      <c r="C97" s="29"/>
      <c r="D97" s="29"/>
      <c r="E97" s="30"/>
      <c r="F97" s="31">
        <v>17302997</v>
      </c>
      <c r="G97" s="32"/>
      <c r="H97" s="32"/>
      <c r="I97" s="32"/>
      <c r="J97" s="32"/>
      <c r="K97" s="32"/>
      <c r="L97" s="33"/>
      <c r="M97" s="34">
        <v>4</v>
      </c>
      <c r="N97" s="35"/>
      <c r="O97" s="35"/>
      <c r="P97" s="35"/>
      <c r="Q97" s="36"/>
      <c r="R97" s="34">
        <v>0</v>
      </c>
      <c r="S97" s="35"/>
      <c r="T97" s="35"/>
      <c r="U97" s="36"/>
      <c r="V97" s="34">
        <v>0</v>
      </c>
      <c r="W97" s="35"/>
      <c r="X97" s="35"/>
      <c r="Y97" s="35"/>
      <c r="Z97" s="36"/>
      <c r="AA97" s="34">
        <v>4</v>
      </c>
      <c r="AB97" s="35"/>
      <c r="AC97" s="35"/>
      <c r="AD97" s="37"/>
    </row>
    <row r="98" spans="1:30" ht="17.100000000000001" customHeight="1" x14ac:dyDescent="0.2">
      <c r="A98" s="10" t="s">
        <v>33</v>
      </c>
      <c r="B98" s="11"/>
      <c r="C98" s="11"/>
      <c r="D98" s="11"/>
      <c r="E98" s="12"/>
      <c r="F98" s="13" t="s">
        <v>34</v>
      </c>
      <c r="G98" s="14"/>
      <c r="H98" s="14"/>
      <c r="I98" s="14"/>
      <c r="J98" s="14"/>
      <c r="K98" s="14"/>
      <c r="L98" s="15"/>
      <c r="M98" s="16" t="s">
        <v>16</v>
      </c>
      <c r="N98" s="11"/>
      <c r="O98" s="11"/>
      <c r="P98" s="11"/>
      <c r="Q98" s="12"/>
      <c r="R98" s="16" t="s">
        <v>17</v>
      </c>
      <c r="S98" s="11"/>
      <c r="T98" s="11"/>
      <c r="U98" s="12"/>
      <c r="V98" s="16" t="s">
        <v>18</v>
      </c>
      <c r="W98" s="11"/>
      <c r="X98" s="11"/>
      <c r="Y98" s="11"/>
      <c r="Z98" s="12"/>
      <c r="AA98" s="16" t="s">
        <v>19</v>
      </c>
      <c r="AB98" s="11"/>
      <c r="AC98" s="11"/>
      <c r="AD98" s="17"/>
    </row>
    <row r="99" spans="1:30" ht="17.100000000000001" customHeight="1" x14ac:dyDescent="0.2">
      <c r="A99" s="28" t="s">
        <v>35</v>
      </c>
      <c r="B99" s="29"/>
      <c r="C99" s="29"/>
      <c r="D99" s="29"/>
      <c r="E99" s="30"/>
      <c r="F99" s="31">
        <v>17302997</v>
      </c>
      <c r="G99" s="32"/>
      <c r="H99" s="32"/>
      <c r="I99" s="32"/>
      <c r="J99" s="32"/>
      <c r="K99" s="32"/>
      <c r="L99" s="33"/>
      <c r="M99" s="34">
        <v>4</v>
      </c>
      <c r="N99" s="35"/>
      <c r="O99" s="35"/>
      <c r="P99" s="35"/>
      <c r="Q99" s="36"/>
      <c r="R99" s="34">
        <v>0</v>
      </c>
      <c r="S99" s="35"/>
      <c r="T99" s="35"/>
      <c r="U99" s="36"/>
      <c r="V99" s="34">
        <v>0</v>
      </c>
      <c r="W99" s="35"/>
      <c r="X99" s="35"/>
      <c r="Y99" s="35"/>
      <c r="Z99" s="36"/>
      <c r="AA99" s="34">
        <v>4</v>
      </c>
      <c r="AB99" s="35"/>
      <c r="AC99" s="35"/>
      <c r="AD99" s="37"/>
    </row>
    <row r="100" spans="1:30" ht="17.100000000000001" customHeight="1" x14ac:dyDescent="0.2">
      <c r="A100" s="10" t="s">
        <v>33</v>
      </c>
      <c r="B100" s="11"/>
      <c r="C100" s="11"/>
      <c r="D100" s="11"/>
      <c r="E100" s="12"/>
      <c r="F100" s="13" t="s">
        <v>34</v>
      </c>
      <c r="G100" s="14"/>
      <c r="H100" s="14"/>
      <c r="I100" s="14"/>
      <c r="J100" s="14"/>
      <c r="K100" s="14"/>
      <c r="L100" s="15"/>
      <c r="M100" s="16" t="s">
        <v>16</v>
      </c>
      <c r="N100" s="11"/>
      <c r="O100" s="11"/>
      <c r="P100" s="11"/>
      <c r="Q100" s="12"/>
      <c r="R100" s="16" t="s">
        <v>17</v>
      </c>
      <c r="S100" s="11"/>
      <c r="T100" s="11"/>
      <c r="U100" s="12"/>
      <c r="V100" s="16" t="s">
        <v>18</v>
      </c>
      <c r="W100" s="11"/>
      <c r="X100" s="11"/>
      <c r="Y100" s="11"/>
      <c r="Z100" s="12"/>
      <c r="AA100" s="16" t="s">
        <v>19</v>
      </c>
      <c r="AB100" s="11"/>
      <c r="AC100" s="11"/>
      <c r="AD100" s="17"/>
    </row>
    <row r="101" spans="1:30" ht="17.100000000000001" customHeight="1" x14ac:dyDescent="0.2">
      <c r="A101" s="18" t="s">
        <v>35</v>
      </c>
      <c r="B101" s="19"/>
      <c r="C101" s="19"/>
      <c r="D101" s="19"/>
      <c r="E101" s="20"/>
      <c r="F101" s="21">
        <v>17302997</v>
      </c>
      <c r="G101" s="22"/>
      <c r="H101" s="22"/>
      <c r="I101" s="22"/>
      <c r="J101" s="22"/>
      <c r="K101" s="22"/>
      <c r="L101" s="23"/>
      <c r="M101" s="24">
        <v>4</v>
      </c>
      <c r="N101" s="25"/>
      <c r="O101" s="25"/>
      <c r="P101" s="25"/>
      <c r="Q101" s="26"/>
      <c r="R101" s="24">
        <v>0</v>
      </c>
      <c r="S101" s="25"/>
      <c r="T101" s="25"/>
      <c r="U101" s="26"/>
      <c r="V101" s="24">
        <v>0</v>
      </c>
      <c r="W101" s="25"/>
      <c r="X101" s="25"/>
      <c r="Y101" s="25"/>
      <c r="Z101" s="26"/>
      <c r="AA101" s="24">
        <v>4</v>
      </c>
      <c r="AB101" s="25"/>
      <c r="AC101" s="25"/>
      <c r="AD101" s="27"/>
    </row>
    <row r="102" spans="1:30" ht="17.100000000000001" customHeight="1" x14ac:dyDescent="0.2">
      <c r="A102" s="10" t="s">
        <v>33</v>
      </c>
      <c r="B102" s="11"/>
      <c r="C102" s="11"/>
      <c r="D102" s="11"/>
      <c r="E102" s="12"/>
      <c r="F102" s="13" t="s">
        <v>34</v>
      </c>
      <c r="G102" s="14"/>
      <c r="H102" s="14"/>
      <c r="I102" s="14"/>
      <c r="J102" s="14"/>
      <c r="K102" s="14"/>
      <c r="L102" s="15"/>
      <c r="M102" s="16" t="s">
        <v>16</v>
      </c>
      <c r="N102" s="11"/>
      <c r="O102" s="11"/>
      <c r="P102" s="11"/>
      <c r="Q102" s="12"/>
      <c r="R102" s="16" t="s">
        <v>17</v>
      </c>
      <c r="S102" s="11"/>
      <c r="T102" s="11"/>
      <c r="U102" s="12"/>
      <c r="V102" s="16" t="s">
        <v>18</v>
      </c>
      <c r="W102" s="11"/>
      <c r="X102" s="11"/>
      <c r="Y102" s="11"/>
      <c r="Z102" s="12"/>
      <c r="AA102" s="16" t="s">
        <v>19</v>
      </c>
      <c r="AB102" s="11"/>
      <c r="AC102" s="11"/>
      <c r="AD102" s="17"/>
    </row>
    <row r="103" spans="1:30" ht="17.100000000000001" customHeight="1" x14ac:dyDescent="0.2">
      <c r="A103" s="28" t="s">
        <v>35</v>
      </c>
      <c r="B103" s="29"/>
      <c r="C103" s="29"/>
      <c r="D103" s="29"/>
      <c r="E103" s="30"/>
      <c r="F103" s="31">
        <v>17302997</v>
      </c>
      <c r="G103" s="32"/>
      <c r="H103" s="32"/>
      <c r="I103" s="32"/>
      <c r="J103" s="32"/>
      <c r="K103" s="32"/>
      <c r="L103" s="33"/>
      <c r="M103" s="34">
        <v>6</v>
      </c>
      <c r="N103" s="35"/>
      <c r="O103" s="35"/>
      <c r="P103" s="35"/>
      <c r="Q103" s="36"/>
      <c r="R103" s="34">
        <v>0</v>
      </c>
      <c r="S103" s="35"/>
      <c r="T103" s="35"/>
      <c r="U103" s="36"/>
      <c r="V103" s="34">
        <v>0</v>
      </c>
      <c r="W103" s="35"/>
      <c r="X103" s="35"/>
      <c r="Y103" s="35"/>
      <c r="Z103" s="36"/>
      <c r="AA103" s="34">
        <v>6</v>
      </c>
      <c r="AB103" s="35"/>
      <c r="AC103" s="35"/>
      <c r="AD103" s="37"/>
    </row>
    <row r="104" spans="1:30" ht="17.100000000000001" customHeight="1" x14ac:dyDescent="0.2">
      <c r="A104" s="10" t="s">
        <v>33</v>
      </c>
      <c r="B104" s="11"/>
      <c r="C104" s="11"/>
      <c r="D104" s="11"/>
      <c r="E104" s="12"/>
      <c r="F104" s="13" t="s">
        <v>34</v>
      </c>
      <c r="G104" s="14"/>
      <c r="H104" s="14"/>
      <c r="I104" s="14"/>
      <c r="J104" s="14"/>
      <c r="K104" s="14"/>
      <c r="L104" s="15"/>
      <c r="M104" s="16" t="s">
        <v>16</v>
      </c>
      <c r="N104" s="11"/>
      <c r="O104" s="11"/>
      <c r="P104" s="11"/>
      <c r="Q104" s="12"/>
      <c r="R104" s="16" t="s">
        <v>17</v>
      </c>
      <c r="S104" s="11"/>
      <c r="T104" s="11"/>
      <c r="U104" s="12"/>
      <c r="V104" s="16" t="s">
        <v>18</v>
      </c>
      <c r="W104" s="11"/>
      <c r="X104" s="11"/>
      <c r="Y104" s="11"/>
      <c r="Z104" s="12"/>
      <c r="AA104" s="16" t="s">
        <v>19</v>
      </c>
      <c r="AB104" s="11"/>
      <c r="AC104" s="11"/>
      <c r="AD104" s="17"/>
    </row>
    <row r="105" spans="1:30" ht="17.100000000000001" customHeight="1" x14ac:dyDescent="0.2">
      <c r="A105" s="28" t="s">
        <v>35</v>
      </c>
      <c r="B105" s="29"/>
      <c r="C105" s="29"/>
      <c r="D105" s="29"/>
      <c r="E105" s="30"/>
      <c r="F105" s="31">
        <v>17302997</v>
      </c>
      <c r="G105" s="32"/>
      <c r="H105" s="32"/>
      <c r="I105" s="32"/>
      <c r="J105" s="32"/>
      <c r="K105" s="32"/>
      <c r="L105" s="33"/>
      <c r="M105" s="34">
        <v>4</v>
      </c>
      <c r="N105" s="35"/>
      <c r="O105" s="35"/>
      <c r="P105" s="35"/>
      <c r="Q105" s="36"/>
      <c r="R105" s="34">
        <v>0</v>
      </c>
      <c r="S105" s="35"/>
      <c r="T105" s="35"/>
      <c r="U105" s="36"/>
      <c r="V105" s="34">
        <v>0</v>
      </c>
      <c r="W105" s="35"/>
      <c r="X105" s="35"/>
      <c r="Y105" s="35"/>
      <c r="Z105" s="36"/>
      <c r="AA105" s="34">
        <v>4</v>
      </c>
      <c r="AB105" s="35"/>
      <c r="AC105" s="35"/>
      <c r="AD105" s="37"/>
    </row>
    <row r="106" spans="1:30" ht="17.100000000000001" customHeight="1" x14ac:dyDescent="0.2">
      <c r="A106" s="10" t="s">
        <v>33</v>
      </c>
      <c r="B106" s="11"/>
      <c r="C106" s="11"/>
      <c r="D106" s="11"/>
      <c r="E106" s="12"/>
      <c r="F106" s="13" t="s">
        <v>34</v>
      </c>
      <c r="G106" s="14"/>
      <c r="H106" s="14"/>
      <c r="I106" s="14"/>
      <c r="J106" s="14"/>
      <c r="K106" s="15"/>
      <c r="L106" s="16" t="s">
        <v>16</v>
      </c>
      <c r="M106" s="11"/>
      <c r="N106" s="11"/>
      <c r="O106" s="11"/>
      <c r="P106" s="11"/>
      <c r="Q106" s="12"/>
      <c r="R106" s="16" t="s">
        <v>17</v>
      </c>
      <c r="S106" s="11"/>
      <c r="T106" s="11"/>
      <c r="U106" s="12"/>
      <c r="V106" s="16" t="s">
        <v>18</v>
      </c>
      <c r="W106" s="11"/>
      <c r="X106" s="11"/>
      <c r="Y106" s="11"/>
      <c r="Z106" s="12"/>
      <c r="AA106" s="16" t="s">
        <v>19</v>
      </c>
      <c r="AB106" s="11"/>
      <c r="AC106" s="11"/>
      <c r="AD106" s="17"/>
    </row>
    <row r="107" spans="1:30" ht="17.100000000000001" customHeight="1" x14ac:dyDescent="0.2">
      <c r="A107" s="18" t="s">
        <v>37</v>
      </c>
      <c r="B107" s="19"/>
      <c r="C107" s="19"/>
      <c r="D107" s="19"/>
      <c r="E107" s="20"/>
      <c r="F107" s="21">
        <v>17303114</v>
      </c>
      <c r="G107" s="22"/>
      <c r="H107" s="22"/>
      <c r="I107" s="22"/>
      <c r="J107" s="22"/>
      <c r="K107" s="23"/>
      <c r="L107" s="24">
        <v>3</v>
      </c>
      <c r="M107" s="25"/>
      <c r="N107" s="25"/>
      <c r="O107" s="25"/>
      <c r="P107" s="25"/>
      <c r="Q107" s="26"/>
      <c r="R107" s="24">
        <v>0</v>
      </c>
      <c r="S107" s="25"/>
      <c r="T107" s="25"/>
      <c r="U107" s="26"/>
      <c r="V107" s="24">
        <v>0</v>
      </c>
      <c r="W107" s="25"/>
      <c r="X107" s="25"/>
      <c r="Y107" s="25"/>
      <c r="Z107" s="26"/>
      <c r="AA107" s="24">
        <v>3</v>
      </c>
      <c r="AB107" s="25"/>
      <c r="AC107" s="25"/>
      <c r="AD107" s="27"/>
    </row>
  </sheetData>
  <mergeCells count="633">
    <mergeCell ref="AG4:AH4"/>
    <mergeCell ref="A5:C5"/>
    <mergeCell ref="D5:F5"/>
    <mergeCell ref="G5:J5"/>
    <mergeCell ref="K5:R5"/>
    <mergeCell ref="S5:U5"/>
    <mergeCell ref="V5:W5"/>
    <mergeCell ref="X5:Y5"/>
    <mergeCell ref="Z5:AA5"/>
    <mergeCell ref="AB5:AF5"/>
    <mergeCell ref="AG5:AH5"/>
    <mergeCell ref="A4:C4"/>
    <mergeCell ref="D4:F4"/>
    <mergeCell ref="G4:J4"/>
    <mergeCell ref="K4:R4"/>
    <mergeCell ref="S4:U4"/>
    <mergeCell ref="V4:W4"/>
    <mergeCell ref="X4:Y4"/>
    <mergeCell ref="Z4:AA4"/>
    <mergeCell ref="AB4:AF4"/>
    <mergeCell ref="B6:H6"/>
    <mergeCell ref="I6:J6"/>
    <mergeCell ref="K6:N6"/>
    <mergeCell ref="O6:P6"/>
    <mergeCell ref="Q6:T6"/>
    <mergeCell ref="U6:V6"/>
    <mergeCell ref="W6:Z6"/>
    <mergeCell ref="AA6:AD6"/>
    <mergeCell ref="AF6:AH6"/>
    <mergeCell ref="B7:H7"/>
    <mergeCell ref="I7:J7"/>
    <mergeCell ref="K7:N7"/>
    <mergeCell ref="O7:P7"/>
    <mergeCell ref="Q7:T7"/>
    <mergeCell ref="U7:V7"/>
    <mergeCell ref="W7:Z7"/>
    <mergeCell ref="AA7:AD7"/>
    <mergeCell ref="AF7:AH7"/>
    <mergeCell ref="A8:AH8"/>
    <mergeCell ref="A9:B9"/>
    <mergeCell ref="C9:D9"/>
    <mergeCell ref="E9:G9"/>
    <mergeCell ref="H9:I9"/>
    <mergeCell ref="J9:M9"/>
    <mergeCell ref="N9:O9"/>
    <mergeCell ref="P9:S9"/>
    <mergeCell ref="T9:U9"/>
    <mergeCell ref="V9:X9"/>
    <mergeCell ref="Y9:AB9"/>
    <mergeCell ref="AD9:AG9"/>
    <mergeCell ref="Y10:AB10"/>
    <mergeCell ref="AD10:AG10"/>
    <mergeCell ref="A11:AG11"/>
    <mergeCell ref="A12:B12"/>
    <mergeCell ref="C12:D12"/>
    <mergeCell ref="E12:G12"/>
    <mergeCell ref="H12:I12"/>
    <mergeCell ref="J12:M12"/>
    <mergeCell ref="N12:O12"/>
    <mergeCell ref="P12:S12"/>
    <mergeCell ref="T12:U12"/>
    <mergeCell ref="V12:X12"/>
    <mergeCell ref="Y12:AB12"/>
    <mergeCell ref="AD12:AG12"/>
    <mergeCell ref="A10:B10"/>
    <mergeCell ref="C10:D10"/>
    <mergeCell ref="E10:G10"/>
    <mergeCell ref="H10:I10"/>
    <mergeCell ref="J10:M10"/>
    <mergeCell ref="N10:O10"/>
    <mergeCell ref="P10:S10"/>
    <mergeCell ref="T10:U10"/>
    <mergeCell ref="V10:X10"/>
    <mergeCell ref="A13:AG13"/>
    <mergeCell ref="A14:B14"/>
    <mergeCell ref="C14:D14"/>
    <mergeCell ref="E14:G14"/>
    <mergeCell ref="H14:I14"/>
    <mergeCell ref="J14:M14"/>
    <mergeCell ref="N14:O14"/>
    <mergeCell ref="P14:S14"/>
    <mergeCell ref="T14:U14"/>
    <mergeCell ref="V14:X14"/>
    <mergeCell ref="Y14:AB14"/>
    <mergeCell ref="AD14:AG14"/>
    <mergeCell ref="A15:AG15"/>
    <mergeCell ref="A16:B16"/>
    <mergeCell ref="C16:D16"/>
    <mergeCell ref="E16:G16"/>
    <mergeCell ref="H16:I16"/>
    <mergeCell ref="J16:M16"/>
    <mergeCell ref="N16:O16"/>
    <mergeCell ref="P16:S16"/>
    <mergeCell ref="T16:U16"/>
    <mergeCell ref="V16:X16"/>
    <mergeCell ref="Y16:AB16"/>
    <mergeCell ref="AD16:AG16"/>
    <mergeCell ref="A17:AG17"/>
    <mergeCell ref="A18:B18"/>
    <mergeCell ref="C18:D18"/>
    <mergeCell ref="E18:G18"/>
    <mergeCell ref="H18:I18"/>
    <mergeCell ref="J18:M18"/>
    <mergeCell ref="N18:O18"/>
    <mergeCell ref="P18:S18"/>
    <mergeCell ref="T18:U18"/>
    <mergeCell ref="V18:X18"/>
    <mergeCell ref="Y18:AB18"/>
    <mergeCell ref="AD18:AG18"/>
    <mergeCell ref="A19:AG19"/>
    <mergeCell ref="A20:B20"/>
    <mergeCell ref="C20:D20"/>
    <mergeCell ref="E20:G20"/>
    <mergeCell ref="H20:I20"/>
    <mergeCell ref="J20:M20"/>
    <mergeCell ref="N20:O20"/>
    <mergeCell ref="P20:S20"/>
    <mergeCell ref="T20:U20"/>
    <mergeCell ref="V20:X20"/>
    <mergeCell ref="Y20:AB20"/>
    <mergeCell ref="AD20:AG20"/>
    <mergeCell ref="A21:AG21"/>
    <mergeCell ref="A22:B22"/>
    <mergeCell ref="C22:D22"/>
    <mergeCell ref="E22:G22"/>
    <mergeCell ref="H22:I22"/>
    <mergeCell ref="J22:M22"/>
    <mergeCell ref="N22:O22"/>
    <mergeCell ref="P22:S22"/>
    <mergeCell ref="T22:U22"/>
    <mergeCell ref="V22:X22"/>
    <mergeCell ref="Y22:AB22"/>
    <mergeCell ref="AD22:AG22"/>
    <mergeCell ref="A23:AG23"/>
    <mergeCell ref="A24:B24"/>
    <mergeCell ref="C24:D24"/>
    <mergeCell ref="E24:G24"/>
    <mergeCell ref="H24:I24"/>
    <mergeCell ref="J24:M24"/>
    <mergeCell ref="N24:O24"/>
    <mergeCell ref="P24:S24"/>
    <mergeCell ref="T24:U24"/>
    <mergeCell ref="V24:X24"/>
    <mergeCell ref="Y24:AB24"/>
    <mergeCell ref="AD24:AG24"/>
    <mergeCell ref="A25:AG25"/>
    <mergeCell ref="A26:E26"/>
    <mergeCell ref="F26:L26"/>
    <mergeCell ref="M26:Q26"/>
    <mergeCell ref="R26:U26"/>
    <mergeCell ref="V26:Z26"/>
    <mergeCell ref="AA26:AD26"/>
    <mergeCell ref="A27:E27"/>
    <mergeCell ref="F27:L27"/>
    <mergeCell ref="M27:Q27"/>
    <mergeCell ref="R27:U27"/>
    <mergeCell ref="V27:Z27"/>
    <mergeCell ref="AA27:AD27"/>
    <mergeCell ref="A28:E28"/>
    <mergeCell ref="F28:L28"/>
    <mergeCell ref="M28:Q28"/>
    <mergeCell ref="R28:U28"/>
    <mergeCell ref="V28:Z28"/>
    <mergeCell ref="AA28:AD28"/>
    <mergeCell ref="A29:E29"/>
    <mergeCell ref="F29:L29"/>
    <mergeCell ref="M29:Q29"/>
    <mergeCell ref="R29:U29"/>
    <mergeCell ref="V29:Z29"/>
    <mergeCell ref="AA29:AD29"/>
    <mergeCell ref="A30:E30"/>
    <mergeCell ref="F30:L30"/>
    <mergeCell ref="M30:Q30"/>
    <mergeCell ref="R30:U30"/>
    <mergeCell ref="V30:Z30"/>
    <mergeCell ref="AA30:AD30"/>
    <mergeCell ref="A31:E31"/>
    <mergeCell ref="F31:L31"/>
    <mergeCell ref="M31:Q31"/>
    <mergeCell ref="R31:U31"/>
    <mergeCell ref="V31:Z31"/>
    <mergeCell ref="AA31:AD31"/>
    <mergeCell ref="A32:E32"/>
    <mergeCell ref="F32:L32"/>
    <mergeCell ref="M32:Q32"/>
    <mergeCell ref="R32:U32"/>
    <mergeCell ref="V32:Z32"/>
    <mergeCell ref="AA32:AD32"/>
    <mergeCell ref="A33:E33"/>
    <mergeCell ref="F33:L33"/>
    <mergeCell ref="M33:Q33"/>
    <mergeCell ref="R33:U33"/>
    <mergeCell ref="V33:Z33"/>
    <mergeCell ref="AA33:AD33"/>
    <mergeCell ref="A34:E34"/>
    <mergeCell ref="F34:L34"/>
    <mergeCell ref="M34:Q34"/>
    <mergeCell ref="R34:U34"/>
    <mergeCell ref="V34:Z34"/>
    <mergeCell ref="AA34:AD34"/>
    <mergeCell ref="A35:E35"/>
    <mergeCell ref="F35:L35"/>
    <mergeCell ref="M35:Q35"/>
    <mergeCell ref="R35:U35"/>
    <mergeCell ref="V35:Z35"/>
    <mergeCell ref="AA35:AD35"/>
    <mergeCell ref="A36:E36"/>
    <mergeCell ref="F36:L36"/>
    <mergeCell ref="M36:Q36"/>
    <mergeCell ref="R36:U36"/>
    <mergeCell ref="V36:Z36"/>
    <mergeCell ref="AA36:AD36"/>
    <mergeCell ref="A37:E37"/>
    <mergeCell ref="F37:L37"/>
    <mergeCell ref="M37:Q37"/>
    <mergeCell ref="R37:U37"/>
    <mergeCell ref="V37:Z37"/>
    <mergeCell ref="AA37:AD37"/>
    <mergeCell ref="A38:E38"/>
    <mergeCell ref="F38:L38"/>
    <mergeCell ref="M38:Q38"/>
    <mergeCell ref="R38:U38"/>
    <mergeCell ref="V38:Z38"/>
    <mergeCell ref="AA38:AD38"/>
    <mergeCell ref="A39:E39"/>
    <mergeCell ref="F39:L39"/>
    <mergeCell ref="M39:Q39"/>
    <mergeCell ref="R39:U39"/>
    <mergeCell ref="V39:Z39"/>
    <mergeCell ref="AA39:AD39"/>
    <mergeCell ref="A40:E40"/>
    <mergeCell ref="F40:L40"/>
    <mergeCell ref="M40:Q40"/>
    <mergeCell ref="R40:U40"/>
    <mergeCell ref="V40:Z40"/>
    <mergeCell ref="AA40:AD40"/>
    <mergeCell ref="A41:E41"/>
    <mergeCell ref="F41:L41"/>
    <mergeCell ref="M41:Q41"/>
    <mergeCell ref="R41:U41"/>
    <mergeCell ref="V41:Z41"/>
    <mergeCell ref="AA41:AD41"/>
    <mergeCell ref="A42:E42"/>
    <mergeCell ref="F42:L42"/>
    <mergeCell ref="M42:Q42"/>
    <mergeCell ref="R42:U42"/>
    <mergeCell ref="V42:Z42"/>
    <mergeCell ref="AA42:AD42"/>
    <mergeCell ref="A43:B43"/>
    <mergeCell ref="C43:D43"/>
    <mergeCell ref="E43:G43"/>
    <mergeCell ref="H43:I43"/>
    <mergeCell ref="J43:M43"/>
    <mergeCell ref="N43:O43"/>
    <mergeCell ref="P43:S43"/>
    <mergeCell ref="T43:U43"/>
    <mergeCell ref="V43:X43"/>
    <mergeCell ref="Y43:AB43"/>
    <mergeCell ref="AD43:AG43"/>
    <mergeCell ref="A44:AG44"/>
    <mergeCell ref="A45:B45"/>
    <mergeCell ref="C45:D45"/>
    <mergeCell ref="E45:G45"/>
    <mergeCell ref="H45:I45"/>
    <mergeCell ref="J45:M45"/>
    <mergeCell ref="N45:O45"/>
    <mergeCell ref="P45:S45"/>
    <mergeCell ref="T45:U45"/>
    <mergeCell ref="V45:X45"/>
    <mergeCell ref="Y45:AB45"/>
    <mergeCell ref="AD45:AG45"/>
    <mergeCell ref="A46:AG46"/>
    <mergeCell ref="A47:B47"/>
    <mergeCell ref="C47:D47"/>
    <mergeCell ref="E47:G47"/>
    <mergeCell ref="H47:I47"/>
    <mergeCell ref="J47:M47"/>
    <mergeCell ref="N47:O47"/>
    <mergeCell ref="P47:S47"/>
    <mergeCell ref="T47:U47"/>
    <mergeCell ref="V47:X47"/>
    <mergeCell ref="Y47:AB47"/>
    <mergeCell ref="AD47:AG47"/>
    <mergeCell ref="A48:AG48"/>
    <mergeCell ref="A49:B49"/>
    <mergeCell ref="C49:D49"/>
    <mergeCell ref="E49:G49"/>
    <mergeCell ref="H49:I49"/>
    <mergeCell ref="J49:M49"/>
    <mergeCell ref="N49:O49"/>
    <mergeCell ref="P49:S49"/>
    <mergeCell ref="T49:U49"/>
    <mergeCell ref="V49:X49"/>
    <mergeCell ref="Y49:AB49"/>
    <mergeCell ref="AD49:AG49"/>
    <mergeCell ref="A50:AG50"/>
    <mergeCell ref="A51:B51"/>
    <mergeCell ref="C51:D51"/>
    <mergeCell ref="E51:G51"/>
    <mergeCell ref="H51:I51"/>
    <mergeCell ref="J51:M51"/>
    <mergeCell ref="N51:O51"/>
    <mergeCell ref="P51:S51"/>
    <mergeCell ref="T51:U51"/>
    <mergeCell ref="V51:X51"/>
    <mergeCell ref="Y51:AB51"/>
    <mergeCell ref="AD51:AG51"/>
    <mergeCell ref="A52:AG52"/>
    <mergeCell ref="A53:B53"/>
    <mergeCell ref="C53:D53"/>
    <mergeCell ref="E53:G53"/>
    <mergeCell ref="H53:I53"/>
    <mergeCell ref="J53:M53"/>
    <mergeCell ref="N53:O53"/>
    <mergeCell ref="P53:S53"/>
    <mergeCell ref="T53:U53"/>
    <mergeCell ref="V53:X53"/>
    <mergeCell ref="Y53:AB53"/>
    <mergeCell ref="AD53:AG53"/>
    <mergeCell ref="A54:AG54"/>
    <mergeCell ref="A55:B55"/>
    <mergeCell ref="C55:D55"/>
    <mergeCell ref="E55:G55"/>
    <mergeCell ref="H55:I55"/>
    <mergeCell ref="J55:M55"/>
    <mergeCell ref="N55:O55"/>
    <mergeCell ref="P55:S55"/>
    <mergeCell ref="T55:U55"/>
    <mergeCell ref="V55:X55"/>
    <mergeCell ref="Y55:AB55"/>
    <mergeCell ref="AD55:AG55"/>
    <mergeCell ref="A56:AG56"/>
    <mergeCell ref="A57:B57"/>
    <mergeCell ref="C57:D57"/>
    <mergeCell ref="E57:G57"/>
    <mergeCell ref="H57:I57"/>
    <mergeCell ref="J57:M57"/>
    <mergeCell ref="N57:O57"/>
    <mergeCell ref="P57:S57"/>
    <mergeCell ref="T57:U57"/>
    <mergeCell ref="V57:X57"/>
    <mergeCell ref="Y57:AB57"/>
    <mergeCell ref="AD57:AG57"/>
    <mergeCell ref="A58:AG58"/>
    <mergeCell ref="A59:B59"/>
    <mergeCell ref="C59:D59"/>
    <mergeCell ref="E59:G59"/>
    <mergeCell ref="H59:I59"/>
    <mergeCell ref="J59:M59"/>
    <mergeCell ref="N59:O59"/>
    <mergeCell ref="P59:S59"/>
    <mergeCell ref="T59:U59"/>
    <mergeCell ref="V59:X59"/>
    <mergeCell ref="Y59:AB59"/>
    <mergeCell ref="AD59:AG59"/>
    <mergeCell ref="A60:AG60"/>
    <mergeCell ref="A61:B61"/>
    <mergeCell ref="C61:D61"/>
    <mergeCell ref="E61:G61"/>
    <mergeCell ref="H61:I61"/>
    <mergeCell ref="J61:M61"/>
    <mergeCell ref="N61:O61"/>
    <mergeCell ref="P61:S61"/>
    <mergeCell ref="T61:U61"/>
    <mergeCell ref="V61:X61"/>
    <mergeCell ref="Y61:AB61"/>
    <mergeCell ref="AD61:AG61"/>
    <mergeCell ref="A62:AG62"/>
    <mergeCell ref="A63:E63"/>
    <mergeCell ref="F63:L63"/>
    <mergeCell ref="M63:Q63"/>
    <mergeCell ref="R63:U63"/>
    <mergeCell ref="V63:Z63"/>
    <mergeCell ref="AA63:AD63"/>
    <mergeCell ref="A64:E64"/>
    <mergeCell ref="F64:L64"/>
    <mergeCell ref="M64:Q64"/>
    <mergeCell ref="R64:U64"/>
    <mergeCell ref="V64:Z64"/>
    <mergeCell ref="AA64:AD64"/>
    <mergeCell ref="A65:E65"/>
    <mergeCell ref="F65:L65"/>
    <mergeCell ref="M65:Q65"/>
    <mergeCell ref="R65:U65"/>
    <mergeCell ref="V65:Z65"/>
    <mergeCell ref="AA65:AD65"/>
    <mergeCell ref="A66:E66"/>
    <mergeCell ref="F66:L66"/>
    <mergeCell ref="M66:Q66"/>
    <mergeCell ref="R66:U66"/>
    <mergeCell ref="V66:Z66"/>
    <mergeCell ref="AA66:AD66"/>
    <mergeCell ref="A67:E67"/>
    <mergeCell ref="F67:L67"/>
    <mergeCell ref="M67:Q67"/>
    <mergeCell ref="R67:U67"/>
    <mergeCell ref="V67:Z67"/>
    <mergeCell ref="AA67:AD67"/>
    <mergeCell ref="A68:E68"/>
    <mergeCell ref="F68:L68"/>
    <mergeCell ref="M68:Q68"/>
    <mergeCell ref="R68:U68"/>
    <mergeCell ref="V68:Z68"/>
    <mergeCell ref="AA68:AD68"/>
    <mergeCell ref="A69:E69"/>
    <mergeCell ref="F69:L69"/>
    <mergeCell ref="M69:Q69"/>
    <mergeCell ref="R69:U69"/>
    <mergeCell ref="V69:Z69"/>
    <mergeCell ref="AA69:AD69"/>
    <mergeCell ref="A70:E70"/>
    <mergeCell ref="F70:L70"/>
    <mergeCell ref="M70:Q70"/>
    <mergeCell ref="R70:U70"/>
    <mergeCell ref="V70:Z70"/>
    <mergeCell ref="AA70:AD70"/>
    <mergeCell ref="A71:E71"/>
    <mergeCell ref="F71:L71"/>
    <mergeCell ref="M71:Q71"/>
    <mergeCell ref="R71:U71"/>
    <mergeCell ref="V71:Z71"/>
    <mergeCell ref="AA71:AD71"/>
    <mergeCell ref="A72:E72"/>
    <mergeCell ref="F72:L72"/>
    <mergeCell ref="M72:Q72"/>
    <mergeCell ref="R72:U72"/>
    <mergeCell ref="V72:Z72"/>
    <mergeCell ref="AA72:AD72"/>
    <mergeCell ref="A73:E73"/>
    <mergeCell ref="F73:L73"/>
    <mergeCell ref="M73:Q73"/>
    <mergeCell ref="R73:U73"/>
    <mergeCell ref="V73:Z73"/>
    <mergeCell ref="AA73:AD73"/>
    <mergeCell ref="A74:E74"/>
    <mergeCell ref="F74:L74"/>
    <mergeCell ref="M74:Q74"/>
    <mergeCell ref="R74:U74"/>
    <mergeCell ref="V74:Z74"/>
    <mergeCell ref="AA74:AD74"/>
    <mergeCell ref="A75:E75"/>
    <mergeCell ref="F75:L75"/>
    <mergeCell ref="M75:Q75"/>
    <mergeCell ref="R75:U75"/>
    <mergeCell ref="V75:Z75"/>
    <mergeCell ref="AA75:AD75"/>
    <mergeCell ref="A76:E76"/>
    <mergeCell ref="F76:L76"/>
    <mergeCell ref="M76:Q76"/>
    <mergeCell ref="R76:U76"/>
    <mergeCell ref="V76:Z76"/>
    <mergeCell ref="AA76:AD76"/>
    <mergeCell ref="A77:E77"/>
    <mergeCell ref="F77:L77"/>
    <mergeCell ref="M77:Q77"/>
    <mergeCell ref="R77:U77"/>
    <mergeCell ref="V77:Z77"/>
    <mergeCell ref="AA77:AD77"/>
    <mergeCell ref="A78:E78"/>
    <mergeCell ref="F78:L78"/>
    <mergeCell ref="M78:Q78"/>
    <mergeCell ref="R78:U78"/>
    <mergeCell ref="V78:Z78"/>
    <mergeCell ref="AA78:AD78"/>
    <mergeCell ref="A79:E79"/>
    <mergeCell ref="F79:L79"/>
    <mergeCell ref="M79:Q79"/>
    <mergeCell ref="R79:U79"/>
    <mergeCell ref="V79:Z79"/>
    <mergeCell ref="AA79:AD79"/>
    <mergeCell ref="A80:E80"/>
    <mergeCell ref="F80:L80"/>
    <mergeCell ref="M80:Q80"/>
    <mergeCell ref="R80:U80"/>
    <mergeCell ref="V80:Z80"/>
    <mergeCell ref="AA80:AD80"/>
    <mergeCell ref="A81:E81"/>
    <mergeCell ref="F81:L81"/>
    <mergeCell ref="M81:Q81"/>
    <mergeCell ref="R81:U81"/>
    <mergeCell ref="V81:Z81"/>
    <mergeCell ref="AA81:AD81"/>
    <mergeCell ref="A82:E82"/>
    <mergeCell ref="F82:L82"/>
    <mergeCell ref="M82:Q82"/>
    <mergeCell ref="R82:U82"/>
    <mergeCell ref="V82:Z82"/>
    <mergeCell ref="AA82:AD82"/>
    <mergeCell ref="A83:AH83"/>
    <mergeCell ref="A84:B84"/>
    <mergeCell ref="C84:D84"/>
    <mergeCell ref="E84:G84"/>
    <mergeCell ref="H84:I84"/>
    <mergeCell ref="J84:M84"/>
    <mergeCell ref="N84:O84"/>
    <mergeCell ref="P84:S84"/>
    <mergeCell ref="T84:U84"/>
    <mergeCell ref="V84:X84"/>
    <mergeCell ref="Y84:AB84"/>
    <mergeCell ref="AD84:AG84"/>
    <mergeCell ref="A85:AG85"/>
    <mergeCell ref="A86:B86"/>
    <mergeCell ref="C86:D86"/>
    <mergeCell ref="E86:G86"/>
    <mergeCell ref="H86:I86"/>
    <mergeCell ref="J86:M86"/>
    <mergeCell ref="N86:O86"/>
    <mergeCell ref="P86:S86"/>
    <mergeCell ref="T86:U86"/>
    <mergeCell ref="V86:X86"/>
    <mergeCell ref="Y86:AB86"/>
    <mergeCell ref="AD86:AG86"/>
    <mergeCell ref="A87:AG87"/>
    <mergeCell ref="A88:B88"/>
    <mergeCell ref="C88:D88"/>
    <mergeCell ref="E88:G88"/>
    <mergeCell ref="H88:I88"/>
    <mergeCell ref="J88:M88"/>
    <mergeCell ref="N88:O88"/>
    <mergeCell ref="P88:S88"/>
    <mergeCell ref="T88:U88"/>
    <mergeCell ref="V88:X88"/>
    <mergeCell ref="Y88:AB88"/>
    <mergeCell ref="AD88:AG88"/>
    <mergeCell ref="A89:AG89"/>
    <mergeCell ref="A90:B90"/>
    <mergeCell ref="C90:D90"/>
    <mergeCell ref="E90:G90"/>
    <mergeCell ref="H90:I90"/>
    <mergeCell ref="J90:M90"/>
    <mergeCell ref="N90:O90"/>
    <mergeCell ref="P90:S90"/>
    <mergeCell ref="T90:U90"/>
    <mergeCell ref="V90:X90"/>
    <mergeCell ref="Y90:AB90"/>
    <mergeCell ref="AD90:AG90"/>
    <mergeCell ref="A91:AG91"/>
    <mergeCell ref="A92:B92"/>
    <mergeCell ref="C92:D92"/>
    <mergeCell ref="E92:G92"/>
    <mergeCell ref="H92:I92"/>
    <mergeCell ref="J92:M92"/>
    <mergeCell ref="N92:O92"/>
    <mergeCell ref="P92:S92"/>
    <mergeCell ref="T92:U92"/>
    <mergeCell ref="V92:X92"/>
    <mergeCell ref="Y92:AB92"/>
    <mergeCell ref="AD92:AG92"/>
    <mergeCell ref="A93:AG93"/>
    <mergeCell ref="A94:B94"/>
    <mergeCell ref="C94:D94"/>
    <mergeCell ref="E94:G94"/>
    <mergeCell ref="H94:I94"/>
    <mergeCell ref="J94:M94"/>
    <mergeCell ref="N94:O94"/>
    <mergeCell ref="P94:S94"/>
    <mergeCell ref="T94:U94"/>
    <mergeCell ref="V94:X94"/>
    <mergeCell ref="Y94:AB94"/>
    <mergeCell ref="AD94:AG94"/>
    <mergeCell ref="A95:AG95"/>
    <mergeCell ref="A96:E96"/>
    <mergeCell ref="F96:L96"/>
    <mergeCell ref="M96:Q96"/>
    <mergeCell ref="R96:U96"/>
    <mergeCell ref="V96:Z96"/>
    <mergeCell ref="AA96:AD96"/>
    <mergeCell ref="A97:E97"/>
    <mergeCell ref="F97:L97"/>
    <mergeCell ref="M97:Q97"/>
    <mergeCell ref="R97:U97"/>
    <mergeCell ref="V97:Z97"/>
    <mergeCell ref="AA97:AD97"/>
    <mergeCell ref="A98:E98"/>
    <mergeCell ref="F98:L98"/>
    <mergeCell ref="M98:Q98"/>
    <mergeCell ref="R98:U98"/>
    <mergeCell ref="V98:Z98"/>
    <mergeCell ref="AA98:AD98"/>
    <mergeCell ref="A99:E99"/>
    <mergeCell ref="F99:L99"/>
    <mergeCell ref="M99:Q99"/>
    <mergeCell ref="R99:U99"/>
    <mergeCell ref="V99:Z99"/>
    <mergeCell ref="AA99:AD99"/>
    <mergeCell ref="A100:E100"/>
    <mergeCell ref="F100:L100"/>
    <mergeCell ref="M100:Q100"/>
    <mergeCell ref="R100:U100"/>
    <mergeCell ref="V100:Z100"/>
    <mergeCell ref="AA100:AD100"/>
    <mergeCell ref="A101:E101"/>
    <mergeCell ref="F101:L101"/>
    <mergeCell ref="M101:Q101"/>
    <mergeCell ref="R101:U101"/>
    <mergeCell ref="V101:Z101"/>
    <mergeCell ref="AA101:AD101"/>
    <mergeCell ref="A102:E102"/>
    <mergeCell ref="F102:L102"/>
    <mergeCell ref="M102:Q102"/>
    <mergeCell ref="R102:U102"/>
    <mergeCell ref="V102:Z102"/>
    <mergeCell ref="AA102:AD102"/>
    <mergeCell ref="A103:E103"/>
    <mergeCell ref="F103:L103"/>
    <mergeCell ref="M103:Q103"/>
    <mergeCell ref="R103:U103"/>
    <mergeCell ref="V103:Z103"/>
    <mergeCell ref="AA103:AD103"/>
    <mergeCell ref="A104:E104"/>
    <mergeCell ref="F104:L104"/>
    <mergeCell ref="M104:Q104"/>
    <mergeCell ref="R104:U104"/>
    <mergeCell ref="V104:Z104"/>
    <mergeCell ref="AA104:AD104"/>
    <mergeCell ref="A105:E105"/>
    <mergeCell ref="F105:L105"/>
    <mergeCell ref="M105:Q105"/>
    <mergeCell ref="R105:U105"/>
    <mergeCell ref="V105:Z105"/>
    <mergeCell ref="AA105:AD105"/>
    <mergeCell ref="A106:E106"/>
    <mergeCell ref="F106:K106"/>
    <mergeCell ref="L106:Q106"/>
    <mergeCell ref="R106:U106"/>
    <mergeCell ref="V106:Z106"/>
    <mergeCell ref="AA106:AD106"/>
    <mergeCell ref="A107:E107"/>
    <mergeCell ref="F107:K107"/>
    <mergeCell ref="L107:Q107"/>
    <mergeCell ref="R107:U107"/>
    <mergeCell ref="V107:Z107"/>
    <mergeCell ref="AA107:AD107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58"/>
  <sheetViews>
    <sheetView tabSelected="1" topLeftCell="A4" workbookViewId="0">
      <selection activeCell="X6" sqref="X6"/>
    </sheetView>
  </sheetViews>
  <sheetFormatPr defaultRowHeight="11.25" x14ac:dyDescent="0.2"/>
  <cols>
    <col min="1" max="4" width="9.5" style="110" bestFit="1" customWidth="1"/>
    <col min="5" max="5" width="11" style="110" bestFit="1" customWidth="1"/>
    <col min="6" max="9" width="9.5" style="110" bestFit="1" customWidth="1"/>
    <col min="10" max="11" width="14.6640625" style="110" bestFit="1" customWidth="1"/>
    <col min="12" max="12" width="10" style="110" bestFit="1" customWidth="1"/>
    <col min="13" max="13" width="13.1640625" style="110" bestFit="1" customWidth="1"/>
    <col min="14" max="17" width="9.5" style="110" bestFit="1" customWidth="1"/>
    <col min="18" max="18" width="4.1640625" style="110" customWidth="1"/>
    <col min="19" max="19" width="9.33203125" style="110"/>
    <col min="20" max="20" width="14" style="110" customWidth="1"/>
    <col min="21" max="21" width="10" style="110" bestFit="1" customWidth="1"/>
    <col min="22" max="22" width="6.6640625" style="110" bestFit="1" customWidth="1"/>
    <col min="23" max="23" width="22" style="110" bestFit="1" customWidth="1"/>
    <col min="24" max="24" width="9.33203125" style="110"/>
    <col min="25" max="26" width="9.5" style="110" bestFit="1" customWidth="1"/>
    <col min="27" max="30" width="9.33203125" style="110"/>
    <col min="31" max="31" width="13.33203125" style="110" bestFit="1" customWidth="1"/>
    <col min="32" max="33" width="10" style="110" bestFit="1" customWidth="1"/>
    <col min="34" max="16384" width="9.33203125" style="110"/>
  </cols>
  <sheetData>
    <row r="4" spans="1:28" ht="33.75" x14ac:dyDescent="0.2">
      <c r="A4" s="109" t="s">
        <v>38</v>
      </c>
      <c r="B4" s="109" t="s">
        <v>39</v>
      </c>
      <c r="C4" s="109" t="s">
        <v>40</v>
      </c>
      <c r="D4" s="109" t="s">
        <v>41</v>
      </c>
      <c r="E4" s="109" t="s">
        <v>42</v>
      </c>
      <c r="F4" s="109" t="s">
        <v>43</v>
      </c>
      <c r="G4" s="109" t="s">
        <v>44</v>
      </c>
      <c r="H4" s="109" t="s">
        <v>45</v>
      </c>
      <c r="I4" s="109" t="s">
        <v>46</v>
      </c>
      <c r="J4" s="109" t="s">
        <v>47</v>
      </c>
    </row>
    <row r="5" spans="1:28" ht="33.75" x14ac:dyDescent="0.2">
      <c r="A5" s="111" t="s">
        <v>336</v>
      </c>
      <c r="B5" s="112">
        <v>723</v>
      </c>
      <c r="C5" s="112">
        <v>3649634</v>
      </c>
      <c r="D5" s="112" t="s">
        <v>48</v>
      </c>
      <c r="E5" s="113" t="s">
        <v>337</v>
      </c>
      <c r="F5" s="114">
        <v>1402.46</v>
      </c>
      <c r="G5" s="112">
        <v>140.24</v>
      </c>
      <c r="H5" s="114">
        <v>0</v>
      </c>
      <c r="I5" s="112"/>
      <c r="J5" s="112"/>
    </row>
    <row r="6" spans="1:28" ht="45" x14ac:dyDescent="0.2">
      <c r="A6" s="115" t="s">
        <v>49</v>
      </c>
      <c r="B6" s="115" t="s">
        <v>50</v>
      </c>
      <c r="C6" s="115" t="s">
        <v>51</v>
      </c>
      <c r="D6" s="115" t="s">
        <v>52</v>
      </c>
      <c r="E6" s="115" t="s">
        <v>53</v>
      </c>
      <c r="F6" s="115" t="s">
        <v>54</v>
      </c>
      <c r="G6" s="115" t="s">
        <v>55</v>
      </c>
      <c r="H6" s="115" t="s">
        <v>56</v>
      </c>
      <c r="I6" s="115" t="s">
        <v>44</v>
      </c>
      <c r="J6" s="115" t="s">
        <v>45</v>
      </c>
    </row>
    <row r="7" spans="1:28" ht="22.5" x14ac:dyDescent="0.2">
      <c r="A7" s="111" t="s">
        <v>338</v>
      </c>
      <c r="B7" s="116">
        <v>1575</v>
      </c>
      <c r="C7" s="116">
        <v>1450</v>
      </c>
      <c r="D7" s="116">
        <v>1448</v>
      </c>
      <c r="E7" s="116">
        <v>127</v>
      </c>
      <c r="F7" s="116">
        <v>78</v>
      </c>
      <c r="G7" s="116">
        <v>51</v>
      </c>
      <c r="H7" s="117">
        <v>1402.46</v>
      </c>
      <c r="I7" s="117">
        <v>140.24</v>
      </c>
      <c r="J7" s="114">
        <v>0</v>
      </c>
    </row>
    <row r="10" spans="1:28" x14ac:dyDescent="0.2">
      <c r="L10" s="118" t="s">
        <v>57</v>
      </c>
      <c r="M10" s="118"/>
      <c r="N10" s="118"/>
      <c r="O10" s="118"/>
      <c r="P10" s="118"/>
      <c r="Q10" s="118"/>
      <c r="T10" s="119" t="s">
        <v>58</v>
      </c>
      <c r="U10" s="120"/>
      <c r="V10" s="120"/>
      <c r="W10" s="120"/>
      <c r="X10" s="120"/>
      <c r="Y10" s="120"/>
      <c r="Z10" s="120"/>
      <c r="AA10" s="120"/>
      <c r="AB10" s="120"/>
    </row>
    <row r="11" spans="1:28" ht="33.75" x14ac:dyDescent="0.2">
      <c r="A11" s="121" t="s">
        <v>59</v>
      </c>
      <c r="B11" s="121" t="s">
        <v>60</v>
      </c>
      <c r="C11" s="121" t="s">
        <v>61</v>
      </c>
      <c r="D11" s="121" t="s">
        <v>50</v>
      </c>
      <c r="E11" s="121" t="s">
        <v>51</v>
      </c>
      <c r="F11" s="121" t="s">
        <v>52</v>
      </c>
      <c r="G11" s="121" t="s">
        <v>53</v>
      </c>
      <c r="H11" s="121" t="s">
        <v>54</v>
      </c>
      <c r="I11" s="121" t="s">
        <v>62</v>
      </c>
      <c r="J11" s="121" t="s">
        <v>63</v>
      </c>
      <c r="K11" s="121" t="s">
        <v>64</v>
      </c>
      <c r="L11" s="121" t="s">
        <v>65</v>
      </c>
      <c r="M11" s="121" t="s">
        <v>66</v>
      </c>
      <c r="N11" s="121" t="s">
        <v>50</v>
      </c>
      <c r="O11" s="121" t="s">
        <v>51</v>
      </c>
      <c r="P11" s="121" t="s">
        <v>52</v>
      </c>
      <c r="Q11" s="121" t="s">
        <v>53</v>
      </c>
      <c r="S11" s="122" t="s">
        <v>67</v>
      </c>
      <c r="T11" s="123" t="s">
        <v>68</v>
      </c>
      <c r="U11" s="123" t="s">
        <v>69</v>
      </c>
      <c r="V11" s="123" t="s">
        <v>70</v>
      </c>
      <c r="W11" s="123" t="s">
        <v>71</v>
      </c>
      <c r="X11" s="123" t="s">
        <v>72</v>
      </c>
      <c r="Y11" s="123" t="s">
        <v>73</v>
      </c>
      <c r="Z11" s="123" t="s">
        <v>74</v>
      </c>
      <c r="AA11" s="123" t="s">
        <v>75</v>
      </c>
      <c r="AB11" s="123" t="s">
        <v>76</v>
      </c>
    </row>
    <row r="12" spans="1:28" x14ac:dyDescent="0.2">
      <c r="A12" s="116">
        <v>2850</v>
      </c>
      <c r="B12" s="116">
        <v>102</v>
      </c>
      <c r="C12" s="116" t="s">
        <v>77</v>
      </c>
      <c r="D12" s="116">
        <v>38</v>
      </c>
      <c r="E12" s="116">
        <v>34</v>
      </c>
      <c r="F12" s="116">
        <v>34</v>
      </c>
      <c r="G12" s="116">
        <v>4</v>
      </c>
      <c r="H12" s="116">
        <v>2</v>
      </c>
      <c r="I12" s="116">
        <v>2</v>
      </c>
      <c r="J12" s="124" t="s">
        <v>339</v>
      </c>
      <c r="K12" s="124" t="s">
        <v>340</v>
      </c>
      <c r="L12" s="125" t="s">
        <v>341</v>
      </c>
      <c r="M12" s="158">
        <v>17302997</v>
      </c>
      <c r="N12" s="116">
        <v>4</v>
      </c>
      <c r="O12" s="116">
        <v>0</v>
      </c>
      <c r="P12" s="116">
        <v>0</v>
      </c>
      <c r="Q12" s="116">
        <v>4</v>
      </c>
      <c r="S12" s="110" t="str">
        <f>TEXT(A12&amp;B12,0)</f>
        <v>2850102</v>
      </c>
      <c r="T12" s="116" t="str">
        <f>INDEX([1]Sheet2!C:C,MATCH(Summary!S12,[1]Sheet2!W:W,0),0)</f>
        <v>JC20-682</v>
      </c>
      <c r="U12" s="116">
        <f>M12</f>
        <v>17302997</v>
      </c>
      <c r="V12" s="116"/>
      <c r="W12" s="116" t="s">
        <v>78</v>
      </c>
      <c r="X12" s="116" t="s">
        <v>342</v>
      </c>
      <c r="Y12" s="126">
        <f>VLOOKUP(T12,[1]Sheet2!C:Q,15,0)</f>
        <v>25</v>
      </c>
      <c r="Z12" s="126">
        <f>Y12*I12*0.1</f>
        <v>5</v>
      </c>
      <c r="AA12" s="116" t="s">
        <v>79</v>
      </c>
      <c r="AB12" s="116"/>
    </row>
    <row r="13" spans="1:28" x14ac:dyDescent="0.2">
      <c r="A13" s="127">
        <v>2850</v>
      </c>
      <c r="B13" s="127">
        <v>201</v>
      </c>
      <c r="C13" s="116" t="s">
        <v>80</v>
      </c>
      <c r="D13" s="127">
        <v>36</v>
      </c>
      <c r="E13" s="127">
        <v>34</v>
      </c>
      <c r="F13" s="127">
        <v>34</v>
      </c>
      <c r="G13" s="127">
        <v>2</v>
      </c>
      <c r="H13" s="127">
        <v>2</v>
      </c>
      <c r="I13" s="127">
        <v>0</v>
      </c>
      <c r="J13" s="124" t="s">
        <v>339</v>
      </c>
      <c r="K13" s="124" t="s">
        <v>340</v>
      </c>
      <c r="L13" s="125" t="s">
        <v>343</v>
      </c>
      <c r="M13" s="158">
        <v>17302997</v>
      </c>
      <c r="N13" s="116">
        <v>2</v>
      </c>
      <c r="O13" s="116">
        <v>0</v>
      </c>
      <c r="P13" s="116">
        <v>0</v>
      </c>
      <c r="Q13" s="116">
        <v>2</v>
      </c>
      <c r="S13" s="110" t="str">
        <f>TEXT(A13&amp;B13,0)</f>
        <v>2850201</v>
      </c>
      <c r="T13" s="116" t="str">
        <f>INDEX([1]Sheet2!C:C,MATCH(Summary!S13,[1]Sheet2!W:W,0),0)</f>
        <v>JC20-676</v>
      </c>
      <c r="U13" s="116">
        <f>M13</f>
        <v>17302997</v>
      </c>
      <c r="V13" s="116"/>
      <c r="W13" s="116" t="s">
        <v>78</v>
      </c>
      <c r="X13" s="116" t="s">
        <v>342</v>
      </c>
      <c r="Y13" s="126">
        <f>VLOOKUP(T13,[1]Sheet2!C:Q,15,0)</f>
        <v>25</v>
      </c>
      <c r="Z13" s="126">
        <f>Y13*I13*0.1</f>
        <v>0</v>
      </c>
      <c r="AA13" s="116" t="s">
        <v>79</v>
      </c>
      <c r="AB13" s="116"/>
    </row>
    <row r="14" spans="1:28" ht="11.25" customHeight="1" x14ac:dyDescent="0.2">
      <c r="A14" s="127">
        <v>2850</v>
      </c>
      <c r="B14" s="127">
        <v>409</v>
      </c>
      <c r="C14" s="127" t="s">
        <v>81</v>
      </c>
      <c r="D14" s="127">
        <v>18</v>
      </c>
      <c r="E14" s="127">
        <v>14</v>
      </c>
      <c r="F14" s="127">
        <v>14</v>
      </c>
      <c r="G14" s="127">
        <v>4</v>
      </c>
      <c r="H14" s="127">
        <v>1</v>
      </c>
      <c r="I14" s="127">
        <v>3</v>
      </c>
      <c r="J14" s="159" t="s">
        <v>346</v>
      </c>
      <c r="K14" s="159" t="s">
        <v>344</v>
      </c>
      <c r="L14" s="116" t="s">
        <v>345</v>
      </c>
      <c r="M14" s="158">
        <v>17302997</v>
      </c>
      <c r="N14" s="116">
        <v>4</v>
      </c>
      <c r="O14" s="116">
        <v>0</v>
      </c>
      <c r="P14" s="116">
        <v>0</v>
      </c>
      <c r="Q14" s="116">
        <v>4</v>
      </c>
      <c r="S14" s="110" t="str">
        <f>TEXT(A14&amp;B14,0)</f>
        <v>2850409</v>
      </c>
      <c r="T14" s="116" t="str">
        <f>INDEX([1]Sheet2!C:C,MATCH(Summary!S14,[1]Sheet2!W:W,0),0)</f>
        <v>JC20-688</v>
      </c>
      <c r="U14" s="116">
        <f t="shared" ref="U14:U20" si="0">M14</f>
        <v>17302997</v>
      </c>
      <c r="V14" s="116"/>
      <c r="W14" s="116" t="s">
        <v>78</v>
      </c>
      <c r="X14" s="116" t="s">
        <v>342</v>
      </c>
      <c r="Y14" s="126">
        <f>VLOOKUP(T14,[1]Sheet2!C:Q,15,0)</f>
        <v>25</v>
      </c>
      <c r="Z14" s="160">
        <f>Y14*I14*0.1</f>
        <v>7.5</v>
      </c>
      <c r="AA14" s="116" t="s">
        <v>79</v>
      </c>
      <c r="AB14" s="116"/>
    </row>
    <row r="15" spans="1:28" s="131" customFormat="1" ht="11.25" customHeight="1" x14ac:dyDescent="0.2">
      <c r="A15" s="138">
        <v>2850</v>
      </c>
      <c r="B15" s="138">
        <v>508</v>
      </c>
      <c r="C15" s="138" t="s">
        <v>80</v>
      </c>
      <c r="D15" s="138">
        <v>68</v>
      </c>
      <c r="E15" s="138">
        <v>64</v>
      </c>
      <c r="F15" s="138">
        <v>64</v>
      </c>
      <c r="G15" s="138">
        <v>4</v>
      </c>
      <c r="H15" s="138">
        <v>3</v>
      </c>
      <c r="I15" s="138">
        <v>1</v>
      </c>
      <c r="J15" s="161" t="s">
        <v>339</v>
      </c>
      <c r="K15" s="161" t="s">
        <v>340</v>
      </c>
      <c r="L15" s="130" t="s">
        <v>345</v>
      </c>
      <c r="M15" s="158">
        <v>17302997</v>
      </c>
      <c r="N15" s="130">
        <v>4</v>
      </c>
      <c r="O15" s="130">
        <v>0</v>
      </c>
      <c r="P15" s="130">
        <v>0</v>
      </c>
      <c r="Q15" s="130">
        <v>4</v>
      </c>
      <c r="S15" s="131" t="str">
        <f>TEXT(A15&amp;B15,0)</f>
        <v>2850508</v>
      </c>
      <c r="T15" s="130" t="str">
        <f>INDEX([1]Sheet2!C:C,MATCH(Summary!S15,[1]Sheet2!W:W,0),0)</f>
        <v>JC20-646</v>
      </c>
      <c r="U15" s="130">
        <f t="shared" si="0"/>
        <v>17302997</v>
      </c>
      <c r="V15" s="130"/>
      <c r="W15" s="116" t="s">
        <v>78</v>
      </c>
      <c r="X15" s="116" t="s">
        <v>342</v>
      </c>
      <c r="Y15" s="126">
        <f>VLOOKUP(T15,[1]Sheet2!C:Q,15,0)</f>
        <v>25</v>
      </c>
      <c r="Z15" s="160">
        <f>Y15*I15*0.1</f>
        <v>2.5</v>
      </c>
      <c r="AA15" s="116" t="s">
        <v>79</v>
      </c>
      <c r="AB15" s="130"/>
    </row>
    <row r="16" spans="1:28" s="131" customFormat="1" ht="15.75" customHeight="1" x14ac:dyDescent="0.2">
      <c r="A16" s="138">
        <v>2850</v>
      </c>
      <c r="B16" s="130">
        <v>607</v>
      </c>
      <c r="C16" s="130" t="s">
        <v>82</v>
      </c>
      <c r="D16" s="130">
        <v>36</v>
      </c>
      <c r="E16" s="130">
        <v>32</v>
      </c>
      <c r="F16" s="130">
        <v>32</v>
      </c>
      <c r="G16" s="130">
        <v>4</v>
      </c>
      <c r="H16" s="130">
        <v>2</v>
      </c>
      <c r="I16" s="130">
        <v>2</v>
      </c>
      <c r="J16" s="161" t="s">
        <v>339</v>
      </c>
      <c r="K16" s="161" t="s">
        <v>340</v>
      </c>
      <c r="L16" s="130" t="s">
        <v>345</v>
      </c>
      <c r="M16" s="158">
        <v>17302997</v>
      </c>
      <c r="N16" s="130">
        <v>4</v>
      </c>
      <c r="O16" s="130">
        <v>0</v>
      </c>
      <c r="P16" s="130">
        <v>0</v>
      </c>
      <c r="Q16" s="130">
        <v>4</v>
      </c>
      <c r="S16" s="131" t="str">
        <f>TEXT(A16&amp;B16,0)</f>
        <v>2850607</v>
      </c>
      <c r="T16" s="130" t="str">
        <f>INDEX([1]Sheet2!C:C,MATCH(Summary!S16,[1]Sheet2!W:W,0),0)</f>
        <v>JC20-664</v>
      </c>
      <c r="U16" s="130">
        <f t="shared" si="0"/>
        <v>17302997</v>
      </c>
      <c r="V16" s="130"/>
      <c r="W16" s="116" t="s">
        <v>78</v>
      </c>
      <c r="X16" s="116" t="s">
        <v>342</v>
      </c>
      <c r="Y16" s="139">
        <f>VLOOKUP(T16,[1]Sheet2!C:Q,15,0)</f>
        <v>25</v>
      </c>
      <c r="Z16" s="133">
        <f>Y16*I16*0.1</f>
        <v>5</v>
      </c>
      <c r="AA16" s="130" t="s">
        <v>83</v>
      </c>
      <c r="AB16" s="130"/>
    </row>
    <row r="17" spans="1:28" s="131" customFormat="1" ht="11.25" customHeight="1" x14ac:dyDescent="0.2">
      <c r="A17" s="138">
        <v>2850</v>
      </c>
      <c r="B17" s="138">
        <v>706</v>
      </c>
      <c r="C17" s="138" t="s">
        <v>80</v>
      </c>
      <c r="D17" s="138">
        <v>44</v>
      </c>
      <c r="E17" s="138">
        <v>40</v>
      </c>
      <c r="F17" s="138">
        <v>40</v>
      </c>
      <c r="G17" s="138">
        <v>4</v>
      </c>
      <c r="H17" s="138">
        <v>2</v>
      </c>
      <c r="I17" s="138">
        <v>2</v>
      </c>
      <c r="J17" s="161" t="s">
        <v>339</v>
      </c>
      <c r="K17" s="161" t="s">
        <v>340</v>
      </c>
      <c r="L17" s="130" t="s">
        <v>345</v>
      </c>
      <c r="M17" s="158">
        <v>17302997</v>
      </c>
      <c r="N17" s="130">
        <v>4</v>
      </c>
      <c r="O17" s="130">
        <v>0</v>
      </c>
      <c r="P17" s="130">
        <v>0</v>
      </c>
      <c r="Q17" s="130">
        <v>4</v>
      </c>
      <c r="S17" s="131" t="str">
        <f>TEXT(A17&amp;B17,0)</f>
        <v>2850706</v>
      </c>
      <c r="T17" s="130" t="str">
        <f>INDEX([1]Sheet2!C:C,MATCH(Summary!S17,[1]Sheet2!W:W,0),0)</f>
        <v>JC20-658</v>
      </c>
      <c r="U17" s="130">
        <f t="shared" si="0"/>
        <v>17302997</v>
      </c>
      <c r="V17" s="130"/>
      <c r="W17" s="116" t="s">
        <v>78</v>
      </c>
      <c r="X17" s="116" t="s">
        <v>342</v>
      </c>
      <c r="Y17" s="139">
        <f>VLOOKUP(T17,[1]Sheet2!C:Q,15,0)</f>
        <v>25</v>
      </c>
      <c r="Z17" s="133">
        <f>Y17*I17*0.1</f>
        <v>5</v>
      </c>
      <c r="AA17" s="130" t="s">
        <v>83</v>
      </c>
      <c r="AB17" s="130"/>
    </row>
    <row r="18" spans="1:28" s="131" customFormat="1" ht="12.75" customHeight="1" x14ac:dyDescent="0.2">
      <c r="A18" s="138">
        <v>2850</v>
      </c>
      <c r="B18" s="138">
        <v>805</v>
      </c>
      <c r="C18" s="138" t="s">
        <v>80</v>
      </c>
      <c r="D18" s="138">
        <v>28</v>
      </c>
      <c r="E18" s="138">
        <v>24</v>
      </c>
      <c r="F18" s="138">
        <v>24</v>
      </c>
      <c r="G18" s="138">
        <v>4</v>
      </c>
      <c r="H18" s="138">
        <v>1</v>
      </c>
      <c r="I18" s="138">
        <v>3</v>
      </c>
      <c r="J18" s="161" t="s">
        <v>339</v>
      </c>
      <c r="K18" s="161" t="s">
        <v>340</v>
      </c>
      <c r="L18" s="130" t="s">
        <v>345</v>
      </c>
      <c r="M18" s="158">
        <v>17302997</v>
      </c>
      <c r="N18" s="130">
        <v>4</v>
      </c>
      <c r="O18" s="130">
        <v>0</v>
      </c>
      <c r="P18" s="130">
        <v>0</v>
      </c>
      <c r="Q18" s="130">
        <v>4</v>
      </c>
      <c r="S18" s="131" t="str">
        <f>TEXT(A18&amp;B18,0)</f>
        <v>2850805</v>
      </c>
      <c r="T18" s="130" t="str">
        <f>INDEX([1]Sheet2!C:C,MATCH(Summary!S18,[1]Sheet2!W:W,0),0)</f>
        <v>JC20-652</v>
      </c>
      <c r="U18" s="130">
        <f t="shared" si="0"/>
        <v>17302997</v>
      </c>
      <c r="V18" s="130"/>
      <c r="W18" s="116" t="s">
        <v>348</v>
      </c>
      <c r="X18" s="116" t="s">
        <v>350</v>
      </c>
      <c r="Y18" s="139">
        <f>VLOOKUP(T18,[1]Sheet2!C:Q,15,0)</f>
        <v>25</v>
      </c>
      <c r="Z18" s="133">
        <f>Y18*I18*0.1</f>
        <v>7.5</v>
      </c>
      <c r="AA18" s="130" t="s">
        <v>83</v>
      </c>
      <c r="AB18" s="130"/>
    </row>
    <row r="19" spans="1:28" s="131" customFormat="1" x14ac:dyDescent="0.2">
      <c r="A19" s="128">
        <v>2851</v>
      </c>
      <c r="B19" s="128">
        <v>101</v>
      </c>
      <c r="C19" s="128" t="s">
        <v>80</v>
      </c>
      <c r="D19" s="128">
        <v>120</v>
      </c>
      <c r="E19" s="128">
        <v>108</v>
      </c>
      <c r="F19" s="128">
        <v>108</v>
      </c>
      <c r="G19" s="128">
        <v>12</v>
      </c>
      <c r="H19" s="128">
        <v>6</v>
      </c>
      <c r="I19" s="128">
        <v>6</v>
      </c>
      <c r="J19" s="129" t="s">
        <v>353</v>
      </c>
      <c r="K19" s="129" t="s">
        <v>344</v>
      </c>
      <c r="L19" s="130" t="s">
        <v>341</v>
      </c>
      <c r="M19" s="158">
        <v>17302997</v>
      </c>
      <c r="N19" s="130">
        <v>10</v>
      </c>
      <c r="O19" s="130">
        <v>0</v>
      </c>
      <c r="P19" s="130">
        <v>0</v>
      </c>
      <c r="Q19" s="130">
        <v>10</v>
      </c>
      <c r="S19" s="131" t="str">
        <f>TEXT(A19&amp;B19,0)</f>
        <v>2851101</v>
      </c>
      <c r="T19" s="130" t="str">
        <f>INDEX([1]Sheet2!C:C,MATCH(Summary!S19,[1]Sheet2!W:W,0),0)</f>
        <v>JC20-683</v>
      </c>
      <c r="U19" s="130">
        <f t="shared" si="0"/>
        <v>17302997</v>
      </c>
      <c r="V19" s="130"/>
      <c r="W19" s="128" t="s">
        <v>349</v>
      </c>
      <c r="X19" s="132" t="s">
        <v>351</v>
      </c>
      <c r="Y19" s="133">
        <f>VLOOKUP(T19,[1]Sheet2!C:Q,15,0)</f>
        <v>27.35</v>
      </c>
      <c r="Z19" s="134">
        <f>Y19*I19*0.1</f>
        <v>16.410000000000004</v>
      </c>
      <c r="AA19" s="128" t="s">
        <v>352</v>
      </c>
      <c r="AB19" s="130"/>
    </row>
    <row r="20" spans="1:28" s="131" customFormat="1" x14ac:dyDescent="0.2">
      <c r="A20" s="135"/>
      <c r="B20" s="135"/>
      <c r="C20" s="135"/>
      <c r="D20" s="135"/>
      <c r="E20" s="135"/>
      <c r="F20" s="135"/>
      <c r="G20" s="135"/>
      <c r="H20" s="135"/>
      <c r="I20" s="135"/>
      <c r="J20" s="136"/>
      <c r="K20" s="136"/>
      <c r="L20" s="125" t="s">
        <v>347</v>
      </c>
      <c r="M20" s="158">
        <v>17303043</v>
      </c>
      <c r="N20" s="130">
        <v>2</v>
      </c>
      <c r="O20" s="130">
        <v>0</v>
      </c>
      <c r="P20" s="130">
        <v>0</v>
      </c>
      <c r="Q20" s="130">
        <v>2</v>
      </c>
      <c r="S20" s="131" t="str">
        <f t="shared" ref="S20" si="1">S19</f>
        <v>2851101</v>
      </c>
      <c r="T20" s="130" t="str">
        <f>INDEX([1]Sheet2!C:C,MATCH(Summary!S20,[1]Sheet2!W:W,0),0)</f>
        <v>JC20-683</v>
      </c>
      <c r="U20" s="130">
        <f t="shared" si="0"/>
        <v>17303043</v>
      </c>
      <c r="V20" s="130"/>
      <c r="W20" s="135"/>
      <c r="X20" s="135"/>
      <c r="Y20" s="133">
        <f>VLOOKUP(T20,[1]Sheet2!C:Q,15,0)</f>
        <v>27.35</v>
      </c>
      <c r="Z20" s="137"/>
      <c r="AA20" s="135"/>
      <c r="AB20" s="130"/>
    </row>
    <row r="21" spans="1:28" s="131" customFormat="1" ht="11.25" customHeight="1" x14ac:dyDescent="0.2">
      <c r="A21" s="138">
        <v>2851</v>
      </c>
      <c r="B21" s="138">
        <v>200</v>
      </c>
      <c r="C21" s="138" t="s">
        <v>84</v>
      </c>
      <c r="D21" s="138">
        <v>84</v>
      </c>
      <c r="E21" s="138">
        <v>76</v>
      </c>
      <c r="F21" s="138">
        <v>76</v>
      </c>
      <c r="G21" s="138">
        <v>8</v>
      </c>
      <c r="H21" s="138">
        <v>4</v>
      </c>
      <c r="I21" s="138">
        <v>4</v>
      </c>
      <c r="J21" s="161" t="s">
        <v>339</v>
      </c>
      <c r="K21" s="161" t="s">
        <v>340</v>
      </c>
      <c r="L21" s="130" t="s">
        <v>345</v>
      </c>
      <c r="M21" s="158">
        <v>17302997</v>
      </c>
      <c r="N21" s="130">
        <v>8</v>
      </c>
      <c r="O21" s="130">
        <v>0</v>
      </c>
      <c r="P21" s="130">
        <v>0</v>
      </c>
      <c r="Q21" s="130">
        <v>8</v>
      </c>
      <c r="S21" s="131" t="str">
        <f>TEXT(A21&amp;B21,0)</f>
        <v>2851200</v>
      </c>
      <c r="T21" s="130" t="str">
        <f>INDEX([1]Sheet2!C:C,MATCH(Summary!S21,[1]Sheet2!W:W,0),0)</f>
        <v>JC20-677</v>
      </c>
      <c r="U21" s="130">
        <f t="shared" ref="U21:U25" si="2">M21</f>
        <v>17302997</v>
      </c>
      <c r="V21" s="130"/>
      <c r="W21" s="116" t="s">
        <v>348</v>
      </c>
      <c r="X21" s="116" t="s">
        <v>350</v>
      </c>
      <c r="Y21" s="139">
        <f>VLOOKUP(T21,[1]Sheet2!C:Q,15,0)</f>
        <v>27.35</v>
      </c>
      <c r="Z21" s="133">
        <f>Y21*I21*0.1</f>
        <v>10.940000000000001</v>
      </c>
      <c r="AA21" s="130" t="s">
        <v>83</v>
      </c>
      <c r="AB21" s="130"/>
    </row>
    <row r="22" spans="1:28" s="131" customFormat="1" ht="11.25" customHeight="1" x14ac:dyDescent="0.2">
      <c r="A22" s="138">
        <v>2851</v>
      </c>
      <c r="B22" s="138">
        <v>309</v>
      </c>
      <c r="C22" s="138" t="s">
        <v>84</v>
      </c>
      <c r="D22" s="138">
        <v>92</v>
      </c>
      <c r="E22" s="138">
        <v>86</v>
      </c>
      <c r="F22" s="138">
        <v>86</v>
      </c>
      <c r="G22" s="138">
        <v>6</v>
      </c>
      <c r="H22" s="138">
        <v>5</v>
      </c>
      <c r="I22" s="138">
        <v>1</v>
      </c>
      <c r="J22" s="161" t="s">
        <v>339</v>
      </c>
      <c r="K22" s="161" t="s">
        <v>340</v>
      </c>
      <c r="L22" s="130" t="s">
        <v>345</v>
      </c>
      <c r="M22" s="158">
        <v>17302997</v>
      </c>
      <c r="N22" s="130">
        <v>6</v>
      </c>
      <c r="O22" s="130">
        <v>0</v>
      </c>
      <c r="P22" s="130">
        <v>0</v>
      </c>
      <c r="Q22" s="130">
        <v>6</v>
      </c>
      <c r="S22" s="131" t="str">
        <f>TEXT(A22&amp;B22,0)</f>
        <v>2851309</v>
      </c>
      <c r="T22" s="130" t="str">
        <f>INDEX([1]Sheet2!C:C,MATCH(Summary!S22,[1]Sheet2!W:W,0),0)</f>
        <v>JC20-671</v>
      </c>
      <c r="U22" s="130">
        <f t="shared" si="2"/>
        <v>17302997</v>
      </c>
      <c r="V22" s="130"/>
      <c r="W22" s="116" t="s">
        <v>348</v>
      </c>
      <c r="X22" s="116" t="s">
        <v>350</v>
      </c>
      <c r="Y22" s="139">
        <f>VLOOKUP(T22,[1]Sheet2!C:Q,15,0)</f>
        <v>27.35</v>
      </c>
      <c r="Z22" s="133">
        <f>Y22*I22*0.1</f>
        <v>2.7350000000000003</v>
      </c>
      <c r="AA22" s="130" t="s">
        <v>83</v>
      </c>
      <c r="AB22" s="130"/>
    </row>
    <row r="23" spans="1:28" s="131" customFormat="1" x14ac:dyDescent="0.2">
      <c r="A23" s="138">
        <v>2851</v>
      </c>
      <c r="B23" s="130">
        <v>408</v>
      </c>
      <c r="C23" s="130" t="s">
        <v>84</v>
      </c>
      <c r="D23" s="130">
        <v>104</v>
      </c>
      <c r="E23" s="130">
        <v>100</v>
      </c>
      <c r="F23" s="130">
        <v>100</v>
      </c>
      <c r="G23" s="130">
        <v>4</v>
      </c>
      <c r="H23" s="130">
        <v>5</v>
      </c>
      <c r="I23" s="130">
        <v>0</v>
      </c>
      <c r="J23" s="161" t="s">
        <v>339</v>
      </c>
      <c r="K23" s="161" t="s">
        <v>340</v>
      </c>
      <c r="L23" s="130" t="s">
        <v>345</v>
      </c>
      <c r="M23" s="158">
        <v>17302997</v>
      </c>
      <c r="N23" s="130">
        <v>6</v>
      </c>
      <c r="O23" s="130">
        <v>2</v>
      </c>
      <c r="P23" s="130">
        <v>2</v>
      </c>
      <c r="Q23" s="130">
        <v>4</v>
      </c>
      <c r="S23" s="131" t="str">
        <f>TEXT(A23&amp;B23,0)</f>
        <v>2851408</v>
      </c>
      <c r="T23" s="130" t="str">
        <f>INDEX([1]Sheet2!C:C,MATCH(Summary!S23,[1]Sheet2!W:W,0),0)</f>
        <v>JC20-689</v>
      </c>
      <c r="U23" s="130">
        <f t="shared" si="2"/>
        <v>17302997</v>
      </c>
      <c r="V23" s="130"/>
      <c r="W23" s="116" t="s">
        <v>348</v>
      </c>
      <c r="X23" s="116" t="s">
        <v>350</v>
      </c>
      <c r="Y23" s="139">
        <f>VLOOKUP(T23,[1]Sheet2!C:Q,15,0)</f>
        <v>27.35</v>
      </c>
      <c r="Z23" s="133">
        <f>Y23*I23*0.1</f>
        <v>0</v>
      </c>
      <c r="AA23" s="130" t="s">
        <v>83</v>
      </c>
      <c r="AB23" s="130"/>
    </row>
    <row r="24" spans="1:28" s="131" customFormat="1" ht="11.25" customHeight="1" x14ac:dyDescent="0.2">
      <c r="A24" s="138">
        <v>2851</v>
      </c>
      <c r="B24" s="138">
        <v>507</v>
      </c>
      <c r="C24" s="138" t="s">
        <v>84</v>
      </c>
      <c r="D24" s="138">
        <v>98</v>
      </c>
      <c r="E24" s="138">
        <v>90</v>
      </c>
      <c r="F24" s="138">
        <v>90</v>
      </c>
      <c r="G24" s="138">
        <v>8</v>
      </c>
      <c r="H24" s="138">
        <v>5</v>
      </c>
      <c r="I24" s="138">
        <v>3</v>
      </c>
      <c r="J24" s="161" t="s">
        <v>339</v>
      </c>
      <c r="K24" s="161" t="s">
        <v>340</v>
      </c>
      <c r="L24" s="130" t="s">
        <v>345</v>
      </c>
      <c r="M24" s="158">
        <v>17302997</v>
      </c>
      <c r="N24" s="130">
        <v>8</v>
      </c>
      <c r="O24" s="130">
        <v>0</v>
      </c>
      <c r="P24" s="130">
        <v>0</v>
      </c>
      <c r="Q24" s="130">
        <v>8</v>
      </c>
      <c r="S24" s="131" t="str">
        <f>TEXT(A24&amp;B24,0)</f>
        <v>2851507</v>
      </c>
      <c r="T24" s="130" t="str">
        <f>INDEX([1]Sheet2!C:C,MATCH(Summary!S24,[1]Sheet2!W:W,0),0)</f>
        <v>JC20-647</v>
      </c>
      <c r="U24" s="130">
        <f t="shared" si="2"/>
        <v>17302997</v>
      </c>
      <c r="V24" s="130"/>
      <c r="W24" s="116" t="s">
        <v>348</v>
      </c>
      <c r="X24" s="116" t="s">
        <v>350</v>
      </c>
      <c r="Y24" s="139">
        <f>VLOOKUP(T24,[1]Sheet2!C:Q,15,0)</f>
        <v>27.35</v>
      </c>
      <c r="Z24" s="133">
        <f>Y24*I24*0.1</f>
        <v>8.2050000000000018</v>
      </c>
      <c r="AA24" s="130" t="s">
        <v>83</v>
      </c>
      <c r="AB24" s="130"/>
    </row>
    <row r="25" spans="1:28" s="131" customFormat="1" ht="11.25" customHeight="1" x14ac:dyDescent="0.2">
      <c r="A25" s="138">
        <v>2851</v>
      </c>
      <c r="B25" s="138">
        <v>606</v>
      </c>
      <c r="C25" s="138" t="s">
        <v>84</v>
      </c>
      <c r="D25" s="138">
        <v>48</v>
      </c>
      <c r="E25" s="138">
        <v>42</v>
      </c>
      <c r="F25" s="138">
        <v>42</v>
      </c>
      <c r="G25" s="138">
        <v>6</v>
      </c>
      <c r="H25" s="138">
        <v>2</v>
      </c>
      <c r="I25" s="138">
        <v>4</v>
      </c>
      <c r="J25" s="161" t="s">
        <v>339</v>
      </c>
      <c r="K25" s="161" t="s">
        <v>340</v>
      </c>
      <c r="L25" s="130" t="s">
        <v>345</v>
      </c>
      <c r="M25" s="158">
        <v>17302997</v>
      </c>
      <c r="N25" s="130">
        <v>6</v>
      </c>
      <c r="O25" s="130">
        <v>0</v>
      </c>
      <c r="P25" s="130">
        <v>0</v>
      </c>
      <c r="Q25" s="130">
        <v>6</v>
      </c>
      <c r="S25" s="131" t="str">
        <f>TEXT(A25&amp;B25,0)</f>
        <v>2851606</v>
      </c>
      <c r="T25" s="130" t="str">
        <f>INDEX([1]Sheet2!C:C,MATCH(Summary!S25,[1]Sheet2!W:W,0),0)</f>
        <v>JC20-665</v>
      </c>
      <c r="U25" s="130">
        <f t="shared" si="2"/>
        <v>17302997</v>
      </c>
      <c r="V25" s="130"/>
      <c r="W25" s="116" t="s">
        <v>348</v>
      </c>
      <c r="X25" s="116" t="s">
        <v>350</v>
      </c>
      <c r="Y25" s="139">
        <f>VLOOKUP(T25,[1]Sheet2!C:Q,15,0)</f>
        <v>27.35</v>
      </c>
      <c r="Z25" s="133">
        <f>Y25*I25*0.1</f>
        <v>10.940000000000001</v>
      </c>
      <c r="AA25" s="130" t="s">
        <v>83</v>
      </c>
      <c r="AB25" s="130"/>
    </row>
    <row r="26" spans="1:28" s="131" customFormat="1" x14ac:dyDescent="0.2">
      <c r="A26" s="138">
        <v>2851</v>
      </c>
      <c r="B26" s="130">
        <v>705</v>
      </c>
      <c r="C26" s="138" t="s">
        <v>84</v>
      </c>
      <c r="D26" s="130">
        <v>76</v>
      </c>
      <c r="E26" s="130">
        <v>66</v>
      </c>
      <c r="F26" s="130">
        <v>66</v>
      </c>
      <c r="G26" s="130">
        <v>10</v>
      </c>
      <c r="H26" s="130">
        <v>4</v>
      </c>
      <c r="I26" s="130">
        <v>6</v>
      </c>
      <c r="J26" s="161" t="s">
        <v>339</v>
      </c>
      <c r="K26" s="161" t="s">
        <v>340</v>
      </c>
      <c r="L26" s="130" t="s">
        <v>345</v>
      </c>
      <c r="M26" s="158">
        <v>17302997</v>
      </c>
      <c r="N26" s="130">
        <v>10</v>
      </c>
      <c r="O26" s="130">
        <v>0</v>
      </c>
      <c r="P26" s="130">
        <v>0</v>
      </c>
      <c r="Q26" s="130">
        <v>10</v>
      </c>
      <c r="S26" s="131" t="str">
        <f>TEXT(A26&amp;B26,0)</f>
        <v>2851705</v>
      </c>
      <c r="T26" s="130" t="str">
        <f>INDEX([1]Sheet2!C:C,MATCH(Summary!S26,[1]Sheet2!W:W,0),0)</f>
        <v>JC20-659</v>
      </c>
      <c r="U26" s="130">
        <f t="shared" ref="U26" si="3">M26</f>
        <v>17302997</v>
      </c>
      <c r="V26" s="130"/>
      <c r="W26" s="116" t="s">
        <v>348</v>
      </c>
      <c r="X26" s="116" t="s">
        <v>350</v>
      </c>
      <c r="Y26" s="139">
        <f>VLOOKUP(T26,[1]Sheet2!C:Q,15,0)</f>
        <v>27.35</v>
      </c>
      <c r="Z26" s="133">
        <f>Y26*I26*0.1</f>
        <v>16.410000000000004</v>
      </c>
      <c r="AA26" s="130" t="s">
        <v>83</v>
      </c>
      <c r="AB26" s="130"/>
    </row>
    <row r="27" spans="1:28" s="131" customFormat="1" x14ac:dyDescent="0.2">
      <c r="A27" s="138">
        <v>2851</v>
      </c>
      <c r="B27" s="130">
        <v>804</v>
      </c>
      <c r="C27" s="138" t="s">
        <v>84</v>
      </c>
      <c r="D27" s="130">
        <v>92</v>
      </c>
      <c r="E27" s="130">
        <v>82</v>
      </c>
      <c r="F27" s="130">
        <v>82</v>
      </c>
      <c r="G27" s="130">
        <v>10</v>
      </c>
      <c r="H27" s="130">
        <v>5</v>
      </c>
      <c r="I27" s="130">
        <v>5</v>
      </c>
      <c r="J27" s="161" t="s">
        <v>339</v>
      </c>
      <c r="K27" s="161" t="s">
        <v>340</v>
      </c>
      <c r="L27" s="130" t="s">
        <v>345</v>
      </c>
      <c r="M27" s="158">
        <v>17302997</v>
      </c>
      <c r="N27" s="130">
        <v>10</v>
      </c>
      <c r="O27" s="130">
        <v>0</v>
      </c>
      <c r="P27" s="130">
        <v>0</v>
      </c>
      <c r="Q27" s="130">
        <v>10</v>
      </c>
      <c r="S27" s="131" t="str">
        <f>TEXT(A27&amp;B27,0)</f>
        <v>2851804</v>
      </c>
      <c r="T27" s="130" t="str">
        <f>INDEX([1]Sheet2!C:C,MATCH(Summary!S27,[1]Sheet2!W:W,0),0)</f>
        <v>JC20-653</v>
      </c>
      <c r="U27" s="130">
        <f t="shared" ref="U27" si="4">M27</f>
        <v>17302997</v>
      </c>
      <c r="V27" s="130"/>
      <c r="W27" s="116" t="s">
        <v>348</v>
      </c>
      <c r="X27" s="116" t="s">
        <v>350</v>
      </c>
      <c r="Y27" s="139">
        <f>VLOOKUP(T27,[1]Sheet2!C:Q,15,0)</f>
        <v>27.35</v>
      </c>
      <c r="Z27" s="133">
        <f>Y27*I27*0.1</f>
        <v>13.675000000000001</v>
      </c>
      <c r="AA27" s="130" t="s">
        <v>83</v>
      </c>
      <c r="AB27" s="130"/>
    </row>
    <row r="28" spans="1:28" s="131" customFormat="1" x14ac:dyDescent="0.2">
      <c r="A28" s="130">
        <v>2852</v>
      </c>
      <c r="B28" s="130">
        <v>100</v>
      </c>
      <c r="C28" s="138" t="s">
        <v>84</v>
      </c>
      <c r="D28" s="130">
        <v>86</v>
      </c>
      <c r="E28" s="130">
        <v>82</v>
      </c>
      <c r="F28" s="130">
        <v>82</v>
      </c>
      <c r="G28" s="130">
        <v>4</v>
      </c>
      <c r="H28" s="130">
        <v>4</v>
      </c>
      <c r="I28" s="130">
        <v>0</v>
      </c>
      <c r="J28" s="161" t="s">
        <v>339</v>
      </c>
      <c r="K28" s="161" t="s">
        <v>340</v>
      </c>
      <c r="L28" s="130" t="s">
        <v>345</v>
      </c>
      <c r="M28" s="158">
        <v>17302997</v>
      </c>
      <c r="N28" s="130">
        <v>4</v>
      </c>
      <c r="O28" s="130">
        <v>0</v>
      </c>
      <c r="P28" s="130">
        <v>0</v>
      </c>
      <c r="Q28" s="130">
        <v>4</v>
      </c>
      <c r="S28" s="131" t="str">
        <f>TEXT(A28&amp;B28,0)</f>
        <v>2852100</v>
      </c>
      <c r="T28" s="130" t="str">
        <f>INDEX([1]Sheet2!C:C,MATCH(Summary!S28,[1]Sheet2!W:W,0),0)</f>
        <v>JC20-684</v>
      </c>
      <c r="U28" s="130">
        <f t="shared" ref="U28" si="5">M28</f>
        <v>17302997</v>
      </c>
      <c r="V28" s="130"/>
      <c r="W28" s="116" t="s">
        <v>348</v>
      </c>
      <c r="X28" s="116" t="s">
        <v>350</v>
      </c>
      <c r="Y28" s="139">
        <f>VLOOKUP(T28,[1]Sheet2!C:Q,15,0)</f>
        <v>31.59</v>
      </c>
      <c r="Z28" s="133">
        <f>Y28*I28*0.1</f>
        <v>0</v>
      </c>
      <c r="AA28" s="130" t="s">
        <v>83</v>
      </c>
      <c r="AB28" s="130"/>
    </row>
    <row r="29" spans="1:28" x14ac:dyDescent="0.2">
      <c r="A29" s="130">
        <v>2852</v>
      </c>
      <c r="B29" s="116">
        <v>209</v>
      </c>
      <c r="C29" s="138" t="s">
        <v>84</v>
      </c>
      <c r="D29" s="116">
        <v>46</v>
      </c>
      <c r="E29" s="116">
        <v>42</v>
      </c>
      <c r="F29" s="116">
        <v>42</v>
      </c>
      <c r="G29" s="116">
        <v>4</v>
      </c>
      <c r="H29" s="116">
        <v>2</v>
      </c>
      <c r="I29" s="116">
        <v>2</v>
      </c>
      <c r="J29" s="161" t="s">
        <v>339</v>
      </c>
      <c r="K29" s="161" t="s">
        <v>340</v>
      </c>
      <c r="L29" s="130" t="s">
        <v>345</v>
      </c>
      <c r="M29" s="158">
        <v>17302997</v>
      </c>
      <c r="N29" s="130">
        <v>4</v>
      </c>
      <c r="O29" s="130">
        <v>0</v>
      </c>
      <c r="P29" s="130">
        <v>0</v>
      </c>
      <c r="Q29" s="130">
        <v>4</v>
      </c>
      <c r="S29" s="110" t="str">
        <f>TEXT(A29&amp;B29,0)</f>
        <v>2852209</v>
      </c>
      <c r="T29" s="130" t="str">
        <f>INDEX([1]Sheet2!C:C,MATCH(Summary!S29,[1]Sheet2!W:W,0),0)</f>
        <v>JC20-678</v>
      </c>
      <c r="U29" s="130">
        <f t="shared" ref="U29" si="6">M29</f>
        <v>17302997</v>
      </c>
      <c r="V29" s="130"/>
      <c r="W29" s="116" t="s">
        <v>348</v>
      </c>
      <c r="X29" s="116" t="s">
        <v>350</v>
      </c>
      <c r="Y29" s="139">
        <f>VLOOKUP(T29,[1]Sheet2!C:Q,15,0)</f>
        <v>31.59</v>
      </c>
      <c r="Z29" s="133">
        <f>Y29*I29*0.1</f>
        <v>6.3180000000000005</v>
      </c>
      <c r="AA29" s="130" t="s">
        <v>83</v>
      </c>
      <c r="AB29" s="116"/>
    </row>
    <row r="30" spans="1:28" x14ac:dyDescent="0.2">
      <c r="A30" s="130">
        <v>2852</v>
      </c>
      <c r="B30" s="116">
        <v>308</v>
      </c>
      <c r="C30" s="138" t="s">
        <v>84</v>
      </c>
      <c r="D30" s="116">
        <v>62</v>
      </c>
      <c r="E30" s="116">
        <v>58</v>
      </c>
      <c r="F30" s="116">
        <v>58</v>
      </c>
      <c r="G30" s="116">
        <v>4</v>
      </c>
      <c r="H30" s="116">
        <v>3</v>
      </c>
      <c r="I30" s="116">
        <v>1</v>
      </c>
      <c r="J30" s="161" t="s">
        <v>339</v>
      </c>
      <c r="K30" s="161" t="s">
        <v>340</v>
      </c>
      <c r="L30" s="130" t="s">
        <v>345</v>
      </c>
      <c r="M30" s="158">
        <v>17302997</v>
      </c>
      <c r="N30" s="130">
        <v>4</v>
      </c>
      <c r="O30" s="130">
        <v>0</v>
      </c>
      <c r="P30" s="130">
        <v>0</v>
      </c>
      <c r="Q30" s="130">
        <v>4</v>
      </c>
      <c r="S30" s="110" t="str">
        <f>TEXT(A30&amp;B30,0)</f>
        <v>2852308</v>
      </c>
      <c r="T30" s="130" t="str">
        <f>INDEX([1]Sheet2!C:C,MATCH(Summary!S30,[1]Sheet2!W:W,0),0)</f>
        <v>JC20-672</v>
      </c>
      <c r="U30" s="130">
        <f t="shared" ref="U30" si="7">M30</f>
        <v>17302997</v>
      </c>
      <c r="V30" s="130"/>
      <c r="W30" s="116" t="s">
        <v>348</v>
      </c>
      <c r="X30" s="116" t="s">
        <v>350</v>
      </c>
      <c r="Y30" s="139">
        <f>VLOOKUP(T30,[1]Sheet2!C:Q,15,0)</f>
        <v>31.59</v>
      </c>
      <c r="Z30" s="133">
        <f>Y30*I30*0.1</f>
        <v>3.1590000000000003</v>
      </c>
      <c r="AA30" s="130" t="s">
        <v>83</v>
      </c>
      <c r="AB30" s="116"/>
    </row>
    <row r="31" spans="1:28" x14ac:dyDescent="0.2">
      <c r="A31" s="130">
        <v>2852</v>
      </c>
      <c r="B31" s="116">
        <v>407</v>
      </c>
      <c r="C31" s="138" t="s">
        <v>84</v>
      </c>
      <c r="D31" s="116">
        <v>66</v>
      </c>
      <c r="E31" s="116">
        <v>62</v>
      </c>
      <c r="F31" s="116">
        <v>62</v>
      </c>
      <c r="G31" s="116">
        <v>4</v>
      </c>
      <c r="H31" s="116">
        <v>3</v>
      </c>
      <c r="I31" s="116">
        <v>1</v>
      </c>
      <c r="J31" s="161" t="s">
        <v>339</v>
      </c>
      <c r="K31" s="161" t="s">
        <v>340</v>
      </c>
      <c r="L31" s="130" t="s">
        <v>345</v>
      </c>
      <c r="M31" s="158">
        <v>17302997</v>
      </c>
      <c r="N31" s="130">
        <v>4</v>
      </c>
      <c r="O31" s="130">
        <v>0</v>
      </c>
      <c r="P31" s="130">
        <v>0</v>
      </c>
      <c r="Q31" s="130">
        <v>4</v>
      </c>
      <c r="S31" s="110" t="str">
        <f>TEXT(A31&amp;B31,0)</f>
        <v>2852407</v>
      </c>
      <c r="T31" s="130" t="str">
        <f>INDEX([1]Sheet2!C:C,MATCH(Summary!S31,[1]Sheet2!W:W,0),0)</f>
        <v>JC20-690</v>
      </c>
      <c r="U31" s="130">
        <f t="shared" ref="U31" si="8">M31</f>
        <v>17302997</v>
      </c>
      <c r="V31" s="130"/>
      <c r="W31" s="116" t="s">
        <v>348</v>
      </c>
      <c r="X31" s="116" t="s">
        <v>350</v>
      </c>
      <c r="Y31" s="139">
        <f>VLOOKUP(T31,[1]Sheet2!C:Q,15,0)</f>
        <v>31.59</v>
      </c>
      <c r="Z31" s="133">
        <f>Y31*I31*0.1</f>
        <v>3.1590000000000003</v>
      </c>
      <c r="AA31" s="130" t="s">
        <v>83</v>
      </c>
      <c r="AB31" s="116"/>
    </row>
    <row r="32" spans="1:28" x14ac:dyDescent="0.2">
      <c r="A32" s="130">
        <v>2852</v>
      </c>
      <c r="B32" s="116">
        <v>506</v>
      </c>
      <c r="C32" s="138" t="s">
        <v>84</v>
      </c>
      <c r="D32" s="116">
        <v>80</v>
      </c>
      <c r="E32" s="116">
        <v>78</v>
      </c>
      <c r="F32" s="116">
        <v>76</v>
      </c>
      <c r="G32" s="116">
        <v>4</v>
      </c>
      <c r="H32" s="116">
        <v>4</v>
      </c>
      <c r="I32" s="116">
        <v>0</v>
      </c>
      <c r="J32" s="161" t="s">
        <v>339</v>
      </c>
      <c r="K32" s="161" t="s">
        <v>340</v>
      </c>
      <c r="L32" s="130" t="s">
        <v>345</v>
      </c>
      <c r="M32" s="158">
        <v>17302997</v>
      </c>
      <c r="N32" s="130">
        <v>4</v>
      </c>
      <c r="O32" s="130">
        <v>0</v>
      </c>
      <c r="P32" s="130">
        <v>0</v>
      </c>
      <c r="Q32" s="130">
        <v>4</v>
      </c>
      <c r="S32" s="110" t="str">
        <f>TEXT(A32&amp;B32,0)</f>
        <v>2852506</v>
      </c>
      <c r="T32" s="130" t="str">
        <f>INDEX([1]Sheet2!C:C,MATCH(Summary!S32,[1]Sheet2!W:W,0),0)</f>
        <v>JC20-648</v>
      </c>
      <c r="U32" s="130">
        <f t="shared" ref="U32" si="9">M32</f>
        <v>17302997</v>
      </c>
      <c r="V32" s="130"/>
      <c r="W32" s="116" t="s">
        <v>348</v>
      </c>
      <c r="X32" s="116" t="s">
        <v>350</v>
      </c>
      <c r="Y32" s="139">
        <f>VLOOKUP(T32,[1]Sheet2!C:Q,15,0)</f>
        <v>31.59</v>
      </c>
      <c r="Z32" s="133">
        <f>Y32*I32*0.1</f>
        <v>0</v>
      </c>
      <c r="AA32" s="130" t="s">
        <v>83</v>
      </c>
      <c r="AB32" s="116"/>
    </row>
    <row r="33" spans="1:28" x14ac:dyDescent="0.2">
      <c r="A33" s="130">
        <v>2852</v>
      </c>
      <c r="B33" s="116">
        <v>605</v>
      </c>
      <c r="C33" s="138" t="s">
        <v>84</v>
      </c>
      <c r="D33" s="116">
        <v>48</v>
      </c>
      <c r="E33" s="116">
        <v>44</v>
      </c>
      <c r="F33" s="116">
        <v>44</v>
      </c>
      <c r="G33" s="116">
        <v>4</v>
      </c>
      <c r="H33" s="116">
        <v>2</v>
      </c>
      <c r="I33" s="116">
        <v>2</v>
      </c>
      <c r="J33" s="161" t="s">
        <v>339</v>
      </c>
      <c r="K33" s="161" t="s">
        <v>340</v>
      </c>
      <c r="L33" s="130" t="s">
        <v>345</v>
      </c>
      <c r="M33" s="158">
        <v>17302997</v>
      </c>
      <c r="N33" s="130">
        <v>4</v>
      </c>
      <c r="O33" s="130">
        <v>0</v>
      </c>
      <c r="P33" s="130">
        <v>0</v>
      </c>
      <c r="Q33" s="130">
        <v>4</v>
      </c>
      <c r="S33" s="110" t="str">
        <f>TEXT(A33&amp;B33,0)</f>
        <v>2852605</v>
      </c>
      <c r="T33" s="130" t="str">
        <f>INDEX([1]Sheet2!C:C,MATCH(Summary!S33,[1]Sheet2!W:W,0),0)</f>
        <v>JC20-666</v>
      </c>
      <c r="U33" s="130">
        <f t="shared" ref="U33" si="10">M33</f>
        <v>17302997</v>
      </c>
      <c r="V33" s="130"/>
      <c r="W33" s="116" t="s">
        <v>348</v>
      </c>
      <c r="X33" s="116" t="s">
        <v>350</v>
      </c>
      <c r="Y33" s="139">
        <f>VLOOKUP(T33,[1]Sheet2!C:Q,15,0)</f>
        <v>31.59</v>
      </c>
      <c r="Z33" s="133">
        <f>Y33*I33*0.1</f>
        <v>6.3180000000000005</v>
      </c>
      <c r="AA33" s="130" t="s">
        <v>83</v>
      </c>
      <c r="AB33" s="116"/>
    </row>
    <row r="34" spans="1:28" x14ac:dyDescent="0.2">
      <c r="A34" s="130">
        <v>2852</v>
      </c>
      <c r="B34" s="116">
        <v>704</v>
      </c>
      <c r="C34" s="138" t="s">
        <v>84</v>
      </c>
      <c r="D34" s="116">
        <v>74</v>
      </c>
      <c r="E34" s="116">
        <v>68</v>
      </c>
      <c r="F34" s="116">
        <v>68</v>
      </c>
      <c r="G34" s="116">
        <v>6</v>
      </c>
      <c r="H34" s="116">
        <v>4</v>
      </c>
      <c r="I34" s="116">
        <v>2</v>
      </c>
      <c r="J34" s="161" t="s">
        <v>339</v>
      </c>
      <c r="K34" s="161" t="s">
        <v>340</v>
      </c>
      <c r="L34" s="130" t="s">
        <v>345</v>
      </c>
      <c r="M34" s="158">
        <v>17302997</v>
      </c>
      <c r="N34" s="130">
        <v>6</v>
      </c>
      <c r="O34" s="130">
        <v>0</v>
      </c>
      <c r="P34" s="130">
        <v>0</v>
      </c>
      <c r="Q34" s="130">
        <v>6</v>
      </c>
      <c r="S34" s="110" t="str">
        <f>TEXT(A34&amp;B34,0)</f>
        <v>2852704</v>
      </c>
      <c r="T34" s="130" t="str">
        <f>INDEX([1]Sheet2!C:C,MATCH(Summary!S34,[1]Sheet2!W:W,0),0)</f>
        <v>JC20-660</v>
      </c>
      <c r="U34" s="130">
        <f t="shared" ref="U34" si="11">M34</f>
        <v>17302997</v>
      </c>
      <c r="V34" s="130"/>
      <c r="W34" s="116" t="s">
        <v>348</v>
      </c>
      <c r="X34" s="116" t="s">
        <v>350</v>
      </c>
      <c r="Y34" s="139">
        <f>VLOOKUP(T34,[1]Sheet2!C:Q,15,0)</f>
        <v>31.59</v>
      </c>
      <c r="Z34" s="133">
        <f>Y34*I34*0.1</f>
        <v>6.3180000000000005</v>
      </c>
      <c r="AA34" s="130" t="s">
        <v>83</v>
      </c>
      <c r="AB34" s="116"/>
    </row>
    <row r="35" spans="1:28" x14ac:dyDescent="0.2">
      <c r="A35" s="130">
        <v>2852</v>
      </c>
      <c r="B35" s="116">
        <v>803</v>
      </c>
      <c r="C35" s="138" t="s">
        <v>84</v>
      </c>
      <c r="D35" s="116">
        <v>56</v>
      </c>
      <c r="E35" s="116">
        <v>52</v>
      </c>
      <c r="F35" s="116">
        <v>52</v>
      </c>
      <c r="G35" s="116">
        <v>4</v>
      </c>
      <c r="H35" s="116">
        <v>3</v>
      </c>
      <c r="I35" s="116">
        <v>1</v>
      </c>
      <c r="J35" s="161" t="s">
        <v>339</v>
      </c>
      <c r="K35" s="161" t="s">
        <v>340</v>
      </c>
      <c r="L35" s="130" t="s">
        <v>345</v>
      </c>
      <c r="M35" s="158">
        <v>17302997</v>
      </c>
      <c r="N35" s="130">
        <v>6</v>
      </c>
      <c r="O35" s="130">
        <v>0</v>
      </c>
      <c r="P35" s="130">
        <v>0</v>
      </c>
      <c r="Q35" s="130">
        <v>6</v>
      </c>
      <c r="S35" s="110" t="str">
        <f>TEXT(A35&amp;B35,0)</f>
        <v>2852803</v>
      </c>
      <c r="T35" s="130" t="str">
        <f>INDEX([1]Sheet2!C:C,MATCH(Summary!S35,[1]Sheet2!W:W,0),0)</f>
        <v>JC20-654</v>
      </c>
      <c r="U35" s="130">
        <f t="shared" ref="U35" si="12">M35</f>
        <v>17302997</v>
      </c>
      <c r="V35" s="130"/>
      <c r="W35" s="116" t="s">
        <v>348</v>
      </c>
      <c r="X35" s="116" t="s">
        <v>350</v>
      </c>
      <c r="Y35" s="139">
        <f>VLOOKUP(T35,[1]Sheet2!C:Q,15,0)</f>
        <v>31.59</v>
      </c>
      <c r="Z35" s="133">
        <f>Y35*I35*0.1</f>
        <v>3.1590000000000003</v>
      </c>
      <c r="AA35" s="130" t="s">
        <v>83</v>
      </c>
      <c r="AB35" s="116"/>
    </row>
    <row r="36" spans="1:28" x14ac:dyDescent="0.2">
      <c r="A36" s="130">
        <v>2854</v>
      </c>
      <c r="B36" s="116">
        <v>108</v>
      </c>
      <c r="C36" s="138" t="s">
        <v>84</v>
      </c>
      <c r="D36" s="116">
        <v>75</v>
      </c>
      <c r="E36" s="116">
        <v>72</v>
      </c>
      <c r="F36" s="116">
        <v>72</v>
      </c>
      <c r="G36" s="116">
        <v>3</v>
      </c>
      <c r="H36" s="116">
        <v>4</v>
      </c>
      <c r="I36" s="116">
        <v>0</v>
      </c>
      <c r="J36" s="161" t="s">
        <v>339</v>
      </c>
      <c r="K36" s="161" t="s">
        <v>340</v>
      </c>
      <c r="L36" s="125" t="s">
        <v>354</v>
      </c>
      <c r="M36" s="158">
        <v>17303114</v>
      </c>
      <c r="N36" s="130">
        <v>3</v>
      </c>
      <c r="O36" s="130">
        <v>0</v>
      </c>
      <c r="P36" s="130">
        <v>0</v>
      </c>
      <c r="Q36" s="130">
        <v>3</v>
      </c>
      <c r="S36" s="110" t="str">
        <f>TEXT(A36&amp;B36,0)</f>
        <v>2854108</v>
      </c>
      <c r="T36" s="130" t="str">
        <f>INDEX([1]Sheet2!C:C,MATCH(Summary!S36,[1]Sheet2!W:W,0),0)</f>
        <v>JC21-686</v>
      </c>
      <c r="U36" s="130">
        <f t="shared" ref="U36" si="13">M36</f>
        <v>17303114</v>
      </c>
      <c r="V36" s="130"/>
      <c r="W36" s="116" t="s">
        <v>348</v>
      </c>
      <c r="X36" s="116" t="s">
        <v>350</v>
      </c>
      <c r="Y36" s="139">
        <f>VLOOKUP(T36,[1]Sheet2!C:Q,15,0)</f>
        <v>5.35</v>
      </c>
      <c r="Z36" s="133">
        <f>Y36*I36*0.1</f>
        <v>0</v>
      </c>
      <c r="AA36" s="130" t="s">
        <v>83</v>
      </c>
      <c r="AB36" s="116"/>
    </row>
    <row r="37" spans="1:28" x14ac:dyDescent="0.2">
      <c r="A37" s="116"/>
      <c r="B37" s="116"/>
      <c r="C37" s="116"/>
      <c r="D37" s="116"/>
      <c r="E37" s="116"/>
      <c r="F37" s="116"/>
      <c r="G37" s="116"/>
      <c r="H37" s="116"/>
      <c r="I37" s="116"/>
      <c r="J37" s="124"/>
      <c r="K37" s="124"/>
      <c r="L37" s="116"/>
      <c r="M37" s="116"/>
      <c r="N37" s="116"/>
      <c r="O37" s="116"/>
      <c r="P37" s="116"/>
      <c r="Q37" s="116"/>
      <c r="T37" s="116"/>
      <c r="U37" s="116"/>
      <c r="V37" s="116"/>
      <c r="W37" s="116"/>
      <c r="X37" s="116"/>
      <c r="Y37" s="116"/>
      <c r="Z37" s="126"/>
      <c r="AA37" s="116"/>
      <c r="AB37" s="116"/>
    </row>
    <row r="38" spans="1:28" x14ac:dyDescent="0.2">
      <c r="A38" s="116"/>
      <c r="B38" s="116"/>
      <c r="C38" s="116"/>
      <c r="D38" s="116"/>
      <c r="E38" s="116"/>
      <c r="F38" s="116"/>
      <c r="G38" s="116"/>
      <c r="H38" s="116"/>
      <c r="I38" s="116"/>
      <c r="J38" s="124"/>
      <c r="K38" s="124"/>
      <c r="L38" s="116"/>
      <c r="M38" s="116"/>
      <c r="N38" s="116"/>
      <c r="O38" s="116"/>
      <c r="P38" s="116"/>
      <c r="Q38" s="116"/>
      <c r="T38" s="116"/>
      <c r="U38" s="116"/>
      <c r="V38" s="116"/>
      <c r="W38" s="116"/>
      <c r="X38" s="116"/>
      <c r="Y38" s="116"/>
      <c r="Z38" s="126"/>
      <c r="AA38" s="116"/>
      <c r="AB38" s="116"/>
    </row>
    <row r="39" spans="1:28" x14ac:dyDescent="0.2">
      <c r="A39" s="116"/>
      <c r="B39" s="116"/>
      <c r="C39" s="116"/>
      <c r="D39" s="116"/>
      <c r="E39" s="116"/>
      <c r="F39" s="116"/>
      <c r="G39" s="116"/>
      <c r="H39" s="116"/>
      <c r="I39" s="116"/>
      <c r="J39" s="124"/>
      <c r="K39" s="124"/>
      <c r="L39" s="116"/>
      <c r="M39" s="116"/>
      <c r="N39" s="116"/>
      <c r="O39" s="116"/>
      <c r="P39" s="116"/>
      <c r="Q39" s="116"/>
      <c r="T39" s="116"/>
      <c r="U39" s="116"/>
      <c r="V39" s="116"/>
      <c r="W39" s="116"/>
      <c r="X39" s="116"/>
      <c r="Y39" s="116"/>
      <c r="Z39" s="126"/>
      <c r="AA39" s="116"/>
      <c r="AB39" s="116"/>
    </row>
    <row r="40" spans="1:28" x14ac:dyDescent="0.2">
      <c r="A40" s="116"/>
      <c r="B40" s="116"/>
      <c r="C40" s="116"/>
      <c r="D40" s="116"/>
      <c r="E40" s="116"/>
      <c r="F40" s="116"/>
      <c r="G40" s="116"/>
      <c r="H40" s="116"/>
      <c r="I40" s="116"/>
      <c r="J40" s="124"/>
      <c r="K40" s="124"/>
      <c r="L40" s="116"/>
      <c r="M40" s="116"/>
      <c r="N40" s="116"/>
      <c r="O40" s="116"/>
      <c r="P40" s="116"/>
      <c r="Q40" s="116"/>
      <c r="T40" s="116"/>
      <c r="U40" s="116"/>
      <c r="V40" s="116"/>
      <c r="W40" s="116"/>
      <c r="X40" s="116"/>
      <c r="Y40" s="116"/>
      <c r="Z40" s="126"/>
      <c r="AA40" s="116"/>
      <c r="AB40" s="116"/>
    </row>
    <row r="41" spans="1:28" x14ac:dyDescent="0.2">
      <c r="A41" s="116"/>
      <c r="B41" s="116"/>
      <c r="C41" s="116"/>
      <c r="D41" s="116"/>
      <c r="E41" s="116"/>
      <c r="F41" s="116"/>
      <c r="G41" s="116"/>
      <c r="H41" s="116"/>
      <c r="I41" s="116"/>
      <c r="J41" s="124"/>
      <c r="K41" s="124"/>
      <c r="L41" s="116"/>
      <c r="M41" s="116"/>
      <c r="N41" s="116"/>
      <c r="O41" s="116"/>
      <c r="P41" s="116"/>
      <c r="Q41" s="116"/>
      <c r="T41" s="116"/>
      <c r="U41" s="116"/>
      <c r="V41" s="116"/>
      <c r="W41" s="116"/>
      <c r="X41" s="116"/>
      <c r="Y41" s="116"/>
      <c r="Z41" s="126"/>
      <c r="AA41" s="116"/>
      <c r="AB41" s="116"/>
    </row>
    <row r="42" spans="1:28" x14ac:dyDescent="0.2">
      <c r="A42" s="116"/>
      <c r="B42" s="116"/>
      <c r="C42" s="116"/>
      <c r="D42" s="116"/>
      <c r="E42" s="116"/>
      <c r="F42" s="116"/>
      <c r="G42" s="116"/>
      <c r="H42" s="116"/>
      <c r="I42" s="116"/>
      <c r="J42" s="124"/>
      <c r="K42" s="124"/>
      <c r="L42" s="116"/>
      <c r="M42" s="116"/>
      <c r="N42" s="116"/>
      <c r="O42" s="116"/>
      <c r="P42" s="116"/>
      <c r="Q42" s="116"/>
      <c r="T42" s="116"/>
      <c r="U42" s="116"/>
      <c r="V42" s="116"/>
      <c r="W42" s="116"/>
      <c r="X42" s="116"/>
      <c r="Y42" s="116"/>
      <c r="Z42" s="126"/>
      <c r="AA42" s="116"/>
      <c r="AB42" s="116"/>
    </row>
    <row r="43" spans="1:28" x14ac:dyDescent="0.2">
      <c r="A43" s="116"/>
      <c r="B43" s="116"/>
      <c r="C43" s="116"/>
      <c r="D43" s="116"/>
      <c r="E43" s="116"/>
      <c r="F43" s="116"/>
      <c r="G43" s="116"/>
      <c r="H43" s="116"/>
      <c r="I43" s="116"/>
      <c r="J43" s="124"/>
      <c r="K43" s="124"/>
      <c r="L43" s="116"/>
      <c r="M43" s="116"/>
      <c r="N43" s="116"/>
      <c r="O43" s="116"/>
      <c r="P43" s="116"/>
      <c r="Q43" s="116"/>
      <c r="T43" s="116"/>
      <c r="U43" s="116"/>
      <c r="V43" s="116"/>
      <c r="W43" s="116"/>
      <c r="X43" s="116"/>
      <c r="Y43" s="116"/>
      <c r="Z43" s="126"/>
      <c r="AA43" s="116"/>
      <c r="AB43" s="116"/>
    </row>
    <row r="44" spans="1:28" x14ac:dyDescent="0.2">
      <c r="A44" s="116"/>
      <c r="B44" s="116"/>
      <c r="C44" s="116"/>
      <c r="D44" s="116"/>
      <c r="E44" s="116"/>
      <c r="F44" s="116"/>
      <c r="G44" s="116"/>
      <c r="H44" s="116"/>
      <c r="I44" s="116"/>
      <c r="J44" s="124"/>
      <c r="K44" s="124"/>
      <c r="L44" s="116"/>
      <c r="M44" s="116"/>
      <c r="N44" s="116"/>
      <c r="O44" s="116"/>
      <c r="P44" s="116"/>
      <c r="Q44" s="116"/>
      <c r="T44" s="116"/>
      <c r="U44" s="116"/>
      <c r="V44" s="116"/>
      <c r="W44" s="116"/>
      <c r="X44" s="116"/>
      <c r="Y44" s="116"/>
      <c r="Z44" s="126"/>
      <c r="AA44" s="116"/>
      <c r="AB44" s="116"/>
    </row>
    <row r="45" spans="1:28" x14ac:dyDescent="0.2">
      <c r="A45" s="116"/>
      <c r="B45" s="116"/>
      <c r="C45" s="116"/>
      <c r="D45" s="116"/>
      <c r="E45" s="116"/>
      <c r="F45" s="116"/>
      <c r="G45" s="116"/>
      <c r="H45" s="116"/>
      <c r="I45" s="116"/>
      <c r="J45" s="124"/>
      <c r="K45" s="124"/>
      <c r="L45" s="116"/>
      <c r="M45" s="116"/>
      <c r="N45" s="116"/>
      <c r="O45" s="116"/>
      <c r="P45" s="116"/>
      <c r="Q45" s="116"/>
      <c r="T45" s="116"/>
      <c r="U45" s="116"/>
      <c r="V45" s="116"/>
      <c r="W45" s="116"/>
      <c r="X45" s="116"/>
      <c r="Y45" s="116"/>
      <c r="Z45" s="126"/>
      <c r="AA45" s="116"/>
      <c r="AB45" s="116"/>
    </row>
    <row r="46" spans="1:28" x14ac:dyDescent="0.2">
      <c r="A46" s="116"/>
      <c r="B46" s="116"/>
      <c r="C46" s="116"/>
      <c r="D46" s="116"/>
      <c r="E46" s="116"/>
      <c r="F46" s="116"/>
      <c r="G46" s="116"/>
      <c r="H46" s="116"/>
      <c r="I46" s="116"/>
      <c r="J46" s="124"/>
      <c r="K46" s="124"/>
      <c r="L46" s="116"/>
      <c r="M46" s="116"/>
      <c r="N46" s="116"/>
      <c r="O46" s="116"/>
      <c r="P46" s="116"/>
      <c r="Q46" s="116"/>
      <c r="T46" s="116"/>
      <c r="U46" s="116"/>
      <c r="V46" s="116"/>
      <c r="W46" s="116"/>
      <c r="X46" s="116"/>
      <c r="Y46" s="116"/>
      <c r="Z46" s="126"/>
      <c r="AA46" s="116"/>
      <c r="AB46" s="116"/>
    </row>
    <row r="47" spans="1:28" x14ac:dyDescent="0.2">
      <c r="A47" s="116"/>
      <c r="B47" s="116"/>
      <c r="C47" s="116"/>
      <c r="D47" s="116"/>
      <c r="E47" s="116"/>
      <c r="F47" s="116"/>
      <c r="G47" s="116"/>
      <c r="H47" s="116"/>
      <c r="I47" s="116"/>
      <c r="J47" s="124"/>
      <c r="K47" s="124"/>
      <c r="L47" s="116"/>
      <c r="M47" s="116"/>
      <c r="N47" s="116"/>
      <c r="O47" s="116"/>
      <c r="P47" s="116"/>
      <c r="Q47" s="116"/>
      <c r="T47" s="116"/>
      <c r="U47" s="116"/>
      <c r="V47" s="116"/>
      <c r="W47" s="116"/>
      <c r="X47" s="116"/>
      <c r="Y47" s="116"/>
      <c r="Z47" s="126"/>
      <c r="AA47" s="116"/>
      <c r="AB47" s="116"/>
    </row>
    <row r="48" spans="1:28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24"/>
      <c r="K48" s="124"/>
      <c r="L48" s="116"/>
      <c r="M48" s="116"/>
      <c r="N48" s="116"/>
      <c r="O48" s="116"/>
      <c r="P48" s="116"/>
      <c r="Q48" s="116"/>
      <c r="T48" s="116"/>
      <c r="U48" s="116"/>
      <c r="V48" s="116"/>
      <c r="W48" s="116"/>
      <c r="X48" s="116"/>
      <c r="Y48" s="116"/>
      <c r="Z48" s="126"/>
      <c r="AA48" s="116"/>
      <c r="AB48" s="116"/>
    </row>
    <row r="49" spans="1:28" x14ac:dyDescent="0.2">
      <c r="A49" s="116"/>
      <c r="B49" s="116"/>
      <c r="C49" s="116"/>
      <c r="D49" s="116"/>
      <c r="E49" s="116"/>
      <c r="F49" s="116"/>
      <c r="G49" s="116"/>
      <c r="H49" s="116"/>
      <c r="I49" s="116"/>
      <c r="J49" s="124"/>
      <c r="K49" s="124"/>
      <c r="L49" s="116"/>
      <c r="M49" s="116"/>
      <c r="N49" s="116"/>
      <c r="O49" s="116"/>
      <c r="P49" s="116"/>
      <c r="Q49" s="116"/>
      <c r="T49" s="116"/>
      <c r="U49" s="116"/>
      <c r="V49" s="116"/>
      <c r="W49" s="116"/>
      <c r="X49" s="116"/>
      <c r="Y49" s="116"/>
      <c r="Z49" s="126"/>
      <c r="AA49" s="116"/>
      <c r="AB49" s="116"/>
    </row>
    <row r="50" spans="1:28" x14ac:dyDescent="0.2">
      <c r="A50" s="116"/>
      <c r="B50" s="116"/>
      <c r="C50" s="116"/>
      <c r="D50" s="116"/>
      <c r="E50" s="116"/>
      <c r="F50" s="116"/>
      <c r="G50" s="116"/>
      <c r="H50" s="116"/>
      <c r="I50" s="116"/>
      <c r="J50" s="124"/>
      <c r="K50" s="124"/>
      <c r="L50" s="116"/>
      <c r="M50" s="116"/>
      <c r="N50" s="116"/>
      <c r="O50" s="116"/>
      <c r="P50" s="116"/>
      <c r="Q50" s="116"/>
      <c r="T50" s="116"/>
      <c r="U50" s="116"/>
      <c r="V50" s="116"/>
      <c r="W50" s="116"/>
      <c r="X50" s="116"/>
      <c r="Y50" s="116"/>
      <c r="Z50" s="126"/>
      <c r="AA50" s="116"/>
      <c r="AB50" s="116"/>
    </row>
    <row r="51" spans="1:28" x14ac:dyDescent="0.2">
      <c r="A51" s="116"/>
      <c r="B51" s="116"/>
      <c r="C51" s="116"/>
      <c r="D51" s="116"/>
      <c r="E51" s="116"/>
      <c r="F51" s="116"/>
      <c r="G51" s="116"/>
      <c r="H51" s="116"/>
      <c r="I51" s="116"/>
      <c r="J51" s="124"/>
      <c r="K51" s="124"/>
      <c r="L51" s="116"/>
      <c r="M51" s="116"/>
      <c r="N51" s="116"/>
      <c r="O51" s="116"/>
      <c r="P51" s="116"/>
      <c r="Q51" s="116"/>
      <c r="T51" s="116"/>
      <c r="U51" s="116"/>
      <c r="V51" s="116"/>
      <c r="W51" s="116"/>
      <c r="X51" s="116"/>
      <c r="Y51" s="116"/>
      <c r="Z51" s="126"/>
      <c r="AA51" s="116"/>
      <c r="AB51" s="116"/>
    </row>
    <row r="52" spans="1:28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24"/>
      <c r="K52" s="124"/>
      <c r="L52" s="116"/>
      <c r="M52" s="116"/>
      <c r="N52" s="116"/>
      <c r="O52" s="116"/>
      <c r="P52" s="116"/>
      <c r="Q52" s="116"/>
      <c r="T52" s="116"/>
      <c r="U52" s="116"/>
      <c r="V52" s="116"/>
      <c r="W52" s="116"/>
      <c r="X52" s="116"/>
      <c r="Y52" s="116"/>
      <c r="Z52" s="126"/>
      <c r="AA52" s="116"/>
      <c r="AB52" s="116"/>
    </row>
    <row r="53" spans="1:28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24"/>
      <c r="K53" s="124"/>
      <c r="L53" s="116"/>
      <c r="M53" s="116"/>
      <c r="N53" s="116"/>
      <c r="O53" s="116"/>
      <c r="P53" s="116"/>
      <c r="Q53" s="116"/>
      <c r="T53" s="116"/>
      <c r="U53" s="116"/>
      <c r="V53" s="116"/>
      <c r="W53" s="116"/>
      <c r="X53" s="116"/>
      <c r="Y53" s="116"/>
      <c r="Z53" s="126"/>
      <c r="AA53" s="116"/>
      <c r="AB53" s="116"/>
    </row>
    <row r="54" spans="1:28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24"/>
      <c r="K54" s="124"/>
      <c r="L54" s="116"/>
      <c r="M54" s="116"/>
      <c r="N54" s="116"/>
      <c r="O54" s="116"/>
      <c r="P54" s="116"/>
      <c r="Q54" s="116"/>
      <c r="T54" s="116"/>
      <c r="U54" s="116"/>
      <c r="V54" s="116"/>
      <c r="W54" s="116"/>
      <c r="X54" s="116"/>
      <c r="Y54" s="116"/>
      <c r="Z54" s="126"/>
      <c r="AA54" s="116"/>
      <c r="AB54" s="116"/>
    </row>
    <row r="55" spans="1:28" x14ac:dyDescent="0.2">
      <c r="A55" s="116"/>
      <c r="B55" s="116"/>
      <c r="C55" s="116"/>
      <c r="D55" s="116"/>
      <c r="E55" s="116"/>
      <c r="F55" s="116"/>
      <c r="G55" s="116"/>
      <c r="H55" s="116"/>
      <c r="I55" s="116"/>
      <c r="J55" s="124"/>
      <c r="K55" s="124"/>
      <c r="L55" s="116"/>
      <c r="M55" s="116"/>
      <c r="N55" s="116"/>
      <c r="O55" s="116"/>
      <c r="P55" s="116"/>
      <c r="Q55" s="116"/>
      <c r="T55" s="116"/>
      <c r="U55" s="116"/>
      <c r="V55" s="116"/>
      <c r="W55" s="116"/>
      <c r="X55" s="116"/>
      <c r="Y55" s="116"/>
      <c r="Z55" s="126"/>
      <c r="AA55" s="116"/>
      <c r="AB55" s="116"/>
    </row>
    <row r="56" spans="1:28" x14ac:dyDescent="0.2">
      <c r="A56" s="116"/>
      <c r="B56" s="116"/>
      <c r="C56" s="116"/>
      <c r="D56" s="116"/>
      <c r="E56" s="116"/>
      <c r="F56" s="116"/>
      <c r="G56" s="116"/>
      <c r="H56" s="116"/>
      <c r="I56" s="116"/>
      <c r="J56" s="124"/>
      <c r="K56" s="124"/>
      <c r="L56" s="116"/>
      <c r="M56" s="116"/>
      <c r="N56" s="116"/>
      <c r="O56" s="116"/>
      <c r="P56" s="116"/>
      <c r="Q56" s="116"/>
      <c r="T56" s="116"/>
      <c r="U56" s="116"/>
      <c r="V56" s="116"/>
      <c r="W56" s="116"/>
      <c r="X56" s="116"/>
      <c r="Y56" s="116"/>
      <c r="Z56" s="126"/>
      <c r="AA56" s="116"/>
      <c r="AB56" s="116"/>
    </row>
    <row r="57" spans="1:28" x14ac:dyDescent="0.2">
      <c r="A57" s="116"/>
      <c r="B57" s="116"/>
      <c r="C57" s="116"/>
      <c r="D57" s="116"/>
      <c r="E57" s="116"/>
      <c r="F57" s="116"/>
      <c r="G57" s="116"/>
      <c r="H57" s="116"/>
      <c r="I57" s="116"/>
      <c r="J57" s="124"/>
      <c r="K57" s="124"/>
      <c r="L57" s="116"/>
      <c r="M57" s="116"/>
      <c r="N57" s="116"/>
      <c r="O57" s="116"/>
      <c r="P57" s="116"/>
      <c r="Q57" s="116"/>
      <c r="T57" s="116"/>
      <c r="U57" s="116"/>
      <c r="V57" s="116"/>
      <c r="W57" s="116"/>
      <c r="X57" s="116"/>
      <c r="Y57" s="116"/>
      <c r="Z57" s="126"/>
      <c r="AA57" s="116"/>
      <c r="AB57" s="116"/>
    </row>
    <row r="58" spans="1:28" x14ac:dyDescent="0.2">
      <c r="A58" s="116"/>
      <c r="B58" s="116"/>
      <c r="C58" s="116"/>
      <c r="D58" s="116"/>
      <c r="E58" s="116"/>
      <c r="F58" s="116"/>
      <c r="G58" s="116"/>
      <c r="H58" s="116"/>
      <c r="I58" s="116"/>
      <c r="J58" s="124"/>
      <c r="K58" s="124"/>
      <c r="L58" s="116"/>
      <c r="M58" s="116"/>
      <c r="N58" s="116"/>
      <c r="O58" s="116"/>
      <c r="P58" s="116"/>
      <c r="Q58" s="116"/>
      <c r="T58" s="116"/>
      <c r="U58" s="116"/>
      <c r="V58" s="116"/>
      <c r="W58" s="116"/>
      <c r="X58" s="116"/>
      <c r="Y58" s="116"/>
      <c r="Z58" s="126"/>
      <c r="AA58" s="116"/>
      <c r="AB58" s="116"/>
    </row>
  </sheetData>
  <mergeCells count="17">
    <mergeCell ref="AA19:AA20"/>
    <mergeCell ref="I19:I20"/>
    <mergeCell ref="J19:J20"/>
    <mergeCell ref="K19:K20"/>
    <mergeCell ref="W19:W20"/>
    <mergeCell ref="X19:X20"/>
    <mergeCell ref="Z19:Z20"/>
    <mergeCell ref="A19:A20"/>
    <mergeCell ref="B19:B20"/>
    <mergeCell ref="C19:C20"/>
    <mergeCell ref="D19:D20"/>
    <mergeCell ref="E19:E20"/>
    <mergeCell ref="F19:F20"/>
    <mergeCell ref="G19:G20"/>
    <mergeCell ref="H19:H20"/>
    <mergeCell ref="L10:Q10"/>
    <mergeCell ref="T10:AB10"/>
  </mergeCells>
  <phoneticPr fontId="2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3" sqref="A13:A14"/>
    </sheetView>
  </sheetViews>
  <sheetFormatPr defaultRowHeight="13.5" x14ac:dyDescent="0.2"/>
  <cols>
    <col min="1" max="1" width="55.1640625" style="141" customWidth="1"/>
    <col min="2" max="2" width="21.83203125" style="141" customWidth="1"/>
    <col min="3" max="16384" width="9.33203125" style="141"/>
  </cols>
  <sheetData>
    <row r="1" spans="1:2" ht="15" x14ac:dyDescent="0.2">
      <c r="A1" s="140" t="s">
        <v>85</v>
      </c>
      <c r="B1" s="140" t="s">
        <v>86</v>
      </c>
    </row>
    <row r="2" spans="1:2" x14ac:dyDescent="0.2">
      <c r="A2" s="142" t="s">
        <v>87</v>
      </c>
      <c r="B2" s="143" t="s">
        <v>88</v>
      </c>
    </row>
    <row r="3" spans="1:2" x14ac:dyDescent="0.2">
      <c r="A3" s="144"/>
      <c r="B3" s="143"/>
    </row>
    <row r="4" spans="1:2" x14ac:dyDescent="0.2">
      <c r="A4" s="144"/>
      <c r="B4" s="143"/>
    </row>
    <row r="5" spans="1:2" x14ac:dyDescent="0.2">
      <c r="A5" s="144"/>
      <c r="B5" s="143"/>
    </row>
    <row r="6" spans="1:2" ht="27" x14ac:dyDescent="0.15">
      <c r="A6" s="145" t="s">
        <v>89</v>
      </c>
      <c r="B6" s="146" t="s">
        <v>88</v>
      </c>
    </row>
    <row r="7" spans="1:2" x14ac:dyDescent="0.15">
      <c r="A7" s="147" t="s">
        <v>90</v>
      </c>
      <c r="B7" s="146" t="s">
        <v>88</v>
      </c>
    </row>
    <row r="8" spans="1:2" x14ac:dyDescent="0.15">
      <c r="A8" s="148" t="s">
        <v>91</v>
      </c>
      <c r="B8" s="146" t="s">
        <v>88</v>
      </c>
    </row>
    <row r="9" spans="1:2" x14ac:dyDescent="0.15">
      <c r="A9" s="148" t="s">
        <v>92</v>
      </c>
      <c r="B9" s="146" t="s">
        <v>88</v>
      </c>
    </row>
    <row r="10" spans="1:2" x14ac:dyDescent="0.15">
      <c r="A10" s="147" t="s">
        <v>93</v>
      </c>
      <c r="B10" s="146" t="s">
        <v>88</v>
      </c>
    </row>
    <row r="11" spans="1:2" x14ac:dyDescent="0.15">
      <c r="A11" s="148" t="s">
        <v>94</v>
      </c>
      <c r="B11" s="146" t="s">
        <v>95</v>
      </c>
    </row>
    <row r="12" spans="1:2" x14ac:dyDescent="0.15">
      <c r="A12" s="148" t="s">
        <v>96</v>
      </c>
      <c r="B12" s="149" t="s">
        <v>95</v>
      </c>
    </row>
    <row r="13" spans="1:2" x14ac:dyDescent="0.15">
      <c r="A13" s="150" t="s">
        <v>97</v>
      </c>
      <c r="B13" s="147" t="s">
        <v>95</v>
      </c>
    </row>
    <row r="14" spans="1:2" x14ac:dyDescent="0.15">
      <c r="A14" s="151"/>
      <c r="B14" s="147" t="s">
        <v>95</v>
      </c>
    </row>
    <row r="15" spans="1:2" x14ac:dyDescent="0.15">
      <c r="A15" s="147"/>
      <c r="B15" s="147"/>
    </row>
  </sheetData>
  <mergeCells count="3">
    <mergeCell ref="A2:A5"/>
    <mergeCell ref="B2:B5"/>
    <mergeCell ref="A13:A14"/>
  </mergeCells>
  <phoneticPr fontId="2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Y16" sqref="Y16"/>
    </sheetView>
  </sheetViews>
  <sheetFormatPr defaultRowHeight="15" customHeight="1" x14ac:dyDescent="0.2"/>
  <cols>
    <col min="1" max="21" width="9.33203125" style="141"/>
    <col min="22" max="22" width="30.83203125" style="141" bestFit="1" customWidth="1"/>
    <col min="23" max="23" width="21.33203125" style="141" bestFit="1" customWidth="1"/>
    <col min="24" max="16384" width="9.33203125" style="141"/>
  </cols>
  <sheetData>
    <row r="1" spans="1:23" ht="15" customHeight="1" x14ac:dyDescent="0.25">
      <c r="A1" s="152" t="s">
        <v>98</v>
      </c>
      <c r="B1" s="152" t="s">
        <v>99</v>
      </c>
      <c r="C1" s="152" t="s">
        <v>100</v>
      </c>
      <c r="D1" s="152" t="s">
        <v>101</v>
      </c>
      <c r="E1" s="152" t="s">
        <v>102</v>
      </c>
      <c r="F1" s="152" t="s">
        <v>103</v>
      </c>
      <c r="G1" s="152" t="s">
        <v>104</v>
      </c>
      <c r="H1" s="152" t="s">
        <v>61</v>
      </c>
      <c r="I1" s="152" t="s">
        <v>105</v>
      </c>
      <c r="J1" s="152" t="s">
        <v>106</v>
      </c>
      <c r="K1" s="152" t="s">
        <v>107</v>
      </c>
      <c r="L1" s="152" t="s">
        <v>108</v>
      </c>
      <c r="M1" s="152" t="s">
        <v>109</v>
      </c>
      <c r="N1" s="152"/>
      <c r="O1" s="152"/>
      <c r="P1" s="152" t="s">
        <v>110</v>
      </c>
      <c r="Q1" s="152" t="s">
        <v>111</v>
      </c>
      <c r="R1" s="152"/>
      <c r="S1" s="152" t="s">
        <v>112</v>
      </c>
      <c r="T1" s="152"/>
      <c r="U1" s="152" t="s">
        <v>113</v>
      </c>
      <c r="V1" s="153" t="s">
        <v>114</v>
      </c>
      <c r="W1" s="153" t="s">
        <v>115</v>
      </c>
    </row>
    <row r="2" spans="1:23" ht="15" customHeight="1" x14ac:dyDescent="0.25">
      <c r="A2" s="154" t="s">
        <v>116</v>
      </c>
      <c r="B2" s="154" t="s">
        <v>117</v>
      </c>
      <c r="C2" s="154" t="s">
        <v>118</v>
      </c>
      <c r="D2" s="154" t="s">
        <v>119</v>
      </c>
      <c r="E2" s="154" t="s">
        <v>120</v>
      </c>
      <c r="F2" s="154" t="s">
        <v>121</v>
      </c>
      <c r="G2" s="155">
        <v>2</v>
      </c>
      <c r="H2" s="154" t="s">
        <v>122</v>
      </c>
      <c r="I2" s="154" t="s">
        <v>123</v>
      </c>
      <c r="J2" s="155"/>
      <c r="K2" s="155">
        <v>10.25</v>
      </c>
      <c r="L2" s="155">
        <v>12.5</v>
      </c>
      <c r="M2" s="155">
        <v>7</v>
      </c>
      <c r="N2" s="155"/>
      <c r="O2" s="154"/>
      <c r="P2" s="154" t="s">
        <v>124</v>
      </c>
      <c r="Q2" s="155">
        <v>25</v>
      </c>
      <c r="R2" s="155"/>
      <c r="S2" s="156"/>
      <c r="T2" s="155"/>
      <c r="U2" s="154" t="s">
        <v>125</v>
      </c>
      <c r="V2" s="157" t="s">
        <v>126</v>
      </c>
      <c r="W2" s="157" t="str">
        <f>MID(P2,4,4)&amp;U2</f>
        <v>2850508</v>
      </c>
    </row>
    <row r="3" spans="1:23" ht="15" customHeight="1" x14ac:dyDescent="0.25">
      <c r="A3" s="154" t="s">
        <v>116</v>
      </c>
      <c r="B3" s="154" t="s">
        <v>127</v>
      </c>
      <c r="C3" s="154" t="s">
        <v>128</v>
      </c>
      <c r="D3" s="154" t="s">
        <v>119</v>
      </c>
      <c r="E3" s="154" t="s">
        <v>129</v>
      </c>
      <c r="F3" s="154" t="s">
        <v>121</v>
      </c>
      <c r="G3" s="155">
        <v>2</v>
      </c>
      <c r="H3" s="154" t="s">
        <v>130</v>
      </c>
      <c r="I3" s="154" t="s">
        <v>123</v>
      </c>
      <c r="J3" s="155"/>
      <c r="K3" s="155">
        <v>10.25</v>
      </c>
      <c r="L3" s="155">
        <v>12.5</v>
      </c>
      <c r="M3" s="155">
        <v>8</v>
      </c>
      <c r="N3" s="155"/>
      <c r="O3" s="154"/>
      <c r="P3" s="154" t="s">
        <v>131</v>
      </c>
      <c r="Q3" s="155">
        <v>27.35</v>
      </c>
      <c r="R3" s="155"/>
      <c r="S3" s="156"/>
      <c r="T3" s="155"/>
      <c r="U3" s="154" t="s">
        <v>132</v>
      </c>
      <c r="V3" s="157" t="s">
        <v>133</v>
      </c>
      <c r="W3" s="157" t="str">
        <f t="shared" ref="W3:W49" si="0">MID(P3,4,4)&amp;U3</f>
        <v>2851507</v>
      </c>
    </row>
    <row r="4" spans="1:23" ht="15" customHeight="1" x14ac:dyDescent="0.25">
      <c r="A4" s="154" t="s">
        <v>116</v>
      </c>
      <c r="B4" s="154" t="s">
        <v>134</v>
      </c>
      <c r="C4" s="154" t="s">
        <v>135</v>
      </c>
      <c r="D4" s="154" t="s">
        <v>119</v>
      </c>
      <c r="E4" s="154" t="s">
        <v>136</v>
      </c>
      <c r="F4" s="154" t="s">
        <v>121</v>
      </c>
      <c r="G4" s="155">
        <v>2</v>
      </c>
      <c r="H4" s="154" t="s">
        <v>137</v>
      </c>
      <c r="I4" s="154" t="s">
        <v>123</v>
      </c>
      <c r="J4" s="155"/>
      <c r="K4" s="155">
        <v>10.25</v>
      </c>
      <c r="L4" s="155">
        <v>12.5</v>
      </c>
      <c r="M4" s="155">
        <v>9</v>
      </c>
      <c r="N4" s="155"/>
      <c r="O4" s="154"/>
      <c r="P4" s="154" t="s">
        <v>138</v>
      </c>
      <c r="Q4" s="155">
        <v>31.59</v>
      </c>
      <c r="R4" s="155"/>
      <c r="S4" s="156"/>
      <c r="T4" s="155"/>
      <c r="U4" s="154" t="s">
        <v>139</v>
      </c>
      <c r="V4" s="157" t="s">
        <v>140</v>
      </c>
      <c r="W4" s="157" t="str">
        <f t="shared" si="0"/>
        <v>2852506</v>
      </c>
    </row>
    <row r="5" spans="1:23" ht="15" customHeight="1" x14ac:dyDescent="0.25">
      <c r="A5" s="154" t="s">
        <v>116</v>
      </c>
      <c r="B5" s="154" t="s">
        <v>141</v>
      </c>
      <c r="C5" s="154" t="s">
        <v>142</v>
      </c>
      <c r="D5" s="154" t="s">
        <v>119</v>
      </c>
      <c r="E5" s="154" t="s">
        <v>143</v>
      </c>
      <c r="F5" s="154" t="s">
        <v>121</v>
      </c>
      <c r="G5" s="155">
        <v>2</v>
      </c>
      <c r="H5" s="154" t="s">
        <v>144</v>
      </c>
      <c r="I5" s="154" t="s">
        <v>123</v>
      </c>
      <c r="J5" s="155"/>
      <c r="K5" s="155">
        <v>10.25</v>
      </c>
      <c r="L5" s="155">
        <v>12.5</v>
      </c>
      <c r="M5" s="155">
        <v>9</v>
      </c>
      <c r="N5" s="155"/>
      <c r="O5" s="154"/>
      <c r="P5" s="154" t="s">
        <v>145</v>
      </c>
      <c r="Q5" s="155">
        <v>31.59</v>
      </c>
      <c r="R5" s="155"/>
      <c r="S5" s="156"/>
      <c r="T5" s="155"/>
      <c r="U5" s="154" t="s">
        <v>146</v>
      </c>
      <c r="V5" s="157" t="s">
        <v>147</v>
      </c>
      <c r="W5" s="157" t="str">
        <f t="shared" si="0"/>
        <v>2853505</v>
      </c>
    </row>
    <row r="6" spans="1:23" ht="15" customHeight="1" x14ac:dyDescent="0.25">
      <c r="A6" s="154" t="s">
        <v>116</v>
      </c>
      <c r="B6" s="154" t="s">
        <v>148</v>
      </c>
      <c r="C6" s="154" t="s">
        <v>149</v>
      </c>
      <c r="D6" s="154" t="s">
        <v>119</v>
      </c>
      <c r="E6" s="154" t="s">
        <v>150</v>
      </c>
      <c r="F6" s="154" t="s">
        <v>121</v>
      </c>
      <c r="G6" s="155">
        <v>3</v>
      </c>
      <c r="H6" s="154" t="s">
        <v>151</v>
      </c>
      <c r="I6" s="154" t="s">
        <v>152</v>
      </c>
      <c r="J6" s="155"/>
      <c r="K6" s="155">
        <v>6.5</v>
      </c>
      <c r="L6" s="155">
        <v>10.5</v>
      </c>
      <c r="M6" s="155">
        <v>4</v>
      </c>
      <c r="N6" s="155"/>
      <c r="O6" s="154"/>
      <c r="P6" s="154" t="s">
        <v>153</v>
      </c>
      <c r="Q6" s="155">
        <v>5.35</v>
      </c>
      <c r="R6" s="155"/>
      <c r="S6" s="156"/>
      <c r="T6" s="155"/>
      <c r="U6" s="154" t="s">
        <v>154</v>
      </c>
      <c r="V6" s="157" t="s">
        <v>150</v>
      </c>
      <c r="W6" s="157" t="str">
        <f t="shared" si="0"/>
        <v>2854504</v>
      </c>
    </row>
    <row r="7" spans="1:23" ht="15" customHeight="1" x14ac:dyDescent="0.25">
      <c r="A7" s="154" t="s">
        <v>116</v>
      </c>
      <c r="B7" s="154" t="s">
        <v>155</v>
      </c>
      <c r="C7" s="154" t="s">
        <v>156</v>
      </c>
      <c r="D7" s="154" t="s">
        <v>119</v>
      </c>
      <c r="E7" s="154" t="s">
        <v>157</v>
      </c>
      <c r="F7" s="154" t="s">
        <v>121</v>
      </c>
      <c r="G7" s="155">
        <v>3</v>
      </c>
      <c r="H7" s="154" t="s">
        <v>158</v>
      </c>
      <c r="I7" s="154" t="s">
        <v>152</v>
      </c>
      <c r="J7" s="155"/>
      <c r="K7" s="155">
        <v>6.5</v>
      </c>
      <c r="L7" s="155">
        <v>10.5</v>
      </c>
      <c r="M7" s="155">
        <v>4</v>
      </c>
      <c r="N7" s="155"/>
      <c r="O7" s="154"/>
      <c r="P7" s="154" t="s">
        <v>159</v>
      </c>
      <c r="Q7" s="155">
        <v>6.25</v>
      </c>
      <c r="R7" s="155"/>
      <c r="S7" s="156"/>
      <c r="T7" s="155"/>
      <c r="U7" s="154" t="s">
        <v>160</v>
      </c>
      <c r="V7" s="157" t="s">
        <v>157</v>
      </c>
      <c r="W7" s="157" t="str">
        <f t="shared" si="0"/>
        <v>2855503</v>
      </c>
    </row>
    <row r="8" spans="1:23" ht="15" customHeight="1" x14ac:dyDescent="0.25">
      <c r="A8" s="154" t="s">
        <v>116</v>
      </c>
      <c r="B8" s="154" t="s">
        <v>161</v>
      </c>
      <c r="C8" s="154" t="s">
        <v>162</v>
      </c>
      <c r="D8" s="154" t="s">
        <v>119</v>
      </c>
      <c r="E8" s="154" t="s">
        <v>120</v>
      </c>
      <c r="F8" s="154" t="s">
        <v>163</v>
      </c>
      <c r="G8" s="155">
        <v>2</v>
      </c>
      <c r="H8" s="154" t="s">
        <v>122</v>
      </c>
      <c r="I8" s="154" t="s">
        <v>123</v>
      </c>
      <c r="J8" s="155"/>
      <c r="K8" s="155">
        <v>10.25</v>
      </c>
      <c r="L8" s="155">
        <v>12.5</v>
      </c>
      <c r="M8" s="155">
        <v>7</v>
      </c>
      <c r="N8" s="155"/>
      <c r="O8" s="154"/>
      <c r="P8" s="154" t="s">
        <v>164</v>
      </c>
      <c r="Q8" s="155">
        <v>25</v>
      </c>
      <c r="R8" s="155"/>
      <c r="S8" s="156"/>
      <c r="T8" s="155"/>
      <c r="U8" s="154" t="s">
        <v>165</v>
      </c>
      <c r="V8" s="157" t="s">
        <v>126</v>
      </c>
      <c r="W8" s="157" t="str">
        <f t="shared" si="0"/>
        <v>2850805</v>
      </c>
    </row>
    <row r="9" spans="1:23" ht="15" customHeight="1" x14ac:dyDescent="0.25">
      <c r="A9" s="154" t="s">
        <v>116</v>
      </c>
      <c r="B9" s="154" t="s">
        <v>166</v>
      </c>
      <c r="C9" s="154" t="s">
        <v>167</v>
      </c>
      <c r="D9" s="154" t="s">
        <v>119</v>
      </c>
      <c r="E9" s="154" t="s">
        <v>129</v>
      </c>
      <c r="F9" s="154" t="s">
        <v>163</v>
      </c>
      <c r="G9" s="155">
        <v>2</v>
      </c>
      <c r="H9" s="154" t="s">
        <v>130</v>
      </c>
      <c r="I9" s="154" t="s">
        <v>123</v>
      </c>
      <c r="J9" s="155"/>
      <c r="K9" s="155">
        <v>10.25</v>
      </c>
      <c r="L9" s="155">
        <v>12.5</v>
      </c>
      <c r="M9" s="155">
        <v>8</v>
      </c>
      <c r="N9" s="155"/>
      <c r="O9" s="154"/>
      <c r="P9" s="154" t="s">
        <v>168</v>
      </c>
      <c r="Q9" s="155">
        <v>27.35</v>
      </c>
      <c r="R9" s="155"/>
      <c r="S9" s="156"/>
      <c r="T9" s="155"/>
      <c r="U9" s="154" t="s">
        <v>169</v>
      </c>
      <c r="V9" s="157" t="s">
        <v>133</v>
      </c>
      <c r="W9" s="157" t="str">
        <f t="shared" si="0"/>
        <v>2851804</v>
      </c>
    </row>
    <row r="10" spans="1:23" ht="15" customHeight="1" x14ac:dyDescent="0.25">
      <c r="A10" s="154" t="s">
        <v>116</v>
      </c>
      <c r="B10" s="154" t="s">
        <v>170</v>
      </c>
      <c r="C10" s="154" t="s">
        <v>171</v>
      </c>
      <c r="D10" s="154" t="s">
        <v>119</v>
      </c>
      <c r="E10" s="154" t="s">
        <v>136</v>
      </c>
      <c r="F10" s="154" t="s">
        <v>163</v>
      </c>
      <c r="G10" s="155">
        <v>2</v>
      </c>
      <c r="H10" s="154" t="s">
        <v>137</v>
      </c>
      <c r="I10" s="154" t="s">
        <v>123</v>
      </c>
      <c r="J10" s="155"/>
      <c r="K10" s="155">
        <v>10.25</v>
      </c>
      <c r="L10" s="155">
        <v>12.5</v>
      </c>
      <c r="M10" s="155">
        <v>9</v>
      </c>
      <c r="N10" s="155"/>
      <c r="O10" s="154"/>
      <c r="P10" s="154" t="s">
        <v>172</v>
      </c>
      <c r="Q10" s="155">
        <v>31.59</v>
      </c>
      <c r="R10" s="155"/>
      <c r="S10" s="156"/>
      <c r="T10" s="155"/>
      <c r="U10" s="154" t="s">
        <v>173</v>
      </c>
      <c r="V10" s="157" t="s">
        <v>140</v>
      </c>
      <c r="W10" s="157" t="str">
        <f t="shared" si="0"/>
        <v>2852803</v>
      </c>
    </row>
    <row r="11" spans="1:23" ht="15" customHeight="1" x14ac:dyDescent="0.25">
      <c r="A11" s="154" t="s">
        <v>116</v>
      </c>
      <c r="B11" s="154" t="s">
        <v>174</v>
      </c>
      <c r="C11" s="154" t="s">
        <v>175</v>
      </c>
      <c r="D11" s="154" t="s">
        <v>119</v>
      </c>
      <c r="E11" s="154" t="s">
        <v>143</v>
      </c>
      <c r="F11" s="154" t="s">
        <v>163</v>
      </c>
      <c r="G11" s="155">
        <v>2</v>
      </c>
      <c r="H11" s="154" t="s">
        <v>144</v>
      </c>
      <c r="I11" s="154" t="s">
        <v>123</v>
      </c>
      <c r="J11" s="155"/>
      <c r="K11" s="155">
        <v>10.25</v>
      </c>
      <c r="L11" s="155">
        <v>12.5</v>
      </c>
      <c r="M11" s="155">
        <v>9</v>
      </c>
      <c r="N11" s="155"/>
      <c r="O11" s="154"/>
      <c r="P11" s="154" t="s">
        <v>176</v>
      </c>
      <c r="Q11" s="155">
        <v>31.59</v>
      </c>
      <c r="R11" s="155"/>
      <c r="S11" s="156"/>
      <c r="T11" s="155"/>
      <c r="U11" s="154" t="s">
        <v>177</v>
      </c>
      <c r="V11" s="157" t="s">
        <v>147</v>
      </c>
      <c r="W11" s="157" t="str">
        <f t="shared" si="0"/>
        <v>2853802</v>
      </c>
    </row>
    <row r="12" spans="1:23" ht="15" customHeight="1" x14ac:dyDescent="0.25">
      <c r="A12" s="154" t="s">
        <v>116</v>
      </c>
      <c r="B12" s="154" t="s">
        <v>178</v>
      </c>
      <c r="C12" s="154" t="s">
        <v>179</v>
      </c>
      <c r="D12" s="154" t="s">
        <v>119</v>
      </c>
      <c r="E12" s="154" t="s">
        <v>150</v>
      </c>
      <c r="F12" s="154" t="s">
        <v>163</v>
      </c>
      <c r="G12" s="155">
        <v>3</v>
      </c>
      <c r="H12" s="154" t="s">
        <v>151</v>
      </c>
      <c r="I12" s="154" t="s">
        <v>152</v>
      </c>
      <c r="J12" s="155"/>
      <c r="K12" s="155">
        <v>6.5</v>
      </c>
      <c r="L12" s="155">
        <v>10.5</v>
      </c>
      <c r="M12" s="155">
        <v>4</v>
      </c>
      <c r="N12" s="155"/>
      <c r="O12" s="154"/>
      <c r="P12" s="154" t="s">
        <v>180</v>
      </c>
      <c r="Q12" s="155">
        <v>5.35</v>
      </c>
      <c r="R12" s="155"/>
      <c r="S12" s="156"/>
      <c r="T12" s="155"/>
      <c r="U12" s="154" t="s">
        <v>181</v>
      </c>
      <c r="V12" s="157" t="s">
        <v>150</v>
      </c>
      <c r="W12" s="157" t="str">
        <f t="shared" si="0"/>
        <v>2854801</v>
      </c>
    </row>
    <row r="13" spans="1:23" ht="15" customHeight="1" x14ac:dyDescent="0.25">
      <c r="A13" s="154" t="s">
        <v>116</v>
      </c>
      <c r="B13" s="154" t="s">
        <v>182</v>
      </c>
      <c r="C13" s="154" t="s">
        <v>183</v>
      </c>
      <c r="D13" s="154" t="s">
        <v>119</v>
      </c>
      <c r="E13" s="154" t="s">
        <v>157</v>
      </c>
      <c r="F13" s="154" t="s">
        <v>163</v>
      </c>
      <c r="G13" s="155">
        <v>3</v>
      </c>
      <c r="H13" s="154" t="s">
        <v>158</v>
      </c>
      <c r="I13" s="154" t="s">
        <v>152</v>
      </c>
      <c r="J13" s="155"/>
      <c r="K13" s="155">
        <v>6.5</v>
      </c>
      <c r="L13" s="155">
        <v>10.5</v>
      </c>
      <c r="M13" s="155">
        <v>4</v>
      </c>
      <c r="N13" s="155"/>
      <c r="O13" s="154"/>
      <c r="P13" s="154" t="s">
        <v>184</v>
      </c>
      <c r="Q13" s="155">
        <v>6.25</v>
      </c>
      <c r="R13" s="155"/>
      <c r="S13" s="156"/>
      <c r="T13" s="155"/>
      <c r="U13" s="154" t="s">
        <v>185</v>
      </c>
      <c r="V13" s="157" t="s">
        <v>157</v>
      </c>
      <c r="W13" s="157" t="str">
        <f t="shared" si="0"/>
        <v>2855800</v>
      </c>
    </row>
    <row r="14" spans="1:23" ht="15" customHeight="1" x14ac:dyDescent="0.25">
      <c r="A14" s="154" t="s">
        <v>116</v>
      </c>
      <c r="B14" s="154" t="s">
        <v>186</v>
      </c>
      <c r="C14" s="154" t="s">
        <v>187</v>
      </c>
      <c r="D14" s="154" t="s">
        <v>119</v>
      </c>
      <c r="E14" s="154" t="s">
        <v>120</v>
      </c>
      <c r="F14" s="154" t="s">
        <v>188</v>
      </c>
      <c r="G14" s="155">
        <v>2</v>
      </c>
      <c r="H14" s="154" t="s">
        <v>122</v>
      </c>
      <c r="I14" s="154" t="s">
        <v>123</v>
      </c>
      <c r="J14" s="155"/>
      <c r="K14" s="155">
        <v>10.25</v>
      </c>
      <c r="L14" s="155">
        <v>12.5</v>
      </c>
      <c r="M14" s="155">
        <v>7</v>
      </c>
      <c r="N14" s="155"/>
      <c r="O14" s="154"/>
      <c r="P14" s="154" t="s">
        <v>189</v>
      </c>
      <c r="Q14" s="155">
        <v>25</v>
      </c>
      <c r="R14" s="155"/>
      <c r="S14" s="156"/>
      <c r="T14" s="155"/>
      <c r="U14" s="154" t="s">
        <v>190</v>
      </c>
      <c r="V14" s="157" t="s">
        <v>126</v>
      </c>
      <c r="W14" s="157" t="str">
        <f t="shared" si="0"/>
        <v>2850706</v>
      </c>
    </row>
    <row r="15" spans="1:23" ht="15" customHeight="1" x14ac:dyDescent="0.25">
      <c r="A15" s="154" t="s">
        <v>116</v>
      </c>
      <c r="B15" s="154" t="s">
        <v>191</v>
      </c>
      <c r="C15" s="154" t="s">
        <v>192</v>
      </c>
      <c r="D15" s="154" t="s">
        <v>119</v>
      </c>
      <c r="E15" s="154" t="s">
        <v>129</v>
      </c>
      <c r="F15" s="154" t="s">
        <v>188</v>
      </c>
      <c r="G15" s="155">
        <v>2</v>
      </c>
      <c r="H15" s="154" t="s">
        <v>130</v>
      </c>
      <c r="I15" s="154" t="s">
        <v>123</v>
      </c>
      <c r="J15" s="155"/>
      <c r="K15" s="155">
        <v>10.25</v>
      </c>
      <c r="L15" s="155">
        <v>12.5</v>
      </c>
      <c r="M15" s="155">
        <v>8</v>
      </c>
      <c r="N15" s="155"/>
      <c r="O15" s="154"/>
      <c r="P15" s="154" t="s">
        <v>193</v>
      </c>
      <c r="Q15" s="155">
        <v>27.35</v>
      </c>
      <c r="R15" s="155"/>
      <c r="S15" s="156"/>
      <c r="T15" s="155"/>
      <c r="U15" s="154" t="s">
        <v>194</v>
      </c>
      <c r="V15" s="157" t="s">
        <v>133</v>
      </c>
      <c r="W15" s="157" t="str">
        <f t="shared" si="0"/>
        <v>2851705</v>
      </c>
    </row>
    <row r="16" spans="1:23" ht="15" customHeight="1" x14ac:dyDescent="0.25">
      <c r="A16" s="154" t="s">
        <v>116</v>
      </c>
      <c r="B16" s="154" t="s">
        <v>195</v>
      </c>
      <c r="C16" s="154" t="s">
        <v>196</v>
      </c>
      <c r="D16" s="154" t="s">
        <v>119</v>
      </c>
      <c r="E16" s="154" t="s">
        <v>136</v>
      </c>
      <c r="F16" s="154" t="s">
        <v>188</v>
      </c>
      <c r="G16" s="155">
        <v>2</v>
      </c>
      <c r="H16" s="154" t="s">
        <v>137</v>
      </c>
      <c r="I16" s="154" t="s">
        <v>123</v>
      </c>
      <c r="J16" s="155"/>
      <c r="K16" s="155">
        <v>10.25</v>
      </c>
      <c r="L16" s="155">
        <v>12.5</v>
      </c>
      <c r="M16" s="155">
        <v>9</v>
      </c>
      <c r="N16" s="155"/>
      <c r="O16" s="154"/>
      <c r="P16" s="154" t="s">
        <v>197</v>
      </c>
      <c r="Q16" s="155">
        <v>31.59</v>
      </c>
      <c r="R16" s="155"/>
      <c r="S16" s="156"/>
      <c r="T16" s="155"/>
      <c r="U16" s="154" t="s">
        <v>198</v>
      </c>
      <c r="V16" s="157" t="s">
        <v>140</v>
      </c>
      <c r="W16" s="157" t="str">
        <f t="shared" si="0"/>
        <v>2852704</v>
      </c>
    </row>
    <row r="17" spans="1:23" ht="15" customHeight="1" x14ac:dyDescent="0.25">
      <c r="A17" s="154" t="s">
        <v>116</v>
      </c>
      <c r="B17" s="154" t="s">
        <v>199</v>
      </c>
      <c r="C17" s="154" t="s">
        <v>200</v>
      </c>
      <c r="D17" s="154" t="s">
        <v>119</v>
      </c>
      <c r="E17" s="154" t="s">
        <v>143</v>
      </c>
      <c r="F17" s="154" t="s">
        <v>188</v>
      </c>
      <c r="G17" s="155">
        <v>2</v>
      </c>
      <c r="H17" s="154" t="s">
        <v>144</v>
      </c>
      <c r="I17" s="154" t="s">
        <v>123</v>
      </c>
      <c r="J17" s="155"/>
      <c r="K17" s="155">
        <v>10.25</v>
      </c>
      <c r="L17" s="155">
        <v>12.5</v>
      </c>
      <c r="M17" s="155">
        <v>9</v>
      </c>
      <c r="N17" s="155"/>
      <c r="O17" s="154"/>
      <c r="P17" s="154" t="s">
        <v>201</v>
      </c>
      <c r="Q17" s="155">
        <v>31.59</v>
      </c>
      <c r="R17" s="155"/>
      <c r="S17" s="156"/>
      <c r="T17" s="155"/>
      <c r="U17" s="154" t="s">
        <v>202</v>
      </c>
      <c r="V17" s="157" t="s">
        <v>147</v>
      </c>
      <c r="W17" s="157" t="str">
        <f t="shared" si="0"/>
        <v>2853703</v>
      </c>
    </row>
    <row r="18" spans="1:23" ht="15" customHeight="1" x14ac:dyDescent="0.25">
      <c r="A18" s="154" t="s">
        <v>116</v>
      </c>
      <c r="B18" s="154" t="s">
        <v>203</v>
      </c>
      <c r="C18" s="154" t="s">
        <v>204</v>
      </c>
      <c r="D18" s="154" t="s">
        <v>119</v>
      </c>
      <c r="E18" s="154" t="s">
        <v>150</v>
      </c>
      <c r="F18" s="154" t="s">
        <v>188</v>
      </c>
      <c r="G18" s="155">
        <v>3</v>
      </c>
      <c r="H18" s="154" t="s">
        <v>151</v>
      </c>
      <c r="I18" s="154" t="s">
        <v>152</v>
      </c>
      <c r="J18" s="155"/>
      <c r="K18" s="155">
        <v>6.5</v>
      </c>
      <c r="L18" s="155">
        <v>10.5</v>
      </c>
      <c r="M18" s="155">
        <v>4</v>
      </c>
      <c r="N18" s="155"/>
      <c r="O18" s="154"/>
      <c r="P18" s="154" t="s">
        <v>205</v>
      </c>
      <c r="Q18" s="155">
        <v>5.35</v>
      </c>
      <c r="R18" s="155"/>
      <c r="S18" s="156"/>
      <c r="T18" s="155"/>
      <c r="U18" s="154" t="s">
        <v>206</v>
      </c>
      <c r="V18" s="157" t="s">
        <v>150</v>
      </c>
      <c r="W18" s="157" t="str">
        <f t="shared" si="0"/>
        <v>2854702</v>
      </c>
    </row>
    <row r="19" spans="1:23" ht="15" customHeight="1" x14ac:dyDescent="0.25">
      <c r="A19" s="154" t="s">
        <v>116</v>
      </c>
      <c r="B19" s="154" t="s">
        <v>207</v>
      </c>
      <c r="C19" s="154" t="s">
        <v>208</v>
      </c>
      <c r="D19" s="154" t="s">
        <v>119</v>
      </c>
      <c r="E19" s="154" t="s">
        <v>157</v>
      </c>
      <c r="F19" s="154" t="s">
        <v>188</v>
      </c>
      <c r="G19" s="155">
        <v>3</v>
      </c>
      <c r="H19" s="154" t="s">
        <v>158</v>
      </c>
      <c r="I19" s="154" t="s">
        <v>152</v>
      </c>
      <c r="J19" s="155"/>
      <c r="K19" s="155">
        <v>10</v>
      </c>
      <c r="L19" s="155">
        <v>10</v>
      </c>
      <c r="M19" s="155">
        <v>4</v>
      </c>
      <c r="N19" s="155"/>
      <c r="O19" s="154"/>
      <c r="P19" s="154" t="s">
        <v>209</v>
      </c>
      <c r="Q19" s="155">
        <v>6.25</v>
      </c>
      <c r="R19" s="155"/>
      <c r="S19" s="156"/>
      <c r="T19" s="155"/>
      <c r="U19" s="154" t="s">
        <v>210</v>
      </c>
      <c r="V19" s="157" t="s">
        <v>157</v>
      </c>
      <c r="W19" s="157" t="str">
        <f t="shared" si="0"/>
        <v>2855701</v>
      </c>
    </row>
    <row r="20" spans="1:23" ht="15" customHeight="1" x14ac:dyDescent="0.25">
      <c r="A20" s="154" t="s">
        <v>116</v>
      </c>
      <c r="B20" s="154" t="s">
        <v>211</v>
      </c>
      <c r="C20" s="154" t="s">
        <v>212</v>
      </c>
      <c r="D20" s="154" t="s">
        <v>119</v>
      </c>
      <c r="E20" s="154" t="s">
        <v>120</v>
      </c>
      <c r="F20" s="154" t="s">
        <v>213</v>
      </c>
      <c r="G20" s="155">
        <v>2</v>
      </c>
      <c r="H20" s="154" t="s">
        <v>122</v>
      </c>
      <c r="I20" s="154" t="s">
        <v>123</v>
      </c>
      <c r="J20" s="155"/>
      <c r="K20" s="155">
        <v>10.25</v>
      </c>
      <c r="L20" s="155">
        <v>12.5</v>
      </c>
      <c r="M20" s="155">
        <v>7</v>
      </c>
      <c r="N20" s="155"/>
      <c r="O20" s="154"/>
      <c r="P20" s="154" t="s">
        <v>214</v>
      </c>
      <c r="Q20" s="155">
        <v>25</v>
      </c>
      <c r="R20" s="155"/>
      <c r="S20" s="156"/>
      <c r="T20" s="155"/>
      <c r="U20" s="154" t="s">
        <v>215</v>
      </c>
      <c r="V20" s="157" t="s">
        <v>126</v>
      </c>
      <c r="W20" s="157" t="str">
        <f t="shared" si="0"/>
        <v>2850607</v>
      </c>
    </row>
    <row r="21" spans="1:23" ht="15" customHeight="1" x14ac:dyDescent="0.25">
      <c r="A21" s="154" t="s">
        <v>116</v>
      </c>
      <c r="B21" s="154" t="s">
        <v>216</v>
      </c>
      <c r="C21" s="154" t="s">
        <v>217</v>
      </c>
      <c r="D21" s="154" t="s">
        <v>119</v>
      </c>
      <c r="E21" s="154" t="s">
        <v>129</v>
      </c>
      <c r="F21" s="154" t="s">
        <v>213</v>
      </c>
      <c r="G21" s="155">
        <v>2</v>
      </c>
      <c r="H21" s="154" t="s">
        <v>130</v>
      </c>
      <c r="I21" s="154" t="s">
        <v>123</v>
      </c>
      <c r="J21" s="155"/>
      <c r="K21" s="155">
        <v>10.25</v>
      </c>
      <c r="L21" s="155">
        <v>12.5</v>
      </c>
      <c r="M21" s="155">
        <v>8</v>
      </c>
      <c r="N21" s="155"/>
      <c r="O21" s="154"/>
      <c r="P21" s="154" t="s">
        <v>218</v>
      </c>
      <c r="Q21" s="155">
        <v>27.35</v>
      </c>
      <c r="R21" s="155"/>
      <c r="S21" s="156"/>
      <c r="T21" s="155"/>
      <c r="U21" s="154" t="s">
        <v>219</v>
      </c>
      <c r="V21" s="157" t="s">
        <v>133</v>
      </c>
      <c r="W21" s="157" t="str">
        <f t="shared" si="0"/>
        <v>2851606</v>
      </c>
    </row>
    <row r="22" spans="1:23" ht="15" customHeight="1" x14ac:dyDescent="0.25">
      <c r="A22" s="154" t="s">
        <v>116</v>
      </c>
      <c r="B22" s="154" t="s">
        <v>220</v>
      </c>
      <c r="C22" s="154" t="s">
        <v>221</v>
      </c>
      <c r="D22" s="154" t="s">
        <v>119</v>
      </c>
      <c r="E22" s="154" t="s">
        <v>136</v>
      </c>
      <c r="F22" s="154" t="s">
        <v>213</v>
      </c>
      <c r="G22" s="155">
        <v>2</v>
      </c>
      <c r="H22" s="154" t="s">
        <v>137</v>
      </c>
      <c r="I22" s="154" t="s">
        <v>123</v>
      </c>
      <c r="J22" s="155"/>
      <c r="K22" s="155">
        <v>10.25</v>
      </c>
      <c r="L22" s="155">
        <v>12.5</v>
      </c>
      <c r="M22" s="155">
        <v>9</v>
      </c>
      <c r="N22" s="155"/>
      <c r="O22" s="154"/>
      <c r="P22" s="154" t="s">
        <v>222</v>
      </c>
      <c r="Q22" s="155">
        <v>31.59</v>
      </c>
      <c r="R22" s="155"/>
      <c r="S22" s="156"/>
      <c r="T22" s="155"/>
      <c r="U22" s="154" t="s">
        <v>223</v>
      </c>
      <c r="V22" s="157" t="s">
        <v>140</v>
      </c>
      <c r="W22" s="157" t="str">
        <f t="shared" si="0"/>
        <v>2852605</v>
      </c>
    </row>
    <row r="23" spans="1:23" ht="15" customHeight="1" x14ac:dyDescent="0.25">
      <c r="A23" s="154" t="s">
        <v>116</v>
      </c>
      <c r="B23" s="154" t="s">
        <v>224</v>
      </c>
      <c r="C23" s="154" t="s">
        <v>225</v>
      </c>
      <c r="D23" s="154" t="s">
        <v>119</v>
      </c>
      <c r="E23" s="154" t="s">
        <v>143</v>
      </c>
      <c r="F23" s="154" t="s">
        <v>213</v>
      </c>
      <c r="G23" s="155">
        <v>2</v>
      </c>
      <c r="H23" s="154" t="s">
        <v>144</v>
      </c>
      <c r="I23" s="154" t="s">
        <v>123</v>
      </c>
      <c r="J23" s="155"/>
      <c r="K23" s="155">
        <v>10.25</v>
      </c>
      <c r="L23" s="155">
        <v>12.5</v>
      </c>
      <c r="M23" s="155">
        <v>9</v>
      </c>
      <c r="N23" s="155"/>
      <c r="O23" s="154"/>
      <c r="P23" s="154" t="s">
        <v>226</v>
      </c>
      <c r="Q23" s="155">
        <v>31.59</v>
      </c>
      <c r="R23" s="155"/>
      <c r="S23" s="156"/>
      <c r="T23" s="155"/>
      <c r="U23" s="154" t="s">
        <v>227</v>
      </c>
      <c r="V23" s="157" t="s">
        <v>147</v>
      </c>
      <c r="W23" s="157" t="str">
        <f t="shared" si="0"/>
        <v>2853604</v>
      </c>
    </row>
    <row r="24" spans="1:23" ht="15" customHeight="1" x14ac:dyDescent="0.25">
      <c r="A24" s="154" t="s">
        <v>116</v>
      </c>
      <c r="B24" s="154" t="s">
        <v>228</v>
      </c>
      <c r="C24" s="154" t="s">
        <v>229</v>
      </c>
      <c r="D24" s="154" t="s">
        <v>119</v>
      </c>
      <c r="E24" s="154" t="s">
        <v>150</v>
      </c>
      <c r="F24" s="154" t="s">
        <v>213</v>
      </c>
      <c r="G24" s="155">
        <v>3</v>
      </c>
      <c r="H24" s="154" t="s">
        <v>151</v>
      </c>
      <c r="I24" s="154" t="s">
        <v>152</v>
      </c>
      <c r="J24" s="155"/>
      <c r="K24" s="155">
        <v>6.5</v>
      </c>
      <c r="L24" s="155">
        <v>10.5</v>
      </c>
      <c r="M24" s="155">
        <v>4</v>
      </c>
      <c r="N24" s="155"/>
      <c r="O24" s="154"/>
      <c r="P24" s="154" t="s">
        <v>230</v>
      </c>
      <c r="Q24" s="155">
        <v>5.35</v>
      </c>
      <c r="R24" s="155"/>
      <c r="S24" s="156"/>
      <c r="T24" s="155"/>
      <c r="U24" s="154" t="s">
        <v>231</v>
      </c>
      <c r="V24" s="157" t="s">
        <v>150</v>
      </c>
      <c r="W24" s="157" t="str">
        <f t="shared" si="0"/>
        <v>2854603</v>
      </c>
    </row>
    <row r="25" spans="1:23" ht="15" customHeight="1" x14ac:dyDescent="0.25">
      <c r="A25" s="154" t="s">
        <v>116</v>
      </c>
      <c r="B25" s="154" t="s">
        <v>232</v>
      </c>
      <c r="C25" s="154" t="s">
        <v>233</v>
      </c>
      <c r="D25" s="154" t="s">
        <v>119</v>
      </c>
      <c r="E25" s="154" t="s">
        <v>157</v>
      </c>
      <c r="F25" s="154" t="s">
        <v>213</v>
      </c>
      <c r="G25" s="155">
        <v>3</v>
      </c>
      <c r="H25" s="154" t="s">
        <v>158</v>
      </c>
      <c r="I25" s="154" t="s">
        <v>152</v>
      </c>
      <c r="J25" s="155"/>
      <c r="K25" s="155">
        <v>6.5</v>
      </c>
      <c r="L25" s="155">
        <v>10.5</v>
      </c>
      <c r="M25" s="155">
        <v>4</v>
      </c>
      <c r="N25" s="155"/>
      <c r="O25" s="154"/>
      <c r="P25" s="154" t="s">
        <v>234</v>
      </c>
      <c r="Q25" s="155">
        <v>6.25</v>
      </c>
      <c r="R25" s="155"/>
      <c r="S25" s="156"/>
      <c r="T25" s="155"/>
      <c r="U25" s="154" t="s">
        <v>235</v>
      </c>
      <c r="V25" s="157" t="s">
        <v>157</v>
      </c>
      <c r="W25" s="157" t="str">
        <f t="shared" si="0"/>
        <v>2855602</v>
      </c>
    </row>
    <row r="26" spans="1:23" ht="15" customHeight="1" x14ac:dyDescent="0.25">
      <c r="A26" s="154" t="s">
        <v>116</v>
      </c>
      <c r="B26" s="154" t="s">
        <v>236</v>
      </c>
      <c r="C26" s="154" t="s">
        <v>237</v>
      </c>
      <c r="D26" s="154" t="s">
        <v>119</v>
      </c>
      <c r="E26" s="154" t="s">
        <v>120</v>
      </c>
      <c r="F26" s="154" t="s">
        <v>238</v>
      </c>
      <c r="G26" s="155">
        <v>2</v>
      </c>
      <c r="H26" s="154" t="s">
        <v>122</v>
      </c>
      <c r="I26" s="154" t="s">
        <v>123</v>
      </c>
      <c r="J26" s="155"/>
      <c r="K26" s="155">
        <v>10.25</v>
      </c>
      <c r="L26" s="155">
        <v>12.5</v>
      </c>
      <c r="M26" s="155">
        <v>7</v>
      </c>
      <c r="N26" s="155"/>
      <c r="O26" s="154"/>
      <c r="P26" s="154" t="s">
        <v>239</v>
      </c>
      <c r="Q26" s="155">
        <v>25</v>
      </c>
      <c r="R26" s="155"/>
      <c r="S26" s="156"/>
      <c r="T26" s="155"/>
      <c r="U26" s="154" t="s">
        <v>240</v>
      </c>
      <c r="V26" s="157" t="s">
        <v>126</v>
      </c>
      <c r="W26" s="157" t="str">
        <f t="shared" si="0"/>
        <v>2850300</v>
      </c>
    </row>
    <row r="27" spans="1:23" ht="15" customHeight="1" x14ac:dyDescent="0.25">
      <c r="A27" s="154" t="s">
        <v>116</v>
      </c>
      <c r="B27" s="154" t="s">
        <v>241</v>
      </c>
      <c r="C27" s="154" t="s">
        <v>242</v>
      </c>
      <c r="D27" s="154" t="s">
        <v>119</v>
      </c>
      <c r="E27" s="154" t="s">
        <v>129</v>
      </c>
      <c r="F27" s="154" t="s">
        <v>238</v>
      </c>
      <c r="G27" s="155">
        <v>2</v>
      </c>
      <c r="H27" s="154" t="s">
        <v>130</v>
      </c>
      <c r="I27" s="154" t="s">
        <v>123</v>
      </c>
      <c r="J27" s="155"/>
      <c r="K27" s="155">
        <v>10.25</v>
      </c>
      <c r="L27" s="155">
        <v>12.5</v>
      </c>
      <c r="M27" s="155">
        <v>8</v>
      </c>
      <c r="N27" s="155"/>
      <c r="O27" s="154"/>
      <c r="P27" s="154" t="s">
        <v>243</v>
      </c>
      <c r="Q27" s="155">
        <v>27.35</v>
      </c>
      <c r="R27" s="155"/>
      <c r="S27" s="156"/>
      <c r="T27" s="155"/>
      <c r="U27" s="154" t="s">
        <v>244</v>
      </c>
      <c r="V27" s="157" t="s">
        <v>133</v>
      </c>
      <c r="W27" s="157" t="str">
        <f t="shared" si="0"/>
        <v>2851309</v>
      </c>
    </row>
    <row r="28" spans="1:23" ht="15" customHeight="1" x14ac:dyDescent="0.25">
      <c r="A28" s="154" t="s">
        <v>116</v>
      </c>
      <c r="B28" s="154" t="s">
        <v>245</v>
      </c>
      <c r="C28" s="154" t="s">
        <v>246</v>
      </c>
      <c r="D28" s="154" t="s">
        <v>119</v>
      </c>
      <c r="E28" s="154" t="s">
        <v>136</v>
      </c>
      <c r="F28" s="154" t="s">
        <v>238</v>
      </c>
      <c r="G28" s="155">
        <v>2</v>
      </c>
      <c r="H28" s="154" t="s">
        <v>137</v>
      </c>
      <c r="I28" s="154" t="s">
        <v>123</v>
      </c>
      <c r="J28" s="155"/>
      <c r="K28" s="155">
        <v>10.25</v>
      </c>
      <c r="L28" s="155">
        <v>12.5</v>
      </c>
      <c r="M28" s="155">
        <v>9</v>
      </c>
      <c r="N28" s="155"/>
      <c r="O28" s="154"/>
      <c r="P28" s="154" t="s">
        <v>247</v>
      </c>
      <c r="Q28" s="155">
        <v>31.59</v>
      </c>
      <c r="R28" s="155"/>
      <c r="S28" s="156"/>
      <c r="T28" s="155"/>
      <c r="U28" s="154" t="s">
        <v>248</v>
      </c>
      <c r="V28" s="157" t="s">
        <v>140</v>
      </c>
      <c r="W28" s="157" t="str">
        <f t="shared" si="0"/>
        <v>2852308</v>
      </c>
    </row>
    <row r="29" spans="1:23" ht="15" customHeight="1" x14ac:dyDescent="0.25">
      <c r="A29" s="154" t="s">
        <v>116</v>
      </c>
      <c r="B29" s="154" t="s">
        <v>249</v>
      </c>
      <c r="C29" s="154" t="s">
        <v>250</v>
      </c>
      <c r="D29" s="154" t="s">
        <v>119</v>
      </c>
      <c r="E29" s="154" t="s">
        <v>143</v>
      </c>
      <c r="F29" s="154" t="s">
        <v>238</v>
      </c>
      <c r="G29" s="155">
        <v>2</v>
      </c>
      <c r="H29" s="154" t="s">
        <v>144</v>
      </c>
      <c r="I29" s="154" t="s">
        <v>123</v>
      </c>
      <c r="J29" s="155"/>
      <c r="K29" s="155">
        <v>10.25</v>
      </c>
      <c r="L29" s="155">
        <v>12.5</v>
      </c>
      <c r="M29" s="155">
        <v>9</v>
      </c>
      <c r="N29" s="155"/>
      <c r="O29" s="154"/>
      <c r="P29" s="154" t="s">
        <v>251</v>
      </c>
      <c r="Q29" s="155">
        <v>31.59</v>
      </c>
      <c r="R29" s="155"/>
      <c r="S29" s="156"/>
      <c r="T29" s="155"/>
      <c r="U29" s="154" t="s">
        <v>252</v>
      </c>
      <c r="V29" s="157" t="s">
        <v>147</v>
      </c>
      <c r="W29" s="157" t="str">
        <f t="shared" si="0"/>
        <v>2853307</v>
      </c>
    </row>
    <row r="30" spans="1:23" ht="15" customHeight="1" x14ac:dyDescent="0.25">
      <c r="A30" s="154" t="s">
        <v>116</v>
      </c>
      <c r="B30" s="154" t="s">
        <v>253</v>
      </c>
      <c r="C30" s="154" t="s">
        <v>254</v>
      </c>
      <c r="D30" s="154" t="s">
        <v>119</v>
      </c>
      <c r="E30" s="154" t="s">
        <v>150</v>
      </c>
      <c r="F30" s="154" t="s">
        <v>238</v>
      </c>
      <c r="G30" s="155">
        <v>3</v>
      </c>
      <c r="H30" s="154" t="s">
        <v>151</v>
      </c>
      <c r="I30" s="154" t="s">
        <v>152</v>
      </c>
      <c r="J30" s="155"/>
      <c r="K30" s="155">
        <v>6.5</v>
      </c>
      <c r="L30" s="155">
        <v>10.5</v>
      </c>
      <c r="M30" s="155">
        <v>4</v>
      </c>
      <c r="N30" s="155"/>
      <c r="O30" s="154"/>
      <c r="P30" s="154" t="s">
        <v>255</v>
      </c>
      <c r="Q30" s="155">
        <v>5.35</v>
      </c>
      <c r="R30" s="155"/>
      <c r="S30" s="156"/>
      <c r="T30" s="155"/>
      <c r="U30" s="154" t="s">
        <v>256</v>
      </c>
      <c r="V30" s="157" t="s">
        <v>150</v>
      </c>
      <c r="W30" s="157" t="str">
        <f t="shared" si="0"/>
        <v>2854306</v>
      </c>
    </row>
    <row r="31" spans="1:23" ht="15" customHeight="1" x14ac:dyDescent="0.25">
      <c r="A31" s="154" t="s">
        <v>116</v>
      </c>
      <c r="B31" s="154" t="s">
        <v>257</v>
      </c>
      <c r="C31" s="154" t="s">
        <v>258</v>
      </c>
      <c r="D31" s="154" t="s">
        <v>119</v>
      </c>
      <c r="E31" s="154" t="s">
        <v>157</v>
      </c>
      <c r="F31" s="154" t="s">
        <v>238</v>
      </c>
      <c r="G31" s="155">
        <v>3</v>
      </c>
      <c r="H31" s="154" t="s">
        <v>158</v>
      </c>
      <c r="I31" s="154" t="s">
        <v>152</v>
      </c>
      <c r="J31" s="155"/>
      <c r="K31" s="155">
        <v>6.5</v>
      </c>
      <c r="L31" s="155">
        <v>10.5</v>
      </c>
      <c r="M31" s="155">
        <v>4</v>
      </c>
      <c r="N31" s="155"/>
      <c r="O31" s="154"/>
      <c r="P31" s="154" t="s">
        <v>259</v>
      </c>
      <c r="Q31" s="155">
        <v>6.25</v>
      </c>
      <c r="R31" s="155"/>
      <c r="S31" s="156"/>
      <c r="T31" s="155"/>
      <c r="U31" s="154" t="s">
        <v>260</v>
      </c>
      <c r="V31" s="157" t="s">
        <v>157</v>
      </c>
      <c r="W31" s="157" t="str">
        <f t="shared" si="0"/>
        <v>2855305</v>
      </c>
    </row>
    <row r="32" spans="1:23" ht="15" customHeight="1" x14ac:dyDescent="0.25">
      <c r="A32" s="154" t="s">
        <v>116</v>
      </c>
      <c r="B32" s="154" t="s">
        <v>261</v>
      </c>
      <c r="C32" s="154" t="s">
        <v>262</v>
      </c>
      <c r="D32" s="154" t="s">
        <v>119</v>
      </c>
      <c r="E32" s="154" t="s">
        <v>120</v>
      </c>
      <c r="F32" s="154" t="s">
        <v>263</v>
      </c>
      <c r="G32" s="155">
        <v>2</v>
      </c>
      <c r="H32" s="154" t="s">
        <v>122</v>
      </c>
      <c r="I32" s="154" t="s">
        <v>123</v>
      </c>
      <c r="J32" s="155"/>
      <c r="K32" s="155">
        <v>10.25</v>
      </c>
      <c r="L32" s="155">
        <v>12.5</v>
      </c>
      <c r="M32" s="155">
        <v>7</v>
      </c>
      <c r="N32" s="155"/>
      <c r="O32" s="154"/>
      <c r="P32" s="154" t="s">
        <v>264</v>
      </c>
      <c r="Q32" s="155">
        <v>25</v>
      </c>
      <c r="R32" s="155"/>
      <c r="S32" s="156"/>
      <c r="T32" s="155"/>
      <c r="U32" s="154" t="s">
        <v>265</v>
      </c>
      <c r="V32" s="157" t="s">
        <v>126</v>
      </c>
      <c r="W32" s="157" t="str">
        <f t="shared" si="0"/>
        <v>2850201</v>
      </c>
    </row>
    <row r="33" spans="1:23" ht="15" customHeight="1" x14ac:dyDescent="0.25">
      <c r="A33" s="154" t="s">
        <v>116</v>
      </c>
      <c r="B33" s="154" t="s">
        <v>266</v>
      </c>
      <c r="C33" s="154" t="s">
        <v>267</v>
      </c>
      <c r="D33" s="154" t="s">
        <v>119</v>
      </c>
      <c r="E33" s="154" t="s">
        <v>129</v>
      </c>
      <c r="F33" s="154" t="s">
        <v>263</v>
      </c>
      <c r="G33" s="155">
        <v>2</v>
      </c>
      <c r="H33" s="154" t="s">
        <v>130</v>
      </c>
      <c r="I33" s="154" t="s">
        <v>123</v>
      </c>
      <c r="J33" s="155"/>
      <c r="K33" s="155">
        <v>10.25</v>
      </c>
      <c r="L33" s="155">
        <v>12.5</v>
      </c>
      <c r="M33" s="155">
        <v>8</v>
      </c>
      <c r="N33" s="155"/>
      <c r="O33" s="154"/>
      <c r="P33" s="154" t="s">
        <v>268</v>
      </c>
      <c r="Q33" s="155">
        <v>27.35</v>
      </c>
      <c r="R33" s="155"/>
      <c r="S33" s="156"/>
      <c r="T33" s="155"/>
      <c r="U33" s="154" t="s">
        <v>269</v>
      </c>
      <c r="V33" s="157" t="s">
        <v>133</v>
      </c>
      <c r="W33" s="157" t="str">
        <f t="shared" si="0"/>
        <v>2851200</v>
      </c>
    </row>
    <row r="34" spans="1:23" ht="15" customHeight="1" x14ac:dyDescent="0.25">
      <c r="A34" s="154" t="s">
        <v>116</v>
      </c>
      <c r="B34" s="154" t="s">
        <v>270</v>
      </c>
      <c r="C34" s="154" t="s">
        <v>271</v>
      </c>
      <c r="D34" s="154" t="s">
        <v>119</v>
      </c>
      <c r="E34" s="154" t="s">
        <v>136</v>
      </c>
      <c r="F34" s="154" t="s">
        <v>263</v>
      </c>
      <c r="G34" s="155">
        <v>2</v>
      </c>
      <c r="H34" s="154" t="s">
        <v>137</v>
      </c>
      <c r="I34" s="154" t="s">
        <v>123</v>
      </c>
      <c r="J34" s="155"/>
      <c r="K34" s="155">
        <v>10.25</v>
      </c>
      <c r="L34" s="155">
        <v>12.5</v>
      </c>
      <c r="M34" s="155">
        <v>9</v>
      </c>
      <c r="N34" s="155"/>
      <c r="O34" s="154"/>
      <c r="P34" s="154" t="s">
        <v>272</v>
      </c>
      <c r="Q34" s="155">
        <v>31.59</v>
      </c>
      <c r="R34" s="155"/>
      <c r="S34" s="156"/>
      <c r="T34" s="155"/>
      <c r="U34" s="154" t="s">
        <v>273</v>
      </c>
      <c r="V34" s="157" t="s">
        <v>140</v>
      </c>
      <c r="W34" s="157" t="str">
        <f t="shared" si="0"/>
        <v>2852209</v>
      </c>
    </row>
    <row r="35" spans="1:23" ht="15" customHeight="1" x14ac:dyDescent="0.25">
      <c r="A35" s="154" t="s">
        <v>116</v>
      </c>
      <c r="B35" s="154" t="s">
        <v>274</v>
      </c>
      <c r="C35" s="154" t="s">
        <v>275</v>
      </c>
      <c r="D35" s="154" t="s">
        <v>119</v>
      </c>
      <c r="E35" s="154" t="s">
        <v>143</v>
      </c>
      <c r="F35" s="154" t="s">
        <v>263</v>
      </c>
      <c r="G35" s="155">
        <v>2</v>
      </c>
      <c r="H35" s="154" t="s">
        <v>144</v>
      </c>
      <c r="I35" s="154" t="s">
        <v>123</v>
      </c>
      <c r="J35" s="155"/>
      <c r="K35" s="155">
        <v>10.25</v>
      </c>
      <c r="L35" s="155">
        <v>12.5</v>
      </c>
      <c r="M35" s="155">
        <v>9</v>
      </c>
      <c r="N35" s="155"/>
      <c r="O35" s="154"/>
      <c r="P35" s="154" t="s">
        <v>276</v>
      </c>
      <c r="Q35" s="155">
        <v>31.59</v>
      </c>
      <c r="R35" s="155"/>
      <c r="S35" s="156"/>
      <c r="T35" s="155"/>
      <c r="U35" s="154" t="s">
        <v>277</v>
      </c>
      <c r="V35" s="157" t="s">
        <v>147</v>
      </c>
      <c r="W35" s="157" t="str">
        <f t="shared" si="0"/>
        <v>2853208</v>
      </c>
    </row>
    <row r="36" spans="1:23" ht="15" customHeight="1" x14ac:dyDescent="0.25">
      <c r="A36" s="154" t="s">
        <v>116</v>
      </c>
      <c r="B36" s="154" t="s">
        <v>278</v>
      </c>
      <c r="C36" s="154" t="s">
        <v>279</v>
      </c>
      <c r="D36" s="154" t="s">
        <v>119</v>
      </c>
      <c r="E36" s="154" t="s">
        <v>150</v>
      </c>
      <c r="F36" s="154" t="s">
        <v>263</v>
      </c>
      <c r="G36" s="155">
        <v>3</v>
      </c>
      <c r="H36" s="154" t="s">
        <v>151</v>
      </c>
      <c r="I36" s="154" t="s">
        <v>152</v>
      </c>
      <c r="J36" s="155"/>
      <c r="K36" s="155">
        <v>6.5</v>
      </c>
      <c r="L36" s="155">
        <v>10.5</v>
      </c>
      <c r="M36" s="155">
        <v>4</v>
      </c>
      <c r="N36" s="155"/>
      <c r="O36" s="154"/>
      <c r="P36" s="154" t="s">
        <v>280</v>
      </c>
      <c r="Q36" s="155">
        <v>5.35</v>
      </c>
      <c r="R36" s="155"/>
      <c r="S36" s="156"/>
      <c r="T36" s="155"/>
      <c r="U36" s="154" t="s">
        <v>281</v>
      </c>
      <c r="V36" s="157" t="s">
        <v>150</v>
      </c>
      <c r="W36" s="157" t="str">
        <f t="shared" si="0"/>
        <v>2854207</v>
      </c>
    </row>
    <row r="37" spans="1:23" ht="15" customHeight="1" x14ac:dyDescent="0.25">
      <c r="A37" s="154" t="s">
        <v>116</v>
      </c>
      <c r="B37" s="154" t="s">
        <v>282</v>
      </c>
      <c r="C37" s="154" t="s">
        <v>283</v>
      </c>
      <c r="D37" s="154" t="s">
        <v>119</v>
      </c>
      <c r="E37" s="154" t="s">
        <v>157</v>
      </c>
      <c r="F37" s="154" t="s">
        <v>263</v>
      </c>
      <c r="G37" s="155">
        <v>3</v>
      </c>
      <c r="H37" s="154" t="s">
        <v>158</v>
      </c>
      <c r="I37" s="154" t="s">
        <v>152</v>
      </c>
      <c r="J37" s="155"/>
      <c r="K37" s="155">
        <v>6.5</v>
      </c>
      <c r="L37" s="155">
        <v>10.5</v>
      </c>
      <c r="M37" s="155">
        <v>4</v>
      </c>
      <c r="N37" s="155"/>
      <c r="O37" s="154"/>
      <c r="P37" s="154" t="s">
        <v>284</v>
      </c>
      <c r="Q37" s="155">
        <v>6.25</v>
      </c>
      <c r="R37" s="155"/>
      <c r="S37" s="156"/>
      <c r="T37" s="155"/>
      <c r="U37" s="154" t="s">
        <v>285</v>
      </c>
      <c r="V37" s="157" t="s">
        <v>157</v>
      </c>
      <c r="W37" s="157" t="str">
        <f t="shared" si="0"/>
        <v>2855206</v>
      </c>
    </row>
    <row r="38" spans="1:23" ht="15" customHeight="1" x14ac:dyDescent="0.25">
      <c r="A38" s="154" t="s">
        <v>116</v>
      </c>
      <c r="B38" s="154" t="s">
        <v>286</v>
      </c>
      <c r="C38" s="154" t="s">
        <v>287</v>
      </c>
      <c r="D38" s="154" t="s">
        <v>119</v>
      </c>
      <c r="E38" s="154" t="s">
        <v>120</v>
      </c>
      <c r="F38" s="154" t="s">
        <v>288</v>
      </c>
      <c r="G38" s="155">
        <v>2</v>
      </c>
      <c r="H38" s="154" t="s">
        <v>122</v>
      </c>
      <c r="I38" s="154" t="s">
        <v>123</v>
      </c>
      <c r="J38" s="155"/>
      <c r="K38" s="155">
        <v>10.25</v>
      </c>
      <c r="L38" s="155">
        <v>12.5</v>
      </c>
      <c r="M38" s="155">
        <v>7</v>
      </c>
      <c r="N38" s="155"/>
      <c r="O38" s="154"/>
      <c r="P38" s="154" t="s">
        <v>289</v>
      </c>
      <c r="Q38" s="155">
        <v>25</v>
      </c>
      <c r="R38" s="155"/>
      <c r="S38" s="156"/>
      <c r="T38" s="155"/>
      <c r="U38" s="154" t="s">
        <v>290</v>
      </c>
      <c r="V38" s="157" t="s">
        <v>126</v>
      </c>
      <c r="W38" s="157" t="str">
        <f t="shared" si="0"/>
        <v>2850102</v>
      </c>
    </row>
    <row r="39" spans="1:23" ht="15" customHeight="1" x14ac:dyDescent="0.25">
      <c r="A39" s="154" t="s">
        <v>116</v>
      </c>
      <c r="B39" s="154" t="s">
        <v>291</v>
      </c>
      <c r="C39" s="154" t="s">
        <v>292</v>
      </c>
      <c r="D39" s="154" t="s">
        <v>119</v>
      </c>
      <c r="E39" s="154" t="s">
        <v>129</v>
      </c>
      <c r="F39" s="154" t="s">
        <v>288</v>
      </c>
      <c r="G39" s="155">
        <v>2</v>
      </c>
      <c r="H39" s="154" t="s">
        <v>130</v>
      </c>
      <c r="I39" s="154" t="s">
        <v>123</v>
      </c>
      <c r="J39" s="155"/>
      <c r="K39" s="155">
        <v>10.25</v>
      </c>
      <c r="L39" s="155">
        <v>12.5</v>
      </c>
      <c r="M39" s="155">
        <v>8</v>
      </c>
      <c r="N39" s="155"/>
      <c r="O39" s="154"/>
      <c r="P39" s="154" t="s">
        <v>293</v>
      </c>
      <c r="Q39" s="155">
        <v>27.35</v>
      </c>
      <c r="R39" s="155"/>
      <c r="S39" s="156"/>
      <c r="T39" s="155"/>
      <c r="U39" s="154" t="s">
        <v>294</v>
      </c>
      <c r="V39" s="157" t="s">
        <v>133</v>
      </c>
      <c r="W39" s="157" t="str">
        <f t="shared" si="0"/>
        <v>2851101</v>
      </c>
    </row>
    <row r="40" spans="1:23" ht="15" customHeight="1" x14ac:dyDescent="0.25">
      <c r="A40" s="154" t="s">
        <v>116</v>
      </c>
      <c r="B40" s="154" t="s">
        <v>295</v>
      </c>
      <c r="C40" s="154" t="s">
        <v>296</v>
      </c>
      <c r="D40" s="154" t="s">
        <v>119</v>
      </c>
      <c r="E40" s="154" t="s">
        <v>136</v>
      </c>
      <c r="F40" s="154" t="s">
        <v>288</v>
      </c>
      <c r="G40" s="155">
        <v>2</v>
      </c>
      <c r="H40" s="154" t="s">
        <v>137</v>
      </c>
      <c r="I40" s="154" t="s">
        <v>123</v>
      </c>
      <c r="J40" s="155"/>
      <c r="K40" s="155">
        <v>10.25</v>
      </c>
      <c r="L40" s="155">
        <v>12.5</v>
      </c>
      <c r="M40" s="155">
        <v>9</v>
      </c>
      <c r="N40" s="155"/>
      <c r="O40" s="154"/>
      <c r="P40" s="154" t="s">
        <v>297</v>
      </c>
      <c r="Q40" s="155">
        <v>31.59</v>
      </c>
      <c r="R40" s="155"/>
      <c r="S40" s="156"/>
      <c r="T40" s="155"/>
      <c r="U40" s="154" t="s">
        <v>298</v>
      </c>
      <c r="V40" s="157" t="s">
        <v>140</v>
      </c>
      <c r="W40" s="157" t="str">
        <f t="shared" si="0"/>
        <v>2852100</v>
      </c>
    </row>
    <row r="41" spans="1:23" ht="15" customHeight="1" x14ac:dyDescent="0.25">
      <c r="A41" s="154" t="s">
        <v>116</v>
      </c>
      <c r="B41" s="154" t="s">
        <v>299</v>
      </c>
      <c r="C41" s="154" t="s">
        <v>300</v>
      </c>
      <c r="D41" s="154" t="s">
        <v>119</v>
      </c>
      <c r="E41" s="154" t="s">
        <v>143</v>
      </c>
      <c r="F41" s="154" t="s">
        <v>288</v>
      </c>
      <c r="G41" s="155">
        <v>2</v>
      </c>
      <c r="H41" s="154" t="s">
        <v>144</v>
      </c>
      <c r="I41" s="154" t="s">
        <v>123</v>
      </c>
      <c r="J41" s="155"/>
      <c r="K41" s="155">
        <v>10.25</v>
      </c>
      <c r="L41" s="155">
        <v>12.5</v>
      </c>
      <c r="M41" s="155">
        <v>9</v>
      </c>
      <c r="N41" s="155"/>
      <c r="O41" s="154"/>
      <c r="P41" s="154" t="s">
        <v>301</v>
      </c>
      <c r="Q41" s="155">
        <v>31.59</v>
      </c>
      <c r="R41" s="155"/>
      <c r="S41" s="156"/>
      <c r="T41" s="155"/>
      <c r="U41" s="154" t="s">
        <v>302</v>
      </c>
      <c r="V41" s="157" t="s">
        <v>147</v>
      </c>
      <c r="W41" s="157" t="str">
        <f t="shared" si="0"/>
        <v>2853109</v>
      </c>
    </row>
    <row r="42" spans="1:23" ht="15" customHeight="1" x14ac:dyDescent="0.25">
      <c r="A42" s="154" t="s">
        <v>116</v>
      </c>
      <c r="B42" s="154" t="s">
        <v>303</v>
      </c>
      <c r="C42" s="154" t="s">
        <v>304</v>
      </c>
      <c r="D42" s="154" t="s">
        <v>119</v>
      </c>
      <c r="E42" s="154" t="s">
        <v>150</v>
      </c>
      <c r="F42" s="154" t="s">
        <v>288</v>
      </c>
      <c r="G42" s="155">
        <v>3</v>
      </c>
      <c r="H42" s="154" t="s">
        <v>151</v>
      </c>
      <c r="I42" s="154" t="s">
        <v>152</v>
      </c>
      <c r="J42" s="155"/>
      <c r="K42" s="155">
        <v>6.5</v>
      </c>
      <c r="L42" s="155">
        <v>10.5</v>
      </c>
      <c r="M42" s="155">
        <v>4</v>
      </c>
      <c r="N42" s="155"/>
      <c r="O42" s="154"/>
      <c r="P42" s="154" t="s">
        <v>305</v>
      </c>
      <c r="Q42" s="155">
        <v>5.35</v>
      </c>
      <c r="R42" s="155"/>
      <c r="S42" s="156"/>
      <c r="T42" s="155"/>
      <c r="U42" s="154" t="s">
        <v>306</v>
      </c>
      <c r="V42" s="157" t="s">
        <v>150</v>
      </c>
      <c r="W42" s="157" t="str">
        <f t="shared" si="0"/>
        <v>2854108</v>
      </c>
    </row>
    <row r="43" spans="1:23" ht="15" customHeight="1" x14ac:dyDescent="0.25">
      <c r="A43" s="154" t="s">
        <v>116</v>
      </c>
      <c r="B43" s="154" t="s">
        <v>307</v>
      </c>
      <c r="C43" s="154" t="s">
        <v>308</v>
      </c>
      <c r="D43" s="154" t="s">
        <v>119</v>
      </c>
      <c r="E43" s="154" t="s">
        <v>157</v>
      </c>
      <c r="F43" s="154" t="s">
        <v>288</v>
      </c>
      <c r="G43" s="155">
        <v>3</v>
      </c>
      <c r="H43" s="154" t="s">
        <v>158</v>
      </c>
      <c r="I43" s="154" t="s">
        <v>152</v>
      </c>
      <c r="J43" s="155"/>
      <c r="K43" s="155">
        <v>6.5</v>
      </c>
      <c r="L43" s="155">
        <v>10.5</v>
      </c>
      <c r="M43" s="155">
        <v>4</v>
      </c>
      <c r="N43" s="155"/>
      <c r="O43" s="154"/>
      <c r="P43" s="154" t="s">
        <v>309</v>
      </c>
      <c r="Q43" s="155">
        <v>6.25</v>
      </c>
      <c r="R43" s="155"/>
      <c r="S43" s="156"/>
      <c r="T43" s="155"/>
      <c r="U43" s="154" t="s">
        <v>310</v>
      </c>
      <c r="V43" s="157" t="s">
        <v>157</v>
      </c>
      <c r="W43" s="157" t="str">
        <f t="shared" si="0"/>
        <v>2855107</v>
      </c>
    </row>
    <row r="44" spans="1:23" ht="15" customHeight="1" x14ac:dyDescent="0.25">
      <c r="A44" s="154" t="s">
        <v>116</v>
      </c>
      <c r="B44" s="154" t="s">
        <v>311</v>
      </c>
      <c r="C44" s="154" t="s">
        <v>312</v>
      </c>
      <c r="D44" s="154" t="s">
        <v>119</v>
      </c>
      <c r="E44" s="154" t="s">
        <v>120</v>
      </c>
      <c r="F44" s="154" t="s">
        <v>313</v>
      </c>
      <c r="G44" s="155">
        <v>2</v>
      </c>
      <c r="H44" s="154" t="s">
        <v>122</v>
      </c>
      <c r="I44" s="154" t="s">
        <v>123</v>
      </c>
      <c r="J44" s="155"/>
      <c r="K44" s="155">
        <v>10.25</v>
      </c>
      <c r="L44" s="155">
        <v>12.5</v>
      </c>
      <c r="M44" s="155">
        <v>7</v>
      </c>
      <c r="N44" s="155"/>
      <c r="O44" s="154"/>
      <c r="P44" s="154" t="s">
        <v>314</v>
      </c>
      <c r="Q44" s="155">
        <v>25</v>
      </c>
      <c r="R44" s="155"/>
      <c r="S44" s="156"/>
      <c r="T44" s="155"/>
      <c r="U44" s="154" t="s">
        <v>315</v>
      </c>
      <c r="V44" s="157" t="s">
        <v>126</v>
      </c>
      <c r="W44" s="157" t="str">
        <f t="shared" si="0"/>
        <v>2850409</v>
      </c>
    </row>
    <row r="45" spans="1:23" ht="15" customHeight="1" x14ac:dyDescent="0.25">
      <c r="A45" s="154" t="s">
        <v>116</v>
      </c>
      <c r="B45" s="154" t="s">
        <v>316</v>
      </c>
      <c r="C45" s="154" t="s">
        <v>317</v>
      </c>
      <c r="D45" s="154" t="s">
        <v>119</v>
      </c>
      <c r="E45" s="154" t="s">
        <v>129</v>
      </c>
      <c r="F45" s="154" t="s">
        <v>313</v>
      </c>
      <c r="G45" s="155">
        <v>2</v>
      </c>
      <c r="H45" s="154" t="s">
        <v>130</v>
      </c>
      <c r="I45" s="154" t="s">
        <v>123</v>
      </c>
      <c r="J45" s="155"/>
      <c r="K45" s="155">
        <v>10.25</v>
      </c>
      <c r="L45" s="155">
        <v>12.5</v>
      </c>
      <c r="M45" s="155">
        <v>8</v>
      </c>
      <c r="N45" s="155"/>
      <c r="O45" s="154"/>
      <c r="P45" s="154" t="s">
        <v>318</v>
      </c>
      <c r="Q45" s="155">
        <v>27.35</v>
      </c>
      <c r="R45" s="155"/>
      <c r="S45" s="156"/>
      <c r="T45" s="155"/>
      <c r="U45" s="154" t="s">
        <v>319</v>
      </c>
      <c r="V45" s="157" t="s">
        <v>133</v>
      </c>
      <c r="W45" s="157" t="str">
        <f t="shared" si="0"/>
        <v>2851408</v>
      </c>
    </row>
    <row r="46" spans="1:23" ht="15" customHeight="1" x14ac:dyDescent="0.25">
      <c r="A46" s="154" t="s">
        <v>116</v>
      </c>
      <c r="B46" s="154" t="s">
        <v>320</v>
      </c>
      <c r="C46" s="154" t="s">
        <v>321</v>
      </c>
      <c r="D46" s="154" t="s">
        <v>119</v>
      </c>
      <c r="E46" s="154" t="s">
        <v>136</v>
      </c>
      <c r="F46" s="154" t="s">
        <v>313</v>
      </c>
      <c r="G46" s="155">
        <v>2</v>
      </c>
      <c r="H46" s="154" t="s">
        <v>137</v>
      </c>
      <c r="I46" s="154" t="s">
        <v>123</v>
      </c>
      <c r="J46" s="155"/>
      <c r="K46" s="155">
        <v>10.25</v>
      </c>
      <c r="L46" s="155">
        <v>12.5</v>
      </c>
      <c r="M46" s="155">
        <v>9</v>
      </c>
      <c r="N46" s="155"/>
      <c r="O46" s="154"/>
      <c r="P46" s="154" t="s">
        <v>322</v>
      </c>
      <c r="Q46" s="155">
        <v>31.59</v>
      </c>
      <c r="R46" s="155"/>
      <c r="S46" s="156"/>
      <c r="T46" s="155"/>
      <c r="U46" s="154" t="s">
        <v>323</v>
      </c>
      <c r="V46" s="157" t="s">
        <v>140</v>
      </c>
      <c r="W46" s="157" t="str">
        <f t="shared" si="0"/>
        <v>2852407</v>
      </c>
    </row>
    <row r="47" spans="1:23" ht="15" customHeight="1" x14ac:dyDescent="0.25">
      <c r="A47" s="154" t="s">
        <v>116</v>
      </c>
      <c r="B47" s="154" t="s">
        <v>324</v>
      </c>
      <c r="C47" s="154" t="s">
        <v>325</v>
      </c>
      <c r="D47" s="154" t="s">
        <v>119</v>
      </c>
      <c r="E47" s="154" t="s">
        <v>143</v>
      </c>
      <c r="F47" s="154" t="s">
        <v>313</v>
      </c>
      <c r="G47" s="155">
        <v>2</v>
      </c>
      <c r="H47" s="154" t="s">
        <v>144</v>
      </c>
      <c r="I47" s="154" t="s">
        <v>123</v>
      </c>
      <c r="J47" s="155"/>
      <c r="K47" s="155">
        <v>10.25</v>
      </c>
      <c r="L47" s="155">
        <v>12.5</v>
      </c>
      <c r="M47" s="155">
        <v>9</v>
      </c>
      <c r="N47" s="155"/>
      <c r="O47" s="154"/>
      <c r="P47" s="154" t="s">
        <v>326</v>
      </c>
      <c r="Q47" s="155">
        <v>31.59</v>
      </c>
      <c r="R47" s="155"/>
      <c r="S47" s="156"/>
      <c r="T47" s="155"/>
      <c r="U47" s="154" t="s">
        <v>327</v>
      </c>
      <c r="V47" s="157" t="s">
        <v>147</v>
      </c>
      <c r="W47" s="157" t="str">
        <f t="shared" si="0"/>
        <v>2853406</v>
      </c>
    </row>
    <row r="48" spans="1:23" ht="15" customHeight="1" x14ac:dyDescent="0.25">
      <c r="A48" s="154" t="s">
        <v>116</v>
      </c>
      <c r="B48" s="154" t="s">
        <v>328</v>
      </c>
      <c r="C48" s="154" t="s">
        <v>329</v>
      </c>
      <c r="D48" s="154" t="s">
        <v>119</v>
      </c>
      <c r="E48" s="154" t="s">
        <v>150</v>
      </c>
      <c r="F48" s="154" t="s">
        <v>313</v>
      </c>
      <c r="G48" s="155">
        <v>3</v>
      </c>
      <c r="H48" s="154" t="s">
        <v>151</v>
      </c>
      <c r="I48" s="154" t="s">
        <v>152</v>
      </c>
      <c r="J48" s="155"/>
      <c r="K48" s="155">
        <v>6.5</v>
      </c>
      <c r="L48" s="155">
        <v>10.5</v>
      </c>
      <c r="M48" s="155">
        <v>4</v>
      </c>
      <c r="N48" s="155"/>
      <c r="O48" s="154"/>
      <c r="P48" s="154" t="s">
        <v>330</v>
      </c>
      <c r="Q48" s="155">
        <v>5.35</v>
      </c>
      <c r="R48" s="155"/>
      <c r="S48" s="156"/>
      <c r="T48" s="155"/>
      <c r="U48" s="154" t="s">
        <v>331</v>
      </c>
      <c r="V48" s="157" t="s">
        <v>150</v>
      </c>
      <c r="W48" s="157" t="str">
        <f t="shared" si="0"/>
        <v>2854405</v>
      </c>
    </row>
    <row r="49" spans="1:23" ht="15" customHeight="1" x14ac:dyDescent="0.25">
      <c r="A49" s="154" t="s">
        <v>116</v>
      </c>
      <c r="B49" s="154" t="s">
        <v>332</v>
      </c>
      <c r="C49" s="154" t="s">
        <v>333</v>
      </c>
      <c r="D49" s="154" t="s">
        <v>119</v>
      </c>
      <c r="E49" s="154" t="s">
        <v>157</v>
      </c>
      <c r="F49" s="154" t="s">
        <v>313</v>
      </c>
      <c r="G49" s="155">
        <v>3</v>
      </c>
      <c r="H49" s="154" t="s">
        <v>158</v>
      </c>
      <c r="I49" s="154" t="s">
        <v>152</v>
      </c>
      <c r="J49" s="155"/>
      <c r="K49" s="155">
        <v>6.5</v>
      </c>
      <c r="L49" s="155">
        <v>10.5</v>
      </c>
      <c r="M49" s="155">
        <v>4</v>
      </c>
      <c r="N49" s="155"/>
      <c r="O49" s="154"/>
      <c r="P49" s="154" t="s">
        <v>334</v>
      </c>
      <c r="Q49" s="155">
        <v>6.25</v>
      </c>
      <c r="R49" s="155"/>
      <c r="S49" s="156"/>
      <c r="T49" s="155"/>
      <c r="U49" s="154" t="s">
        <v>335</v>
      </c>
      <c r="V49" s="157" t="s">
        <v>157</v>
      </c>
      <c r="W49" s="157" t="str">
        <f t="shared" si="0"/>
        <v>2855404</v>
      </c>
    </row>
  </sheetData>
  <autoFilter ref="A1:W1203"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1</vt:lpstr>
      <vt:lpstr>Summary</vt:lpstr>
      <vt:lpstr>master reason list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https://vendor.jcpenney.com/wps/myportal/!ut/p/b1/hY_LDoIwEEW_yHRaEMoSBMKjtQotAhtDgjEYERfEKF9vNSauxLub5Jy5uahG1dLCmNi2Y6IS1Zfm1</dc:title>
  <dc:creator>carrie.zhou</dc:creator>
  <cp:lastModifiedBy>朱成</cp:lastModifiedBy>
  <dcterms:created xsi:type="dcterms:W3CDTF">2020-03-02T20:42:47Z</dcterms:created>
  <dcterms:modified xsi:type="dcterms:W3CDTF">2020-03-03T07:07:24Z</dcterms:modified>
</cp:coreProperties>
</file>