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JCP\JCP charge back\"/>
    </mc:Choice>
  </mc:AlternateContent>
  <bookViews>
    <workbookView xWindow="120" yWindow="15" windowWidth="18960" windowHeight="11325" activeTab="1"/>
  </bookViews>
  <sheets>
    <sheet name="Table 1" sheetId="1" r:id="rId1"/>
    <sheet name="Summary" sheetId="2" r:id="rId2"/>
    <sheet name="master reason list" sheetId="4" r:id="rId3"/>
    <sheet name="Sheet2" sheetId="3" r:id="rId4"/>
  </sheets>
  <externalReferences>
    <externalReference r:id="rId5"/>
  </externalReferences>
  <definedNames>
    <definedName name="_xlnm._FilterDatabase" localSheetId="3" hidden="1">Sheet2!$A$1:$W$1203</definedName>
  </definedNames>
  <calcPr calcId="152511"/>
</workbook>
</file>

<file path=xl/calcChain.xml><?xml version="1.0" encoding="utf-8"?>
<calcChain xmlns="http://schemas.openxmlformats.org/spreadsheetml/2006/main">
  <c r="S20" i="2" l="1"/>
  <c r="S18" i="2"/>
  <c r="AI8" i="1"/>
  <c r="W49" i="3" l="1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W2" i="3"/>
  <c r="S12" i="2"/>
  <c r="T12" i="2" s="1"/>
  <c r="Y12" i="2" s="1"/>
  <c r="Z12" i="2" s="1"/>
  <c r="U12" i="2"/>
  <c r="S13" i="2"/>
  <c r="T13" i="2" s="1"/>
  <c r="Y13" i="2" s="1"/>
  <c r="Z13" i="2" s="1"/>
  <c r="U13" i="2"/>
  <c r="S14" i="2"/>
  <c r="T14" i="2" s="1"/>
  <c r="Y14" i="2" s="1"/>
  <c r="Z14" i="2" s="1"/>
  <c r="U14" i="2"/>
  <c r="S15" i="2"/>
  <c r="T15" i="2" s="1"/>
  <c r="Y15" i="2" s="1"/>
  <c r="Z15" i="2" s="1"/>
  <c r="U15" i="2"/>
  <c r="S16" i="2"/>
  <c r="T16" i="2" s="1"/>
  <c r="Y16" i="2" s="1"/>
  <c r="Z16" i="2" s="1"/>
  <c r="U16" i="2"/>
  <c r="S17" i="2"/>
  <c r="T17" i="2" s="1"/>
  <c r="Y17" i="2" s="1"/>
  <c r="Z17" i="2" s="1"/>
  <c r="U17" i="2"/>
  <c r="U18" i="2"/>
  <c r="S19" i="2"/>
  <c r="T19" i="2" s="1"/>
  <c r="Y19" i="2" s="1"/>
  <c r="Z19" i="2" s="1"/>
  <c r="U19" i="2"/>
  <c r="U20" i="2"/>
  <c r="T18" i="2" l="1"/>
  <c r="Y18" i="2" s="1"/>
  <c r="T20" i="2"/>
  <c r="Y20" i="2" s="1"/>
</calcChain>
</file>

<file path=xl/sharedStrings.xml><?xml version="1.0" encoding="utf-8"?>
<sst xmlns="http://schemas.openxmlformats.org/spreadsheetml/2006/main" count="773" uniqueCount="367">
  <si>
    <r>
      <rPr>
        <sz val="10"/>
        <rFont val="Times New Roman"/>
        <family val="1"/>
      </rPr>
      <t>https://vendor.jcpenney.com/wps/myportal/!ut/p/b1/hY_BCoJAFEW_...</t>
    </r>
  </si>
  <si>
    <r>
      <rPr>
        <b/>
        <sz val="9"/>
        <rFont val="Arial"/>
        <family val="2"/>
      </rPr>
      <t>Supplier Compliance Expense Offset Recap</t>
    </r>
  </si>
  <si>
    <r>
      <rPr>
        <sz val="8"/>
        <rFont val="Arial"/>
        <family val="2"/>
      </rPr>
      <t xml:space="preserve">Stores - </t>
    </r>
    <r>
      <rPr>
        <sz val="8"/>
        <color rgb="FF0000FF"/>
        <rFont val="Arial"/>
        <family val="2"/>
      </rPr>
      <t>123182 - E &amp; E CO LTD *</t>
    </r>
  </si>
  <si>
    <r>
      <rPr>
        <sz val="8"/>
        <rFont val="Arial"/>
        <family val="2"/>
      </rPr>
      <t xml:space="preserve">Year 2020 Week 02 </t>
    </r>
    <r>
      <rPr>
        <b/>
        <sz val="8"/>
        <rFont val="Arial"/>
        <family val="2"/>
      </rPr>
      <t xml:space="preserve">thru </t>
    </r>
    <r>
      <rPr>
        <sz val="8"/>
        <rFont val="Arial"/>
        <family val="2"/>
      </rPr>
      <t>Year 2020 Week 02 - Reference 3658174</t>
    </r>
  </si>
  <si>
    <r>
      <rPr>
        <b/>
        <u/>
        <sz val="6"/>
        <rFont val="Arial"/>
        <family val="2"/>
      </rPr>
      <t>Week</t>
    </r>
  </si>
  <si>
    <r>
      <rPr>
        <b/>
        <u/>
        <sz val="6"/>
        <rFont val="Arial"/>
        <family val="2"/>
      </rPr>
      <t>Dept</t>
    </r>
  </si>
  <si>
    <r>
      <rPr>
        <b/>
        <u/>
        <sz val="6"/>
        <rFont val="Arial"/>
        <family val="2"/>
      </rPr>
      <t>Reference #</t>
    </r>
  </si>
  <si>
    <r>
      <rPr>
        <b/>
        <u/>
        <sz val="6"/>
        <rFont val="Arial"/>
        <family val="2"/>
      </rPr>
      <t>Error Description</t>
    </r>
  </si>
  <si>
    <r>
      <rPr>
        <b/>
        <u/>
        <sz val="6"/>
        <rFont val="Arial"/>
        <family val="2"/>
      </rPr>
      <t>Date Sent to AP</t>
    </r>
  </si>
  <si>
    <r>
      <rPr>
        <b/>
        <u/>
        <sz val="6"/>
        <rFont val="Arial"/>
        <family val="2"/>
      </rPr>
      <t>Fill Rate Cost</t>
    </r>
  </si>
  <si>
    <r>
      <rPr>
        <b/>
        <u/>
        <sz val="6"/>
        <rFont val="Arial"/>
        <family val="2"/>
      </rPr>
      <t>Offset</t>
    </r>
  </si>
  <si>
    <r>
      <rPr>
        <b/>
        <u/>
        <sz val="6"/>
        <rFont val="Arial"/>
        <family val="2"/>
      </rPr>
      <t>What-If Offset</t>
    </r>
  </si>
  <si>
    <r>
      <rPr>
        <b/>
        <u/>
        <sz val="6"/>
        <rFont val="Arial"/>
        <family val="2"/>
      </rPr>
      <t>Comments </t>
    </r>
    <r>
      <rPr>
        <b/>
        <sz val="6"/>
        <rFont val="Arial"/>
        <family val="2"/>
      </rPr>
      <t>(</t>
    </r>
    <r>
      <rPr>
        <b/>
        <u/>
        <sz val="6"/>
        <rFont val="Arial"/>
        <family val="2"/>
      </rPr>
      <t>See Help</t>
    </r>
    <r>
      <rPr>
        <b/>
        <sz val="6"/>
        <rFont val="Arial"/>
        <family val="2"/>
      </rPr>
      <t>)</t>
    </r>
  </si>
  <si>
    <r>
      <rPr>
        <b/>
        <u/>
        <sz val="6"/>
        <rFont val="Arial"/>
        <family val="2"/>
      </rPr>
      <t>Examples</t>
    </r>
  </si>
  <si>
    <r>
      <rPr>
        <sz val="6"/>
        <rFont val="Arial"/>
        <family val="2"/>
      </rPr>
      <t>Fill Rate - Shortage on Order</t>
    </r>
  </si>
  <si>
    <r>
      <rPr>
        <sz val="7"/>
        <rFont val="Arial"/>
        <family val="2"/>
      </rPr>
      <t>NON POM PO</t>
    </r>
  </si>
  <si>
    <r>
      <rPr>
        <sz val="7"/>
        <rFont val="Arial"/>
        <family val="2"/>
      </rPr>
      <t>Order Qty</t>
    </r>
  </si>
  <si>
    <r>
      <rPr>
        <sz val="7"/>
        <rFont val="Arial"/>
        <family val="2"/>
      </rPr>
      <t>Rcvd Qty</t>
    </r>
  </si>
  <si>
    <r>
      <rPr>
        <sz val="7"/>
        <rFont val="Arial"/>
        <family val="2"/>
      </rPr>
      <t>Credited Qty</t>
    </r>
  </si>
  <si>
    <r>
      <rPr>
        <sz val="7"/>
        <rFont val="Arial"/>
        <family val="2"/>
      </rPr>
      <t>Variance Qty</t>
    </r>
  </si>
  <si>
    <r>
      <rPr>
        <sz val="7"/>
        <rFont val="Arial"/>
        <family val="2"/>
      </rPr>
      <t>Tolerance Qty **</t>
    </r>
  </si>
  <si>
    <r>
      <rPr>
        <sz val="7"/>
        <rFont val="Arial"/>
        <family val="2"/>
      </rPr>
      <t>Out Of Tolerance Qty</t>
    </r>
  </si>
  <si>
    <r>
      <rPr>
        <sz val="7"/>
        <rFont val="Arial"/>
        <family val="2"/>
      </rPr>
      <t>Out of Tolerance Merch Cost</t>
    </r>
  </si>
  <si>
    <r>
      <rPr>
        <sz val="7"/>
        <rFont val="Arial"/>
        <family val="2"/>
      </rPr>
      <t>Offset</t>
    </r>
  </si>
  <si>
    <r>
      <rPr>
        <sz val="7"/>
        <rFont val="Arial"/>
        <family val="2"/>
      </rPr>
      <t>What-If Offset</t>
    </r>
  </si>
  <si>
    <r>
      <rPr>
        <sz val="7"/>
        <rFont val="Arial"/>
        <family val="2"/>
      </rPr>
      <t>Lot</t>
    </r>
  </si>
  <si>
    <r>
      <rPr>
        <sz val="7"/>
        <rFont val="Arial"/>
        <family val="2"/>
      </rPr>
      <t>Line</t>
    </r>
  </si>
  <si>
    <r>
      <rPr>
        <sz val="7"/>
        <rFont val="Arial"/>
        <family val="2"/>
      </rPr>
      <t>Size</t>
    </r>
  </si>
  <si>
    <r>
      <rPr>
        <sz val="7"/>
        <rFont val="Arial"/>
        <family val="2"/>
      </rPr>
      <t>Out of Tolerance Qty</t>
    </r>
  </si>
  <si>
    <r>
      <rPr>
        <sz val="7"/>
        <rFont val="Arial"/>
        <family val="2"/>
      </rPr>
      <t>Early Ship</t>
    </r>
  </si>
  <si>
    <r>
      <rPr>
        <sz val="7"/>
        <rFont val="Arial"/>
        <family val="2"/>
      </rPr>
      <t>Original Cancel</t>
    </r>
  </si>
  <si>
    <r>
      <rPr>
        <sz val="6"/>
        <rFont val="Arial"/>
        <family val="2"/>
      </rPr>
      <t>*ONLY</t>
    </r>
  </si>
  <si>
    <r>
      <rPr>
        <b/>
        <sz val="7"/>
        <rFont val="Arial"/>
        <family val="2"/>
      </rPr>
      <t>DI Details</t>
    </r>
  </si>
  <si>
    <r>
      <rPr>
        <sz val="7"/>
        <rFont val="Arial"/>
        <family val="2"/>
      </rPr>
      <t>Store</t>
    </r>
  </si>
  <si>
    <r>
      <rPr>
        <sz val="7"/>
        <rFont val="Arial"/>
        <family val="2"/>
      </rPr>
      <t>DI #</t>
    </r>
  </si>
  <si>
    <r>
      <rPr>
        <sz val="6"/>
        <rFont val="Arial"/>
        <family val="2"/>
      </rPr>
      <t>1980-2</t>
    </r>
  </si>
  <si>
    <r>
      <rPr>
        <sz val="6"/>
        <rFont val="Arial"/>
        <family val="2"/>
      </rPr>
      <t>2722-7</t>
    </r>
  </si>
  <si>
    <r>
      <rPr>
        <sz val="6"/>
        <rFont val="Arial"/>
        <family val="2"/>
      </rPr>
      <t>0027-3</t>
    </r>
  </si>
  <si>
    <r>
      <rPr>
        <sz val="6"/>
        <rFont val="Arial"/>
        <family val="2"/>
      </rPr>
      <t>2689-8</t>
    </r>
  </si>
  <si>
    <r>
      <rPr>
        <sz val="6"/>
        <rFont val="Arial"/>
        <family val="2"/>
      </rPr>
      <t>2814-2</t>
    </r>
  </si>
  <si>
    <r>
      <rPr>
        <sz val="6"/>
        <rFont val="Arial"/>
        <family val="2"/>
      </rPr>
      <t>2051-1</t>
    </r>
  </si>
  <si>
    <r>
      <rPr>
        <sz val="6"/>
        <rFont val="Arial"/>
        <family val="2"/>
      </rPr>
      <t>2920-7</t>
    </r>
  </si>
  <si>
    <r>
      <rPr>
        <sz val="6"/>
        <rFont val="Arial"/>
        <family val="2"/>
      </rPr>
      <t>0794-8</t>
    </r>
  </si>
  <si>
    <r>
      <rPr>
        <sz val="6"/>
        <rFont val="Arial"/>
        <family val="2"/>
      </rPr>
      <t>2848-0</t>
    </r>
  </si>
  <si>
    <r>
      <rPr>
        <sz val="10"/>
        <rFont val="Times New Roman"/>
        <family val="1"/>
      </rPr>
      <t>1 of 1                                                                                                                                                                                                          2/21/2020, 2:37 AM</t>
    </r>
  </si>
  <si>
    <t>*ONLY</t>
    <phoneticPr fontId="22" type="noConversion"/>
  </si>
  <si>
    <t>*ONLY</t>
    <phoneticPr fontId="23" type="noConversion"/>
  </si>
  <si>
    <t>N</t>
    <phoneticPr fontId="22" type="noConversion"/>
  </si>
  <si>
    <t>We shipped the PO line</t>
    <phoneticPr fontId="22" type="noConversion"/>
  </si>
  <si>
    <t>*ONLY</t>
    <phoneticPr fontId="23" type="noConversion"/>
  </si>
  <si>
    <t>*ONLY</t>
    <phoneticPr fontId="23" type="noConversion"/>
  </si>
  <si>
    <t>N</t>
    <phoneticPr fontId="23" type="noConversion"/>
  </si>
  <si>
    <t>We shipped the PO line</t>
    <phoneticPr fontId="22" type="noConversion"/>
  </si>
  <si>
    <t>*ONLY</t>
    <phoneticPr fontId="23" type="noConversion"/>
  </si>
  <si>
    <t>N</t>
    <phoneticPr fontId="23" type="noConversion"/>
  </si>
  <si>
    <t>We shipped the PO line</t>
    <phoneticPr fontId="22" type="noConversion"/>
  </si>
  <si>
    <t>*ONLY</t>
    <phoneticPr fontId="23" type="noConversion"/>
  </si>
  <si>
    <t>Email support</t>
    <phoneticPr fontId="13" type="noConversion"/>
  </si>
  <si>
    <t xml:space="preserve">Chargeback valid? </t>
  </si>
  <si>
    <t>Chargeback $</t>
    <phoneticPr fontId="23" type="noConversion"/>
  </si>
  <si>
    <t>Price</t>
    <phoneticPr fontId="23" type="noConversion"/>
  </si>
  <si>
    <t>Detail reason</t>
    <phoneticPr fontId="23" type="noConversion"/>
  </si>
  <si>
    <t>Master reason</t>
    <phoneticPr fontId="23" type="noConversion"/>
  </si>
  <si>
    <t>LIC send date</t>
    <phoneticPr fontId="23" type="noConversion"/>
  </si>
  <si>
    <t>JCP PO NO#</t>
    <phoneticPr fontId="23" type="noConversion"/>
  </si>
  <si>
    <t>JLA item</t>
    <phoneticPr fontId="23" type="noConversion"/>
  </si>
  <si>
    <t>JCP Lot &amp; Line</t>
    <phoneticPr fontId="23" type="noConversion"/>
  </si>
  <si>
    <t>Variance Qty</t>
  </si>
  <si>
    <t>Credited Qty</t>
  </si>
  <si>
    <t>Rcvd Qty</t>
  </si>
  <si>
    <t>Order Qty</t>
  </si>
  <si>
    <t>DI#</t>
    <phoneticPr fontId="23" type="noConversion"/>
  </si>
  <si>
    <t>Store</t>
  </si>
  <si>
    <t>Original Cancel</t>
  </si>
  <si>
    <t>Early Ship</t>
  </si>
  <si>
    <t>Out of Tolerance Qty</t>
  </si>
  <si>
    <t>Tolerance Qty **</t>
  </si>
  <si>
    <t>Size</t>
  </si>
  <si>
    <t>Line</t>
  </si>
  <si>
    <t>Lot</t>
  </si>
  <si>
    <t>JLA investigation</t>
    <phoneticPr fontId="23" type="noConversion"/>
  </si>
  <si>
    <t>DI Details</t>
  </si>
  <si>
    <t>What-If Offset</t>
  </si>
  <si>
    <t>Offset</t>
  </si>
  <si>
    <t>Out of Tolerance Merch Cost</t>
  </si>
  <si>
    <t>Out Of Tolerance Qty</t>
  </si>
  <si>
    <t>NON POM PO</t>
  </si>
  <si>
    <t>Examples</t>
    <phoneticPr fontId="23" type="noConversion"/>
  </si>
  <si>
    <t>Comments (See Help)</t>
    <phoneticPr fontId="23" type="noConversion"/>
  </si>
  <si>
    <t>Fill Rate Cost</t>
    <phoneticPr fontId="23" type="noConversion"/>
  </si>
  <si>
    <t>Date Sent to AP</t>
    <phoneticPr fontId="23" type="noConversion"/>
  </si>
  <si>
    <t>Error Description</t>
    <phoneticPr fontId="23" type="noConversion"/>
  </si>
  <si>
    <t>Reference</t>
  </si>
  <si>
    <t>Sub</t>
    <phoneticPr fontId="23" type="noConversion"/>
  </si>
  <si>
    <t>Week</t>
    <phoneticPr fontId="23" type="noConversion"/>
  </si>
  <si>
    <t>Status</t>
  </si>
  <si>
    <t>UPC</t>
  </si>
  <si>
    <t>Style_Number</t>
  </si>
  <si>
    <t>Pattern</t>
  </si>
  <si>
    <t>Description</t>
  </si>
  <si>
    <t>Color</t>
  </si>
  <si>
    <t>Case_Pack</t>
  </si>
  <si>
    <t>Category</t>
  </si>
  <si>
    <t>Build Cost</t>
  </si>
  <si>
    <t>Width</t>
  </si>
  <si>
    <t>Length</t>
  </si>
  <si>
    <t>Height</t>
  </si>
  <si>
    <t>CustItemNo</t>
  </si>
  <si>
    <t>Price</t>
  </si>
  <si>
    <t>Store count</t>
  </si>
  <si>
    <t>Storeline</t>
  </si>
  <si>
    <t>Description2</t>
  </si>
  <si>
    <t>JCP store sku</t>
  </si>
  <si>
    <t>Active</t>
  </si>
  <si>
    <t>086569944092</t>
  </si>
  <si>
    <t>JC20-646</t>
  </si>
  <si>
    <t>400TC Liquid Cotton Sheet Set</t>
  </si>
  <si>
    <t>F 400TC Liquid Cotton Sheet Se</t>
  </si>
  <si>
    <t>Pure White</t>
  </si>
  <si>
    <t>Full: 81x96/21x32"(2)/54x75+16"</t>
  </si>
  <si>
    <t xml:space="preserve">20 </t>
  </si>
  <si>
    <t>72328500059</t>
  </si>
  <si>
    <t>508</t>
  </si>
  <si>
    <t>F 400TC Liquid Cotton Sheet Set</t>
  </si>
  <si>
    <t>086569944108</t>
  </si>
  <si>
    <t>JC20-647</t>
  </si>
  <si>
    <t>Q 400TC Liquid Cotton Sheet Se</t>
  </si>
  <si>
    <t>Queen: 90x108"/21x32"(2)/60x80+16"</t>
  </si>
  <si>
    <t>72328510059</t>
  </si>
  <si>
    <t>507</t>
  </si>
  <si>
    <t>Q 400TC Liquid Cotton Sheet Set</t>
  </si>
  <si>
    <t>086569944115</t>
  </si>
  <si>
    <t>JC20-648</t>
  </si>
  <si>
    <t>K 400TC Liquid Cotton Sheet Se</t>
  </si>
  <si>
    <t>King: 108x108"/21x40"(2)/78x80+16"</t>
  </si>
  <si>
    <t>72328520059</t>
  </si>
  <si>
    <t>506</t>
  </si>
  <si>
    <t>K 400TC Liquid Cotton Sheet Set</t>
  </si>
  <si>
    <t>086569944139</t>
  </si>
  <si>
    <t>JC20-649</t>
  </si>
  <si>
    <t>CK 400TC Liquid Cotton Sheet S</t>
  </si>
  <si>
    <t>Cal King: 108x108"/21x40"/72x84+16"</t>
  </si>
  <si>
    <t>72328530059</t>
  </si>
  <si>
    <t>505</t>
  </si>
  <si>
    <t>CK 400TC Liquid Cotton Sheet Set</t>
  </si>
  <si>
    <t>086569944177</t>
  </si>
  <si>
    <t>JC21-650</t>
  </si>
  <si>
    <t>Std Liquid Cotton Pillowcase</t>
  </si>
  <si>
    <t>Standard: 21x32"</t>
  </si>
  <si>
    <t xml:space="preserve">21 </t>
  </si>
  <si>
    <t>72328540059</t>
  </si>
  <si>
    <t>504</t>
  </si>
  <si>
    <t>086569944184</t>
  </si>
  <si>
    <t>JC21-651</t>
  </si>
  <si>
    <t>K Liquid Cotton Pillowcase</t>
  </si>
  <si>
    <t>King: 21x40"</t>
  </si>
  <si>
    <t>72328550059</t>
  </si>
  <si>
    <t>503</t>
  </si>
  <si>
    <t>086569944191</t>
  </si>
  <si>
    <t>JC20-652</t>
  </si>
  <si>
    <t>White Sand</t>
  </si>
  <si>
    <t>72328500083</t>
  </si>
  <si>
    <t>805</t>
  </si>
  <si>
    <t>086569944207</t>
  </si>
  <si>
    <t>JC20-653</t>
  </si>
  <si>
    <t>72328510083</t>
  </si>
  <si>
    <t>804</t>
  </si>
  <si>
    <t>086569944214</t>
  </si>
  <si>
    <t>JC20-654</t>
  </si>
  <si>
    <t>72328520083</t>
  </si>
  <si>
    <t>803</t>
  </si>
  <si>
    <t>086569944221</t>
  </si>
  <si>
    <t>JC20-655</t>
  </si>
  <si>
    <t>72328530083</t>
  </si>
  <si>
    <t>802</t>
  </si>
  <si>
    <t>086569944238</t>
  </si>
  <si>
    <t>JC21-656</t>
  </si>
  <si>
    <t>72328540083</t>
  </si>
  <si>
    <t>801</t>
  </si>
  <si>
    <t>086569944245</t>
  </si>
  <si>
    <t>JC21-657</t>
  </si>
  <si>
    <t>72328550083</t>
  </si>
  <si>
    <t>800</t>
  </si>
  <si>
    <t>086569944252</t>
  </si>
  <si>
    <t>JC20-658</t>
  </si>
  <si>
    <t>Seafoam</t>
  </si>
  <si>
    <t>72328500075</t>
  </si>
  <si>
    <t>706</t>
  </si>
  <si>
    <t>086569944269</t>
  </si>
  <si>
    <t>JC20-659</t>
  </si>
  <si>
    <t>72328510075</t>
  </si>
  <si>
    <t>705</t>
  </si>
  <si>
    <t>086569944276</t>
  </si>
  <si>
    <t>JC20-660</t>
  </si>
  <si>
    <t>72328520075</t>
  </si>
  <si>
    <t>704</t>
  </si>
  <si>
    <t>086569944283</t>
  </si>
  <si>
    <t>JC20-661</t>
  </si>
  <si>
    <t>72328530075</t>
  </si>
  <si>
    <t>703</t>
  </si>
  <si>
    <t>086569944290</t>
  </si>
  <si>
    <t>JC21-662</t>
  </si>
  <si>
    <t>72328540075</t>
  </si>
  <si>
    <t>702</t>
  </si>
  <si>
    <t>086569944306</t>
  </si>
  <si>
    <t>JC21-663</t>
  </si>
  <si>
    <t>72328550075</t>
  </si>
  <si>
    <t>701</t>
  </si>
  <si>
    <t>086569944313</t>
  </si>
  <si>
    <t>JC20-664</t>
  </si>
  <si>
    <t>Rose Smoke</t>
  </si>
  <si>
    <t>72328500067</t>
  </si>
  <si>
    <t>607</t>
  </si>
  <si>
    <t>086569944320</t>
  </si>
  <si>
    <t>JC20-665</t>
  </si>
  <si>
    <t>72328510067</t>
  </si>
  <si>
    <t>606</t>
  </si>
  <si>
    <t>086569944337</t>
  </si>
  <si>
    <t>JC20-666</t>
  </si>
  <si>
    <t>72328520067</t>
  </si>
  <si>
    <t>605</t>
  </si>
  <si>
    <t>086569944344</t>
  </si>
  <si>
    <t>JC20-667</t>
  </si>
  <si>
    <t>72328530067</t>
  </si>
  <si>
    <t>604</t>
  </si>
  <si>
    <t>086569944351</t>
  </si>
  <si>
    <t>JC21-668</t>
  </si>
  <si>
    <t>72328540067</t>
  </si>
  <si>
    <t>603</t>
  </si>
  <si>
    <t>086569944368</t>
  </si>
  <si>
    <t>JC21-669</t>
  </si>
  <si>
    <t>72328550067</t>
  </si>
  <si>
    <t>602</t>
  </si>
  <si>
    <t>086569944375</t>
  </si>
  <si>
    <t>JC20-670</t>
  </si>
  <si>
    <t>Mocha</t>
  </si>
  <si>
    <t>72328500034</t>
  </si>
  <si>
    <t>300</t>
  </si>
  <si>
    <t>086569944382</t>
  </si>
  <si>
    <t>JC20-671</t>
  </si>
  <si>
    <t>72328510034</t>
  </si>
  <si>
    <t>309</t>
  </si>
  <si>
    <t>086569944399</t>
  </si>
  <si>
    <t>JC20-672</t>
  </si>
  <si>
    <t>72328520034</t>
  </si>
  <si>
    <t>308</t>
  </si>
  <si>
    <t>086569944405</t>
  </si>
  <si>
    <t>JC20-673</t>
  </si>
  <si>
    <t>72328530034</t>
  </si>
  <si>
    <t>307</t>
  </si>
  <si>
    <t>086569944412</t>
  </si>
  <si>
    <t>JC21-674</t>
  </si>
  <si>
    <t>72328540034</t>
  </si>
  <si>
    <t>306</t>
  </si>
  <si>
    <t>086569944429</t>
  </si>
  <si>
    <t>JC21-675</t>
  </si>
  <si>
    <t>72328550034</t>
  </si>
  <si>
    <t>305</t>
  </si>
  <si>
    <t>086569944436</t>
  </si>
  <si>
    <t>JC20-676</t>
  </si>
  <si>
    <t>Illusion Blue</t>
  </si>
  <si>
    <t>72328500026</t>
  </si>
  <si>
    <t>201</t>
  </si>
  <si>
    <t>086569944443</t>
  </si>
  <si>
    <t>JC20-677</t>
  </si>
  <si>
    <t>72328510026</t>
  </si>
  <si>
    <t>200</t>
  </si>
  <si>
    <t>086569944450</t>
  </si>
  <si>
    <t>JC20-678</t>
  </si>
  <si>
    <t>72328520026</t>
  </si>
  <si>
    <t>209</t>
  </si>
  <si>
    <t>086569944467</t>
  </si>
  <si>
    <t>JC20-679</t>
  </si>
  <si>
    <t>72328530026</t>
  </si>
  <si>
    <t>208</t>
  </si>
  <si>
    <t>086569944474</t>
  </si>
  <si>
    <t>JC21-680</t>
  </si>
  <si>
    <t>72328540026</t>
  </si>
  <si>
    <t>207</t>
  </si>
  <si>
    <t>086569944481</t>
  </si>
  <si>
    <t>JC21-681</t>
  </si>
  <si>
    <t>72328550026</t>
  </si>
  <si>
    <t>206</t>
  </si>
  <si>
    <t>086569944498</t>
  </si>
  <si>
    <t>JC20-682</t>
  </si>
  <si>
    <t>Gray Alloy</t>
  </si>
  <si>
    <t>72328500018</t>
  </si>
  <si>
    <t>102</t>
  </si>
  <si>
    <t>086569944504</t>
  </si>
  <si>
    <t>JC20-683</t>
  </si>
  <si>
    <t>72328510018</t>
  </si>
  <si>
    <t>101</t>
  </si>
  <si>
    <t>086569944511</t>
  </si>
  <si>
    <t>JC20-684</t>
  </si>
  <si>
    <t>72328520018</t>
  </si>
  <si>
    <t>100</t>
  </si>
  <si>
    <t>086569944528</t>
  </si>
  <si>
    <t>JC20-685</t>
  </si>
  <si>
    <t>72328530018</t>
  </si>
  <si>
    <t>109</t>
  </si>
  <si>
    <t>086569944535</t>
  </si>
  <si>
    <t>JC21-686</t>
  </si>
  <si>
    <t>72328540018</t>
  </si>
  <si>
    <t>108</t>
  </si>
  <si>
    <t>086569944542</t>
  </si>
  <si>
    <t>JC21-687</t>
  </si>
  <si>
    <t>72328550018</t>
  </si>
  <si>
    <t>107</t>
  </si>
  <si>
    <t>086569944559</t>
  </si>
  <si>
    <t>JC20-688</t>
  </si>
  <si>
    <t>Plum Splendor</t>
  </si>
  <si>
    <t>72328500042</t>
  </si>
  <si>
    <t>409</t>
  </si>
  <si>
    <t>086569944566</t>
  </si>
  <si>
    <t>JC20-689</t>
  </si>
  <si>
    <t>72328510042</t>
  </si>
  <si>
    <t>408</t>
  </si>
  <si>
    <t>086569944573</t>
  </si>
  <si>
    <t>JC20-690</t>
  </si>
  <si>
    <t>72328520042</t>
  </si>
  <si>
    <t>407</t>
  </si>
  <si>
    <t>086569944580</t>
  </si>
  <si>
    <t>JC20-691</t>
  </si>
  <si>
    <t>72328530042</t>
  </si>
  <si>
    <t>406</t>
  </si>
  <si>
    <t>086569944597</t>
  </si>
  <si>
    <t>JC21-692</t>
  </si>
  <si>
    <t>72328540042</t>
  </si>
  <si>
    <t>405</t>
  </si>
  <si>
    <t>086569944603</t>
  </si>
  <si>
    <t>JC21-693</t>
  </si>
  <si>
    <t>72328550042</t>
  </si>
  <si>
    <t>404</t>
  </si>
  <si>
    <t>Y</t>
    <phoneticPr fontId="22" type="noConversion"/>
  </si>
  <si>
    <t xml:space="preserve">JLA inventory accuracy. </t>
    <phoneticPr fontId="23" type="noConversion"/>
  </si>
  <si>
    <t>JLA under forecast.</t>
    <phoneticPr fontId="22" type="noConversion"/>
  </si>
  <si>
    <t>OOSN not sent</t>
    <phoneticPr fontId="22" type="noConversion"/>
  </si>
  <si>
    <t>N</t>
    <phoneticPr fontId="22" type="noConversion"/>
  </si>
  <si>
    <t>Cancelled by BBB EDI 860</t>
    <phoneticPr fontId="22" type="noConversion"/>
  </si>
  <si>
    <t>Massive west coast port delay due to labor dispute.</t>
    <phoneticPr fontId="22" type="noConversion"/>
  </si>
  <si>
    <t>Discontinued item. BBB still order.</t>
    <phoneticPr fontId="22" type="noConversion"/>
  </si>
  <si>
    <t>Test item. BBB ordered more than projections</t>
    <phoneticPr fontId="22" type="noConversion"/>
  </si>
  <si>
    <t>JCP did not give us enough lead time to build inventory for newly projected/additional demand.</t>
    <phoneticPr fontId="22" type="noConversion"/>
  </si>
  <si>
    <t>Is CB Valid? Y/N</t>
    <phoneticPr fontId="29" type="noConversion"/>
  </si>
  <si>
    <t>Revised Master Reason</t>
    <phoneticPr fontId="22" type="noConversion"/>
  </si>
  <si>
    <t>2019/52</t>
    <phoneticPr fontId="22" type="noConversion"/>
  </si>
  <si>
    <t>2019/52</t>
    <phoneticPr fontId="23" type="noConversion"/>
  </si>
  <si>
    <t>Fill Rate - Shortage on Order</t>
    <phoneticPr fontId="23" type="noConversion"/>
  </si>
  <si>
    <t>2/2/2020</t>
    <phoneticPr fontId="22" type="noConversion"/>
  </si>
  <si>
    <t>000723112391</t>
    <phoneticPr fontId="22" type="noConversion"/>
  </si>
  <si>
    <t>11/25/2019</t>
    <phoneticPr fontId="22" type="noConversion"/>
  </si>
  <si>
    <t>12/5/2019</t>
    <phoneticPr fontId="22" type="noConversion"/>
  </si>
  <si>
    <t>1980-2</t>
    <phoneticPr fontId="22" type="noConversion"/>
  </si>
  <si>
    <t>We had fully shipped this PO on 12/5/2019.</t>
    <phoneticPr fontId="22" type="noConversion"/>
  </si>
  <si>
    <t>2722-7</t>
    <phoneticPr fontId="22" type="noConversion"/>
  </si>
  <si>
    <t>0027-3</t>
    <phoneticPr fontId="22" type="noConversion"/>
  </si>
  <si>
    <t>2689-8</t>
    <phoneticPr fontId="22" type="noConversion"/>
  </si>
  <si>
    <t>1814-2</t>
    <phoneticPr fontId="22" type="noConversion"/>
  </si>
  <si>
    <t>11/25/2019</t>
    <phoneticPr fontId="22" type="noConversion"/>
  </si>
  <si>
    <t>2051-1</t>
    <phoneticPr fontId="22" type="noConversion"/>
  </si>
  <si>
    <t>2920-7</t>
    <phoneticPr fontId="22" type="noConversion"/>
  </si>
  <si>
    <t>We shipped the PO line</t>
    <phoneticPr fontId="23" type="noConversion"/>
  </si>
  <si>
    <t>We had fully shipped this PO on 12/5/2019.</t>
    <phoneticPr fontId="23" type="noConversion"/>
  </si>
  <si>
    <t>N</t>
    <phoneticPr fontId="23" type="noConversion"/>
  </si>
  <si>
    <t>0794-8</t>
    <phoneticPr fontId="22" type="noConversion"/>
  </si>
  <si>
    <t>2848-0</t>
    <phoneticPr fontId="22" type="noConversion"/>
  </si>
  <si>
    <t>N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</si>
</sst>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##0;###0"/>
    <numFmt numFmtId="177" formatCode="d/m/yyyy;@"/>
    <numFmt numFmtId="178" formatCode="###0.00;###0.00"/>
    <numFmt numFmtId="179" formatCode="###000000000000;###000000000000"/>
    <numFmt numFmtId="180" formatCode="mm/dd/yyyy;@"/>
    <numFmt numFmtId="181" formatCode="dd/m/yyyy;@"/>
    <numFmt numFmtId="182" formatCode="\$#,##0.00;\-\$#,##0.00"/>
    <numFmt numFmtId="183" formatCode="m/d/yyyy"/>
    <numFmt numFmtId="184" formatCode="m/d/yyyy;@"/>
  </numFmts>
  <fonts count="34" x14ac:knownFonts="1">
    <font>
      <sz val="10"/>
      <color rgb="FF000000"/>
      <name val="Times New Roman"/>
      <charset val="204"/>
    </font>
    <font>
      <sz val="11"/>
      <color theme="1"/>
      <name val="宋体"/>
      <family val="2"/>
      <charset val="134"/>
      <scheme val="minor"/>
    </font>
    <font>
      <sz val="10"/>
      <name val="Times New Roman"/>
    </font>
    <font>
      <b/>
      <sz val="9"/>
      <name val="Arial"/>
    </font>
    <font>
      <sz val="8"/>
      <name val="Arial"/>
    </font>
    <font>
      <b/>
      <sz val="6"/>
      <name val="Arial"/>
    </font>
    <font>
      <sz val="6"/>
      <name val="Arial"/>
    </font>
    <font>
      <sz val="6"/>
      <color rgb="FF000000"/>
      <name val="Arial"/>
      <family val="2"/>
    </font>
    <font>
      <sz val="6"/>
      <color rgb="FF0000CC"/>
      <name val="Arial"/>
      <family val="2"/>
    </font>
    <font>
      <sz val="7"/>
      <name val="Arial"/>
    </font>
    <font>
      <b/>
      <sz val="7"/>
      <name val="Arial"/>
    </font>
    <font>
      <sz val="10"/>
      <name val="Times New Roman"/>
      <family val="1"/>
    </font>
    <font>
      <b/>
      <sz val="9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  <font>
      <b/>
      <sz val="8"/>
      <name val="Arial"/>
      <family val="2"/>
    </font>
    <font>
      <b/>
      <u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theme="1"/>
      <name val="Arial"/>
      <family val="2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8"/>
      <color indexed="8"/>
      <name val="Arial"/>
      <family val="2"/>
    </font>
    <font>
      <b/>
      <sz val="8"/>
      <color rgb="FF1F497D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indexed="31"/>
        <bgColor indexed="31"/>
      </patternFill>
    </fill>
  </fills>
  <borders count="28">
    <border>
      <left/>
      <right/>
      <top/>
      <bottom/>
      <diagonal/>
    </border>
    <border>
      <left style="thin">
        <color rgb="FF99CCCC"/>
      </left>
      <right style="thin">
        <color rgb="FF726E6D"/>
      </right>
      <top style="thin">
        <color rgb="FF99CCCC"/>
      </top>
      <bottom style="thin">
        <color rgb="FF726E6D"/>
      </bottom>
      <diagonal/>
    </border>
    <border>
      <left style="thin">
        <color rgb="FF99CCCC"/>
      </left>
      <right/>
      <top style="thin">
        <color rgb="FF99CCCC"/>
      </top>
      <bottom style="thin">
        <color rgb="FF726E6D"/>
      </bottom>
      <diagonal/>
    </border>
    <border>
      <left/>
      <right/>
      <top style="thin">
        <color rgb="FF99CCCC"/>
      </top>
      <bottom style="thin">
        <color rgb="FF726E6D"/>
      </bottom>
      <diagonal/>
    </border>
    <border>
      <left/>
      <right style="thin">
        <color rgb="FF726E6D"/>
      </right>
      <top style="thin">
        <color rgb="FF99CCCC"/>
      </top>
      <bottom style="thin">
        <color rgb="FF726E6D"/>
      </bottom>
      <diagonal/>
    </border>
    <border>
      <left style="thin">
        <color rgb="FF726E6D"/>
      </left>
      <right style="thin">
        <color rgb="FF726E6D"/>
      </right>
      <top style="thin">
        <color rgb="FF99CCCC"/>
      </top>
      <bottom style="thin">
        <color rgb="FF726E6D"/>
      </bottom>
      <diagonal/>
    </border>
    <border>
      <left style="thin">
        <color rgb="FF726E6D"/>
      </left>
      <right/>
      <top style="thin">
        <color rgb="FF99CCCC"/>
      </top>
      <bottom style="thin">
        <color rgb="FF726E6D"/>
      </bottom>
      <diagonal/>
    </border>
    <border>
      <left/>
      <right style="thin">
        <color rgb="FF99CCCC"/>
      </right>
      <top style="thin">
        <color rgb="FF99CCCC"/>
      </top>
      <bottom style="thin">
        <color rgb="FF726E6D"/>
      </bottom>
      <diagonal/>
    </border>
    <border>
      <left style="thin">
        <color rgb="FF99CCCC"/>
      </left>
      <right/>
      <top style="thin">
        <color rgb="FF726E6D"/>
      </top>
      <bottom style="thin">
        <color rgb="FF99CCCC"/>
      </bottom>
      <diagonal/>
    </border>
    <border>
      <left/>
      <right/>
      <top style="thin">
        <color rgb="FF726E6D"/>
      </top>
      <bottom style="thin">
        <color rgb="FF99CCCC"/>
      </bottom>
      <diagonal/>
    </border>
    <border>
      <left/>
      <right style="thin">
        <color rgb="FF726E6D"/>
      </right>
      <top style="thin">
        <color rgb="FF726E6D"/>
      </top>
      <bottom style="thin">
        <color rgb="FF99CCCC"/>
      </bottom>
      <diagonal/>
    </border>
    <border>
      <left style="thin">
        <color rgb="FF726E6D"/>
      </left>
      <right/>
      <top style="thin">
        <color rgb="FF726E6D"/>
      </top>
      <bottom style="thin">
        <color rgb="FF99CCCC"/>
      </bottom>
      <diagonal/>
    </border>
    <border>
      <left/>
      <right style="thin">
        <color rgb="FF99CCCC"/>
      </right>
      <top style="thin">
        <color rgb="FF726E6D"/>
      </top>
      <bottom style="thin">
        <color rgb="FF99CCCC"/>
      </bottom>
      <diagonal/>
    </border>
    <border>
      <left style="thin">
        <color rgb="FF99CCCC"/>
      </left>
      <right style="thin">
        <color rgb="FF726E6D"/>
      </right>
      <top style="thin">
        <color rgb="FF726E6D"/>
      </top>
      <bottom style="thin">
        <color rgb="FF726E6D"/>
      </bottom>
      <diagonal/>
    </border>
    <border>
      <left style="thin">
        <color rgb="FF726E6D"/>
      </left>
      <right style="thin">
        <color rgb="FF726E6D"/>
      </right>
      <top style="thin">
        <color rgb="FF726E6D"/>
      </top>
      <bottom style="thin">
        <color rgb="FF726E6D"/>
      </bottom>
      <diagonal/>
    </border>
    <border>
      <left style="thin">
        <color rgb="FF726E6D"/>
      </left>
      <right/>
      <top style="thin">
        <color rgb="FF726E6D"/>
      </top>
      <bottom style="thin">
        <color rgb="FF726E6D"/>
      </bottom>
      <diagonal/>
    </border>
    <border>
      <left/>
      <right/>
      <top style="thin">
        <color rgb="FF726E6D"/>
      </top>
      <bottom style="thin">
        <color rgb="FF726E6D"/>
      </bottom>
      <diagonal/>
    </border>
    <border>
      <left/>
      <right style="thin">
        <color rgb="FF726E6D"/>
      </right>
      <top style="thin">
        <color rgb="FF726E6D"/>
      </top>
      <bottom style="thin">
        <color rgb="FF726E6D"/>
      </bottom>
      <diagonal/>
    </border>
    <border>
      <left/>
      <right style="thin">
        <color rgb="FF99CCCC"/>
      </right>
      <top style="thin">
        <color rgb="FF726E6D"/>
      </top>
      <bottom style="thin">
        <color rgb="FF726E6D"/>
      </bottom>
      <diagonal/>
    </border>
    <border>
      <left style="thin">
        <color rgb="FF99CCCC"/>
      </left>
      <right/>
      <top style="thin">
        <color rgb="FF726E6D"/>
      </top>
      <bottom style="thin">
        <color rgb="FF726E6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24" fillId="0" borderId="0"/>
    <xf numFmtId="0" fontId="28" fillId="0" borderId="0"/>
    <xf numFmtId="0" fontId="30" fillId="0" borderId="0"/>
  </cellStyleXfs>
  <cellXfs count="133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left" wrapText="1"/>
    </xf>
    <xf numFmtId="178" fontId="7" fillId="0" borderId="14" xfId="0" applyNumberFormat="1" applyFont="1" applyFill="1" applyBorder="1" applyAlignment="1">
      <alignment horizontal="left" vertical="top" wrapText="1"/>
    </xf>
    <xf numFmtId="180" fontId="7" fillId="0" borderId="14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176" fontId="7" fillId="0" borderId="11" xfId="0" applyNumberFormat="1" applyFont="1" applyFill="1" applyBorder="1" applyAlignment="1">
      <alignment horizontal="left" vertical="top" wrapText="1"/>
    </xf>
    <xf numFmtId="176" fontId="7" fillId="0" borderId="9" xfId="0" applyNumberFormat="1" applyFont="1" applyFill="1" applyBorder="1" applyAlignment="1">
      <alignment horizontal="left" vertical="top" wrapText="1"/>
    </xf>
    <xf numFmtId="176" fontId="7" fillId="0" borderId="10" xfId="0" applyNumberFormat="1" applyFont="1" applyFill="1" applyBorder="1" applyAlignment="1">
      <alignment horizontal="left" vertical="top" wrapText="1"/>
    </xf>
    <xf numFmtId="176" fontId="8" fillId="0" borderId="11" xfId="0" applyNumberFormat="1" applyFont="1" applyFill="1" applyBorder="1" applyAlignment="1">
      <alignment horizontal="left" vertical="top" wrapText="1"/>
    </xf>
    <xf numFmtId="176" fontId="8" fillId="0" borderId="9" xfId="0" applyNumberFormat="1" applyFont="1" applyFill="1" applyBorder="1" applyAlignment="1">
      <alignment horizontal="left" vertical="top" wrapText="1"/>
    </xf>
    <xf numFmtId="176" fontId="8" fillId="0" borderId="10" xfId="0" applyNumberFormat="1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177" fontId="7" fillId="0" borderId="11" xfId="0" applyNumberFormat="1" applyFont="1" applyFill="1" applyBorder="1" applyAlignment="1">
      <alignment horizontal="left" vertical="top" wrapText="1"/>
    </xf>
    <xf numFmtId="177" fontId="7" fillId="0" borderId="9" xfId="0" applyNumberFormat="1" applyFont="1" applyFill="1" applyBorder="1" applyAlignment="1">
      <alignment horizontal="left" vertical="top" wrapText="1"/>
    </xf>
    <xf numFmtId="177" fontId="7" fillId="0" borderId="10" xfId="0" applyNumberFormat="1" applyFont="1" applyFill="1" applyBorder="1" applyAlignment="1">
      <alignment horizontal="left" vertical="top" wrapText="1"/>
    </xf>
    <xf numFmtId="178" fontId="7" fillId="0" borderId="11" xfId="0" applyNumberFormat="1" applyFont="1" applyFill="1" applyBorder="1" applyAlignment="1">
      <alignment horizontal="center" vertical="top" wrapText="1"/>
    </xf>
    <xf numFmtId="178" fontId="7" fillId="0" borderId="10" xfId="0" applyNumberFormat="1" applyFont="1" applyFill="1" applyBorder="1" applyAlignment="1">
      <alignment horizontal="center" vertical="top" wrapText="1"/>
    </xf>
    <xf numFmtId="178" fontId="7" fillId="0" borderId="11" xfId="0" applyNumberFormat="1" applyFont="1" applyFill="1" applyBorder="1" applyAlignment="1">
      <alignment horizontal="left" vertical="top" wrapText="1"/>
    </xf>
    <xf numFmtId="178" fontId="7" fillId="0" borderId="10" xfId="0" applyNumberFormat="1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179" fontId="7" fillId="0" borderId="15" xfId="0" applyNumberFormat="1" applyFont="1" applyFill="1" applyBorder="1" applyAlignment="1">
      <alignment horizontal="left" vertical="top" wrapText="1"/>
    </xf>
    <xf numFmtId="179" fontId="7" fillId="0" borderId="16" xfId="0" applyNumberFormat="1" applyFont="1" applyFill="1" applyBorder="1" applyAlignment="1">
      <alignment horizontal="left" vertical="top" wrapText="1"/>
    </xf>
    <xf numFmtId="179" fontId="7" fillId="0" borderId="17" xfId="0" applyNumberFormat="1" applyFont="1" applyFill="1" applyBorder="1" applyAlignment="1">
      <alignment horizontal="left" vertical="top" wrapText="1"/>
    </xf>
    <xf numFmtId="176" fontId="7" fillId="0" borderId="15" xfId="0" applyNumberFormat="1" applyFont="1" applyFill="1" applyBorder="1" applyAlignment="1">
      <alignment horizontal="center" vertical="top" wrapText="1"/>
    </xf>
    <xf numFmtId="176" fontId="7" fillId="0" borderId="17" xfId="0" applyNumberFormat="1" applyFont="1" applyFill="1" applyBorder="1" applyAlignment="1">
      <alignment horizontal="center" vertical="top" wrapText="1"/>
    </xf>
    <xf numFmtId="176" fontId="7" fillId="0" borderId="16" xfId="0" applyNumberFormat="1" applyFont="1" applyFill="1" applyBorder="1" applyAlignment="1">
      <alignment horizontal="center" vertical="top" wrapText="1"/>
    </xf>
    <xf numFmtId="178" fontId="7" fillId="0" borderId="15" xfId="0" applyNumberFormat="1" applyFont="1" applyFill="1" applyBorder="1" applyAlignment="1">
      <alignment horizontal="center" vertical="top" wrapText="1"/>
    </xf>
    <xf numFmtId="178" fontId="7" fillId="0" borderId="16" xfId="0" applyNumberFormat="1" applyFont="1" applyFill="1" applyBorder="1" applyAlignment="1">
      <alignment horizontal="center" vertical="top" wrapText="1"/>
    </xf>
    <xf numFmtId="178" fontId="7" fillId="0" borderId="17" xfId="0" applyNumberFormat="1" applyFont="1" applyFill="1" applyBorder="1" applyAlignment="1">
      <alignment horizontal="center" vertical="top" wrapText="1"/>
    </xf>
    <xf numFmtId="178" fontId="7" fillId="0" borderId="18" xfId="0" applyNumberFormat="1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176" fontId="7" fillId="0" borderId="15" xfId="0" applyNumberFormat="1" applyFont="1" applyFill="1" applyBorder="1" applyAlignment="1">
      <alignment horizontal="left" vertical="top" wrapText="1"/>
    </xf>
    <xf numFmtId="176" fontId="7" fillId="0" borderId="17" xfId="0" applyNumberFormat="1" applyFont="1" applyFill="1" applyBorder="1" applyAlignment="1">
      <alignment horizontal="left" vertical="top" wrapText="1"/>
    </xf>
    <xf numFmtId="176" fontId="7" fillId="0" borderId="16" xfId="0" applyNumberFormat="1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181" fontId="7" fillId="0" borderId="15" xfId="0" applyNumberFormat="1" applyFont="1" applyFill="1" applyBorder="1" applyAlignment="1">
      <alignment horizontal="left" vertical="top" wrapText="1"/>
    </xf>
    <xf numFmtId="181" fontId="7" fillId="0" borderId="16" xfId="0" applyNumberFormat="1" applyFont="1" applyFill="1" applyBorder="1" applyAlignment="1">
      <alignment horizontal="left" vertical="top" wrapText="1"/>
    </xf>
    <xf numFmtId="181" fontId="7" fillId="0" borderId="17" xfId="0" applyNumberFormat="1" applyFont="1" applyFill="1" applyBorder="1" applyAlignment="1">
      <alignment horizontal="left" vertical="top" wrapText="1"/>
    </xf>
    <xf numFmtId="0" fontId="10" fillId="0" borderId="19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176" fontId="7" fillId="0" borderId="11" xfId="0" applyNumberFormat="1" applyFont="1" applyFill="1" applyBorder="1" applyAlignment="1">
      <alignment horizontal="center" vertical="top" wrapText="1"/>
    </xf>
    <xf numFmtId="176" fontId="7" fillId="0" borderId="9" xfId="0" applyNumberFormat="1" applyFont="1" applyFill="1" applyBorder="1" applyAlignment="1">
      <alignment horizontal="center" vertical="top" wrapText="1"/>
    </xf>
    <xf numFmtId="176" fontId="7" fillId="0" borderId="10" xfId="0" applyNumberFormat="1" applyFont="1" applyFill="1" applyBorder="1" applyAlignment="1">
      <alignment horizontal="center" vertical="top" wrapText="1"/>
    </xf>
    <xf numFmtId="176" fontId="7" fillId="0" borderId="12" xfId="0" applyNumberFormat="1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176" fontId="7" fillId="0" borderId="18" xfId="0" applyNumberFormat="1" applyFont="1" applyFill="1" applyBorder="1" applyAlignment="1">
      <alignment horizontal="center" vertical="top" wrapText="1"/>
    </xf>
    <xf numFmtId="0" fontId="21" fillId="0" borderId="0" xfId="1" applyFont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182" fontId="21" fillId="0" borderId="20" xfId="1" applyNumberFormat="1" applyFont="1" applyBorder="1" applyAlignment="1">
      <alignment horizontal="center" vertical="center"/>
    </xf>
    <xf numFmtId="183" fontId="21" fillId="0" borderId="20" xfId="1" applyNumberFormat="1" applyFont="1" applyBorder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0" fontId="21" fillId="0" borderId="20" xfId="1" applyFont="1" applyFill="1" applyBorder="1" applyAlignment="1">
      <alignment horizontal="center" vertical="center"/>
    </xf>
    <xf numFmtId="182" fontId="21" fillId="0" borderId="20" xfId="1" applyNumberFormat="1" applyFont="1" applyFill="1" applyBorder="1" applyAlignment="1">
      <alignment horizontal="center" vertical="center"/>
    </xf>
    <xf numFmtId="0" fontId="21" fillId="0" borderId="22" xfId="1" applyFont="1" applyFill="1" applyBorder="1" applyAlignment="1">
      <alignment horizontal="center" vertical="center"/>
    </xf>
    <xf numFmtId="0" fontId="21" fillId="0" borderId="23" xfId="1" applyFont="1" applyFill="1" applyBorder="1" applyAlignment="1">
      <alignment horizontal="center" vertical="center"/>
    </xf>
    <xf numFmtId="182" fontId="21" fillId="0" borderId="23" xfId="1" applyNumberFormat="1" applyFont="1" applyFill="1" applyBorder="1" applyAlignment="1">
      <alignment horizontal="center" vertical="center"/>
    </xf>
    <xf numFmtId="182" fontId="21" fillId="0" borderId="22" xfId="1" applyNumberFormat="1" applyFont="1" applyFill="1" applyBorder="1" applyAlignment="1">
      <alignment horizontal="center" vertical="center"/>
    </xf>
    <xf numFmtId="182" fontId="21" fillId="0" borderId="23" xfId="1" applyNumberFormat="1" applyFont="1" applyFill="1" applyBorder="1" applyAlignment="1">
      <alignment horizontal="center" vertical="center"/>
    </xf>
    <xf numFmtId="0" fontId="21" fillId="0" borderId="23" xfId="1" applyFont="1" applyFill="1" applyBorder="1" applyAlignment="1">
      <alignment horizontal="center" vertical="center"/>
    </xf>
    <xf numFmtId="49" fontId="21" fillId="0" borderId="20" xfId="1" applyNumberFormat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5" fillId="2" borderId="20" xfId="2" applyFont="1" applyFill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1" fillId="3" borderId="20" xfId="1" applyFont="1" applyFill="1" applyBorder="1" applyAlignment="1">
      <alignment horizontal="center" vertical="center" wrapText="1"/>
    </xf>
    <xf numFmtId="0" fontId="26" fillId="2" borderId="24" xfId="1" applyFont="1" applyFill="1" applyBorder="1" applyAlignment="1">
      <alignment horizontal="center" vertical="center"/>
    </xf>
    <xf numFmtId="0" fontId="26" fillId="2" borderId="25" xfId="1" applyFont="1" applyFill="1" applyBorder="1" applyAlignment="1">
      <alignment horizontal="center" vertical="center"/>
    </xf>
    <xf numFmtId="0" fontId="27" fillId="3" borderId="20" xfId="1" applyFont="1" applyFill="1" applyBorder="1" applyAlignment="1">
      <alignment horizontal="center" vertical="center"/>
    </xf>
    <xf numFmtId="2" fontId="21" fillId="0" borderId="20" xfId="1" applyNumberFormat="1" applyFont="1" applyBorder="1" applyAlignment="1">
      <alignment horizontal="center" vertical="center" wrapText="1"/>
    </xf>
    <xf numFmtId="2" fontId="21" fillId="0" borderId="20" xfId="1" applyNumberFormat="1" applyFont="1" applyBorder="1" applyAlignment="1">
      <alignment horizontal="center" vertical="center"/>
    </xf>
    <xf numFmtId="49" fontId="21" fillId="0" borderId="20" xfId="1" applyNumberFormat="1" applyFont="1" applyBorder="1" applyAlignment="1">
      <alignment horizontal="center" vertical="center" wrapText="1"/>
    </xf>
    <xf numFmtId="0" fontId="27" fillId="3" borderId="20" xfId="1" applyFont="1" applyFill="1" applyBorder="1" applyAlignment="1">
      <alignment horizontal="center" vertical="center" wrapText="1"/>
    </xf>
    <xf numFmtId="0" fontId="21" fillId="0" borderId="20" xfId="1" applyFont="1" applyBorder="1" applyAlignment="1">
      <alignment horizontal="center" vertical="center" wrapText="1"/>
    </xf>
    <xf numFmtId="184" fontId="21" fillId="0" borderId="20" xfId="1" applyNumberFormat="1" applyFont="1" applyBorder="1" applyAlignment="1">
      <alignment horizontal="center" vertical="center" wrapText="1"/>
    </xf>
    <xf numFmtId="0" fontId="27" fillId="4" borderId="20" xfId="1" applyFont="1" applyFill="1" applyBorder="1" applyAlignment="1">
      <alignment horizontal="center" vertical="center" wrapText="1"/>
    </xf>
    <xf numFmtId="0" fontId="29" fillId="5" borderId="26" xfId="3" applyFont="1" applyFill="1" applyBorder="1" applyAlignment="1">
      <alignment horizontal="center"/>
    </xf>
    <xf numFmtId="0" fontId="29" fillId="6" borderId="26" xfId="4" applyFont="1" applyFill="1" applyBorder="1" applyAlignment="1">
      <alignment horizontal="center"/>
    </xf>
    <xf numFmtId="0" fontId="1" fillId="0" borderId="0" xfId="1">
      <alignment vertical="center"/>
    </xf>
    <xf numFmtId="0" fontId="29" fillId="0" borderId="27" xfId="3" applyFont="1" applyFill="1" applyBorder="1" applyAlignment="1">
      <alignment wrapText="1"/>
    </xf>
    <xf numFmtId="0" fontId="29" fillId="0" borderId="27" xfId="3" applyFont="1" applyFill="1" applyBorder="1" applyAlignment="1">
      <alignment horizontal="right" wrapText="1"/>
    </xf>
    <xf numFmtId="0" fontId="28" fillId="0" borderId="0" xfId="3"/>
    <xf numFmtId="0" fontId="21" fillId="2" borderId="0" xfId="3" applyFont="1" applyFill="1"/>
    <xf numFmtId="0" fontId="1" fillId="0" borderId="20" xfId="1" applyFill="1" applyBorder="1" applyAlignment="1">
      <alignment horizontal="center"/>
    </xf>
    <xf numFmtId="0" fontId="31" fillId="0" borderId="21" xfId="1" applyFont="1" applyBorder="1" applyAlignment="1">
      <alignment horizontal="center"/>
    </xf>
    <xf numFmtId="0" fontId="31" fillId="0" borderId="23" xfId="1" applyFont="1" applyBorder="1" applyAlignment="1">
      <alignment horizontal="center"/>
    </xf>
    <xf numFmtId="0" fontId="1" fillId="0" borderId="20" xfId="1" applyFont="1" applyFill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0" xfId="1" applyFont="1" applyBorder="1" applyAlignment="1">
      <alignment horizontal="center"/>
    </xf>
    <xf numFmtId="0" fontId="1" fillId="0" borderId="20" xfId="1" applyFill="1" applyBorder="1" applyAlignment="1">
      <alignment horizontal="center" wrapText="1"/>
    </xf>
    <xf numFmtId="0" fontId="1" fillId="0" borderId="20" xfId="1" applyBorder="1" applyAlignment="1">
      <alignment horizontal="center" wrapText="1"/>
    </xf>
    <xf numFmtId="0" fontId="1" fillId="0" borderId="20" xfId="1" applyFill="1" applyBorder="1" applyAlignment="1">
      <alignment horizontal="center" wrapText="1"/>
    </xf>
    <xf numFmtId="0" fontId="32" fillId="0" borderId="20" xfId="1" applyFont="1" applyFill="1" applyBorder="1" applyAlignment="1">
      <alignment horizontal="center" wrapText="1"/>
    </xf>
    <xf numFmtId="0" fontId="33" fillId="7" borderId="20" xfId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top" wrapText="1"/>
    </xf>
    <xf numFmtId="182" fontId="21" fillId="0" borderId="23" xfId="1" applyNumberFormat="1" applyFont="1" applyBorder="1" applyAlignment="1">
      <alignment horizontal="center" vertical="center"/>
    </xf>
    <xf numFmtId="0" fontId="21" fillId="0" borderId="20" xfId="1" applyFont="1" applyFill="1" applyBorder="1" applyAlignment="1">
      <alignment horizontal="center" vertical="center"/>
    </xf>
    <xf numFmtId="183" fontId="21" fillId="0" borderId="20" xfId="1" applyNumberFormat="1" applyFont="1" applyFill="1" applyBorder="1" applyAlignment="1">
      <alignment horizontal="center" vertical="center"/>
    </xf>
    <xf numFmtId="0" fontId="21" fillId="0" borderId="20" xfId="1" applyFont="1" applyFill="1" applyBorder="1" applyAlignment="1">
      <alignment horizontal="center" vertical="center" wrapText="1"/>
    </xf>
    <xf numFmtId="182" fontId="21" fillId="0" borderId="20" xfId="1" applyNumberFormat="1" applyFont="1" applyFill="1" applyBorder="1" applyAlignment="1">
      <alignment horizontal="center" vertical="center"/>
    </xf>
  </cellXfs>
  <cellStyles count="5">
    <cellStyle name="Normal_Sheet2" xfId="4"/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CP%20chargeback%203579704-CO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Summary"/>
      <sheetName val="Sheet2"/>
    </sheetNames>
    <sheetDataSet>
      <sheetData sheetId="0" refreshError="1"/>
      <sheetData sheetId="1" refreshError="1"/>
      <sheetData sheetId="2">
        <row r="1">
          <cell r="C1" t="str">
            <v>Style_Number</v>
          </cell>
          <cell r="D1" t="str">
            <v>Pattern</v>
          </cell>
          <cell r="E1" t="str">
            <v>Description</v>
          </cell>
          <cell r="F1" t="str">
            <v>Color</v>
          </cell>
          <cell r="G1" t="str">
            <v>Case_Pack</v>
          </cell>
          <cell r="H1" t="str">
            <v>Size</v>
          </cell>
          <cell r="I1" t="str">
            <v>Category</v>
          </cell>
          <cell r="J1" t="str">
            <v>Build Cost</v>
          </cell>
          <cell r="K1" t="str">
            <v>Width</v>
          </cell>
          <cell r="L1" t="str">
            <v>Length</v>
          </cell>
          <cell r="M1" t="str">
            <v>Height</v>
          </cell>
          <cell r="P1" t="str">
            <v>CustItemNo</v>
          </cell>
          <cell r="Q1" t="str">
            <v>Price</v>
          </cell>
          <cell r="W1" t="str">
            <v>JCP store sku</v>
          </cell>
        </row>
        <row r="2">
          <cell r="C2" t="str">
            <v>JC20-646</v>
          </cell>
          <cell r="D2" t="str">
            <v>400TC Liquid Cotton Sheet Set</v>
          </cell>
          <cell r="E2" t="str">
            <v>F 400TC Liquid Cotton Sheet Se</v>
          </cell>
          <cell r="F2" t="str">
            <v>Pure White</v>
          </cell>
          <cell r="G2">
            <v>2</v>
          </cell>
          <cell r="H2" t="str">
            <v>Full: 81x96/21x32"(2)/54x75+16"</v>
          </cell>
          <cell r="I2" t="str">
            <v xml:space="preserve">20 </v>
          </cell>
          <cell r="K2">
            <v>10.25</v>
          </cell>
          <cell r="L2">
            <v>12.5</v>
          </cell>
          <cell r="M2">
            <v>7</v>
          </cell>
          <cell r="P2" t="str">
            <v>72328500059</v>
          </cell>
          <cell r="Q2">
            <v>25</v>
          </cell>
          <cell r="W2" t="str">
            <v>2850508</v>
          </cell>
        </row>
        <row r="3">
          <cell r="C3" t="str">
            <v>JC20-647</v>
          </cell>
          <cell r="D3" t="str">
            <v>400TC Liquid Cotton Sheet Set</v>
          </cell>
          <cell r="E3" t="str">
            <v>Q 400TC Liquid Cotton Sheet Se</v>
          </cell>
          <cell r="F3" t="str">
            <v>Pure White</v>
          </cell>
          <cell r="G3">
            <v>2</v>
          </cell>
          <cell r="H3" t="str">
            <v>Queen: 90x108"/21x32"(2)/60x80+16"</v>
          </cell>
          <cell r="I3" t="str">
            <v xml:space="preserve">20 </v>
          </cell>
          <cell r="K3">
            <v>10.25</v>
          </cell>
          <cell r="L3">
            <v>12.5</v>
          </cell>
          <cell r="M3">
            <v>8</v>
          </cell>
          <cell r="P3" t="str">
            <v>72328510059</v>
          </cell>
          <cell r="Q3">
            <v>27.35</v>
          </cell>
          <cell r="W3" t="str">
            <v>2851507</v>
          </cell>
        </row>
        <row r="4">
          <cell r="C4" t="str">
            <v>JC20-648</v>
          </cell>
          <cell r="D4" t="str">
            <v>400TC Liquid Cotton Sheet Set</v>
          </cell>
          <cell r="E4" t="str">
            <v>K 400TC Liquid Cotton Sheet Se</v>
          </cell>
          <cell r="F4" t="str">
            <v>Pure White</v>
          </cell>
          <cell r="G4">
            <v>2</v>
          </cell>
          <cell r="H4" t="str">
            <v>King: 108x108"/21x40"(2)/78x80+16"</v>
          </cell>
          <cell r="I4" t="str">
            <v xml:space="preserve">20 </v>
          </cell>
          <cell r="K4">
            <v>10.25</v>
          </cell>
          <cell r="L4">
            <v>12.5</v>
          </cell>
          <cell r="M4">
            <v>9</v>
          </cell>
          <cell r="P4" t="str">
            <v>72328520059</v>
          </cell>
          <cell r="Q4">
            <v>31.59</v>
          </cell>
          <cell r="W4" t="str">
            <v>2852506</v>
          </cell>
        </row>
        <row r="5">
          <cell r="C5" t="str">
            <v>JC20-649</v>
          </cell>
          <cell r="D5" t="str">
            <v>400TC Liquid Cotton Sheet Set</v>
          </cell>
          <cell r="E5" t="str">
            <v>CK 400TC Liquid Cotton Sheet S</v>
          </cell>
          <cell r="F5" t="str">
            <v>Pure White</v>
          </cell>
          <cell r="G5">
            <v>2</v>
          </cell>
          <cell r="H5" t="str">
            <v>Cal King: 108x108"/21x40"/72x84+16"</v>
          </cell>
          <cell r="I5" t="str">
            <v xml:space="preserve">20 </v>
          </cell>
          <cell r="K5">
            <v>10.25</v>
          </cell>
          <cell r="L5">
            <v>12.5</v>
          </cell>
          <cell r="M5">
            <v>9</v>
          </cell>
          <cell r="P5" t="str">
            <v>72328530059</v>
          </cell>
          <cell r="Q5">
            <v>31.59</v>
          </cell>
          <cell r="W5" t="str">
            <v>2853505</v>
          </cell>
        </row>
        <row r="6">
          <cell r="C6" t="str">
            <v>JC21-650</v>
          </cell>
          <cell r="D6" t="str">
            <v>400TC Liquid Cotton Sheet Set</v>
          </cell>
          <cell r="E6" t="str">
            <v>Std Liquid Cotton Pillowcase</v>
          </cell>
          <cell r="F6" t="str">
            <v>Pure White</v>
          </cell>
          <cell r="G6">
            <v>3</v>
          </cell>
          <cell r="H6" t="str">
            <v>Standard: 21x32"</v>
          </cell>
          <cell r="I6" t="str">
            <v xml:space="preserve">21 </v>
          </cell>
          <cell r="K6">
            <v>6.5</v>
          </cell>
          <cell r="L6">
            <v>10.5</v>
          </cell>
          <cell r="M6">
            <v>4</v>
          </cell>
          <cell r="P6" t="str">
            <v>72328540059</v>
          </cell>
          <cell r="Q6">
            <v>5.35</v>
          </cell>
          <cell r="W6" t="str">
            <v>2854504</v>
          </cell>
        </row>
        <row r="7">
          <cell r="C7" t="str">
            <v>JC21-651</v>
          </cell>
          <cell r="D7" t="str">
            <v>400TC Liquid Cotton Sheet Set</v>
          </cell>
          <cell r="E7" t="str">
            <v>K Liquid Cotton Pillowcase</v>
          </cell>
          <cell r="F7" t="str">
            <v>Pure White</v>
          </cell>
          <cell r="G7">
            <v>3</v>
          </cell>
          <cell r="H7" t="str">
            <v>King: 21x40"</v>
          </cell>
          <cell r="I7" t="str">
            <v xml:space="preserve">21 </v>
          </cell>
          <cell r="K7">
            <v>6.5</v>
          </cell>
          <cell r="L7">
            <v>10.5</v>
          </cell>
          <cell r="M7">
            <v>4</v>
          </cell>
          <cell r="P7" t="str">
            <v>72328550059</v>
          </cell>
          <cell r="Q7">
            <v>6.25</v>
          </cell>
          <cell r="W7" t="str">
            <v>2855503</v>
          </cell>
        </row>
        <row r="8">
          <cell r="C8" t="str">
            <v>JC20-652</v>
          </cell>
          <cell r="D8" t="str">
            <v>400TC Liquid Cotton Sheet Set</v>
          </cell>
          <cell r="E8" t="str">
            <v>F 400TC Liquid Cotton Sheet Se</v>
          </cell>
          <cell r="F8" t="str">
            <v>White Sand</v>
          </cell>
          <cell r="G8">
            <v>2</v>
          </cell>
          <cell r="H8" t="str">
            <v>Full: 81x96/21x32"(2)/54x75+16"</v>
          </cell>
          <cell r="I8" t="str">
            <v xml:space="preserve">20 </v>
          </cell>
          <cell r="K8">
            <v>10.25</v>
          </cell>
          <cell r="L8">
            <v>12.5</v>
          </cell>
          <cell r="M8">
            <v>7</v>
          </cell>
          <cell r="P8" t="str">
            <v>72328500083</v>
          </cell>
          <cell r="Q8">
            <v>25</v>
          </cell>
          <cell r="W8" t="str">
            <v>2850805</v>
          </cell>
        </row>
        <row r="9">
          <cell r="C9" t="str">
            <v>JC20-653</v>
          </cell>
          <cell r="D9" t="str">
            <v>400TC Liquid Cotton Sheet Set</v>
          </cell>
          <cell r="E9" t="str">
            <v>Q 400TC Liquid Cotton Sheet Se</v>
          </cell>
          <cell r="F9" t="str">
            <v>White Sand</v>
          </cell>
          <cell r="G9">
            <v>2</v>
          </cell>
          <cell r="H9" t="str">
            <v>Queen: 90x108"/21x32"(2)/60x80+16"</v>
          </cell>
          <cell r="I9" t="str">
            <v xml:space="preserve">20 </v>
          </cell>
          <cell r="K9">
            <v>10.25</v>
          </cell>
          <cell r="L9">
            <v>12.5</v>
          </cell>
          <cell r="M9">
            <v>8</v>
          </cell>
          <cell r="P9" t="str">
            <v>72328510083</v>
          </cell>
          <cell r="Q9">
            <v>27.35</v>
          </cell>
          <cell r="W9" t="str">
            <v>2851804</v>
          </cell>
        </row>
        <row r="10">
          <cell r="C10" t="str">
            <v>JC20-654</v>
          </cell>
          <cell r="D10" t="str">
            <v>400TC Liquid Cotton Sheet Set</v>
          </cell>
          <cell r="E10" t="str">
            <v>K 400TC Liquid Cotton Sheet Se</v>
          </cell>
          <cell r="F10" t="str">
            <v>White Sand</v>
          </cell>
          <cell r="G10">
            <v>2</v>
          </cell>
          <cell r="H10" t="str">
            <v>King: 108x108"/21x40"(2)/78x80+16"</v>
          </cell>
          <cell r="I10" t="str">
            <v xml:space="preserve">20 </v>
          </cell>
          <cell r="K10">
            <v>10.25</v>
          </cell>
          <cell r="L10">
            <v>12.5</v>
          </cell>
          <cell r="M10">
            <v>9</v>
          </cell>
          <cell r="P10" t="str">
            <v>72328520083</v>
          </cell>
          <cell r="Q10">
            <v>31.59</v>
          </cell>
          <cell r="W10" t="str">
            <v>2852803</v>
          </cell>
        </row>
        <row r="11">
          <cell r="C11" t="str">
            <v>JC20-655</v>
          </cell>
          <cell r="D11" t="str">
            <v>400TC Liquid Cotton Sheet Set</v>
          </cell>
          <cell r="E11" t="str">
            <v>CK 400TC Liquid Cotton Sheet S</v>
          </cell>
          <cell r="F11" t="str">
            <v>White Sand</v>
          </cell>
          <cell r="G11">
            <v>2</v>
          </cell>
          <cell r="H11" t="str">
            <v>Cal King: 108x108"/21x40"/72x84+16"</v>
          </cell>
          <cell r="I11" t="str">
            <v xml:space="preserve">20 </v>
          </cell>
          <cell r="K11">
            <v>10.25</v>
          </cell>
          <cell r="L11">
            <v>12.5</v>
          </cell>
          <cell r="M11">
            <v>9</v>
          </cell>
          <cell r="P11" t="str">
            <v>72328530083</v>
          </cell>
          <cell r="Q11">
            <v>31.59</v>
          </cell>
          <cell r="W11" t="str">
            <v>2853802</v>
          </cell>
        </row>
        <row r="12">
          <cell r="C12" t="str">
            <v>JC21-656</v>
          </cell>
          <cell r="D12" t="str">
            <v>400TC Liquid Cotton Sheet Set</v>
          </cell>
          <cell r="E12" t="str">
            <v>Std Liquid Cotton Pillowcase</v>
          </cell>
          <cell r="F12" t="str">
            <v>White Sand</v>
          </cell>
          <cell r="G12">
            <v>3</v>
          </cell>
          <cell r="H12" t="str">
            <v>Standard: 21x32"</v>
          </cell>
          <cell r="I12" t="str">
            <v xml:space="preserve">21 </v>
          </cell>
          <cell r="K12">
            <v>6.5</v>
          </cell>
          <cell r="L12">
            <v>10.5</v>
          </cell>
          <cell r="M12">
            <v>4</v>
          </cell>
          <cell r="P12" t="str">
            <v>72328540083</v>
          </cell>
          <cell r="Q12">
            <v>5.35</v>
          </cell>
          <cell r="W12" t="str">
            <v>2854801</v>
          </cell>
        </row>
        <row r="13">
          <cell r="C13" t="str">
            <v>JC21-657</v>
          </cell>
          <cell r="D13" t="str">
            <v>400TC Liquid Cotton Sheet Set</v>
          </cell>
          <cell r="E13" t="str">
            <v>K Liquid Cotton Pillowcase</v>
          </cell>
          <cell r="F13" t="str">
            <v>White Sand</v>
          </cell>
          <cell r="G13">
            <v>3</v>
          </cell>
          <cell r="H13" t="str">
            <v>King: 21x40"</v>
          </cell>
          <cell r="I13" t="str">
            <v xml:space="preserve">21 </v>
          </cell>
          <cell r="K13">
            <v>6.5</v>
          </cell>
          <cell r="L13">
            <v>10.5</v>
          </cell>
          <cell r="M13">
            <v>4</v>
          </cell>
          <cell r="P13" t="str">
            <v>72328550083</v>
          </cell>
          <cell r="Q13">
            <v>6.25</v>
          </cell>
          <cell r="W13" t="str">
            <v>2855800</v>
          </cell>
        </row>
        <row r="14">
          <cell r="C14" t="str">
            <v>JC20-658</v>
          </cell>
          <cell r="D14" t="str">
            <v>400TC Liquid Cotton Sheet Set</v>
          </cell>
          <cell r="E14" t="str">
            <v>F 400TC Liquid Cotton Sheet Se</v>
          </cell>
          <cell r="F14" t="str">
            <v>Seafoam</v>
          </cell>
          <cell r="G14">
            <v>2</v>
          </cell>
          <cell r="H14" t="str">
            <v>Full: 81x96/21x32"(2)/54x75+16"</v>
          </cell>
          <cell r="I14" t="str">
            <v xml:space="preserve">20 </v>
          </cell>
          <cell r="K14">
            <v>10.25</v>
          </cell>
          <cell r="L14">
            <v>12.5</v>
          </cell>
          <cell r="M14">
            <v>7</v>
          </cell>
          <cell r="P14" t="str">
            <v>72328500075</v>
          </cell>
          <cell r="Q14">
            <v>25</v>
          </cell>
          <cell r="W14" t="str">
            <v>2850706</v>
          </cell>
        </row>
        <row r="15">
          <cell r="C15" t="str">
            <v>JC20-659</v>
          </cell>
          <cell r="D15" t="str">
            <v>400TC Liquid Cotton Sheet Set</v>
          </cell>
          <cell r="E15" t="str">
            <v>Q 400TC Liquid Cotton Sheet Se</v>
          </cell>
          <cell r="F15" t="str">
            <v>Seafoam</v>
          </cell>
          <cell r="G15">
            <v>2</v>
          </cell>
          <cell r="H15" t="str">
            <v>Queen: 90x108"/21x32"(2)/60x80+16"</v>
          </cell>
          <cell r="I15" t="str">
            <v xml:space="preserve">20 </v>
          </cell>
          <cell r="K15">
            <v>10.25</v>
          </cell>
          <cell r="L15">
            <v>12.5</v>
          </cell>
          <cell r="M15">
            <v>8</v>
          </cell>
          <cell r="P15" t="str">
            <v>72328510075</v>
          </cell>
          <cell r="Q15">
            <v>27.35</v>
          </cell>
          <cell r="W15" t="str">
            <v>2851705</v>
          </cell>
        </row>
        <row r="16">
          <cell r="C16" t="str">
            <v>JC20-660</v>
          </cell>
          <cell r="D16" t="str">
            <v>400TC Liquid Cotton Sheet Set</v>
          </cell>
          <cell r="E16" t="str">
            <v>K 400TC Liquid Cotton Sheet Se</v>
          </cell>
          <cell r="F16" t="str">
            <v>Seafoam</v>
          </cell>
          <cell r="G16">
            <v>2</v>
          </cell>
          <cell r="H16" t="str">
            <v>King: 108x108"/21x40"(2)/78x80+16"</v>
          </cell>
          <cell r="I16" t="str">
            <v xml:space="preserve">20 </v>
          </cell>
          <cell r="K16">
            <v>10.25</v>
          </cell>
          <cell r="L16">
            <v>12.5</v>
          </cell>
          <cell r="M16">
            <v>9</v>
          </cell>
          <cell r="P16" t="str">
            <v>72328520075</v>
          </cell>
          <cell r="Q16">
            <v>31.59</v>
          </cell>
          <cell r="W16" t="str">
            <v>2852704</v>
          </cell>
        </row>
        <row r="17">
          <cell r="C17" t="str">
            <v>JC20-661</v>
          </cell>
          <cell r="D17" t="str">
            <v>400TC Liquid Cotton Sheet Set</v>
          </cell>
          <cell r="E17" t="str">
            <v>CK 400TC Liquid Cotton Sheet S</v>
          </cell>
          <cell r="F17" t="str">
            <v>Seafoam</v>
          </cell>
          <cell r="G17">
            <v>2</v>
          </cell>
          <cell r="H17" t="str">
            <v>Cal King: 108x108"/21x40"/72x84+16"</v>
          </cell>
          <cell r="I17" t="str">
            <v xml:space="preserve">20 </v>
          </cell>
          <cell r="K17">
            <v>10.25</v>
          </cell>
          <cell r="L17">
            <v>12.5</v>
          </cell>
          <cell r="M17">
            <v>9</v>
          </cell>
          <cell r="P17" t="str">
            <v>72328530075</v>
          </cell>
          <cell r="Q17">
            <v>31.59</v>
          </cell>
          <cell r="W17" t="str">
            <v>2853703</v>
          </cell>
        </row>
        <row r="18">
          <cell r="C18" t="str">
            <v>JC21-662</v>
          </cell>
          <cell r="D18" t="str">
            <v>400TC Liquid Cotton Sheet Set</v>
          </cell>
          <cell r="E18" t="str">
            <v>Std Liquid Cotton Pillowcase</v>
          </cell>
          <cell r="F18" t="str">
            <v>Seafoam</v>
          </cell>
          <cell r="G18">
            <v>3</v>
          </cell>
          <cell r="H18" t="str">
            <v>Standard: 21x32"</v>
          </cell>
          <cell r="I18" t="str">
            <v xml:space="preserve">21 </v>
          </cell>
          <cell r="K18">
            <v>6.5</v>
          </cell>
          <cell r="L18">
            <v>10.5</v>
          </cell>
          <cell r="M18">
            <v>4</v>
          </cell>
          <cell r="P18" t="str">
            <v>72328540075</v>
          </cell>
          <cell r="Q18">
            <v>5.35</v>
          </cell>
          <cell r="W18" t="str">
            <v>2854702</v>
          </cell>
        </row>
        <row r="19">
          <cell r="C19" t="str">
            <v>JC21-663</v>
          </cell>
          <cell r="D19" t="str">
            <v>400TC Liquid Cotton Sheet Set</v>
          </cell>
          <cell r="E19" t="str">
            <v>K Liquid Cotton Pillowcase</v>
          </cell>
          <cell r="F19" t="str">
            <v>Seafoam</v>
          </cell>
          <cell r="G19">
            <v>3</v>
          </cell>
          <cell r="H19" t="str">
            <v>King: 21x40"</v>
          </cell>
          <cell r="I19" t="str">
            <v xml:space="preserve">21 </v>
          </cell>
          <cell r="K19">
            <v>10</v>
          </cell>
          <cell r="L19">
            <v>10</v>
          </cell>
          <cell r="M19">
            <v>4</v>
          </cell>
          <cell r="P19" t="str">
            <v>72328550075</v>
          </cell>
          <cell r="Q19">
            <v>6.25</v>
          </cell>
          <cell r="W19" t="str">
            <v>2855701</v>
          </cell>
        </row>
        <row r="20">
          <cell r="C20" t="str">
            <v>JC20-664</v>
          </cell>
          <cell r="D20" t="str">
            <v>400TC Liquid Cotton Sheet Set</v>
          </cell>
          <cell r="E20" t="str">
            <v>F 400TC Liquid Cotton Sheet Se</v>
          </cell>
          <cell r="F20" t="str">
            <v>Rose Smoke</v>
          </cell>
          <cell r="G20">
            <v>2</v>
          </cell>
          <cell r="H20" t="str">
            <v>Full: 81x96/21x32"(2)/54x75+16"</v>
          </cell>
          <cell r="I20" t="str">
            <v xml:space="preserve">20 </v>
          </cell>
          <cell r="K20">
            <v>10.25</v>
          </cell>
          <cell r="L20">
            <v>12.5</v>
          </cell>
          <cell r="M20">
            <v>7</v>
          </cell>
          <cell r="P20" t="str">
            <v>72328500067</v>
          </cell>
          <cell r="Q20">
            <v>25</v>
          </cell>
          <cell r="W20" t="str">
            <v>2850607</v>
          </cell>
        </row>
        <row r="21">
          <cell r="C21" t="str">
            <v>JC20-665</v>
          </cell>
          <cell r="D21" t="str">
            <v>400TC Liquid Cotton Sheet Set</v>
          </cell>
          <cell r="E21" t="str">
            <v>Q 400TC Liquid Cotton Sheet Se</v>
          </cell>
          <cell r="F21" t="str">
            <v>Rose Smoke</v>
          </cell>
          <cell r="G21">
            <v>2</v>
          </cell>
          <cell r="H21" t="str">
            <v>Queen: 90x108"/21x32"(2)/60x80+16"</v>
          </cell>
          <cell r="I21" t="str">
            <v xml:space="preserve">20 </v>
          </cell>
          <cell r="K21">
            <v>10.25</v>
          </cell>
          <cell r="L21">
            <v>12.5</v>
          </cell>
          <cell r="M21">
            <v>8</v>
          </cell>
          <cell r="P21" t="str">
            <v>72328510067</v>
          </cell>
          <cell r="Q21">
            <v>27.35</v>
          </cell>
          <cell r="W21" t="str">
            <v>2851606</v>
          </cell>
        </row>
        <row r="22">
          <cell r="C22" t="str">
            <v>JC20-666</v>
          </cell>
          <cell r="D22" t="str">
            <v>400TC Liquid Cotton Sheet Set</v>
          </cell>
          <cell r="E22" t="str">
            <v>K 400TC Liquid Cotton Sheet Se</v>
          </cell>
          <cell r="F22" t="str">
            <v>Rose Smoke</v>
          </cell>
          <cell r="G22">
            <v>2</v>
          </cell>
          <cell r="H22" t="str">
            <v>King: 108x108"/21x40"(2)/78x80+16"</v>
          </cell>
          <cell r="I22" t="str">
            <v xml:space="preserve">20 </v>
          </cell>
          <cell r="K22">
            <v>10.25</v>
          </cell>
          <cell r="L22">
            <v>12.5</v>
          </cell>
          <cell r="M22">
            <v>9</v>
          </cell>
          <cell r="P22" t="str">
            <v>72328520067</v>
          </cell>
          <cell r="Q22">
            <v>31.59</v>
          </cell>
          <cell r="W22" t="str">
            <v>2852605</v>
          </cell>
        </row>
        <row r="23">
          <cell r="C23" t="str">
            <v>JC20-667</v>
          </cell>
          <cell r="D23" t="str">
            <v>400TC Liquid Cotton Sheet Set</v>
          </cell>
          <cell r="E23" t="str">
            <v>CK 400TC Liquid Cotton Sheet S</v>
          </cell>
          <cell r="F23" t="str">
            <v>Rose Smoke</v>
          </cell>
          <cell r="G23">
            <v>2</v>
          </cell>
          <cell r="H23" t="str">
            <v>Cal King: 108x108"/21x40"/72x84+16"</v>
          </cell>
          <cell r="I23" t="str">
            <v xml:space="preserve">20 </v>
          </cell>
          <cell r="K23">
            <v>10.25</v>
          </cell>
          <cell r="L23">
            <v>12.5</v>
          </cell>
          <cell r="M23">
            <v>9</v>
          </cell>
          <cell r="P23" t="str">
            <v>72328530067</v>
          </cell>
          <cell r="Q23">
            <v>31.59</v>
          </cell>
          <cell r="W23" t="str">
            <v>2853604</v>
          </cell>
        </row>
        <row r="24">
          <cell r="C24" t="str">
            <v>JC21-668</v>
          </cell>
          <cell r="D24" t="str">
            <v>400TC Liquid Cotton Sheet Set</v>
          </cell>
          <cell r="E24" t="str">
            <v>Std Liquid Cotton Pillowcase</v>
          </cell>
          <cell r="F24" t="str">
            <v>Rose Smoke</v>
          </cell>
          <cell r="G24">
            <v>3</v>
          </cell>
          <cell r="H24" t="str">
            <v>Standard: 21x32"</v>
          </cell>
          <cell r="I24" t="str">
            <v xml:space="preserve">21 </v>
          </cell>
          <cell r="K24">
            <v>6.5</v>
          </cell>
          <cell r="L24">
            <v>10.5</v>
          </cell>
          <cell r="M24">
            <v>4</v>
          </cell>
          <cell r="P24" t="str">
            <v>72328540067</v>
          </cell>
          <cell r="Q24">
            <v>5.35</v>
          </cell>
          <cell r="W24" t="str">
            <v>2854603</v>
          </cell>
        </row>
        <row r="25">
          <cell r="C25" t="str">
            <v>JC21-669</v>
          </cell>
          <cell r="D25" t="str">
            <v>400TC Liquid Cotton Sheet Set</v>
          </cell>
          <cell r="E25" t="str">
            <v>K Liquid Cotton Pillowcase</v>
          </cell>
          <cell r="F25" t="str">
            <v>Rose Smoke</v>
          </cell>
          <cell r="G25">
            <v>3</v>
          </cell>
          <cell r="H25" t="str">
            <v>King: 21x40"</v>
          </cell>
          <cell r="I25" t="str">
            <v xml:space="preserve">21 </v>
          </cell>
          <cell r="K25">
            <v>6.5</v>
          </cell>
          <cell r="L25">
            <v>10.5</v>
          </cell>
          <cell r="M25">
            <v>4</v>
          </cell>
          <cell r="P25" t="str">
            <v>72328550067</v>
          </cell>
          <cell r="Q25">
            <v>6.25</v>
          </cell>
          <cell r="W25" t="str">
            <v>2855602</v>
          </cell>
        </row>
        <row r="26">
          <cell r="C26" t="str">
            <v>JC20-670</v>
          </cell>
          <cell r="D26" t="str">
            <v>400TC Liquid Cotton Sheet Set</v>
          </cell>
          <cell r="E26" t="str">
            <v>F 400TC Liquid Cotton Sheet Se</v>
          </cell>
          <cell r="F26" t="str">
            <v>Mocha</v>
          </cell>
          <cell r="G26">
            <v>2</v>
          </cell>
          <cell r="H26" t="str">
            <v>Full: 81x96/21x32"(2)/54x75+16"</v>
          </cell>
          <cell r="I26" t="str">
            <v xml:space="preserve">20 </v>
          </cell>
          <cell r="K26">
            <v>10.25</v>
          </cell>
          <cell r="L26">
            <v>12.5</v>
          </cell>
          <cell r="M26">
            <v>7</v>
          </cell>
          <cell r="P26" t="str">
            <v>72328500034</v>
          </cell>
          <cell r="Q26">
            <v>25</v>
          </cell>
          <cell r="W26" t="str">
            <v>2850300</v>
          </cell>
        </row>
        <row r="27">
          <cell r="C27" t="str">
            <v>JC20-671</v>
          </cell>
          <cell r="D27" t="str">
            <v>400TC Liquid Cotton Sheet Set</v>
          </cell>
          <cell r="E27" t="str">
            <v>Q 400TC Liquid Cotton Sheet Se</v>
          </cell>
          <cell r="F27" t="str">
            <v>Mocha</v>
          </cell>
          <cell r="G27">
            <v>2</v>
          </cell>
          <cell r="H27" t="str">
            <v>Queen: 90x108"/21x32"(2)/60x80+16"</v>
          </cell>
          <cell r="I27" t="str">
            <v xml:space="preserve">20 </v>
          </cell>
          <cell r="K27">
            <v>10.25</v>
          </cell>
          <cell r="L27">
            <v>12.5</v>
          </cell>
          <cell r="M27">
            <v>8</v>
          </cell>
          <cell r="P27" t="str">
            <v>72328510034</v>
          </cell>
          <cell r="Q27">
            <v>27.35</v>
          </cell>
          <cell r="W27" t="str">
            <v>2851309</v>
          </cell>
        </row>
        <row r="28">
          <cell r="C28" t="str">
            <v>JC20-672</v>
          </cell>
          <cell r="D28" t="str">
            <v>400TC Liquid Cotton Sheet Set</v>
          </cell>
          <cell r="E28" t="str">
            <v>K 400TC Liquid Cotton Sheet Se</v>
          </cell>
          <cell r="F28" t="str">
            <v>Mocha</v>
          </cell>
          <cell r="G28">
            <v>2</v>
          </cell>
          <cell r="H28" t="str">
            <v>King: 108x108"/21x40"(2)/78x80+16"</v>
          </cell>
          <cell r="I28" t="str">
            <v xml:space="preserve">20 </v>
          </cell>
          <cell r="K28">
            <v>10.25</v>
          </cell>
          <cell r="L28">
            <v>12.5</v>
          </cell>
          <cell r="M28">
            <v>9</v>
          </cell>
          <cell r="P28" t="str">
            <v>72328520034</v>
          </cell>
          <cell r="Q28">
            <v>31.59</v>
          </cell>
          <cell r="W28" t="str">
            <v>2852308</v>
          </cell>
        </row>
        <row r="29">
          <cell r="C29" t="str">
            <v>JC20-673</v>
          </cell>
          <cell r="D29" t="str">
            <v>400TC Liquid Cotton Sheet Set</v>
          </cell>
          <cell r="E29" t="str">
            <v>CK 400TC Liquid Cotton Sheet S</v>
          </cell>
          <cell r="F29" t="str">
            <v>Mocha</v>
          </cell>
          <cell r="G29">
            <v>2</v>
          </cell>
          <cell r="H29" t="str">
            <v>Cal King: 108x108"/21x40"/72x84+16"</v>
          </cell>
          <cell r="I29" t="str">
            <v xml:space="preserve">20 </v>
          </cell>
          <cell r="K29">
            <v>10.25</v>
          </cell>
          <cell r="L29">
            <v>12.5</v>
          </cell>
          <cell r="M29">
            <v>9</v>
          </cell>
          <cell r="P29" t="str">
            <v>72328530034</v>
          </cell>
          <cell r="Q29">
            <v>31.59</v>
          </cell>
          <cell r="W29" t="str">
            <v>2853307</v>
          </cell>
        </row>
        <row r="30">
          <cell r="C30" t="str">
            <v>JC21-674</v>
          </cell>
          <cell r="D30" t="str">
            <v>400TC Liquid Cotton Sheet Set</v>
          </cell>
          <cell r="E30" t="str">
            <v>Std Liquid Cotton Pillowcase</v>
          </cell>
          <cell r="F30" t="str">
            <v>Mocha</v>
          </cell>
          <cell r="G30">
            <v>3</v>
          </cell>
          <cell r="H30" t="str">
            <v>Standard: 21x32"</v>
          </cell>
          <cell r="I30" t="str">
            <v xml:space="preserve">21 </v>
          </cell>
          <cell r="K30">
            <v>6.5</v>
          </cell>
          <cell r="L30">
            <v>10.5</v>
          </cell>
          <cell r="M30">
            <v>4</v>
          </cell>
          <cell r="P30" t="str">
            <v>72328540034</v>
          </cell>
          <cell r="Q30">
            <v>5.35</v>
          </cell>
          <cell r="W30" t="str">
            <v>2854306</v>
          </cell>
        </row>
        <row r="31">
          <cell r="C31" t="str">
            <v>JC21-675</v>
          </cell>
          <cell r="D31" t="str">
            <v>400TC Liquid Cotton Sheet Set</v>
          </cell>
          <cell r="E31" t="str">
            <v>K Liquid Cotton Pillowcase</v>
          </cell>
          <cell r="F31" t="str">
            <v>Mocha</v>
          </cell>
          <cell r="G31">
            <v>3</v>
          </cell>
          <cell r="H31" t="str">
            <v>King: 21x40"</v>
          </cell>
          <cell r="I31" t="str">
            <v xml:space="preserve">21 </v>
          </cell>
          <cell r="K31">
            <v>6.5</v>
          </cell>
          <cell r="L31">
            <v>10.5</v>
          </cell>
          <cell r="M31">
            <v>4</v>
          </cell>
          <cell r="P31" t="str">
            <v>72328550034</v>
          </cell>
          <cell r="Q31">
            <v>6.25</v>
          </cell>
          <cell r="W31" t="str">
            <v>2855305</v>
          </cell>
        </row>
        <row r="32">
          <cell r="C32" t="str">
            <v>JC20-676</v>
          </cell>
          <cell r="D32" t="str">
            <v>400TC Liquid Cotton Sheet Set</v>
          </cell>
          <cell r="E32" t="str">
            <v>F 400TC Liquid Cotton Sheet Se</v>
          </cell>
          <cell r="F32" t="str">
            <v>Illusion Blue</v>
          </cell>
          <cell r="G32">
            <v>2</v>
          </cell>
          <cell r="H32" t="str">
            <v>Full: 81x96/21x32"(2)/54x75+16"</v>
          </cell>
          <cell r="I32" t="str">
            <v xml:space="preserve">20 </v>
          </cell>
          <cell r="K32">
            <v>10.25</v>
          </cell>
          <cell r="L32">
            <v>12.5</v>
          </cell>
          <cell r="M32">
            <v>7</v>
          </cell>
          <cell r="P32" t="str">
            <v>72328500026</v>
          </cell>
          <cell r="Q32">
            <v>25</v>
          </cell>
          <cell r="W32" t="str">
            <v>2850201</v>
          </cell>
        </row>
        <row r="33">
          <cell r="C33" t="str">
            <v>JC20-677</v>
          </cell>
          <cell r="D33" t="str">
            <v>400TC Liquid Cotton Sheet Set</v>
          </cell>
          <cell r="E33" t="str">
            <v>Q 400TC Liquid Cotton Sheet Se</v>
          </cell>
          <cell r="F33" t="str">
            <v>Illusion Blue</v>
          </cell>
          <cell r="G33">
            <v>2</v>
          </cell>
          <cell r="H33" t="str">
            <v>Queen: 90x108"/21x32"(2)/60x80+16"</v>
          </cell>
          <cell r="I33" t="str">
            <v xml:space="preserve">20 </v>
          </cell>
          <cell r="K33">
            <v>10.25</v>
          </cell>
          <cell r="L33">
            <v>12.5</v>
          </cell>
          <cell r="M33">
            <v>8</v>
          </cell>
          <cell r="P33" t="str">
            <v>72328510026</v>
          </cell>
          <cell r="Q33">
            <v>27.35</v>
          </cell>
          <cell r="W33" t="str">
            <v>2851200</v>
          </cell>
        </row>
        <row r="34">
          <cell r="C34" t="str">
            <v>JC20-678</v>
          </cell>
          <cell r="D34" t="str">
            <v>400TC Liquid Cotton Sheet Set</v>
          </cell>
          <cell r="E34" t="str">
            <v>K 400TC Liquid Cotton Sheet Se</v>
          </cell>
          <cell r="F34" t="str">
            <v>Illusion Blue</v>
          </cell>
          <cell r="G34">
            <v>2</v>
          </cell>
          <cell r="H34" t="str">
            <v>King: 108x108"/21x40"(2)/78x80+16"</v>
          </cell>
          <cell r="I34" t="str">
            <v xml:space="preserve">20 </v>
          </cell>
          <cell r="K34">
            <v>10.25</v>
          </cell>
          <cell r="L34">
            <v>12.5</v>
          </cell>
          <cell r="M34">
            <v>9</v>
          </cell>
          <cell r="P34" t="str">
            <v>72328520026</v>
          </cell>
          <cell r="Q34">
            <v>31.59</v>
          </cell>
          <cell r="W34" t="str">
            <v>2852209</v>
          </cell>
        </row>
        <row r="35">
          <cell r="C35" t="str">
            <v>JC20-679</v>
          </cell>
          <cell r="D35" t="str">
            <v>400TC Liquid Cotton Sheet Set</v>
          </cell>
          <cell r="E35" t="str">
            <v>CK 400TC Liquid Cotton Sheet S</v>
          </cell>
          <cell r="F35" t="str">
            <v>Illusion Blue</v>
          </cell>
          <cell r="G35">
            <v>2</v>
          </cell>
          <cell r="H35" t="str">
            <v>Cal King: 108x108"/21x40"/72x84+16"</v>
          </cell>
          <cell r="I35" t="str">
            <v xml:space="preserve">20 </v>
          </cell>
          <cell r="K35">
            <v>10.25</v>
          </cell>
          <cell r="L35">
            <v>12.5</v>
          </cell>
          <cell r="M35">
            <v>9</v>
          </cell>
          <cell r="P35" t="str">
            <v>72328530026</v>
          </cell>
          <cell r="Q35">
            <v>31.59</v>
          </cell>
          <cell r="W35" t="str">
            <v>2853208</v>
          </cell>
        </row>
        <row r="36">
          <cell r="C36" t="str">
            <v>JC21-680</v>
          </cell>
          <cell r="D36" t="str">
            <v>400TC Liquid Cotton Sheet Set</v>
          </cell>
          <cell r="E36" t="str">
            <v>Std Liquid Cotton Pillowcase</v>
          </cell>
          <cell r="F36" t="str">
            <v>Illusion Blue</v>
          </cell>
          <cell r="G36">
            <v>3</v>
          </cell>
          <cell r="H36" t="str">
            <v>Standard: 21x32"</v>
          </cell>
          <cell r="I36" t="str">
            <v xml:space="preserve">21 </v>
          </cell>
          <cell r="K36">
            <v>6.5</v>
          </cell>
          <cell r="L36">
            <v>10.5</v>
          </cell>
          <cell r="M36">
            <v>4</v>
          </cell>
          <cell r="P36" t="str">
            <v>72328540026</v>
          </cell>
          <cell r="Q36">
            <v>5.35</v>
          </cell>
          <cell r="W36" t="str">
            <v>2854207</v>
          </cell>
        </row>
        <row r="37">
          <cell r="C37" t="str">
            <v>JC21-681</v>
          </cell>
          <cell r="D37" t="str">
            <v>400TC Liquid Cotton Sheet Set</v>
          </cell>
          <cell r="E37" t="str">
            <v>K Liquid Cotton Pillowcase</v>
          </cell>
          <cell r="F37" t="str">
            <v>Illusion Blue</v>
          </cell>
          <cell r="G37">
            <v>3</v>
          </cell>
          <cell r="H37" t="str">
            <v>King: 21x40"</v>
          </cell>
          <cell r="I37" t="str">
            <v xml:space="preserve">21 </v>
          </cell>
          <cell r="K37">
            <v>6.5</v>
          </cell>
          <cell r="L37">
            <v>10.5</v>
          </cell>
          <cell r="M37">
            <v>4</v>
          </cell>
          <cell r="P37" t="str">
            <v>72328550026</v>
          </cell>
          <cell r="Q37">
            <v>6.25</v>
          </cell>
          <cell r="W37" t="str">
            <v>2855206</v>
          </cell>
        </row>
        <row r="38">
          <cell r="C38" t="str">
            <v>JC20-682</v>
          </cell>
          <cell r="D38" t="str">
            <v>400TC Liquid Cotton Sheet Set</v>
          </cell>
          <cell r="E38" t="str">
            <v>F 400TC Liquid Cotton Sheet Se</v>
          </cell>
          <cell r="F38" t="str">
            <v>Gray Alloy</v>
          </cell>
          <cell r="G38">
            <v>2</v>
          </cell>
          <cell r="H38" t="str">
            <v>Full: 81x96/21x32"(2)/54x75+16"</v>
          </cell>
          <cell r="I38" t="str">
            <v xml:space="preserve">20 </v>
          </cell>
          <cell r="K38">
            <v>10.25</v>
          </cell>
          <cell r="L38">
            <v>12.5</v>
          </cell>
          <cell r="M38">
            <v>7</v>
          </cell>
          <cell r="P38" t="str">
            <v>72328500018</v>
          </cell>
          <cell r="Q38">
            <v>25</v>
          </cell>
          <cell r="W38" t="str">
            <v>2850102</v>
          </cell>
        </row>
        <row r="39">
          <cell r="C39" t="str">
            <v>JC20-683</v>
          </cell>
          <cell r="D39" t="str">
            <v>400TC Liquid Cotton Sheet Set</v>
          </cell>
          <cell r="E39" t="str">
            <v>Q 400TC Liquid Cotton Sheet Se</v>
          </cell>
          <cell r="F39" t="str">
            <v>Gray Alloy</v>
          </cell>
          <cell r="G39">
            <v>2</v>
          </cell>
          <cell r="H39" t="str">
            <v>Queen: 90x108"/21x32"(2)/60x80+16"</v>
          </cell>
          <cell r="I39" t="str">
            <v xml:space="preserve">20 </v>
          </cell>
          <cell r="K39">
            <v>10.25</v>
          </cell>
          <cell r="L39">
            <v>12.5</v>
          </cell>
          <cell r="M39">
            <v>8</v>
          </cell>
          <cell r="P39" t="str">
            <v>72328510018</v>
          </cell>
          <cell r="Q39">
            <v>27.35</v>
          </cell>
          <cell r="W39" t="str">
            <v>2851101</v>
          </cell>
        </row>
        <row r="40">
          <cell r="C40" t="str">
            <v>JC20-684</v>
          </cell>
          <cell r="D40" t="str">
            <v>400TC Liquid Cotton Sheet Set</v>
          </cell>
          <cell r="E40" t="str">
            <v>K 400TC Liquid Cotton Sheet Se</v>
          </cell>
          <cell r="F40" t="str">
            <v>Gray Alloy</v>
          </cell>
          <cell r="G40">
            <v>2</v>
          </cell>
          <cell r="H40" t="str">
            <v>King: 108x108"/21x40"(2)/78x80+16"</v>
          </cell>
          <cell r="I40" t="str">
            <v xml:space="preserve">20 </v>
          </cell>
          <cell r="K40">
            <v>10.25</v>
          </cell>
          <cell r="L40">
            <v>12.5</v>
          </cell>
          <cell r="M40">
            <v>9</v>
          </cell>
          <cell r="P40" t="str">
            <v>72328520018</v>
          </cell>
          <cell r="Q40">
            <v>31.59</v>
          </cell>
          <cell r="W40" t="str">
            <v>2852100</v>
          </cell>
        </row>
        <row r="41">
          <cell r="C41" t="str">
            <v>JC20-685</v>
          </cell>
          <cell r="D41" t="str">
            <v>400TC Liquid Cotton Sheet Set</v>
          </cell>
          <cell r="E41" t="str">
            <v>CK 400TC Liquid Cotton Sheet S</v>
          </cell>
          <cell r="F41" t="str">
            <v>Gray Alloy</v>
          </cell>
          <cell r="G41">
            <v>2</v>
          </cell>
          <cell r="H41" t="str">
            <v>Cal King: 108x108"/21x40"/72x84+16"</v>
          </cell>
          <cell r="I41" t="str">
            <v xml:space="preserve">20 </v>
          </cell>
          <cell r="K41">
            <v>10.25</v>
          </cell>
          <cell r="L41">
            <v>12.5</v>
          </cell>
          <cell r="M41">
            <v>9</v>
          </cell>
          <cell r="P41" t="str">
            <v>72328530018</v>
          </cell>
          <cell r="Q41">
            <v>31.59</v>
          </cell>
          <cell r="W41" t="str">
            <v>2853109</v>
          </cell>
        </row>
        <row r="42">
          <cell r="C42" t="str">
            <v>JC21-686</v>
          </cell>
          <cell r="D42" t="str">
            <v>400TC Liquid Cotton Sheet Set</v>
          </cell>
          <cell r="E42" t="str">
            <v>Std Liquid Cotton Pillowcase</v>
          </cell>
          <cell r="F42" t="str">
            <v>Gray Alloy</v>
          </cell>
          <cell r="G42">
            <v>3</v>
          </cell>
          <cell r="H42" t="str">
            <v>Standard: 21x32"</v>
          </cell>
          <cell r="I42" t="str">
            <v xml:space="preserve">21 </v>
          </cell>
          <cell r="K42">
            <v>6.5</v>
          </cell>
          <cell r="L42">
            <v>10.5</v>
          </cell>
          <cell r="M42">
            <v>4</v>
          </cell>
          <cell r="P42" t="str">
            <v>72328540018</v>
          </cell>
          <cell r="Q42">
            <v>5.35</v>
          </cell>
          <cell r="W42" t="str">
            <v>2854108</v>
          </cell>
        </row>
        <row r="43">
          <cell r="C43" t="str">
            <v>JC21-687</v>
          </cell>
          <cell r="D43" t="str">
            <v>400TC Liquid Cotton Sheet Set</v>
          </cell>
          <cell r="E43" t="str">
            <v>K Liquid Cotton Pillowcase</v>
          </cell>
          <cell r="F43" t="str">
            <v>Gray Alloy</v>
          </cell>
          <cell r="G43">
            <v>3</v>
          </cell>
          <cell r="H43" t="str">
            <v>King: 21x40"</v>
          </cell>
          <cell r="I43" t="str">
            <v xml:space="preserve">21 </v>
          </cell>
          <cell r="K43">
            <v>6.5</v>
          </cell>
          <cell r="L43">
            <v>10.5</v>
          </cell>
          <cell r="M43">
            <v>4</v>
          </cell>
          <cell r="P43" t="str">
            <v>72328550018</v>
          </cell>
          <cell r="Q43">
            <v>6.25</v>
          </cell>
          <cell r="W43" t="str">
            <v>2855107</v>
          </cell>
        </row>
        <row r="44">
          <cell r="C44" t="str">
            <v>JC20-688</v>
          </cell>
          <cell r="D44" t="str">
            <v>400TC Liquid Cotton Sheet Set</v>
          </cell>
          <cell r="E44" t="str">
            <v>F 400TC Liquid Cotton Sheet Se</v>
          </cell>
          <cell r="F44" t="str">
            <v>Plum Splendor</v>
          </cell>
          <cell r="G44">
            <v>2</v>
          </cell>
          <cell r="H44" t="str">
            <v>Full: 81x96/21x32"(2)/54x75+16"</v>
          </cell>
          <cell r="I44" t="str">
            <v xml:space="preserve">20 </v>
          </cell>
          <cell r="K44">
            <v>10.25</v>
          </cell>
          <cell r="L44">
            <v>12.5</v>
          </cell>
          <cell r="M44">
            <v>7</v>
          </cell>
          <cell r="P44" t="str">
            <v>72328500042</v>
          </cell>
          <cell r="Q44">
            <v>25</v>
          </cell>
          <cell r="W44" t="str">
            <v>2850409</v>
          </cell>
        </row>
        <row r="45">
          <cell r="C45" t="str">
            <v>JC20-689</v>
          </cell>
          <cell r="D45" t="str">
            <v>400TC Liquid Cotton Sheet Set</v>
          </cell>
          <cell r="E45" t="str">
            <v>Q 400TC Liquid Cotton Sheet Se</v>
          </cell>
          <cell r="F45" t="str">
            <v>Plum Splendor</v>
          </cell>
          <cell r="G45">
            <v>2</v>
          </cell>
          <cell r="H45" t="str">
            <v>Queen: 90x108"/21x32"(2)/60x80+16"</v>
          </cell>
          <cell r="I45" t="str">
            <v xml:space="preserve">20 </v>
          </cell>
          <cell r="K45">
            <v>10.25</v>
          </cell>
          <cell r="L45">
            <v>12.5</v>
          </cell>
          <cell r="M45">
            <v>8</v>
          </cell>
          <cell r="P45" t="str">
            <v>72328510042</v>
          </cell>
          <cell r="Q45">
            <v>27.35</v>
          </cell>
          <cell r="W45" t="str">
            <v>2851408</v>
          </cell>
        </row>
        <row r="46">
          <cell r="C46" t="str">
            <v>JC20-690</v>
          </cell>
          <cell r="D46" t="str">
            <v>400TC Liquid Cotton Sheet Set</v>
          </cell>
          <cell r="E46" t="str">
            <v>K 400TC Liquid Cotton Sheet Se</v>
          </cell>
          <cell r="F46" t="str">
            <v>Plum Splendor</v>
          </cell>
          <cell r="G46">
            <v>2</v>
          </cell>
          <cell r="H46" t="str">
            <v>King: 108x108"/21x40"(2)/78x80+16"</v>
          </cell>
          <cell r="I46" t="str">
            <v xml:space="preserve">20 </v>
          </cell>
          <cell r="K46">
            <v>10.25</v>
          </cell>
          <cell r="L46">
            <v>12.5</v>
          </cell>
          <cell r="M46">
            <v>9</v>
          </cell>
          <cell r="P46" t="str">
            <v>72328520042</v>
          </cell>
          <cell r="Q46">
            <v>31.59</v>
          </cell>
          <cell r="W46" t="str">
            <v>2852407</v>
          </cell>
        </row>
        <row r="47">
          <cell r="C47" t="str">
            <v>JC20-691</v>
          </cell>
          <cell r="D47" t="str">
            <v>400TC Liquid Cotton Sheet Set</v>
          </cell>
          <cell r="E47" t="str">
            <v>CK 400TC Liquid Cotton Sheet S</v>
          </cell>
          <cell r="F47" t="str">
            <v>Plum Splendor</v>
          </cell>
          <cell r="G47">
            <v>2</v>
          </cell>
          <cell r="H47" t="str">
            <v>Cal King: 108x108"/21x40"/72x84+16"</v>
          </cell>
          <cell r="I47" t="str">
            <v xml:space="preserve">20 </v>
          </cell>
          <cell r="K47">
            <v>10.25</v>
          </cell>
          <cell r="L47">
            <v>12.5</v>
          </cell>
          <cell r="M47">
            <v>9</v>
          </cell>
          <cell r="P47" t="str">
            <v>72328530042</v>
          </cell>
          <cell r="Q47">
            <v>31.59</v>
          </cell>
          <cell r="W47" t="str">
            <v>2853406</v>
          </cell>
        </row>
        <row r="48">
          <cell r="C48" t="str">
            <v>JC21-692</v>
          </cell>
          <cell r="D48" t="str">
            <v>400TC Liquid Cotton Sheet Set</v>
          </cell>
          <cell r="E48" t="str">
            <v>Std Liquid Cotton Pillowcase</v>
          </cell>
          <cell r="F48" t="str">
            <v>Plum Splendor</v>
          </cell>
          <cell r="G48">
            <v>3</v>
          </cell>
          <cell r="H48" t="str">
            <v>Standard: 21x32"</v>
          </cell>
          <cell r="I48" t="str">
            <v xml:space="preserve">21 </v>
          </cell>
          <cell r="K48">
            <v>6.5</v>
          </cell>
          <cell r="L48">
            <v>10.5</v>
          </cell>
          <cell r="M48">
            <v>4</v>
          </cell>
          <cell r="P48" t="str">
            <v>72328540042</v>
          </cell>
          <cell r="Q48">
            <v>5.35</v>
          </cell>
          <cell r="W48" t="str">
            <v>2854405</v>
          </cell>
        </row>
        <row r="49">
          <cell r="C49" t="str">
            <v>JC21-693</v>
          </cell>
          <cell r="D49" t="str">
            <v>400TC Liquid Cotton Sheet Set</v>
          </cell>
          <cell r="E49" t="str">
            <v>K Liquid Cotton Pillowcase</v>
          </cell>
          <cell r="F49" t="str">
            <v>Plum Splendor</v>
          </cell>
          <cell r="G49">
            <v>3</v>
          </cell>
          <cell r="H49" t="str">
            <v>King: 21x40"</v>
          </cell>
          <cell r="I49" t="str">
            <v xml:space="preserve">21 </v>
          </cell>
          <cell r="K49">
            <v>6.5</v>
          </cell>
          <cell r="L49">
            <v>10.5</v>
          </cell>
          <cell r="M49">
            <v>4</v>
          </cell>
          <cell r="P49" t="str">
            <v>72328550042</v>
          </cell>
          <cell r="Q49">
            <v>6.25</v>
          </cell>
          <cell r="W49" t="str">
            <v>2855404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opLeftCell="A3" zoomScale="130" zoomScaleNormal="130" workbookViewId="0">
      <selection activeCell="C11" sqref="C11:D11"/>
    </sheetView>
  </sheetViews>
  <sheetFormatPr defaultRowHeight="12.75" x14ac:dyDescent="0.2"/>
  <cols>
    <col min="1" max="1" width="3.33203125" customWidth="1"/>
    <col min="2" max="2" width="1.1640625" customWidth="1"/>
    <col min="3" max="3" width="3.33203125" customWidth="1"/>
    <col min="4" max="4" width="1.1640625" customWidth="1"/>
    <col min="5" max="5" width="2.1640625" customWidth="1"/>
    <col min="6" max="7" width="1.1640625" customWidth="1"/>
    <col min="8" max="8" width="2.1640625" customWidth="1"/>
    <col min="9" max="9" width="3.33203125" customWidth="1"/>
    <col min="10" max="10" width="4.6640625" customWidth="1"/>
    <col min="11" max="11" width="3.33203125" customWidth="1"/>
    <col min="12" max="13" width="2.1640625" customWidth="1"/>
    <col min="14" max="14" width="6.83203125" customWidth="1"/>
    <col min="15" max="15" width="3.33203125" customWidth="1"/>
    <col min="16" max="16" width="2.1640625" customWidth="1"/>
    <col min="17" max="17" width="3.33203125" customWidth="1"/>
    <col min="18" max="18" width="2.1640625" customWidth="1"/>
    <col min="19" max="19" width="3.33203125" customWidth="1"/>
    <col min="20" max="20" width="8" customWidth="1"/>
    <col min="21" max="21" width="4.6640625" customWidth="1"/>
    <col min="22" max="22" width="8" customWidth="1"/>
    <col min="23" max="23" width="2.1640625" customWidth="1"/>
    <col min="24" max="25" width="3.33203125" customWidth="1"/>
    <col min="26" max="26" width="10.5" customWidth="1"/>
    <col min="27" max="27" width="1.1640625" customWidth="1"/>
    <col min="28" max="28" width="9.33203125" customWidth="1"/>
    <col min="29" max="29" width="1.1640625" customWidth="1"/>
    <col min="30" max="30" width="5.83203125" customWidth="1"/>
    <col min="31" max="31" width="1.1640625" customWidth="1"/>
    <col min="32" max="32" width="6.83203125" customWidth="1"/>
    <col min="33" max="33" width="3.33203125" customWidth="1"/>
    <col min="34" max="34" width="18.6640625" customWidth="1"/>
  </cols>
  <sheetData>
    <row r="1" spans="1:35" ht="14.1" customHeight="1" x14ac:dyDescent="0.2">
      <c r="A1" s="1" t="s">
        <v>0</v>
      </c>
    </row>
    <row r="2" spans="1:35" ht="12" customHeight="1" x14ac:dyDescent="0.2">
      <c r="A2" s="2" t="s">
        <v>1</v>
      </c>
    </row>
    <row r="3" spans="1:35" ht="12" customHeight="1" x14ac:dyDescent="0.2">
      <c r="A3" s="3" t="s">
        <v>2</v>
      </c>
    </row>
    <row r="4" spans="1:35" ht="12" customHeight="1" x14ac:dyDescent="0.2">
      <c r="A4" s="4" t="s">
        <v>3</v>
      </c>
    </row>
    <row r="5" spans="1:35" ht="11.1" customHeight="1" x14ac:dyDescent="0.2">
      <c r="A5" s="10" t="s">
        <v>4</v>
      </c>
      <c r="B5" s="11"/>
      <c r="C5" s="12"/>
      <c r="D5" s="13" t="s">
        <v>5</v>
      </c>
      <c r="E5" s="11"/>
      <c r="F5" s="12"/>
      <c r="G5" s="13" t="s">
        <v>6</v>
      </c>
      <c r="H5" s="11"/>
      <c r="I5" s="11"/>
      <c r="J5" s="12"/>
      <c r="K5" s="13" t="s">
        <v>7</v>
      </c>
      <c r="L5" s="11"/>
      <c r="M5" s="11"/>
      <c r="N5" s="11"/>
      <c r="O5" s="11"/>
      <c r="P5" s="11"/>
      <c r="Q5" s="12"/>
      <c r="R5" s="13" t="s">
        <v>8</v>
      </c>
      <c r="S5" s="11"/>
      <c r="T5" s="12"/>
      <c r="U5" s="13" t="s">
        <v>9</v>
      </c>
      <c r="V5" s="12"/>
      <c r="W5" s="13" t="s">
        <v>10</v>
      </c>
      <c r="X5" s="12"/>
      <c r="Y5" s="13" t="s">
        <v>11</v>
      </c>
      <c r="Z5" s="12"/>
      <c r="AA5" s="14" t="s">
        <v>12</v>
      </c>
      <c r="AB5" s="15"/>
      <c r="AC5" s="15"/>
      <c r="AD5" s="15"/>
      <c r="AE5" s="16"/>
      <c r="AF5" s="13" t="s">
        <v>13</v>
      </c>
      <c r="AG5" s="17"/>
    </row>
    <row r="6" spans="1:35" ht="11.1" customHeight="1" x14ac:dyDescent="0.2">
      <c r="A6" s="127" t="s">
        <v>345</v>
      </c>
      <c r="B6" s="19"/>
      <c r="C6" s="20"/>
      <c r="D6" s="21">
        <v>723</v>
      </c>
      <c r="E6" s="22"/>
      <c r="F6" s="23"/>
      <c r="G6" s="24">
        <v>3658174</v>
      </c>
      <c r="H6" s="25"/>
      <c r="I6" s="25"/>
      <c r="J6" s="26"/>
      <c r="K6" s="27" t="s">
        <v>14</v>
      </c>
      <c r="L6" s="19"/>
      <c r="M6" s="19"/>
      <c r="N6" s="19"/>
      <c r="O6" s="19"/>
      <c r="P6" s="19"/>
      <c r="Q6" s="20"/>
      <c r="R6" s="28">
        <v>43863</v>
      </c>
      <c r="S6" s="29"/>
      <c r="T6" s="30"/>
      <c r="U6" s="31">
        <v>64.2</v>
      </c>
      <c r="V6" s="32"/>
      <c r="W6" s="33">
        <v>6.42</v>
      </c>
      <c r="X6" s="34"/>
      <c r="Y6" s="31">
        <v>0</v>
      </c>
      <c r="Z6" s="32"/>
      <c r="AA6" s="35"/>
      <c r="AB6" s="36"/>
      <c r="AC6" s="36"/>
      <c r="AD6" s="36"/>
      <c r="AE6" s="37"/>
      <c r="AF6" s="35"/>
      <c r="AG6" s="38"/>
    </row>
    <row r="7" spans="1:35" ht="11.1" customHeight="1" x14ac:dyDescent="0.2">
      <c r="A7" s="5"/>
      <c r="B7" s="39" t="s">
        <v>15</v>
      </c>
      <c r="C7" s="40"/>
      <c r="D7" s="40"/>
      <c r="E7" s="40"/>
      <c r="F7" s="40"/>
      <c r="G7" s="40"/>
      <c r="H7" s="41"/>
      <c r="I7" s="39" t="s">
        <v>16</v>
      </c>
      <c r="J7" s="41"/>
      <c r="K7" s="39" t="s">
        <v>17</v>
      </c>
      <c r="L7" s="40"/>
      <c r="M7" s="41"/>
      <c r="N7" s="39" t="s">
        <v>18</v>
      </c>
      <c r="O7" s="41"/>
      <c r="P7" s="39" t="s">
        <v>19</v>
      </c>
      <c r="Q7" s="40"/>
      <c r="R7" s="40"/>
      <c r="S7" s="41"/>
      <c r="T7" s="39" t="s">
        <v>20</v>
      </c>
      <c r="U7" s="41"/>
      <c r="V7" s="39" t="s">
        <v>21</v>
      </c>
      <c r="W7" s="40"/>
      <c r="X7" s="40"/>
      <c r="Y7" s="41"/>
      <c r="Z7" s="39" t="s">
        <v>22</v>
      </c>
      <c r="AA7" s="40"/>
      <c r="AB7" s="40"/>
      <c r="AC7" s="41"/>
      <c r="AD7" s="6" t="s">
        <v>23</v>
      </c>
      <c r="AE7" s="39" t="s">
        <v>24</v>
      </c>
      <c r="AF7" s="40"/>
      <c r="AG7" s="42"/>
    </row>
    <row r="8" spans="1:35" ht="14.1" customHeight="1" x14ac:dyDescent="0.2">
      <c r="A8" s="7"/>
      <c r="B8" s="43">
        <v>723112391</v>
      </c>
      <c r="C8" s="44"/>
      <c r="D8" s="44"/>
      <c r="E8" s="44"/>
      <c r="F8" s="44"/>
      <c r="G8" s="44"/>
      <c r="H8" s="45"/>
      <c r="I8" s="46">
        <v>379</v>
      </c>
      <c r="J8" s="47"/>
      <c r="K8" s="46">
        <v>357</v>
      </c>
      <c r="L8" s="48"/>
      <c r="M8" s="47"/>
      <c r="N8" s="46">
        <v>354</v>
      </c>
      <c r="O8" s="47"/>
      <c r="P8" s="46">
        <v>25</v>
      </c>
      <c r="Q8" s="48"/>
      <c r="R8" s="48"/>
      <c r="S8" s="47"/>
      <c r="T8" s="46">
        <v>18</v>
      </c>
      <c r="U8" s="47"/>
      <c r="V8" s="46">
        <v>12</v>
      </c>
      <c r="W8" s="48"/>
      <c r="X8" s="48"/>
      <c r="Y8" s="47"/>
      <c r="Z8" s="49">
        <v>64.2</v>
      </c>
      <c r="AA8" s="50"/>
      <c r="AB8" s="50"/>
      <c r="AC8" s="51"/>
      <c r="AD8" s="8">
        <v>6.42</v>
      </c>
      <c r="AE8" s="49">
        <v>0</v>
      </c>
      <c r="AF8" s="50"/>
      <c r="AG8" s="52"/>
      <c r="AI8" t="str">
        <f>TEXT(B8,0)</f>
        <v>723112391</v>
      </c>
    </row>
    <row r="9" spans="1:35" x14ac:dyDescent="0.2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5"/>
    </row>
    <row r="10" spans="1:35" ht="11.1" customHeight="1" x14ac:dyDescent="0.2">
      <c r="A10" s="56"/>
      <c r="B10" s="16"/>
      <c r="C10" s="39" t="s">
        <v>25</v>
      </c>
      <c r="D10" s="41"/>
      <c r="E10" s="39" t="s">
        <v>26</v>
      </c>
      <c r="F10" s="40"/>
      <c r="G10" s="41"/>
      <c r="H10" s="39" t="s">
        <v>27</v>
      </c>
      <c r="I10" s="41"/>
      <c r="J10" s="39" t="s">
        <v>16</v>
      </c>
      <c r="K10" s="40"/>
      <c r="L10" s="41"/>
      <c r="M10" s="39" t="s">
        <v>17</v>
      </c>
      <c r="N10" s="41"/>
      <c r="O10" s="39" t="s">
        <v>18</v>
      </c>
      <c r="P10" s="40"/>
      <c r="Q10" s="40"/>
      <c r="R10" s="41"/>
      <c r="S10" s="39" t="s">
        <v>19</v>
      </c>
      <c r="T10" s="41"/>
      <c r="U10" s="39" t="s">
        <v>20</v>
      </c>
      <c r="V10" s="40"/>
      <c r="W10" s="41"/>
      <c r="X10" s="39" t="s">
        <v>28</v>
      </c>
      <c r="Y10" s="40"/>
      <c r="Z10" s="40"/>
      <c r="AA10" s="41"/>
      <c r="AB10" s="6" t="s">
        <v>29</v>
      </c>
      <c r="AC10" s="39" t="s">
        <v>30</v>
      </c>
      <c r="AD10" s="40"/>
      <c r="AE10" s="40"/>
      <c r="AF10" s="41"/>
    </row>
    <row r="11" spans="1:35" ht="14.1" customHeight="1" x14ac:dyDescent="0.2">
      <c r="A11" s="57"/>
      <c r="B11" s="58"/>
      <c r="C11" s="59">
        <v>2851</v>
      </c>
      <c r="D11" s="60"/>
      <c r="E11" s="59">
        <v>101</v>
      </c>
      <c r="F11" s="61"/>
      <c r="G11" s="60"/>
      <c r="H11" s="62" t="s">
        <v>31</v>
      </c>
      <c r="I11" s="63"/>
      <c r="J11" s="46">
        <v>118</v>
      </c>
      <c r="K11" s="48"/>
      <c r="L11" s="47"/>
      <c r="M11" s="46">
        <v>116</v>
      </c>
      <c r="N11" s="47"/>
      <c r="O11" s="46">
        <v>116</v>
      </c>
      <c r="P11" s="48"/>
      <c r="Q11" s="48"/>
      <c r="R11" s="47"/>
      <c r="S11" s="46">
        <v>2</v>
      </c>
      <c r="T11" s="47"/>
      <c r="U11" s="46">
        <v>6</v>
      </c>
      <c r="V11" s="48"/>
      <c r="W11" s="47"/>
      <c r="X11" s="46">
        <v>0</v>
      </c>
      <c r="Y11" s="48"/>
      <c r="Z11" s="48"/>
      <c r="AA11" s="47"/>
      <c r="AB11" s="9">
        <v>43794</v>
      </c>
      <c r="AC11" s="64">
        <v>43597</v>
      </c>
      <c r="AD11" s="65"/>
      <c r="AE11" s="65"/>
      <c r="AF11" s="66"/>
    </row>
    <row r="12" spans="1:35" x14ac:dyDescent="0.2">
      <c r="A12" s="67" t="s">
        <v>32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9"/>
    </row>
    <row r="13" spans="1:35" ht="14.1" customHeight="1" x14ac:dyDescent="0.2">
      <c r="A13" s="57"/>
      <c r="B13" s="58"/>
      <c r="C13" s="59">
        <v>2851</v>
      </c>
      <c r="D13" s="60"/>
      <c r="E13" s="59">
        <v>408</v>
      </c>
      <c r="F13" s="61"/>
      <c r="G13" s="60"/>
      <c r="H13" s="62" t="s">
        <v>31</v>
      </c>
      <c r="I13" s="63"/>
      <c r="J13" s="46">
        <v>48</v>
      </c>
      <c r="K13" s="48"/>
      <c r="L13" s="47"/>
      <c r="M13" s="46">
        <v>46</v>
      </c>
      <c r="N13" s="47"/>
      <c r="O13" s="46">
        <v>46</v>
      </c>
      <c r="P13" s="48"/>
      <c r="Q13" s="48"/>
      <c r="R13" s="47"/>
      <c r="S13" s="46">
        <v>2</v>
      </c>
      <c r="T13" s="47"/>
      <c r="U13" s="46">
        <v>2</v>
      </c>
      <c r="V13" s="48"/>
      <c r="W13" s="47"/>
      <c r="X13" s="46">
        <v>0</v>
      </c>
      <c r="Y13" s="48"/>
      <c r="Z13" s="48"/>
      <c r="AA13" s="47"/>
      <c r="AB13" s="9">
        <v>43794</v>
      </c>
      <c r="AC13" s="64">
        <v>43597</v>
      </c>
      <c r="AD13" s="65"/>
      <c r="AE13" s="65"/>
      <c r="AF13" s="66"/>
    </row>
    <row r="14" spans="1:35" x14ac:dyDescent="0.2">
      <c r="A14" s="67" t="s">
        <v>32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9"/>
    </row>
    <row r="15" spans="1:35" ht="14.1" customHeight="1" x14ac:dyDescent="0.2">
      <c r="A15" s="57"/>
      <c r="B15" s="58"/>
      <c r="C15" s="59">
        <v>2854</v>
      </c>
      <c r="D15" s="60"/>
      <c r="E15" s="59">
        <v>108</v>
      </c>
      <c r="F15" s="61"/>
      <c r="G15" s="60"/>
      <c r="H15" s="62" t="s">
        <v>31</v>
      </c>
      <c r="I15" s="63"/>
      <c r="J15" s="46">
        <v>63</v>
      </c>
      <c r="K15" s="48"/>
      <c r="L15" s="47"/>
      <c r="M15" s="46">
        <v>60</v>
      </c>
      <c r="N15" s="47"/>
      <c r="O15" s="46">
        <v>60</v>
      </c>
      <c r="P15" s="48"/>
      <c r="Q15" s="48"/>
      <c r="R15" s="47"/>
      <c r="S15" s="46">
        <v>3</v>
      </c>
      <c r="T15" s="47"/>
      <c r="U15" s="46">
        <v>3</v>
      </c>
      <c r="V15" s="48"/>
      <c r="W15" s="47"/>
      <c r="X15" s="46">
        <v>0</v>
      </c>
      <c r="Y15" s="48"/>
      <c r="Z15" s="48"/>
      <c r="AA15" s="47"/>
      <c r="AB15" s="9">
        <v>43794</v>
      </c>
      <c r="AC15" s="64">
        <v>43597</v>
      </c>
      <c r="AD15" s="65"/>
      <c r="AE15" s="65"/>
      <c r="AF15" s="66"/>
    </row>
    <row r="16" spans="1:35" x14ac:dyDescent="0.2">
      <c r="A16" s="67" t="s">
        <v>32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9"/>
    </row>
    <row r="17" spans="1:32" ht="14.1" customHeight="1" x14ac:dyDescent="0.2">
      <c r="A17" s="57"/>
      <c r="B17" s="58"/>
      <c r="C17" s="59">
        <v>2854</v>
      </c>
      <c r="D17" s="60"/>
      <c r="E17" s="59">
        <v>504</v>
      </c>
      <c r="F17" s="61"/>
      <c r="G17" s="60"/>
      <c r="H17" s="62" t="s">
        <v>31</v>
      </c>
      <c r="I17" s="63"/>
      <c r="J17" s="46">
        <v>75</v>
      </c>
      <c r="K17" s="48"/>
      <c r="L17" s="47"/>
      <c r="M17" s="46">
        <v>75</v>
      </c>
      <c r="N17" s="47"/>
      <c r="O17" s="46">
        <v>72</v>
      </c>
      <c r="P17" s="48"/>
      <c r="Q17" s="48"/>
      <c r="R17" s="47"/>
      <c r="S17" s="46">
        <v>3</v>
      </c>
      <c r="T17" s="47"/>
      <c r="U17" s="46">
        <v>4</v>
      </c>
      <c r="V17" s="48"/>
      <c r="W17" s="47"/>
      <c r="X17" s="46">
        <v>0</v>
      </c>
      <c r="Y17" s="48"/>
      <c r="Z17" s="48"/>
      <c r="AA17" s="47"/>
      <c r="AB17" s="9">
        <v>43794</v>
      </c>
      <c r="AC17" s="64">
        <v>43597</v>
      </c>
      <c r="AD17" s="65"/>
      <c r="AE17" s="65"/>
      <c r="AF17" s="66"/>
    </row>
    <row r="18" spans="1:32" x14ac:dyDescent="0.2">
      <c r="A18" s="67" t="s">
        <v>32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9"/>
    </row>
    <row r="19" spans="1:32" ht="14.1" customHeight="1" x14ac:dyDescent="0.2">
      <c r="A19" s="57"/>
      <c r="B19" s="58"/>
      <c r="C19" s="59">
        <v>2854</v>
      </c>
      <c r="D19" s="60"/>
      <c r="E19" s="59">
        <v>603</v>
      </c>
      <c r="F19" s="61"/>
      <c r="G19" s="60"/>
      <c r="H19" s="62" t="s">
        <v>31</v>
      </c>
      <c r="I19" s="63"/>
      <c r="J19" s="46">
        <v>24</v>
      </c>
      <c r="K19" s="48"/>
      <c r="L19" s="47"/>
      <c r="M19" s="46">
        <v>21</v>
      </c>
      <c r="N19" s="47"/>
      <c r="O19" s="46">
        <v>21</v>
      </c>
      <c r="P19" s="48"/>
      <c r="Q19" s="48"/>
      <c r="R19" s="47"/>
      <c r="S19" s="46">
        <v>3</v>
      </c>
      <c r="T19" s="47"/>
      <c r="U19" s="46">
        <v>1</v>
      </c>
      <c r="V19" s="48"/>
      <c r="W19" s="47"/>
      <c r="X19" s="46">
        <v>2</v>
      </c>
      <c r="Y19" s="48"/>
      <c r="Z19" s="48"/>
      <c r="AA19" s="47"/>
      <c r="AB19" s="9">
        <v>43794</v>
      </c>
      <c r="AC19" s="64">
        <v>43597</v>
      </c>
      <c r="AD19" s="65"/>
      <c r="AE19" s="65"/>
      <c r="AF19" s="66"/>
    </row>
    <row r="20" spans="1:32" x14ac:dyDescent="0.2">
      <c r="A20" s="67" t="s">
        <v>32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9"/>
    </row>
    <row r="21" spans="1:32" ht="14.1" customHeight="1" x14ac:dyDescent="0.2">
      <c r="A21" s="57"/>
      <c r="B21" s="58"/>
      <c r="C21" s="59">
        <v>2854</v>
      </c>
      <c r="D21" s="60"/>
      <c r="E21" s="59">
        <v>702</v>
      </c>
      <c r="F21" s="61"/>
      <c r="G21" s="60"/>
      <c r="H21" s="62" t="s">
        <v>31</v>
      </c>
      <c r="I21" s="63"/>
      <c r="J21" s="46">
        <v>24</v>
      </c>
      <c r="K21" s="48"/>
      <c r="L21" s="47"/>
      <c r="M21" s="46">
        <v>18</v>
      </c>
      <c r="N21" s="47"/>
      <c r="O21" s="46">
        <v>18</v>
      </c>
      <c r="P21" s="48"/>
      <c r="Q21" s="48"/>
      <c r="R21" s="47"/>
      <c r="S21" s="46">
        <v>6</v>
      </c>
      <c r="T21" s="47"/>
      <c r="U21" s="46">
        <v>1</v>
      </c>
      <c r="V21" s="48"/>
      <c r="W21" s="47"/>
      <c r="X21" s="46">
        <v>5</v>
      </c>
      <c r="Y21" s="48"/>
      <c r="Z21" s="48"/>
      <c r="AA21" s="47"/>
      <c r="AB21" s="9">
        <v>43794</v>
      </c>
      <c r="AC21" s="64">
        <v>43597</v>
      </c>
      <c r="AD21" s="65"/>
      <c r="AE21" s="65"/>
      <c r="AF21" s="66"/>
    </row>
    <row r="22" spans="1:32" x14ac:dyDescent="0.2">
      <c r="A22" s="67" t="s">
        <v>32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9"/>
    </row>
    <row r="23" spans="1:32" ht="14.1" customHeight="1" x14ac:dyDescent="0.2">
      <c r="A23" s="57"/>
      <c r="B23" s="58"/>
      <c r="C23" s="59">
        <v>2854</v>
      </c>
      <c r="D23" s="60"/>
      <c r="E23" s="59">
        <v>801</v>
      </c>
      <c r="F23" s="61"/>
      <c r="G23" s="60"/>
      <c r="H23" s="62" t="s">
        <v>31</v>
      </c>
      <c r="I23" s="63"/>
      <c r="J23" s="46">
        <v>27</v>
      </c>
      <c r="K23" s="48"/>
      <c r="L23" s="47"/>
      <c r="M23" s="46">
        <v>21</v>
      </c>
      <c r="N23" s="47"/>
      <c r="O23" s="46">
        <v>21</v>
      </c>
      <c r="P23" s="48"/>
      <c r="Q23" s="48"/>
      <c r="R23" s="47"/>
      <c r="S23" s="46">
        <v>6</v>
      </c>
      <c r="T23" s="47"/>
      <c r="U23" s="46">
        <v>1</v>
      </c>
      <c r="V23" s="48"/>
      <c r="W23" s="47"/>
      <c r="X23" s="46">
        <v>5</v>
      </c>
      <c r="Y23" s="48"/>
      <c r="Z23" s="48"/>
      <c r="AA23" s="47"/>
      <c r="AB23" s="9">
        <v>43794</v>
      </c>
      <c r="AC23" s="64">
        <v>43597</v>
      </c>
      <c r="AD23" s="65"/>
      <c r="AE23" s="65"/>
      <c r="AF23" s="66"/>
    </row>
    <row r="24" spans="1:32" x14ac:dyDescent="0.2">
      <c r="A24" s="67" t="s">
        <v>32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9"/>
    </row>
    <row r="25" spans="1:32" ht="11.1" customHeight="1" x14ac:dyDescent="0.2">
      <c r="A25" s="70" t="s">
        <v>33</v>
      </c>
      <c r="B25" s="40"/>
      <c r="C25" s="40"/>
      <c r="D25" s="40"/>
      <c r="E25" s="41"/>
      <c r="F25" s="71" t="s">
        <v>34</v>
      </c>
      <c r="G25" s="72"/>
      <c r="H25" s="72"/>
      <c r="I25" s="72"/>
      <c r="J25" s="72"/>
      <c r="K25" s="73"/>
      <c r="L25" s="39" t="s">
        <v>16</v>
      </c>
      <c r="M25" s="40"/>
      <c r="N25" s="40"/>
      <c r="O25" s="40"/>
      <c r="P25" s="41"/>
      <c r="Q25" s="39" t="s">
        <v>17</v>
      </c>
      <c r="R25" s="40"/>
      <c r="S25" s="40"/>
      <c r="T25" s="41"/>
      <c r="U25" s="39" t="s">
        <v>18</v>
      </c>
      <c r="V25" s="40"/>
      <c r="W25" s="40"/>
      <c r="X25" s="40"/>
      <c r="Y25" s="41"/>
      <c r="Z25" s="39" t="s">
        <v>19</v>
      </c>
      <c r="AA25" s="40"/>
      <c r="AB25" s="40"/>
      <c r="AC25" s="42"/>
    </row>
    <row r="26" spans="1:32" ht="11.1" customHeight="1" x14ac:dyDescent="0.2">
      <c r="A26" s="18" t="s">
        <v>35</v>
      </c>
      <c r="B26" s="19"/>
      <c r="C26" s="19"/>
      <c r="D26" s="19"/>
      <c r="E26" s="20"/>
      <c r="F26" s="21">
        <v>17398487</v>
      </c>
      <c r="G26" s="22"/>
      <c r="H26" s="22"/>
      <c r="I26" s="22"/>
      <c r="J26" s="22"/>
      <c r="K26" s="23"/>
      <c r="L26" s="74">
        <v>2</v>
      </c>
      <c r="M26" s="75"/>
      <c r="N26" s="75"/>
      <c r="O26" s="75"/>
      <c r="P26" s="76"/>
      <c r="Q26" s="74">
        <v>0</v>
      </c>
      <c r="R26" s="75"/>
      <c r="S26" s="75"/>
      <c r="T26" s="76"/>
      <c r="U26" s="74">
        <v>0</v>
      </c>
      <c r="V26" s="75"/>
      <c r="W26" s="75"/>
      <c r="X26" s="75"/>
      <c r="Y26" s="76"/>
      <c r="Z26" s="74">
        <v>2</v>
      </c>
      <c r="AA26" s="75"/>
      <c r="AB26" s="75"/>
      <c r="AC26" s="77"/>
    </row>
    <row r="27" spans="1:32" ht="11.1" customHeight="1" x14ac:dyDescent="0.2">
      <c r="A27" s="70" t="s">
        <v>33</v>
      </c>
      <c r="B27" s="40"/>
      <c r="C27" s="40"/>
      <c r="D27" s="40"/>
      <c r="E27" s="41"/>
      <c r="F27" s="71" t="s">
        <v>34</v>
      </c>
      <c r="G27" s="72"/>
      <c r="H27" s="72"/>
      <c r="I27" s="72"/>
      <c r="J27" s="72"/>
      <c r="K27" s="73"/>
      <c r="L27" s="39" t="s">
        <v>16</v>
      </c>
      <c r="M27" s="40"/>
      <c r="N27" s="40"/>
      <c r="O27" s="40"/>
      <c r="P27" s="41"/>
      <c r="Q27" s="39" t="s">
        <v>17</v>
      </c>
      <c r="R27" s="40"/>
      <c r="S27" s="40"/>
      <c r="T27" s="41"/>
      <c r="U27" s="39" t="s">
        <v>18</v>
      </c>
      <c r="V27" s="40"/>
      <c r="W27" s="40"/>
      <c r="X27" s="40"/>
      <c r="Y27" s="41"/>
      <c r="Z27" s="39" t="s">
        <v>19</v>
      </c>
      <c r="AA27" s="40"/>
      <c r="AB27" s="40"/>
      <c r="AC27" s="42"/>
    </row>
    <row r="28" spans="1:32" ht="11.1" customHeight="1" x14ac:dyDescent="0.2">
      <c r="A28" s="18" t="s">
        <v>36</v>
      </c>
      <c r="B28" s="19"/>
      <c r="C28" s="19"/>
      <c r="D28" s="19"/>
      <c r="E28" s="20"/>
      <c r="F28" s="21">
        <v>17398630</v>
      </c>
      <c r="G28" s="22"/>
      <c r="H28" s="22"/>
      <c r="I28" s="22"/>
      <c r="J28" s="22"/>
      <c r="K28" s="23"/>
      <c r="L28" s="74">
        <v>2</v>
      </c>
      <c r="M28" s="75"/>
      <c r="N28" s="75"/>
      <c r="O28" s="75"/>
      <c r="P28" s="76"/>
      <c r="Q28" s="74">
        <v>0</v>
      </c>
      <c r="R28" s="75"/>
      <c r="S28" s="75"/>
      <c r="T28" s="76"/>
      <c r="U28" s="74">
        <v>0</v>
      </c>
      <c r="V28" s="75"/>
      <c r="W28" s="75"/>
      <c r="X28" s="75"/>
      <c r="Y28" s="76"/>
      <c r="Z28" s="74">
        <v>2</v>
      </c>
      <c r="AA28" s="75"/>
      <c r="AB28" s="75"/>
      <c r="AC28" s="77"/>
    </row>
    <row r="29" spans="1:32" ht="11.1" customHeight="1" x14ac:dyDescent="0.2">
      <c r="A29" s="70" t="s">
        <v>33</v>
      </c>
      <c r="B29" s="40"/>
      <c r="C29" s="40"/>
      <c r="D29" s="40"/>
      <c r="E29" s="41"/>
      <c r="F29" s="71" t="s">
        <v>34</v>
      </c>
      <c r="G29" s="72"/>
      <c r="H29" s="72"/>
      <c r="I29" s="72"/>
      <c r="J29" s="72"/>
      <c r="K29" s="73"/>
      <c r="L29" s="39" t="s">
        <v>16</v>
      </c>
      <c r="M29" s="40"/>
      <c r="N29" s="40"/>
      <c r="O29" s="40"/>
      <c r="P29" s="41"/>
      <c r="Q29" s="39" t="s">
        <v>17</v>
      </c>
      <c r="R29" s="40"/>
      <c r="S29" s="40"/>
      <c r="T29" s="41"/>
      <c r="U29" s="39" t="s">
        <v>18</v>
      </c>
      <c r="V29" s="40"/>
      <c r="W29" s="40"/>
      <c r="X29" s="40"/>
      <c r="Y29" s="41"/>
      <c r="Z29" s="39" t="s">
        <v>19</v>
      </c>
      <c r="AA29" s="40"/>
      <c r="AB29" s="40"/>
      <c r="AC29" s="42"/>
    </row>
    <row r="30" spans="1:32" ht="11.1" customHeight="1" x14ac:dyDescent="0.2">
      <c r="A30" s="78" t="s">
        <v>37</v>
      </c>
      <c r="B30" s="79"/>
      <c r="C30" s="79"/>
      <c r="D30" s="79"/>
      <c r="E30" s="63"/>
      <c r="F30" s="59">
        <v>17398253</v>
      </c>
      <c r="G30" s="61"/>
      <c r="H30" s="61"/>
      <c r="I30" s="61"/>
      <c r="J30" s="61"/>
      <c r="K30" s="60"/>
      <c r="L30" s="46">
        <v>3</v>
      </c>
      <c r="M30" s="48"/>
      <c r="N30" s="48"/>
      <c r="O30" s="48"/>
      <c r="P30" s="47"/>
      <c r="Q30" s="46">
        <v>0</v>
      </c>
      <c r="R30" s="48"/>
      <c r="S30" s="48"/>
      <c r="T30" s="47"/>
      <c r="U30" s="46">
        <v>0</v>
      </c>
      <c r="V30" s="48"/>
      <c r="W30" s="48"/>
      <c r="X30" s="48"/>
      <c r="Y30" s="47"/>
      <c r="Z30" s="46">
        <v>3</v>
      </c>
      <c r="AA30" s="48"/>
      <c r="AB30" s="48"/>
      <c r="AC30" s="80"/>
    </row>
    <row r="31" spans="1:32" ht="11.1" customHeight="1" x14ac:dyDescent="0.2">
      <c r="A31" s="70" t="s">
        <v>33</v>
      </c>
      <c r="B31" s="40"/>
      <c r="C31" s="40"/>
      <c r="D31" s="40"/>
      <c r="E31" s="41"/>
      <c r="F31" s="71" t="s">
        <v>34</v>
      </c>
      <c r="G31" s="72"/>
      <c r="H31" s="72"/>
      <c r="I31" s="72"/>
      <c r="J31" s="72"/>
      <c r="K31" s="73"/>
      <c r="L31" s="39" t="s">
        <v>16</v>
      </c>
      <c r="M31" s="40"/>
      <c r="N31" s="40"/>
      <c r="O31" s="40"/>
      <c r="P31" s="41"/>
      <c r="Q31" s="39" t="s">
        <v>17</v>
      </c>
      <c r="R31" s="40"/>
      <c r="S31" s="40"/>
      <c r="T31" s="41"/>
      <c r="U31" s="39" t="s">
        <v>18</v>
      </c>
      <c r="V31" s="40"/>
      <c r="W31" s="40"/>
      <c r="X31" s="40"/>
      <c r="Y31" s="41"/>
      <c r="Z31" s="39" t="s">
        <v>19</v>
      </c>
      <c r="AA31" s="40"/>
      <c r="AB31" s="40"/>
      <c r="AC31" s="42"/>
    </row>
    <row r="32" spans="1:32" ht="11.1" customHeight="1" x14ac:dyDescent="0.2">
      <c r="A32" s="18" t="s">
        <v>38</v>
      </c>
      <c r="B32" s="19"/>
      <c r="C32" s="19"/>
      <c r="D32" s="19"/>
      <c r="E32" s="20"/>
      <c r="F32" s="21">
        <v>17398623</v>
      </c>
      <c r="G32" s="22"/>
      <c r="H32" s="22"/>
      <c r="I32" s="22"/>
      <c r="J32" s="22"/>
      <c r="K32" s="23"/>
      <c r="L32" s="74">
        <v>3</v>
      </c>
      <c r="M32" s="75"/>
      <c r="N32" s="75"/>
      <c r="O32" s="75"/>
      <c r="P32" s="76"/>
      <c r="Q32" s="74">
        <v>0</v>
      </c>
      <c r="R32" s="75"/>
      <c r="S32" s="75"/>
      <c r="T32" s="76"/>
      <c r="U32" s="74">
        <v>0</v>
      </c>
      <c r="V32" s="75"/>
      <c r="W32" s="75"/>
      <c r="X32" s="75"/>
      <c r="Y32" s="76"/>
      <c r="Z32" s="74">
        <v>3</v>
      </c>
      <c r="AA32" s="75"/>
      <c r="AB32" s="75"/>
      <c r="AC32" s="77"/>
    </row>
    <row r="33" spans="1:29" ht="11.1" customHeight="1" x14ac:dyDescent="0.2">
      <c r="A33" s="70" t="s">
        <v>33</v>
      </c>
      <c r="B33" s="40"/>
      <c r="C33" s="40"/>
      <c r="D33" s="40"/>
      <c r="E33" s="41"/>
      <c r="F33" s="71" t="s">
        <v>34</v>
      </c>
      <c r="G33" s="72"/>
      <c r="H33" s="72"/>
      <c r="I33" s="72"/>
      <c r="J33" s="72"/>
      <c r="K33" s="73"/>
      <c r="L33" s="39" t="s">
        <v>16</v>
      </c>
      <c r="M33" s="40"/>
      <c r="N33" s="40"/>
      <c r="O33" s="40"/>
      <c r="P33" s="41"/>
      <c r="Q33" s="39" t="s">
        <v>17</v>
      </c>
      <c r="R33" s="40"/>
      <c r="S33" s="40"/>
      <c r="T33" s="41"/>
      <c r="U33" s="39" t="s">
        <v>18</v>
      </c>
      <c r="V33" s="40"/>
      <c r="W33" s="40"/>
      <c r="X33" s="40"/>
      <c r="Y33" s="41"/>
      <c r="Z33" s="39" t="s">
        <v>19</v>
      </c>
      <c r="AA33" s="40"/>
      <c r="AB33" s="40"/>
      <c r="AC33" s="42"/>
    </row>
    <row r="34" spans="1:29" ht="11.1" customHeight="1" x14ac:dyDescent="0.2">
      <c r="A34" s="18" t="s">
        <v>39</v>
      </c>
      <c r="B34" s="19"/>
      <c r="C34" s="19"/>
      <c r="D34" s="19"/>
      <c r="E34" s="20"/>
      <c r="F34" s="21">
        <v>17398659</v>
      </c>
      <c r="G34" s="22"/>
      <c r="H34" s="22"/>
      <c r="I34" s="22"/>
      <c r="J34" s="22"/>
      <c r="K34" s="23"/>
      <c r="L34" s="74">
        <v>3</v>
      </c>
      <c r="M34" s="75"/>
      <c r="N34" s="75"/>
      <c r="O34" s="75"/>
      <c r="P34" s="76"/>
      <c r="Q34" s="74">
        <v>0</v>
      </c>
      <c r="R34" s="75"/>
      <c r="S34" s="75"/>
      <c r="T34" s="76"/>
      <c r="U34" s="74">
        <v>0</v>
      </c>
      <c r="V34" s="75"/>
      <c r="W34" s="75"/>
      <c r="X34" s="75"/>
      <c r="Y34" s="76"/>
      <c r="Z34" s="74">
        <v>3</v>
      </c>
      <c r="AA34" s="75"/>
      <c r="AB34" s="75"/>
      <c r="AC34" s="77"/>
    </row>
    <row r="35" spans="1:29" ht="11.1" customHeight="1" x14ac:dyDescent="0.2">
      <c r="A35" s="70" t="s">
        <v>33</v>
      </c>
      <c r="B35" s="40"/>
      <c r="C35" s="40"/>
      <c r="D35" s="40"/>
      <c r="E35" s="41"/>
      <c r="F35" s="71" t="s">
        <v>34</v>
      </c>
      <c r="G35" s="72"/>
      <c r="H35" s="72"/>
      <c r="I35" s="72"/>
      <c r="J35" s="72"/>
      <c r="K35" s="73"/>
      <c r="L35" s="39" t="s">
        <v>16</v>
      </c>
      <c r="M35" s="40"/>
      <c r="N35" s="40"/>
      <c r="O35" s="40"/>
      <c r="P35" s="41"/>
      <c r="Q35" s="39" t="s">
        <v>17</v>
      </c>
      <c r="R35" s="40"/>
      <c r="S35" s="40"/>
      <c r="T35" s="41"/>
      <c r="U35" s="39" t="s">
        <v>18</v>
      </c>
      <c r="V35" s="40"/>
      <c r="W35" s="40"/>
      <c r="X35" s="40"/>
      <c r="Y35" s="41"/>
      <c r="Z35" s="39" t="s">
        <v>19</v>
      </c>
      <c r="AA35" s="40"/>
      <c r="AB35" s="40"/>
      <c r="AC35" s="42"/>
    </row>
    <row r="36" spans="1:29" ht="11.1" customHeight="1" x14ac:dyDescent="0.2">
      <c r="A36" s="78" t="s">
        <v>40</v>
      </c>
      <c r="B36" s="79"/>
      <c r="C36" s="79"/>
      <c r="D36" s="79"/>
      <c r="E36" s="63"/>
      <c r="F36" s="59">
        <v>17398505</v>
      </c>
      <c r="G36" s="61"/>
      <c r="H36" s="61"/>
      <c r="I36" s="61"/>
      <c r="J36" s="61"/>
      <c r="K36" s="60"/>
      <c r="L36" s="46">
        <v>3</v>
      </c>
      <c r="M36" s="48"/>
      <c r="N36" s="48"/>
      <c r="O36" s="48"/>
      <c r="P36" s="47"/>
      <c r="Q36" s="46">
        <v>0</v>
      </c>
      <c r="R36" s="48"/>
      <c r="S36" s="48"/>
      <c r="T36" s="47"/>
      <c r="U36" s="46">
        <v>0</v>
      </c>
      <c r="V36" s="48"/>
      <c r="W36" s="48"/>
      <c r="X36" s="48"/>
      <c r="Y36" s="47"/>
      <c r="Z36" s="46">
        <v>3</v>
      </c>
      <c r="AA36" s="48"/>
      <c r="AB36" s="48"/>
      <c r="AC36" s="80"/>
    </row>
    <row r="37" spans="1:29" ht="11.1" customHeight="1" x14ac:dyDescent="0.2">
      <c r="A37" s="18" t="s">
        <v>41</v>
      </c>
      <c r="B37" s="19"/>
      <c r="C37" s="19"/>
      <c r="D37" s="19"/>
      <c r="E37" s="20"/>
      <c r="F37" s="21">
        <v>17398707</v>
      </c>
      <c r="G37" s="22"/>
      <c r="H37" s="22"/>
      <c r="I37" s="22"/>
      <c r="J37" s="22"/>
      <c r="K37" s="23"/>
      <c r="L37" s="74">
        <v>3</v>
      </c>
      <c r="M37" s="75"/>
      <c r="N37" s="75"/>
      <c r="O37" s="75"/>
      <c r="P37" s="76"/>
      <c r="Q37" s="74">
        <v>0</v>
      </c>
      <c r="R37" s="75"/>
      <c r="S37" s="75"/>
      <c r="T37" s="76"/>
      <c r="U37" s="74">
        <v>0</v>
      </c>
      <c r="V37" s="75"/>
      <c r="W37" s="75"/>
      <c r="X37" s="75"/>
      <c r="Y37" s="76"/>
      <c r="Z37" s="74">
        <v>3</v>
      </c>
      <c r="AA37" s="75"/>
      <c r="AB37" s="75"/>
      <c r="AC37" s="77"/>
    </row>
    <row r="38" spans="1:29" ht="11.1" customHeight="1" x14ac:dyDescent="0.2">
      <c r="A38" s="70" t="s">
        <v>33</v>
      </c>
      <c r="B38" s="40"/>
      <c r="C38" s="40"/>
      <c r="D38" s="40"/>
      <c r="E38" s="41"/>
      <c r="F38" s="71" t="s">
        <v>34</v>
      </c>
      <c r="G38" s="72"/>
      <c r="H38" s="72"/>
      <c r="I38" s="72"/>
      <c r="J38" s="72"/>
      <c r="K38" s="73"/>
      <c r="L38" s="39" t="s">
        <v>16</v>
      </c>
      <c r="M38" s="40"/>
      <c r="N38" s="40"/>
      <c r="O38" s="40"/>
      <c r="P38" s="41"/>
      <c r="Q38" s="39" t="s">
        <v>17</v>
      </c>
      <c r="R38" s="40"/>
      <c r="S38" s="40"/>
      <c r="T38" s="41"/>
      <c r="U38" s="39" t="s">
        <v>18</v>
      </c>
      <c r="V38" s="40"/>
      <c r="W38" s="40"/>
      <c r="X38" s="40"/>
      <c r="Y38" s="41"/>
      <c r="Z38" s="39" t="s">
        <v>19</v>
      </c>
      <c r="AA38" s="40"/>
      <c r="AB38" s="40"/>
      <c r="AC38" s="42"/>
    </row>
    <row r="39" spans="1:29" ht="11.1" customHeight="1" x14ac:dyDescent="0.2">
      <c r="A39" s="78" t="s">
        <v>42</v>
      </c>
      <c r="B39" s="79"/>
      <c r="C39" s="79"/>
      <c r="D39" s="79"/>
      <c r="E39" s="63"/>
      <c r="F39" s="59">
        <v>17398341</v>
      </c>
      <c r="G39" s="61"/>
      <c r="H39" s="61"/>
      <c r="I39" s="61"/>
      <c r="J39" s="61"/>
      <c r="K39" s="60"/>
      <c r="L39" s="46">
        <v>3</v>
      </c>
      <c r="M39" s="48"/>
      <c r="N39" s="48"/>
      <c r="O39" s="48"/>
      <c r="P39" s="47"/>
      <c r="Q39" s="46">
        <v>0</v>
      </c>
      <c r="R39" s="48"/>
      <c r="S39" s="48"/>
      <c r="T39" s="47"/>
      <c r="U39" s="46">
        <v>0</v>
      </c>
      <c r="V39" s="48"/>
      <c r="W39" s="48"/>
      <c r="X39" s="48"/>
      <c r="Y39" s="47"/>
      <c r="Z39" s="46">
        <v>3</v>
      </c>
      <c r="AA39" s="48"/>
      <c r="AB39" s="48"/>
      <c r="AC39" s="80"/>
    </row>
    <row r="40" spans="1:29" ht="11.1" customHeight="1" x14ac:dyDescent="0.2">
      <c r="A40" s="18" t="s">
        <v>43</v>
      </c>
      <c r="B40" s="19"/>
      <c r="C40" s="19"/>
      <c r="D40" s="19"/>
      <c r="E40" s="20"/>
      <c r="F40" s="21">
        <v>17398681</v>
      </c>
      <c r="G40" s="22"/>
      <c r="H40" s="22"/>
      <c r="I40" s="22"/>
      <c r="J40" s="22"/>
      <c r="K40" s="23"/>
      <c r="L40" s="74">
        <v>3</v>
      </c>
      <c r="M40" s="75"/>
      <c r="N40" s="75"/>
      <c r="O40" s="75"/>
      <c r="P40" s="76"/>
      <c r="Q40" s="74">
        <v>0</v>
      </c>
      <c r="R40" s="75"/>
      <c r="S40" s="75"/>
      <c r="T40" s="76"/>
      <c r="U40" s="74">
        <v>0</v>
      </c>
      <c r="V40" s="75"/>
      <c r="W40" s="75"/>
      <c r="X40" s="75"/>
      <c r="Y40" s="76"/>
      <c r="Z40" s="74">
        <v>3</v>
      </c>
      <c r="AA40" s="75"/>
      <c r="AB40" s="75"/>
      <c r="AC40" s="77"/>
    </row>
    <row r="41" spans="1:29" ht="14.1" customHeight="1" x14ac:dyDescent="0.2">
      <c r="A41" s="1" t="s">
        <v>44</v>
      </c>
    </row>
  </sheetData>
  <mergeCells count="230">
    <mergeCell ref="A39:E39"/>
    <mergeCell ref="F39:K39"/>
    <mergeCell ref="L39:P39"/>
    <mergeCell ref="Q39:T39"/>
    <mergeCell ref="U39:Y39"/>
    <mergeCell ref="Z39:AC39"/>
    <mergeCell ref="A40:E40"/>
    <mergeCell ref="F40:K40"/>
    <mergeCell ref="L40:P40"/>
    <mergeCell ref="Q40:T40"/>
    <mergeCell ref="U40:Y40"/>
    <mergeCell ref="Z40:AC40"/>
    <mergeCell ref="A37:E37"/>
    <mergeCell ref="F37:K37"/>
    <mergeCell ref="L37:P37"/>
    <mergeCell ref="Q37:T37"/>
    <mergeCell ref="U37:Y37"/>
    <mergeCell ref="Z37:AC37"/>
    <mergeCell ref="A38:E38"/>
    <mergeCell ref="F38:K38"/>
    <mergeCell ref="L38:P38"/>
    <mergeCell ref="Q38:T38"/>
    <mergeCell ref="U38:Y38"/>
    <mergeCell ref="Z38:AC38"/>
    <mergeCell ref="A35:E35"/>
    <mergeCell ref="F35:K35"/>
    <mergeCell ref="L35:P35"/>
    <mergeCell ref="Q35:T35"/>
    <mergeCell ref="U35:Y35"/>
    <mergeCell ref="Z35:AC35"/>
    <mergeCell ref="A36:E36"/>
    <mergeCell ref="F36:K36"/>
    <mergeCell ref="L36:P36"/>
    <mergeCell ref="Q36:T36"/>
    <mergeCell ref="U36:Y36"/>
    <mergeCell ref="Z36:AC36"/>
    <mergeCell ref="A33:E33"/>
    <mergeCell ref="F33:K33"/>
    <mergeCell ref="L33:P33"/>
    <mergeCell ref="Q33:T33"/>
    <mergeCell ref="U33:Y33"/>
    <mergeCell ref="Z33:AC33"/>
    <mergeCell ref="A34:E34"/>
    <mergeCell ref="F34:K34"/>
    <mergeCell ref="L34:P34"/>
    <mergeCell ref="Q34:T34"/>
    <mergeCell ref="U34:Y34"/>
    <mergeCell ref="Z34:AC34"/>
    <mergeCell ref="A31:E31"/>
    <mergeCell ref="F31:K31"/>
    <mergeCell ref="L31:P31"/>
    <mergeCell ref="Q31:T31"/>
    <mergeCell ref="U31:Y31"/>
    <mergeCell ref="Z31:AC31"/>
    <mergeCell ref="A32:E32"/>
    <mergeCell ref="F32:K32"/>
    <mergeCell ref="L32:P32"/>
    <mergeCell ref="Q32:T32"/>
    <mergeCell ref="U32:Y32"/>
    <mergeCell ref="Z32:AC32"/>
    <mergeCell ref="A29:E29"/>
    <mergeCell ref="F29:K29"/>
    <mergeCell ref="L29:P29"/>
    <mergeCell ref="Q29:T29"/>
    <mergeCell ref="U29:Y29"/>
    <mergeCell ref="Z29:AC29"/>
    <mergeCell ref="A30:E30"/>
    <mergeCell ref="F30:K30"/>
    <mergeCell ref="L30:P30"/>
    <mergeCell ref="Q30:T30"/>
    <mergeCell ref="U30:Y30"/>
    <mergeCell ref="Z30:AC30"/>
    <mergeCell ref="A27:E27"/>
    <mergeCell ref="F27:K27"/>
    <mergeCell ref="L27:P27"/>
    <mergeCell ref="Q27:T27"/>
    <mergeCell ref="U27:Y27"/>
    <mergeCell ref="Z27:AC27"/>
    <mergeCell ref="A28:E28"/>
    <mergeCell ref="F28:K28"/>
    <mergeCell ref="L28:P28"/>
    <mergeCell ref="Q28:T28"/>
    <mergeCell ref="U28:Y28"/>
    <mergeCell ref="Z28:AC28"/>
    <mergeCell ref="A24:AF24"/>
    <mergeCell ref="A25:E25"/>
    <mergeCell ref="F25:K25"/>
    <mergeCell ref="L25:P25"/>
    <mergeCell ref="Q25:T25"/>
    <mergeCell ref="U25:Y25"/>
    <mergeCell ref="Z25:AC25"/>
    <mergeCell ref="A26:E26"/>
    <mergeCell ref="F26:K26"/>
    <mergeCell ref="L26:P26"/>
    <mergeCell ref="Q26:T26"/>
    <mergeCell ref="U26:Y26"/>
    <mergeCell ref="Z26:AC26"/>
    <mergeCell ref="A22:AF22"/>
    <mergeCell ref="A23:B23"/>
    <mergeCell ref="C23:D23"/>
    <mergeCell ref="E23:G23"/>
    <mergeCell ref="H23:I23"/>
    <mergeCell ref="J23:L23"/>
    <mergeCell ref="M23:N23"/>
    <mergeCell ref="O23:R23"/>
    <mergeCell ref="S23:T23"/>
    <mergeCell ref="U23:W23"/>
    <mergeCell ref="X23:AA23"/>
    <mergeCell ref="AC23:AF23"/>
    <mergeCell ref="A20:AF20"/>
    <mergeCell ref="A21:B21"/>
    <mergeCell ref="C21:D21"/>
    <mergeCell ref="E21:G21"/>
    <mergeCell ref="H21:I21"/>
    <mergeCell ref="J21:L21"/>
    <mergeCell ref="M21:N21"/>
    <mergeCell ref="O21:R21"/>
    <mergeCell ref="S21:T21"/>
    <mergeCell ref="U21:W21"/>
    <mergeCell ref="X21:AA21"/>
    <mergeCell ref="AC21:AF21"/>
    <mergeCell ref="A18:AF18"/>
    <mergeCell ref="A19:B19"/>
    <mergeCell ref="C19:D19"/>
    <mergeCell ref="E19:G19"/>
    <mergeCell ref="H19:I19"/>
    <mergeCell ref="J19:L19"/>
    <mergeCell ref="M19:N19"/>
    <mergeCell ref="O19:R19"/>
    <mergeCell ref="S19:T19"/>
    <mergeCell ref="U19:W19"/>
    <mergeCell ref="X19:AA19"/>
    <mergeCell ref="AC19:AF19"/>
    <mergeCell ref="A16:AF16"/>
    <mergeCell ref="A17:B17"/>
    <mergeCell ref="C17:D17"/>
    <mergeCell ref="E17:G17"/>
    <mergeCell ref="H17:I17"/>
    <mergeCell ref="J17:L17"/>
    <mergeCell ref="M17:N17"/>
    <mergeCell ref="O17:R17"/>
    <mergeCell ref="S17:T17"/>
    <mergeCell ref="U17:W17"/>
    <mergeCell ref="X17:AA17"/>
    <mergeCell ref="AC17:AF17"/>
    <mergeCell ref="A14:AF14"/>
    <mergeCell ref="A15:B15"/>
    <mergeCell ref="C15:D15"/>
    <mergeCell ref="E15:G15"/>
    <mergeCell ref="H15:I15"/>
    <mergeCell ref="J15:L15"/>
    <mergeCell ref="M15:N15"/>
    <mergeCell ref="O15:R15"/>
    <mergeCell ref="S15:T15"/>
    <mergeCell ref="U15:W15"/>
    <mergeCell ref="X15:AA15"/>
    <mergeCell ref="AC15:AF15"/>
    <mergeCell ref="X11:AA11"/>
    <mergeCell ref="AC11:AF11"/>
    <mergeCell ref="A12:AF12"/>
    <mergeCell ref="A13:B13"/>
    <mergeCell ref="C13:D13"/>
    <mergeCell ref="E13:G13"/>
    <mergeCell ref="H13:I13"/>
    <mergeCell ref="J13:L13"/>
    <mergeCell ref="M13:N13"/>
    <mergeCell ref="O13:R13"/>
    <mergeCell ref="S13:T13"/>
    <mergeCell ref="U13:W13"/>
    <mergeCell ref="X13:AA13"/>
    <mergeCell ref="AC13:AF13"/>
    <mergeCell ref="A11:B11"/>
    <mergeCell ref="C11:D11"/>
    <mergeCell ref="E11:G11"/>
    <mergeCell ref="H11:I11"/>
    <mergeCell ref="J11:L11"/>
    <mergeCell ref="M11:N11"/>
    <mergeCell ref="O11:R11"/>
    <mergeCell ref="S11:T11"/>
    <mergeCell ref="U11:W11"/>
    <mergeCell ref="A9:AG9"/>
    <mergeCell ref="A10:B10"/>
    <mergeCell ref="C10:D10"/>
    <mergeCell ref="E10:G10"/>
    <mergeCell ref="H10:I10"/>
    <mergeCell ref="J10:L10"/>
    <mergeCell ref="M10:N10"/>
    <mergeCell ref="O10:R10"/>
    <mergeCell ref="S10:T10"/>
    <mergeCell ref="U10:W10"/>
    <mergeCell ref="X10:AA10"/>
    <mergeCell ref="AC10:AF10"/>
    <mergeCell ref="B8:H8"/>
    <mergeCell ref="I8:J8"/>
    <mergeCell ref="K8:M8"/>
    <mergeCell ref="N8:O8"/>
    <mergeCell ref="P8:S8"/>
    <mergeCell ref="T8:U8"/>
    <mergeCell ref="V8:Y8"/>
    <mergeCell ref="Z8:AC8"/>
    <mergeCell ref="AE8:AG8"/>
    <mergeCell ref="B7:H7"/>
    <mergeCell ref="I7:J7"/>
    <mergeCell ref="K7:M7"/>
    <mergeCell ref="N7:O7"/>
    <mergeCell ref="P7:S7"/>
    <mergeCell ref="T7:U7"/>
    <mergeCell ref="V7:Y7"/>
    <mergeCell ref="Z7:AC7"/>
    <mergeCell ref="AE7:AG7"/>
    <mergeCell ref="AF5:AG5"/>
    <mergeCell ref="A6:C6"/>
    <mergeCell ref="D6:F6"/>
    <mergeCell ref="G6:J6"/>
    <mergeCell ref="K6:Q6"/>
    <mergeCell ref="R6:T6"/>
    <mergeCell ref="U6:V6"/>
    <mergeCell ref="W6:X6"/>
    <mergeCell ref="Y6:Z6"/>
    <mergeCell ref="AA6:AE6"/>
    <mergeCell ref="AF6:AG6"/>
    <mergeCell ref="A5:C5"/>
    <mergeCell ref="D5:F5"/>
    <mergeCell ref="G5:J5"/>
    <mergeCell ref="K5:Q5"/>
    <mergeCell ref="R5:T5"/>
    <mergeCell ref="U5:V5"/>
    <mergeCell ref="W5:X5"/>
    <mergeCell ref="Y5:Z5"/>
    <mergeCell ref="AA5:AE5"/>
  </mergeCells>
  <phoneticPr fontId="2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0"/>
  <sheetViews>
    <sheetView tabSelected="1" topLeftCell="A5" workbookViewId="0">
      <selection activeCell="W30" sqref="W30"/>
    </sheetView>
  </sheetViews>
  <sheetFormatPr defaultRowHeight="11.25" x14ac:dyDescent="0.2"/>
  <cols>
    <col min="1" max="4" width="9.5" style="81" bestFit="1" customWidth="1"/>
    <col min="5" max="5" width="11" style="81" bestFit="1" customWidth="1"/>
    <col min="6" max="9" width="9.5" style="81" bestFit="1" customWidth="1"/>
    <col min="10" max="11" width="14.6640625" style="81" bestFit="1" customWidth="1"/>
    <col min="12" max="12" width="10" style="81" bestFit="1" customWidth="1"/>
    <col min="13" max="13" width="13.1640625" style="81" bestFit="1" customWidth="1"/>
    <col min="14" max="17" width="9.5" style="81" bestFit="1" customWidth="1"/>
    <col min="18" max="18" width="4.1640625" style="81" customWidth="1"/>
    <col min="19" max="19" width="9.33203125" style="81"/>
    <col min="20" max="20" width="14" style="81" customWidth="1"/>
    <col min="21" max="21" width="10" style="81" bestFit="1" customWidth="1"/>
    <col min="22" max="22" width="6.6640625" style="81" bestFit="1" customWidth="1"/>
    <col min="23" max="23" width="22" style="81" bestFit="1" customWidth="1"/>
    <col min="24" max="24" width="40.33203125" style="81" bestFit="1" customWidth="1"/>
    <col min="25" max="26" width="9.5" style="81" bestFit="1" customWidth="1"/>
    <col min="27" max="30" width="9.33203125" style="81"/>
    <col min="31" max="31" width="13.33203125" style="81" bestFit="1" customWidth="1"/>
    <col min="32" max="33" width="10" style="81" bestFit="1" customWidth="1"/>
    <col min="34" max="16384" width="9.33203125" style="81"/>
  </cols>
  <sheetData>
    <row r="2" spans="1:28" x14ac:dyDescent="0.2">
      <c r="L2" s="81">
        <v>723112391</v>
      </c>
    </row>
    <row r="4" spans="1:28" ht="33.75" x14ac:dyDescent="0.2">
      <c r="A4" s="108" t="s">
        <v>94</v>
      </c>
      <c r="B4" s="108" t="s">
        <v>93</v>
      </c>
      <c r="C4" s="108" t="s">
        <v>92</v>
      </c>
      <c r="D4" s="108" t="s">
        <v>91</v>
      </c>
      <c r="E4" s="108" t="s">
        <v>90</v>
      </c>
      <c r="F4" s="108" t="s">
        <v>89</v>
      </c>
      <c r="G4" s="108" t="s">
        <v>83</v>
      </c>
      <c r="H4" s="108" t="s">
        <v>82</v>
      </c>
      <c r="I4" s="108" t="s">
        <v>88</v>
      </c>
      <c r="J4" s="108" t="s">
        <v>87</v>
      </c>
    </row>
    <row r="5" spans="1:28" ht="33.75" x14ac:dyDescent="0.2">
      <c r="A5" s="104" t="s">
        <v>346</v>
      </c>
      <c r="B5" s="106">
        <v>723</v>
      </c>
      <c r="C5" s="106">
        <v>3658174</v>
      </c>
      <c r="D5" s="106" t="s">
        <v>347</v>
      </c>
      <c r="E5" s="107" t="s">
        <v>348</v>
      </c>
      <c r="F5" s="102">
        <v>64.2</v>
      </c>
      <c r="G5" s="106">
        <v>6.42</v>
      </c>
      <c r="H5" s="102">
        <v>0</v>
      </c>
      <c r="I5" s="106"/>
      <c r="J5" s="106"/>
    </row>
    <row r="6" spans="1:28" ht="45" x14ac:dyDescent="0.2">
      <c r="A6" s="105" t="s">
        <v>86</v>
      </c>
      <c r="B6" s="105" t="s">
        <v>70</v>
      </c>
      <c r="C6" s="105" t="s">
        <v>69</v>
      </c>
      <c r="D6" s="105" t="s">
        <v>68</v>
      </c>
      <c r="E6" s="105" t="s">
        <v>67</v>
      </c>
      <c r="F6" s="105" t="s">
        <v>76</v>
      </c>
      <c r="G6" s="105" t="s">
        <v>85</v>
      </c>
      <c r="H6" s="105" t="s">
        <v>84</v>
      </c>
      <c r="I6" s="105" t="s">
        <v>83</v>
      </c>
      <c r="J6" s="105" t="s">
        <v>82</v>
      </c>
    </row>
    <row r="7" spans="1:28" ht="22.5" x14ac:dyDescent="0.2">
      <c r="A7" s="104" t="s">
        <v>349</v>
      </c>
      <c r="B7" s="82">
        <v>379</v>
      </c>
      <c r="C7" s="82">
        <v>357</v>
      </c>
      <c r="D7" s="82">
        <v>354</v>
      </c>
      <c r="E7" s="82">
        <v>25</v>
      </c>
      <c r="F7" s="82">
        <v>18</v>
      </c>
      <c r="G7" s="82">
        <v>12</v>
      </c>
      <c r="H7" s="103">
        <v>64.2</v>
      </c>
      <c r="I7" s="103">
        <v>6.42</v>
      </c>
      <c r="J7" s="102">
        <v>0</v>
      </c>
    </row>
    <row r="10" spans="1:28" x14ac:dyDescent="0.2">
      <c r="L10" s="101" t="s">
        <v>81</v>
      </c>
      <c r="M10" s="101"/>
      <c r="N10" s="101"/>
      <c r="O10" s="101"/>
      <c r="P10" s="101"/>
      <c r="Q10" s="101"/>
      <c r="T10" s="100" t="s">
        <v>80</v>
      </c>
      <c r="U10" s="99"/>
      <c r="V10" s="99"/>
      <c r="W10" s="99"/>
      <c r="X10" s="99"/>
      <c r="Y10" s="99"/>
      <c r="Z10" s="99"/>
      <c r="AA10" s="99"/>
      <c r="AB10" s="99"/>
    </row>
    <row r="11" spans="1:28" ht="33.75" x14ac:dyDescent="0.2">
      <c r="A11" s="98" t="s">
        <v>79</v>
      </c>
      <c r="B11" s="98" t="s">
        <v>78</v>
      </c>
      <c r="C11" s="98" t="s">
        <v>77</v>
      </c>
      <c r="D11" s="98" t="s">
        <v>70</v>
      </c>
      <c r="E11" s="98" t="s">
        <v>69</v>
      </c>
      <c r="F11" s="98" t="s">
        <v>68</v>
      </c>
      <c r="G11" s="98" t="s">
        <v>67</v>
      </c>
      <c r="H11" s="98" t="s">
        <v>76</v>
      </c>
      <c r="I11" s="98" t="s">
        <v>75</v>
      </c>
      <c r="J11" s="98" t="s">
        <v>74</v>
      </c>
      <c r="K11" s="98" t="s">
        <v>73</v>
      </c>
      <c r="L11" s="98" t="s">
        <v>72</v>
      </c>
      <c r="M11" s="98" t="s">
        <v>71</v>
      </c>
      <c r="N11" s="98" t="s">
        <v>70</v>
      </c>
      <c r="O11" s="98" t="s">
        <v>69</v>
      </c>
      <c r="P11" s="98" t="s">
        <v>68</v>
      </c>
      <c r="Q11" s="98" t="s">
        <v>67</v>
      </c>
      <c r="S11" s="97" t="s">
        <v>66</v>
      </c>
      <c r="T11" s="96" t="s">
        <v>65</v>
      </c>
      <c r="U11" s="96" t="s">
        <v>64</v>
      </c>
      <c r="V11" s="96" t="s">
        <v>63</v>
      </c>
      <c r="W11" s="96" t="s">
        <v>62</v>
      </c>
      <c r="X11" s="96" t="s">
        <v>61</v>
      </c>
      <c r="Y11" s="96" t="s">
        <v>60</v>
      </c>
      <c r="Z11" s="96" t="s">
        <v>59</v>
      </c>
      <c r="AA11" s="96" t="s">
        <v>58</v>
      </c>
      <c r="AB11" s="96" t="s">
        <v>57</v>
      </c>
    </row>
    <row r="12" spans="1:28" x14ac:dyDescent="0.2">
      <c r="A12" s="82">
        <v>2851</v>
      </c>
      <c r="B12" s="82">
        <v>101</v>
      </c>
      <c r="C12" s="82" t="s">
        <v>56</v>
      </c>
      <c r="D12" s="82">
        <v>118</v>
      </c>
      <c r="E12" s="82">
        <v>116</v>
      </c>
      <c r="F12" s="82">
        <v>116</v>
      </c>
      <c r="G12" s="82">
        <v>6</v>
      </c>
      <c r="H12" s="82">
        <v>0</v>
      </c>
      <c r="I12" s="82">
        <v>0</v>
      </c>
      <c r="J12" s="84" t="s">
        <v>350</v>
      </c>
      <c r="K12" s="84" t="s">
        <v>351</v>
      </c>
      <c r="L12" s="94" t="s">
        <v>352</v>
      </c>
      <c r="M12" s="82">
        <v>17398487</v>
      </c>
      <c r="N12" s="82">
        <v>2</v>
      </c>
      <c r="O12" s="82">
        <v>0</v>
      </c>
      <c r="P12" s="82">
        <v>0</v>
      </c>
      <c r="Q12" s="82">
        <v>2</v>
      </c>
      <c r="S12" s="81" t="str">
        <f>TEXT(A12&amp;B12,0)</f>
        <v>2851101</v>
      </c>
      <c r="T12" s="82" t="str">
        <f>INDEX([1]Sheet2!C:C,MATCH(Summary!S12,[1]Sheet2!W:W,0),0)</f>
        <v>JC20-683</v>
      </c>
      <c r="U12" s="82">
        <f>M12</f>
        <v>17398487</v>
      </c>
      <c r="V12" s="82"/>
      <c r="W12" s="82" t="s">
        <v>55</v>
      </c>
      <c r="X12" s="82" t="s">
        <v>353</v>
      </c>
      <c r="Y12" s="83">
        <f>VLOOKUP(T12,[1]Sheet2!C:Q,15,0)</f>
        <v>27.35</v>
      </c>
      <c r="Z12" s="83">
        <f>Y12*I12*0.1</f>
        <v>0</v>
      </c>
      <c r="AA12" s="82" t="s">
        <v>54</v>
      </c>
      <c r="AB12" s="82"/>
    </row>
    <row r="13" spans="1:28" x14ac:dyDescent="0.2">
      <c r="A13" s="95">
        <v>2851</v>
      </c>
      <c r="B13" s="95">
        <v>408</v>
      </c>
      <c r="C13" s="82" t="s">
        <v>53</v>
      </c>
      <c r="D13" s="95">
        <v>48</v>
      </c>
      <c r="E13" s="95">
        <v>46</v>
      </c>
      <c r="F13" s="95">
        <v>46</v>
      </c>
      <c r="G13" s="95">
        <v>2</v>
      </c>
      <c r="H13" s="95">
        <v>2</v>
      </c>
      <c r="I13" s="95">
        <v>0</v>
      </c>
      <c r="J13" s="84" t="s">
        <v>350</v>
      </c>
      <c r="K13" s="84" t="s">
        <v>351</v>
      </c>
      <c r="L13" s="94" t="s">
        <v>354</v>
      </c>
      <c r="M13" s="86">
        <v>17398630</v>
      </c>
      <c r="N13" s="82">
        <v>2</v>
      </c>
      <c r="O13" s="82">
        <v>0</v>
      </c>
      <c r="P13" s="82">
        <v>0</v>
      </c>
      <c r="Q13" s="82">
        <v>2</v>
      </c>
      <c r="S13" s="81" t="str">
        <f>TEXT(A13&amp;B13,0)</f>
        <v>2851408</v>
      </c>
      <c r="T13" s="82" t="str">
        <f>INDEX([1]Sheet2!C:C,MATCH(Summary!S13,[1]Sheet2!W:W,0),0)</f>
        <v>JC20-689</v>
      </c>
      <c r="U13" s="82">
        <f>M13</f>
        <v>17398630</v>
      </c>
      <c r="V13" s="82"/>
      <c r="W13" s="82" t="s">
        <v>52</v>
      </c>
      <c r="X13" s="82" t="s">
        <v>353</v>
      </c>
      <c r="Y13" s="83">
        <f>VLOOKUP(T13,[1]Sheet2!C:Q,15,0)</f>
        <v>27.35</v>
      </c>
      <c r="Z13" s="83">
        <f>Y13*I13*0.1</f>
        <v>0</v>
      </c>
      <c r="AA13" s="82" t="s">
        <v>51</v>
      </c>
      <c r="AB13" s="82"/>
    </row>
    <row r="14" spans="1:28" ht="11.25" customHeight="1" x14ac:dyDescent="0.2">
      <c r="A14" s="95">
        <v>2854</v>
      </c>
      <c r="B14" s="95">
        <v>108</v>
      </c>
      <c r="C14" s="95" t="s">
        <v>50</v>
      </c>
      <c r="D14" s="95">
        <v>63</v>
      </c>
      <c r="E14" s="95">
        <v>60</v>
      </c>
      <c r="F14" s="95">
        <v>60</v>
      </c>
      <c r="G14" s="95">
        <v>3</v>
      </c>
      <c r="H14" s="95">
        <v>3</v>
      </c>
      <c r="I14" s="95">
        <v>0</v>
      </c>
      <c r="J14" s="84" t="s">
        <v>350</v>
      </c>
      <c r="K14" s="84" t="s">
        <v>351</v>
      </c>
      <c r="L14" s="82" t="s">
        <v>355</v>
      </c>
      <c r="M14" s="86">
        <v>17398253</v>
      </c>
      <c r="N14" s="82">
        <v>3</v>
      </c>
      <c r="O14" s="82">
        <v>0</v>
      </c>
      <c r="P14" s="82">
        <v>0</v>
      </c>
      <c r="Q14" s="82">
        <v>3</v>
      </c>
      <c r="S14" s="81" t="str">
        <f>TEXT(A14&amp;B14,0)</f>
        <v>2854108</v>
      </c>
      <c r="T14" s="82" t="str">
        <f>INDEX([1]Sheet2!C:C,MATCH(Summary!S14,[1]Sheet2!W:W,0),0)</f>
        <v>JC21-686</v>
      </c>
      <c r="U14" s="82">
        <f>M14</f>
        <v>17398253</v>
      </c>
      <c r="V14" s="82"/>
      <c r="W14" s="82" t="s">
        <v>52</v>
      </c>
      <c r="X14" s="82" t="s">
        <v>353</v>
      </c>
      <c r="Y14" s="83">
        <f>VLOOKUP(T14,[1]Sheet2!C:Q,15,0)</f>
        <v>5.35</v>
      </c>
      <c r="Z14" s="128">
        <f>Y14*I14*0.1</f>
        <v>0</v>
      </c>
      <c r="AA14" s="82" t="s">
        <v>51</v>
      </c>
      <c r="AB14" s="82"/>
    </row>
    <row r="15" spans="1:28" s="85" customFormat="1" ht="11.25" customHeight="1" x14ac:dyDescent="0.2">
      <c r="A15" s="93">
        <v>2854</v>
      </c>
      <c r="B15" s="93">
        <v>504</v>
      </c>
      <c r="C15" s="93" t="s">
        <v>49</v>
      </c>
      <c r="D15" s="93">
        <v>75</v>
      </c>
      <c r="E15" s="93">
        <v>75</v>
      </c>
      <c r="F15" s="93">
        <v>72</v>
      </c>
      <c r="G15" s="93">
        <v>3</v>
      </c>
      <c r="H15" s="93">
        <v>4</v>
      </c>
      <c r="I15" s="93">
        <v>0</v>
      </c>
      <c r="J15" s="84" t="s">
        <v>350</v>
      </c>
      <c r="K15" s="84" t="s">
        <v>351</v>
      </c>
      <c r="L15" s="94" t="s">
        <v>356</v>
      </c>
      <c r="M15" s="86">
        <v>17398623</v>
      </c>
      <c r="N15" s="82">
        <v>3</v>
      </c>
      <c r="O15" s="82">
        <v>0</v>
      </c>
      <c r="P15" s="82">
        <v>0</v>
      </c>
      <c r="Q15" s="82">
        <v>3</v>
      </c>
      <c r="S15" s="85" t="str">
        <f>TEXT(A15&amp;B15,0)</f>
        <v>2854504</v>
      </c>
      <c r="T15" s="86" t="str">
        <f>INDEX([1]Sheet2!C:C,MATCH(Summary!S15,[1]Sheet2!W:W,0),0)</f>
        <v>JC21-650</v>
      </c>
      <c r="U15" s="86">
        <f>M15</f>
        <v>17398623</v>
      </c>
      <c r="V15" s="86"/>
      <c r="W15" s="82" t="s">
        <v>52</v>
      </c>
      <c r="X15" s="82" t="s">
        <v>353</v>
      </c>
      <c r="Y15" s="87">
        <f>VLOOKUP(T15,[1]Sheet2!C:Q,15,0)</f>
        <v>5.35</v>
      </c>
      <c r="Z15" s="92">
        <f>Y15*I15*0.1</f>
        <v>0</v>
      </c>
      <c r="AA15" s="82" t="s">
        <v>51</v>
      </c>
      <c r="AB15" s="86"/>
    </row>
    <row r="16" spans="1:28" s="85" customFormat="1" ht="15.75" customHeight="1" x14ac:dyDescent="0.2">
      <c r="A16" s="86">
        <v>2854</v>
      </c>
      <c r="B16" s="86">
        <v>603</v>
      </c>
      <c r="C16" s="86" t="s">
        <v>45</v>
      </c>
      <c r="D16" s="86">
        <v>24</v>
      </c>
      <c r="E16" s="86">
        <v>21</v>
      </c>
      <c r="F16" s="86">
        <v>21</v>
      </c>
      <c r="G16" s="86">
        <v>3</v>
      </c>
      <c r="H16" s="86">
        <v>1</v>
      </c>
      <c r="I16" s="86">
        <v>2</v>
      </c>
      <c r="J16" s="84" t="s">
        <v>350</v>
      </c>
      <c r="K16" s="84" t="s">
        <v>351</v>
      </c>
      <c r="L16" s="94" t="s">
        <v>357</v>
      </c>
      <c r="M16" s="93">
        <v>17398659</v>
      </c>
      <c r="N16" s="82">
        <v>3</v>
      </c>
      <c r="O16" s="82">
        <v>0</v>
      </c>
      <c r="P16" s="82">
        <v>0</v>
      </c>
      <c r="Q16" s="82">
        <v>3</v>
      </c>
      <c r="S16" s="85" t="str">
        <f>TEXT(A16&amp;B16,0)</f>
        <v>2854603</v>
      </c>
      <c r="T16" s="86" t="str">
        <f>INDEX([1]Sheet2!C:C,MATCH(Summary!S16,[1]Sheet2!W:W,0),0)</f>
        <v>JC21-668</v>
      </c>
      <c r="U16" s="86">
        <f>M16</f>
        <v>17398659</v>
      </c>
      <c r="V16" s="86"/>
      <c r="W16" s="82" t="s">
        <v>48</v>
      </c>
      <c r="X16" s="82" t="s">
        <v>353</v>
      </c>
      <c r="Y16" s="87">
        <f>VLOOKUP(T16,[1]Sheet2!C:Q,15,0)</f>
        <v>5.35</v>
      </c>
      <c r="Z16" s="87">
        <f>Y16*I16*0.1</f>
        <v>1.07</v>
      </c>
      <c r="AA16" s="86" t="s">
        <v>47</v>
      </c>
      <c r="AB16" s="86"/>
    </row>
    <row r="17" spans="1:28" s="85" customFormat="1" x14ac:dyDescent="0.2">
      <c r="A17" s="129">
        <v>2854</v>
      </c>
      <c r="B17" s="129">
        <v>702</v>
      </c>
      <c r="C17" s="129" t="s">
        <v>46</v>
      </c>
      <c r="D17" s="129">
        <v>24</v>
      </c>
      <c r="E17" s="129">
        <v>18</v>
      </c>
      <c r="F17" s="129">
        <v>18</v>
      </c>
      <c r="G17" s="129">
        <v>6</v>
      </c>
      <c r="H17" s="129">
        <v>1</v>
      </c>
      <c r="I17" s="129">
        <v>5</v>
      </c>
      <c r="J17" s="130" t="s">
        <v>358</v>
      </c>
      <c r="K17" s="130" t="s">
        <v>351</v>
      </c>
      <c r="L17" s="94" t="s">
        <v>359</v>
      </c>
      <c r="M17" s="86">
        <v>17398505</v>
      </c>
      <c r="N17" s="82">
        <v>3</v>
      </c>
      <c r="O17" s="82">
        <v>0</v>
      </c>
      <c r="P17" s="82">
        <v>0</v>
      </c>
      <c r="Q17" s="82">
        <v>3</v>
      </c>
      <c r="S17" s="85" t="str">
        <f>TEXT(A17&amp;B17,0)</f>
        <v>2854702</v>
      </c>
      <c r="T17" s="86" t="str">
        <f>INDEX([1]Sheet2!C:C,MATCH(Summary!S17,[1]Sheet2!W:W,0),0)</f>
        <v>JC21-662</v>
      </c>
      <c r="U17" s="86">
        <f>M17</f>
        <v>17398505</v>
      </c>
      <c r="V17" s="86"/>
      <c r="W17" s="129" t="s">
        <v>361</v>
      </c>
      <c r="X17" s="131" t="s">
        <v>362</v>
      </c>
      <c r="Y17" s="87">
        <f>VLOOKUP(T17,[1]Sheet2!C:Q,15,0)</f>
        <v>5.35</v>
      </c>
      <c r="Z17" s="90">
        <f>Y17*I17*0.1</f>
        <v>2.6750000000000003</v>
      </c>
      <c r="AA17" s="89" t="s">
        <v>363</v>
      </c>
      <c r="AB17" s="86"/>
    </row>
    <row r="18" spans="1:28" s="85" customFormat="1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30"/>
      <c r="K18" s="130"/>
      <c r="L18" s="94" t="s">
        <v>360</v>
      </c>
      <c r="M18" s="86">
        <v>17398707</v>
      </c>
      <c r="N18" s="82">
        <v>3</v>
      </c>
      <c r="O18" s="82">
        <v>0</v>
      </c>
      <c r="P18" s="82">
        <v>0</v>
      </c>
      <c r="Q18" s="82">
        <v>3</v>
      </c>
      <c r="S18" s="85" t="str">
        <f>S17</f>
        <v>2854702</v>
      </c>
      <c r="T18" s="86" t="str">
        <f>INDEX([1]Sheet2!C:C,MATCH(Summary!S18,[1]Sheet2!W:W,0),0)</f>
        <v>JC21-662</v>
      </c>
      <c r="U18" s="86">
        <f>M18</f>
        <v>17398707</v>
      </c>
      <c r="V18" s="86"/>
      <c r="W18" s="129"/>
      <c r="X18" s="129"/>
      <c r="Y18" s="87">
        <f>VLOOKUP(T18,[1]Sheet2!C:Q,15,0)</f>
        <v>5.35</v>
      </c>
      <c r="Z18" s="91"/>
      <c r="AA18" s="88"/>
      <c r="AB18" s="86"/>
    </row>
    <row r="19" spans="1:28" s="85" customFormat="1" ht="12.75" customHeight="1" x14ac:dyDescent="0.2">
      <c r="A19" s="129">
        <v>2854</v>
      </c>
      <c r="B19" s="129">
        <v>801</v>
      </c>
      <c r="C19" s="129" t="s">
        <v>46</v>
      </c>
      <c r="D19" s="129">
        <v>27</v>
      </c>
      <c r="E19" s="129">
        <v>21</v>
      </c>
      <c r="F19" s="129">
        <v>21</v>
      </c>
      <c r="G19" s="129">
        <v>6</v>
      </c>
      <c r="H19" s="129">
        <v>1</v>
      </c>
      <c r="I19" s="129">
        <v>5</v>
      </c>
      <c r="J19" s="130">
        <v>44097</v>
      </c>
      <c r="K19" s="130">
        <v>44105</v>
      </c>
      <c r="L19" s="86" t="s">
        <v>364</v>
      </c>
      <c r="M19" s="86">
        <v>17398341</v>
      </c>
      <c r="N19" s="82">
        <v>3</v>
      </c>
      <c r="O19" s="82">
        <v>0</v>
      </c>
      <c r="P19" s="82">
        <v>0</v>
      </c>
      <c r="Q19" s="82">
        <v>3</v>
      </c>
      <c r="S19" s="85" t="str">
        <f>TEXT(A19&amp;B19,0)</f>
        <v>2854801</v>
      </c>
      <c r="T19" s="86" t="str">
        <f>INDEX([1]Sheet2!C:C,MATCH(Summary!S19,[1]Sheet2!W:W,0),0)</f>
        <v>JC21-656</v>
      </c>
      <c r="U19" s="86">
        <f>M19</f>
        <v>17398341</v>
      </c>
      <c r="V19" s="86"/>
      <c r="W19" s="129" t="s">
        <v>361</v>
      </c>
      <c r="X19" s="131" t="s">
        <v>362</v>
      </c>
      <c r="Y19" s="87">
        <f>VLOOKUP(T19,[1]Sheet2!C:Q,15,0)</f>
        <v>5.35</v>
      </c>
      <c r="Z19" s="132">
        <f>Y19*I19*0.1</f>
        <v>2.6750000000000003</v>
      </c>
      <c r="AA19" s="129" t="s">
        <v>366</v>
      </c>
      <c r="AB19" s="86"/>
    </row>
    <row r="20" spans="1:28" s="85" customFormat="1" x14ac:dyDescent="0.2">
      <c r="A20" s="129"/>
      <c r="B20" s="129"/>
      <c r="C20" s="129"/>
      <c r="D20" s="129"/>
      <c r="E20" s="129"/>
      <c r="F20" s="129"/>
      <c r="G20" s="129"/>
      <c r="H20" s="129"/>
      <c r="I20" s="129"/>
      <c r="J20" s="130"/>
      <c r="K20" s="130"/>
      <c r="L20" s="86" t="s">
        <v>365</v>
      </c>
      <c r="M20" s="86">
        <v>17398681</v>
      </c>
      <c r="N20" s="82">
        <v>3</v>
      </c>
      <c r="O20" s="82">
        <v>0</v>
      </c>
      <c r="P20" s="82">
        <v>0</v>
      </c>
      <c r="Q20" s="82">
        <v>3</v>
      </c>
      <c r="S20" s="85" t="str">
        <f>S19</f>
        <v>2854801</v>
      </c>
      <c r="T20" s="86" t="str">
        <f>INDEX([1]Sheet2!C:C,MATCH(Summary!S20,[1]Sheet2!W:W,0),0)</f>
        <v>JC21-656</v>
      </c>
      <c r="U20" s="86">
        <f>M20</f>
        <v>17398681</v>
      </c>
      <c r="V20" s="86"/>
      <c r="W20" s="129"/>
      <c r="X20" s="129"/>
      <c r="Y20" s="87">
        <f>VLOOKUP(T20,[1]Sheet2!C:Q,15,0)</f>
        <v>5.35</v>
      </c>
      <c r="Z20" s="132"/>
      <c r="AA20" s="129"/>
      <c r="AB20" s="86"/>
    </row>
  </sheetData>
  <mergeCells count="32">
    <mergeCell ref="L10:Q10"/>
    <mergeCell ref="T10:AB10"/>
    <mergeCell ref="F17:F18"/>
    <mergeCell ref="Z17:Z18"/>
    <mergeCell ref="AA17:AA18"/>
    <mergeCell ref="I17:I18"/>
    <mergeCell ref="J17:J18"/>
    <mergeCell ref="K17:K18"/>
    <mergeCell ref="W17:W18"/>
    <mergeCell ref="G19:G20"/>
    <mergeCell ref="G17:G18"/>
    <mergeCell ref="H17:H18"/>
    <mergeCell ref="A17:A18"/>
    <mergeCell ref="B17:B18"/>
    <mergeCell ref="C17:C18"/>
    <mergeCell ref="D17:D18"/>
    <mergeCell ref="E17:E18"/>
    <mergeCell ref="X17:X18"/>
    <mergeCell ref="A19:A20"/>
    <mergeCell ref="B19:B20"/>
    <mergeCell ref="C19:C20"/>
    <mergeCell ref="D19:D20"/>
    <mergeCell ref="E19:E20"/>
    <mergeCell ref="F19:F20"/>
    <mergeCell ref="H19:H20"/>
    <mergeCell ref="I19:I20"/>
    <mergeCell ref="J19:J20"/>
    <mergeCell ref="K19:K20"/>
    <mergeCell ref="W19:W20"/>
    <mergeCell ref="X19:X20"/>
    <mergeCell ref="Z19:Z20"/>
    <mergeCell ref="AA19:AA20"/>
  </mergeCells>
  <phoneticPr fontId="2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3" sqref="A13:A14"/>
    </sheetView>
  </sheetViews>
  <sheetFormatPr defaultRowHeight="13.5" x14ac:dyDescent="0.2"/>
  <cols>
    <col min="1" max="1" width="55.1640625" style="111" customWidth="1"/>
    <col min="2" max="2" width="21.83203125" style="111" customWidth="1"/>
    <col min="3" max="16384" width="9.33203125" style="111"/>
  </cols>
  <sheetData>
    <row r="1" spans="1:2" ht="15" x14ac:dyDescent="0.2">
      <c r="A1" s="126" t="s">
        <v>344</v>
      </c>
      <c r="B1" s="126" t="s">
        <v>343</v>
      </c>
    </row>
    <row r="2" spans="1:2" x14ac:dyDescent="0.2">
      <c r="A2" s="125" t="s">
        <v>342</v>
      </c>
      <c r="B2" s="123" t="s">
        <v>337</v>
      </c>
    </row>
    <row r="3" spans="1:2" x14ac:dyDescent="0.2">
      <c r="A3" s="124"/>
      <c r="B3" s="123"/>
    </row>
    <row r="4" spans="1:2" x14ac:dyDescent="0.2">
      <c r="A4" s="124"/>
      <c r="B4" s="123"/>
    </row>
    <row r="5" spans="1:2" x14ac:dyDescent="0.2">
      <c r="A5" s="124"/>
      <c r="B5" s="123"/>
    </row>
    <row r="6" spans="1:2" ht="27" x14ac:dyDescent="0.15">
      <c r="A6" s="122" t="s">
        <v>341</v>
      </c>
      <c r="B6" s="121" t="s">
        <v>337</v>
      </c>
    </row>
    <row r="7" spans="1:2" x14ac:dyDescent="0.15">
      <c r="A7" s="116" t="s">
        <v>340</v>
      </c>
      <c r="B7" s="121" t="s">
        <v>337</v>
      </c>
    </row>
    <row r="8" spans="1:2" x14ac:dyDescent="0.15">
      <c r="A8" s="120" t="s">
        <v>339</v>
      </c>
      <c r="B8" s="121" t="s">
        <v>337</v>
      </c>
    </row>
    <row r="9" spans="1:2" x14ac:dyDescent="0.15">
      <c r="A9" s="120" t="s">
        <v>338</v>
      </c>
      <c r="B9" s="121" t="s">
        <v>337</v>
      </c>
    </row>
    <row r="10" spans="1:2" x14ac:dyDescent="0.15">
      <c r="A10" s="116" t="s">
        <v>55</v>
      </c>
      <c r="B10" s="121" t="s">
        <v>337</v>
      </c>
    </row>
    <row r="11" spans="1:2" x14ac:dyDescent="0.15">
      <c r="A11" s="120" t="s">
        <v>336</v>
      </c>
      <c r="B11" s="121" t="s">
        <v>333</v>
      </c>
    </row>
    <row r="12" spans="1:2" x14ac:dyDescent="0.15">
      <c r="A12" s="120" t="s">
        <v>335</v>
      </c>
      <c r="B12" s="119" t="s">
        <v>333</v>
      </c>
    </row>
    <row r="13" spans="1:2" x14ac:dyDescent="0.15">
      <c r="A13" s="118" t="s">
        <v>334</v>
      </c>
      <c r="B13" s="116" t="s">
        <v>333</v>
      </c>
    </row>
    <row r="14" spans="1:2" x14ac:dyDescent="0.15">
      <c r="A14" s="117"/>
      <c r="B14" s="116" t="s">
        <v>333</v>
      </c>
    </row>
    <row r="15" spans="1:2" x14ac:dyDescent="0.15">
      <c r="A15" s="116"/>
      <c r="B15" s="116"/>
    </row>
  </sheetData>
  <mergeCells count="3">
    <mergeCell ref="A2:A5"/>
    <mergeCell ref="B2:B5"/>
    <mergeCell ref="A13:A14"/>
  </mergeCells>
  <phoneticPr fontId="2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>
      <selection activeCell="Y16" sqref="Y16"/>
    </sheetView>
  </sheetViews>
  <sheetFormatPr defaultRowHeight="15" customHeight="1" x14ac:dyDescent="0.2"/>
  <cols>
    <col min="1" max="21" width="9.33203125" style="111"/>
    <col min="22" max="22" width="30.83203125" style="111" bestFit="1" customWidth="1"/>
    <col min="23" max="23" width="21.33203125" style="111" bestFit="1" customWidth="1"/>
    <col min="24" max="16384" width="9.33203125" style="111"/>
  </cols>
  <sheetData>
    <row r="1" spans="1:23" ht="15" customHeight="1" x14ac:dyDescent="0.25">
      <c r="A1" s="109" t="s">
        <v>95</v>
      </c>
      <c r="B1" s="109" t="s">
        <v>96</v>
      </c>
      <c r="C1" s="109" t="s">
        <v>97</v>
      </c>
      <c r="D1" s="109" t="s">
        <v>98</v>
      </c>
      <c r="E1" s="109" t="s">
        <v>99</v>
      </c>
      <c r="F1" s="109" t="s">
        <v>100</v>
      </c>
      <c r="G1" s="109" t="s">
        <v>101</v>
      </c>
      <c r="H1" s="109" t="s">
        <v>77</v>
      </c>
      <c r="I1" s="109" t="s">
        <v>102</v>
      </c>
      <c r="J1" s="109" t="s">
        <v>103</v>
      </c>
      <c r="K1" s="109" t="s">
        <v>104</v>
      </c>
      <c r="L1" s="109" t="s">
        <v>105</v>
      </c>
      <c r="M1" s="109" t="s">
        <v>106</v>
      </c>
      <c r="N1" s="109"/>
      <c r="O1" s="109"/>
      <c r="P1" s="109" t="s">
        <v>107</v>
      </c>
      <c r="Q1" s="109" t="s">
        <v>108</v>
      </c>
      <c r="R1" s="109"/>
      <c r="S1" s="109" t="s">
        <v>109</v>
      </c>
      <c r="T1" s="109"/>
      <c r="U1" s="109" t="s">
        <v>110</v>
      </c>
      <c r="V1" s="110" t="s">
        <v>111</v>
      </c>
      <c r="W1" s="110" t="s">
        <v>112</v>
      </c>
    </row>
    <row r="2" spans="1:23" ht="15" customHeight="1" x14ac:dyDescent="0.25">
      <c r="A2" s="112" t="s">
        <v>113</v>
      </c>
      <c r="B2" s="112" t="s">
        <v>114</v>
      </c>
      <c r="C2" s="112" t="s">
        <v>115</v>
      </c>
      <c r="D2" s="112" t="s">
        <v>116</v>
      </c>
      <c r="E2" s="112" t="s">
        <v>117</v>
      </c>
      <c r="F2" s="112" t="s">
        <v>118</v>
      </c>
      <c r="G2" s="113">
        <v>2</v>
      </c>
      <c r="H2" s="112" t="s">
        <v>119</v>
      </c>
      <c r="I2" s="112" t="s">
        <v>120</v>
      </c>
      <c r="J2" s="113"/>
      <c r="K2" s="113">
        <v>10.25</v>
      </c>
      <c r="L2" s="113">
        <v>12.5</v>
      </c>
      <c r="M2" s="113">
        <v>7</v>
      </c>
      <c r="N2" s="113"/>
      <c r="O2" s="112"/>
      <c r="P2" s="112" t="s">
        <v>121</v>
      </c>
      <c r="Q2" s="113">
        <v>25</v>
      </c>
      <c r="R2" s="113"/>
      <c r="S2" s="114"/>
      <c r="T2" s="113"/>
      <c r="U2" s="112" t="s">
        <v>122</v>
      </c>
      <c r="V2" s="115" t="s">
        <v>123</v>
      </c>
      <c r="W2" s="115" t="str">
        <f>MID(P2,4,4)&amp;U2</f>
        <v>2850508</v>
      </c>
    </row>
    <row r="3" spans="1:23" ht="15" customHeight="1" x14ac:dyDescent="0.25">
      <c r="A3" s="112" t="s">
        <v>113</v>
      </c>
      <c r="B3" s="112" t="s">
        <v>124</v>
      </c>
      <c r="C3" s="112" t="s">
        <v>125</v>
      </c>
      <c r="D3" s="112" t="s">
        <v>116</v>
      </c>
      <c r="E3" s="112" t="s">
        <v>126</v>
      </c>
      <c r="F3" s="112" t="s">
        <v>118</v>
      </c>
      <c r="G3" s="113">
        <v>2</v>
      </c>
      <c r="H3" s="112" t="s">
        <v>127</v>
      </c>
      <c r="I3" s="112" t="s">
        <v>120</v>
      </c>
      <c r="J3" s="113"/>
      <c r="K3" s="113">
        <v>10.25</v>
      </c>
      <c r="L3" s="113">
        <v>12.5</v>
      </c>
      <c r="M3" s="113">
        <v>8</v>
      </c>
      <c r="N3" s="113"/>
      <c r="O3" s="112"/>
      <c r="P3" s="112" t="s">
        <v>128</v>
      </c>
      <c r="Q3" s="113">
        <v>27.35</v>
      </c>
      <c r="R3" s="113"/>
      <c r="S3" s="114"/>
      <c r="T3" s="113"/>
      <c r="U3" s="112" t="s">
        <v>129</v>
      </c>
      <c r="V3" s="115" t="s">
        <v>130</v>
      </c>
      <c r="W3" s="115" t="str">
        <f t="shared" ref="W3:W49" si="0">MID(P3,4,4)&amp;U3</f>
        <v>2851507</v>
      </c>
    </row>
    <row r="4" spans="1:23" ht="15" customHeight="1" x14ac:dyDescent="0.25">
      <c r="A4" s="112" t="s">
        <v>113</v>
      </c>
      <c r="B4" s="112" t="s">
        <v>131</v>
      </c>
      <c r="C4" s="112" t="s">
        <v>132</v>
      </c>
      <c r="D4" s="112" t="s">
        <v>116</v>
      </c>
      <c r="E4" s="112" t="s">
        <v>133</v>
      </c>
      <c r="F4" s="112" t="s">
        <v>118</v>
      </c>
      <c r="G4" s="113">
        <v>2</v>
      </c>
      <c r="H4" s="112" t="s">
        <v>134</v>
      </c>
      <c r="I4" s="112" t="s">
        <v>120</v>
      </c>
      <c r="J4" s="113"/>
      <c r="K4" s="113">
        <v>10.25</v>
      </c>
      <c r="L4" s="113">
        <v>12.5</v>
      </c>
      <c r="M4" s="113">
        <v>9</v>
      </c>
      <c r="N4" s="113"/>
      <c r="O4" s="112"/>
      <c r="P4" s="112" t="s">
        <v>135</v>
      </c>
      <c r="Q4" s="113">
        <v>31.59</v>
      </c>
      <c r="R4" s="113"/>
      <c r="S4" s="114"/>
      <c r="T4" s="113"/>
      <c r="U4" s="112" t="s">
        <v>136</v>
      </c>
      <c r="V4" s="115" t="s">
        <v>137</v>
      </c>
      <c r="W4" s="115" t="str">
        <f t="shared" si="0"/>
        <v>2852506</v>
      </c>
    </row>
    <row r="5" spans="1:23" ht="15" customHeight="1" x14ac:dyDescent="0.25">
      <c r="A5" s="112" t="s">
        <v>113</v>
      </c>
      <c r="B5" s="112" t="s">
        <v>138</v>
      </c>
      <c r="C5" s="112" t="s">
        <v>139</v>
      </c>
      <c r="D5" s="112" t="s">
        <v>116</v>
      </c>
      <c r="E5" s="112" t="s">
        <v>140</v>
      </c>
      <c r="F5" s="112" t="s">
        <v>118</v>
      </c>
      <c r="G5" s="113">
        <v>2</v>
      </c>
      <c r="H5" s="112" t="s">
        <v>141</v>
      </c>
      <c r="I5" s="112" t="s">
        <v>120</v>
      </c>
      <c r="J5" s="113"/>
      <c r="K5" s="113">
        <v>10.25</v>
      </c>
      <c r="L5" s="113">
        <v>12.5</v>
      </c>
      <c r="M5" s="113">
        <v>9</v>
      </c>
      <c r="N5" s="113"/>
      <c r="O5" s="112"/>
      <c r="P5" s="112" t="s">
        <v>142</v>
      </c>
      <c r="Q5" s="113">
        <v>31.59</v>
      </c>
      <c r="R5" s="113"/>
      <c r="S5" s="114"/>
      <c r="T5" s="113"/>
      <c r="U5" s="112" t="s">
        <v>143</v>
      </c>
      <c r="V5" s="115" t="s">
        <v>144</v>
      </c>
      <c r="W5" s="115" t="str">
        <f t="shared" si="0"/>
        <v>2853505</v>
      </c>
    </row>
    <row r="6" spans="1:23" ht="15" customHeight="1" x14ac:dyDescent="0.25">
      <c r="A6" s="112" t="s">
        <v>113</v>
      </c>
      <c r="B6" s="112" t="s">
        <v>145</v>
      </c>
      <c r="C6" s="112" t="s">
        <v>146</v>
      </c>
      <c r="D6" s="112" t="s">
        <v>116</v>
      </c>
      <c r="E6" s="112" t="s">
        <v>147</v>
      </c>
      <c r="F6" s="112" t="s">
        <v>118</v>
      </c>
      <c r="G6" s="113">
        <v>3</v>
      </c>
      <c r="H6" s="112" t="s">
        <v>148</v>
      </c>
      <c r="I6" s="112" t="s">
        <v>149</v>
      </c>
      <c r="J6" s="113"/>
      <c r="K6" s="113">
        <v>6.5</v>
      </c>
      <c r="L6" s="113">
        <v>10.5</v>
      </c>
      <c r="M6" s="113">
        <v>4</v>
      </c>
      <c r="N6" s="113"/>
      <c r="O6" s="112"/>
      <c r="P6" s="112" t="s">
        <v>150</v>
      </c>
      <c r="Q6" s="113">
        <v>5.35</v>
      </c>
      <c r="R6" s="113"/>
      <c r="S6" s="114"/>
      <c r="T6" s="113"/>
      <c r="U6" s="112" t="s">
        <v>151</v>
      </c>
      <c r="V6" s="115" t="s">
        <v>147</v>
      </c>
      <c r="W6" s="115" t="str">
        <f t="shared" si="0"/>
        <v>2854504</v>
      </c>
    </row>
    <row r="7" spans="1:23" ht="15" customHeight="1" x14ac:dyDescent="0.25">
      <c r="A7" s="112" t="s">
        <v>113</v>
      </c>
      <c r="B7" s="112" t="s">
        <v>152</v>
      </c>
      <c r="C7" s="112" t="s">
        <v>153</v>
      </c>
      <c r="D7" s="112" t="s">
        <v>116</v>
      </c>
      <c r="E7" s="112" t="s">
        <v>154</v>
      </c>
      <c r="F7" s="112" t="s">
        <v>118</v>
      </c>
      <c r="G7" s="113">
        <v>3</v>
      </c>
      <c r="H7" s="112" t="s">
        <v>155</v>
      </c>
      <c r="I7" s="112" t="s">
        <v>149</v>
      </c>
      <c r="J7" s="113"/>
      <c r="K7" s="113">
        <v>6.5</v>
      </c>
      <c r="L7" s="113">
        <v>10.5</v>
      </c>
      <c r="M7" s="113">
        <v>4</v>
      </c>
      <c r="N7" s="113"/>
      <c r="O7" s="112"/>
      <c r="P7" s="112" t="s">
        <v>156</v>
      </c>
      <c r="Q7" s="113">
        <v>6.25</v>
      </c>
      <c r="R7" s="113"/>
      <c r="S7" s="114"/>
      <c r="T7" s="113"/>
      <c r="U7" s="112" t="s">
        <v>157</v>
      </c>
      <c r="V7" s="115" t="s">
        <v>154</v>
      </c>
      <c r="W7" s="115" t="str">
        <f t="shared" si="0"/>
        <v>2855503</v>
      </c>
    </row>
    <row r="8" spans="1:23" ht="15" customHeight="1" x14ac:dyDescent="0.25">
      <c r="A8" s="112" t="s">
        <v>113</v>
      </c>
      <c r="B8" s="112" t="s">
        <v>158</v>
      </c>
      <c r="C8" s="112" t="s">
        <v>159</v>
      </c>
      <c r="D8" s="112" t="s">
        <v>116</v>
      </c>
      <c r="E8" s="112" t="s">
        <v>117</v>
      </c>
      <c r="F8" s="112" t="s">
        <v>160</v>
      </c>
      <c r="G8" s="113">
        <v>2</v>
      </c>
      <c r="H8" s="112" t="s">
        <v>119</v>
      </c>
      <c r="I8" s="112" t="s">
        <v>120</v>
      </c>
      <c r="J8" s="113"/>
      <c r="K8" s="113">
        <v>10.25</v>
      </c>
      <c r="L8" s="113">
        <v>12.5</v>
      </c>
      <c r="M8" s="113">
        <v>7</v>
      </c>
      <c r="N8" s="113"/>
      <c r="O8" s="112"/>
      <c r="P8" s="112" t="s">
        <v>161</v>
      </c>
      <c r="Q8" s="113">
        <v>25</v>
      </c>
      <c r="R8" s="113"/>
      <c r="S8" s="114"/>
      <c r="T8" s="113"/>
      <c r="U8" s="112" t="s">
        <v>162</v>
      </c>
      <c r="V8" s="115" t="s">
        <v>123</v>
      </c>
      <c r="W8" s="115" t="str">
        <f t="shared" si="0"/>
        <v>2850805</v>
      </c>
    </row>
    <row r="9" spans="1:23" ht="15" customHeight="1" x14ac:dyDescent="0.25">
      <c r="A9" s="112" t="s">
        <v>113</v>
      </c>
      <c r="B9" s="112" t="s">
        <v>163</v>
      </c>
      <c r="C9" s="112" t="s">
        <v>164</v>
      </c>
      <c r="D9" s="112" t="s">
        <v>116</v>
      </c>
      <c r="E9" s="112" t="s">
        <v>126</v>
      </c>
      <c r="F9" s="112" t="s">
        <v>160</v>
      </c>
      <c r="G9" s="113">
        <v>2</v>
      </c>
      <c r="H9" s="112" t="s">
        <v>127</v>
      </c>
      <c r="I9" s="112" t="s">
        <v>120</v>
      </c>
      <c r="J9" s="113"/>
      <c r="K9" s="113">
        <v>10.25</v>
      </c>
      <c r="L9" s="113">
        <v>12.5</v>
      </c>
      <c r="M9" s="113">
        <v>8</v>
      </c>
      <c r="N9" s="113"/>
      <c r="O9" s="112"/>
      <c r="P9" s="112" t="s">
        <v>165</v>
      </c>
      <c r="Q9" s="113">
        <v>27.35</v>
      </c>
      <c r="R9" s="113"/>
      <c r="S9" s="114"/>
      <c r="T9" s="113"/>
      <c r="U9" s="112" t="s">
        <v>166</v>
      </c>
      <c r="V9" s="115" t="s">
        <v>130</v>
      </c>
      <c r="W9" s="115" t="str">
        <f t="shared" si="0"/>
        <v>2851804</v>
      </c>
    </row>
    <row r="10" spans="1:23" ht="15" customHeight="1" x14ac:dyDescent="0.25">
      <c r="A10" s="112" t="s">
        <v>113</v>
      </c>
      <c r="B10" s="112" t="s">
        <v>167</v>
      </c>
      <c r="C10" s="112" t="s">
        <v>168</v>
      </c>
      <c r="D10" s="112" t="s">
        <v>116</v>
      </c>
      <c r="E10" s="112" t="s">
        <v>133</v>
      </c>
      <c r="F10" s="112" t="s">
        <v>160</v>
      </c>
      <c r="G10" s="113">
        <v>2</v>
      </c>
      <c r="H10" s="112" t="s">
        <v>134</v>
      </c>
      <c r="I10" s="112" t="s">
        <v>120</v>
      </c>
      <c r="J10" s="113"/>
      <c r="K10" s="113">
        <v>10.25</v>
      </c>
      <c r="L10" s="113">
        <v>12.5</v>
      </c>
      <c r="M10" s="113">
        <v>9</v>
      </c>
      <c r="N10" s="113"/>
      <c r="O10" s="112"/>
      <c r="P10" s="112" t="s">
        <v>169</v>
      </c>
      <c r="Q10" s="113">
        <v>31.59</v>
      </c>
      <c r="R10" s="113"/>
      <c r="S10" s="114"/>
      <c r="T10" s="113"/>
      <c r="U10" s="112" t="s">
        <v>170</v>
      </c>
      <c r="V10" s="115" t="s">
        <v>137</v>
      </c>
      <c r="W10" s="115" t="str">
        <f t="shared" si="0"/>
        <v>2852803</v>
      </c>
    </row>
    <row r="11" spans="1:23" ht="15" customHeight="1" x14ac:dyDescent="0.25">
      <c r="A11" s="112" t="s">
        <v>113</v>
      </c>
      <c r="B11" s="112" t="s">
        <v>171</v>
      </c>
      <c r="C11" s="112" t="s">
        <v>172</v>
      </c>
      <c r="D11" s="112" t="s">
        <v>116</v>
      </c>
      <c r="E11" s="112" t="s">
        <v>140</v>
      </c>
      <c r="F11" s="112" t="s">
        <v>160</v>
      </c>
      <c r="G11" s="113">
        <v>2</v>
      </c>
      <c r="H11" s="112" t="s">
        <v>141</v>
      </c>
      <c r="I11" s="112" t="s">
        <v>120</v>
      </c>
      <c r="J11" s="113"/>
      <c r="K11" s="113">
        <v>10.25</v>
      </c>
      <c r="L11" s="113">
        <v>12.5</v>
      </c>
      <c r="M11" s="113">
        <v>9</v>
      </c>
      <c r="N11" s="113"/>
      <c r="O11" s="112"/>
      <c r="P11" s="112" t="s">
        <v>173</v>
      </c>
      <c r="Q11" s="113">
        <v>31.59</v>
      </c>
      <c r="R11" s="113"/>
      <c r="S11" s="114"/>
      <c r="T11" s="113"/>
      <c r="U11" s="112" t="s">
        <v>174</v>
      </c>
      <c r="V11" s="115" t="s">
        <v>144</v>
      </c>
      <c r="W11" s="115" t="str">
        <f t="shared" si="0"/>
        <v>2853802</v>
      </c>
    </row>
    <row r="12" spans="1:23" ht="15" customHeight="1" x14ac:dyDescent="0.25">
      <c r="A12" s="112" t="s">
        <v>113</v>
      </c>
      <c r="B12" s="112" t="s">
        <v>175</v>
      </c>
      <c r="C12" s="112" t="s">
        <v>176</v>
      </c>
      <c r="D12" s="112" t="s">
        <v>116</v>
      </c>
      <c r="E12" s="112" t="s">
        <v>147</v>
      </c>
      <c r="F12" s="112" t="s">
        <v>160</v>
      </c>
      <c r="G12" s="113">
        <v>3</v>
      </c>
      <c r="H12" s="112" t="s">
        <v>148</v>
      </c>
      <c r="I12" s="112" t="s">
        <v>149</v>
      </c>
      <c r="J12" s="113"/>
      <c r="K12" s="113">
        <v>6.5</v>
      </c>
      <c r="L12" s="113">
        <v>10.5</v>
      </c>
      <c r="M12" s="113">
        <v>4</v>
      </c>
      <c r="N12" s="113"/>
      <c r="O12" s="112"/>
      <c r="P12" s="112" t="s">
        <v>177</v>
      </c>
      <c r="Q12" s="113">
        <v>5.35</v>
      </c>
      <c r="R12" s="113"/>
      <c r="S12" s="114"/>
      <c r="T12" s="113"/>
      <c r="U12" s="112" t="s">
        <v>178</v>
      </c>
      <c r="V12" s="115" t="s">
        <v>147</v>
      </c>
      <c r="W12" s="115" t="str">
        <f t="shared" si="0"/>
        <v>2854801</v>
      </c>
    </row>
    <row r="13" spans="1:23" ht="15" customHeight="1" x14ac:dyDescent="0.25">
      <c r="A13" s="112" t="s">
        <v>113</v>
      </c>
      <c r="B13" s="112" t="s">
        <v>179</v>
      </c>
      <c r="C13" s="112" t="s">
        <v>180</v>
      </c>
      <c r="D13" s="112" t="s">
        <v>116</v>
      </c>
      <c r="E13" s="112" t="s">
        <v>154</v>
      </c>
      <c r="F13" s="112" t="s">
        <v>160</v>
      </c>
      <c r="G13" s="113">
        <v>3</v>
      </c>
      <c r="H13" s="112" t="s">
        <v>155</v>
      </c>
      <c r="I13" s="112" t="s">
        <v>149</v>
      </c>
      <c r="J13" s="113"/>
      <c r="K13" s="113">
        <v>6.5</v>
      </c>
      <c r="L13" s="113">
        <v>10.5</v>
      </c>
      <c r="M13" s="113">
        <v>4</v>
      </c>
      <c r="N13" s="113"/>
      <c r="O13" s="112"/>
      <c r="P13" s="112" t="s">
        <v>181</v>
      </c>
      <c r="Q13" s="113">
        <v>6.25</v>
      </c>
      <c r="R13" s="113"/>
      <c r="S13" s="114"/>
      <c r="T13" s="113"/>
      <c r="U13" s="112" t="s">
        <v>182</v>
      </c>
      <c r="V13" s="115" t="s">
        <v>154</v>
      </c>
      <c r="W13" s="115" t="str">
        <f t="shared" si="0"/>
        <v>2855800</v>
      </c>
    </row>
    <row r="14" spans="1:23" ht="15" customHeight="1" x14ac:dyDescent="0.25">
      <c r="A14" s="112" t="s">
        <v>113</v>
      </c>
      <c r="B14" s="112" t="s">
        <v>183</v>
      </c>
      <c r="C14" s="112" t="s">
        <v>184</v>
      </c>
      <c r="D14" s="112" t="s">
        <v>116</v>
      </c>
      <c r="E14" s="112" t="s">
        <v>117</v>
      </c>
      <c r="F14" s="112" t="s">
        <v>185</v>
      </c>
      <c r="G14" s="113">
        <v>2</v>
      </c>
      <c r="H14" s="112" t="s">
        <v>119</v>
      </c>
      <c r="I14" s="112" t="s">
        <v>120</v>
      </c>
      <c r="J14" s="113"/>
      <c r="K14" s="113">
        <v>10.25</v>
      </c>
      <c r="L14" s="113">
        <v>12.5</v>
      </c>
      <c r="M14" s="113">
        <v>7</v>
      </c>
      <c r="N14" s="113"/>
      <c r="O14" s="112"/>
      <c r="P14" s="112" t="s">
        <v>186</v>
      </c>
      <c r="Q14" s="113">
        <v>25</v>
      </c>
      <c r="R14" s="113"/>
      <c r="S14" s="114"/>
      <c r="T14" s="113"/>
      <c r="U14" s="112" t="s">
        <v>187</v>
      </c>
      <c r="V14" s="115" t="s">
        <v>123</v>
      </c>
      <c r="W14" s="115" t="str">
        <f t="shared" si="0"/>
        <v>2850706</v>
      </c>
    </row>
    <row r="15" spans="1:23" ht="15" customHeight="1" x14ac:dyDescent="0.25">
      <c r="A15" s="112" t="s">
        <v>113</v>
      </c>
      <c r="B15" s="112" t="s">
        <v>188</v>
      </c>
      <c r="C15" s="112" t="s">
        <v>189</v>
      </c>
      <c r="D15" s="112" t="s">
        <v>116</v>
      </c>
      <c r="E15" s="112" t="s">
        <v>126</v>
      </c>
      <c r="F15" s="112" t="s">
        <v>185</v>
      </c>
      <c r="G15" s="113">
        <v>2</v>
      </c>
      <c r="H15" s="112" t="s">
        <v>127</v>
      </c>
      <c r="I15" s="112" t="s">
        <v>120</v>
      </c>
      <c r="J15" s="113"/>
      <c r="K15" s="113">
        <v>10.25</v>
      </c>
      <c r="L15" s="113">
        <v>12.5</v>
      </c>
      <c r="M15" s="113">
        <v>8</v>
      </c>
      <c r="N15" s="113"/>
      <c r="O15" s="112"/>
      <c r="P15" s="112" t="s">
        <v>190</v>
      </c>
      <c r="Q15" s="113">
        <v>27.35</v>
      </c>
      <c r="R15" s="113"/>
      <c r="S15" s="114"/>
      <c r="T15" s="113"/>
      <c r="U15" s="112" t="s">
        <v>191</v>
      </c>
      <c r="V15" s="115" t="s">
        <v>130</v>
      </c>
      <c r="W15" s="115" t="str">
        <f t="shared" si="0"/>
        <v>2851705</v>
      </c>
    </row>
    <row r="16" spans="1:23" ht="15" customHeight="1" x14ac:dyDescent="0.25">
      <c r="A16" s="112" t="s">
        <v>113</v>
      </c>
      <c r="B16" s="112" t="s">
        <v>192</v>
      </c>
      <c r="C16" s="112" t="s">
        <v>193</v>
      </c>
      <c r="D16" s="112" t="s">
        <v>116</v>
      </c>
      <c r="E16" s="112" t="s">
        <v>133</v>
      </c>
      <c r="F16" s="112" t="s">
        <v>185</v>
      </c>
      <c r="G16" s="113">
        <v>2</v>
      </c>
      <c r="H16" s="112" t="s">
        <v>134</v>
      </c>
      <c r="I16" s="112" t="s">
        <v>120</v>
      </c>
      <c r="J16" s="113"/>
      <c r="K16" s="113">
        <v>10.25</v>
      </c>
      <c r="L16" s="113">
        <v>12.5</v>
      </c>
      <c r="M16" s="113">
        <v>9</v>
      </c>
      <c r="N16" s="113"/>
      <c r="O16" s="112"/>
      <c r="P16" s="112" t="s">
        <v>194</v>
      </c>
      <c r="Q16" s="113">
        <v>31.59</v>
      </c>
      <c r="R16" s="113"/>
      <c r="S16" s="114"/>
      <c r="T16" s="113"/>
      <c r="U16" s="112" t="s">
        <v>195</v>
      </c>
      <c r="V16" s="115" t="s">
        <v>137</v>
      </c>
      <c r="W16" s="115" t="str">
        <f t="shared" si="0"/>
        <v>2852704</v>
      </c>
    </row>
    <row r="17" spans="1:23" ht="15" customHeight="1" x14ac:dyDescent="0.25">
      <c r="A17" s="112" t="s">
        <v>113</v>
      </c>
      <c r="B17" s="112" t="s">
        <v>196</v>
      </c>
      <c r="C17" s="112" t="s">
        <v>197</v>
      </c>
      <c r="D17" s="112" t="s">
        <v>116</v>
      </c>
      <c r="E17" s="112" t="s">
        <v>140</v>
      </c>
      <c r="F17" s="112" t="s">
        <v>185</v>
      </c>
      <c r="G17" s="113">
        <v>2</v>
      </c>
      <c r="H17" s="112" t="s">
        <v>141</v>
      </c>
      <c r="I17" s="112" t="s">
        <v>120</v>
      </c>
      <c r="J17" s="113"/>
      <c r="K17" s="113">
        <v>10.25</v>
      </c>
      <c r="L17" s="113">
        <v>12.5</v>
      </c>
      <c r="M17" s="113">
        <v>9</v>
      </c>
      <c r="N17" s="113"/>
      <c r="O17" s="112"/>
      <c r="P17" s="112" t="s">
        <v>198</v>
      </c>
      <c r="Q17" s="113">
        <v>31.59</v>
      </c>
      <c r="R17" s="113"/>
      <c r="S17" s="114"/>
      <c r="T17" s="113"/>
      <c r="U17" s="112" t="s">
        <v>199</v>
      </c>
      <c r="V17" s="115" t="s">
        <v>144</v>
      </c>
      <c r="W17" s="115" t="str">
        <f t="shared" si="0"/>
        <v>2853703</v>
      </c>
    </row>
    <row r="18" spans="1:23" ht="15" customHeight="1" x14ac:dyDescent="0.25">
      <c r="A18" s="112" t="s">
        <v>113</v>
      </c>
      <c r="B18" s="112" t="s">
        <v>200</v>
      </c>
      <c r="C18" s="112" t="s">
        <v>201</v>
      </c>
      <c r="D18" s="112" t="s">
        <v>116</v>
      </c>
      <c r="E18" s="112" t="s">
        <v>147</v>
      </c>
      <c r="F18" s="112" t="s">
        <v>185</v>
      </c>
      <c r="G18" s="113">
        <v>3</v>
      </c>
      <c r="H18" s="112" t="s">
        <v>148</v>
      </c>
      <c r="I18" s="112" t="s">
        <v>149</v>
      </c>
      <c r="J18" s="113"/>
      <c r="K18" s="113">
        <v>6.5</v>
      </c>
      <c r="L18" s="113">
        <v>10.5</v>
      </c>
      <c r="M18" s="113">
        <v>4</v>
      </c>
      <c r="N18" s="113"/>
      <c r="O18" s="112"/>
      <c r="P18" s="112" t="s">
        <v>202</v>
      </c>
      <c r="Q18" s="113">
        <v>5.35</v>
      </c>
      <c r="R18" s="113"/>
      <c r="S18" s="114"/>
      <c r="T18" s="113"/>
      <c r="U18" s="112" t="s">
        <v>203</v>
      </c>
      <c r="V18" s="115" t="s">
        <v>147</v>
      </c>
      <c r="W18" s="115" t="str">
        <f t="shared" si="0"/>
        <v>2854702</v>
      </c>
    </row>
    <row r="19" spans="1:23" ht="15" customHeight="1" x14ac:dyDescent="0.25">
      <c r="A19" s="112" t="s">
        <v>113</v>
      </c>
      <c r="B19" s="112" t="s">
        <v>204</v>
      </c>
      <c r="C19" s="112" t="s">
        <v>205</v>
      </c>
      <c r="D19" s="112" t="s">
        <v>116</v>
      </c>
      <c r="E19" s="112" t="s">
        <v>154</v>
      </c>
      <c r="F19" s="112" t="s">
        <v>185</v>
      </c>
      <c r="G19" s="113">
        <v>3</v>
      </c>
      <c r="H19" s="112" t="s">
        <v>155</v>
      </c>
      <c r="I19" s="112" t="s">
        <v>149</v>
      </c>
      <c r="J19" s="113"/>
      <c r="K19" s="113">
        <v>10</v>
      </c>
      <c r="L19" s="113">
        <v>10</v>
      </c>
      <c r="M19" s="113">
        <v>4</v>
      </c>
      <c r="N19" s="113"/>
      <c r="O19" s="112"/>
      <c r="P19" s="112" t="s">
        <v>206</v>
      </c>
      <c r="Q19" s="113">
        <v>6.25</v>
      </c>
      <c r="R19" s="113"/>
      <c r="S19" s="114"/>
      <c r="T19" s="113"/>
      <c r="U19" s="112" t="s">
        <v>207</v>
      </c>
      <c r="V19" s="115" t="s">
        <v>154</v>
      </c>
      <c r="W19" s="115" t="str">
        <f t="shared" si="0"/>
        <v>2855701</v>
      </c>
    </row>
    <row r="20" spans="1:23" ht="15" customHeight="1" x14ac:dyDescent="0.25">
      <c r="A20" s="112" t="s">
        <v>113</v>
      </c>
      <c r="B20" s="112" t="s">
        <v>208</v>
      </c>
      <c r="C20" s="112" t="s">
        <v>209</v>
      </c>
      <c r="D20" s="112" t="s">
        <v>116</v>
      </c>
      <c r="E20" s="112" t="s">
        <v>117</v>
      </c>
      <c r="F20" s="112" t="s">
        <v>210</v>
      </c>
      <c r="G20" s="113">
        <v>2</v>
      </c>
      <c r="H20" s="112" t="s">
        <v>119</v>
      </c>
      <c r="I20" s="112" t="s">
        <v>120</v>
      </c>
      <c r="J20" s="113"/>
      <c r="K20" s="113">
        <v>10.25</v>
      </c>
      <c r="L20" s="113">
        <v>12.5</v>
      </c>
      <c r="M20" s="113">
        <v>7</v>
      </c>
      <c r="N20" s="113"/>
      <c r="O20" s="112"/>
      <c r="P20" s="112" t="s">
        <v>211</v>
      </c>
      <c r="Q20" s="113">
        <v>25</v>
      </c>
      <c r="R20" s="113"/>
      <c r="S20" s="114"/>
      <c r="T20" s="113"/>
      <c r="U20" s="112" t="s">
        <v>212</v>
      </c>
      <c r="V20" s="115" t="s">
        <v>123</v>
      </c>
      <c r="W20" s="115" t="str">
        <f t="shared" si="0"/>
        <v>2850607</v>
      </c>
    </row>
    <row r="21" spans="1:23" ht="15" customHeight="1" x14ac:dyDescent="0.25">
      <c r="A21" s="112" t="s">
        <v>113</v>
      </c>
      <c r="B21" s="112" t="s">
        <v>213</v>
      </c>
      <c r="C21" s="112" t="s">
        <v>214</v>
      </c>
      <c r="D21" s="112" t="s">
        <v>116</v>
      </c>
      <c r="E21" s="112" t="s">
        <v>126</v>
      </c>
      <c r="F21" s="112" t="s">
        <v>210</v>
      </c>
      <c r="G21" s="113">
        <v>2</v>
      </c>
      <c r="H21" s="112" t="s">
        <v>127</v>
      </c>
      <c r="I21" s="112" t="s">
        <v>120</v>
      </c>
      <c r="J21" s="113"/>
      <c r="K21" s="113">
        <v>10.25</v>
      </c>
      <c r="L21" s="113">
        <v>12.5</v>
      </c>
      <c r="M21" s="113">
        <v>8</v>
      </c>
      <c r="N21" s="113"/>
      <c r="O21" s="112"/>
      <c r="P21" s="112" t="s">
        <v>215</v>
      </c>
      <c r="Q21" s="113">
        <v>27.35</v>
      </c>
      <c r="R21" s="113"/>
      <c r="S21" s="114"/>
      <c r="T21" s="113"/>
      <c r="U21" s="112" t="s">
        <v>216</v>
      </c>
      <c r="V21" s="115" t="s">
        <v>130</v>
      </c>
      <c r="W21" s="115" t="str">
        <f t="shared" si="0"/>
        <v>2851606</v>
      </c>
    </row>
    <row r="22" spans="1:23" ht="15" customHeight="1" x14ac:dyDescent="0.25">
      <c r="A22" s="112" t="s">
        <v>113</v>
      </c>
      <c r="B22" s="112" t="s">
        <v>217</v>
      </c>
      <c r="C22" s="112" t="s">
        <v>218</v>
      </c>
      <c r="D22" s="112" t="s">
        <v>116</v>
      </c>
      <c r="E22" s="112" t="s">
        <v>133</v>
      </c>
      <c r="F22" s="112" t="s">
        <v>210</v>
      </c>
      <c r="G22" s="113">
        <v>2</v>
      </c>
      <c r="H22" s="112" t="s">
        <v>134</v>
      </c>
      <c r="I22" s="112" t="s">
        <v>120</v>
      </c>
      <c r="J22" s="113"/>
      <c r="K22" s="113">
        <v>10.25</v>
      </c>
      <c r="L22" s="113">
        <v>12.5</v>
      </c>
      <c r="M22" s="113">
        <v>9</v>
      </c>
      <c r="N22" s="113"/>
      <c r="O22" s="112"/>
      <c r="P22" s="112" t="s">
        <v>219</v>
      </c>
      <c r="Q22" s="113">
        <v>31.59</v>
      </c>
      <c r="R22" s="113"/>
      <c r="S22" s="114"/>
      <c r="T22" s="113"/>
      <c r="U22" s="112" t="s">
        <v>220</v>
      </c>
      <c r="V22" s="115" t="s">
        <v>137</v>
      </c>
      <c r="W22" s="115" t="str">
        <f t="shared" si="0"/>
        <v>2852605</v>
      </c>
    </row>
    <row r="23" spans="1:23" ht="15" customHeight="1" x14ac:dyDescent="0.25">
      <c r="A23" s="112" t="s">
        <v>113</v>
      </c>
      <c r="B23" s="112" t="s">
        <v>221</v>
      </c>
      <c r="C23" s="112" t="s">
        <v>222</v>
      </c>
      <c r="D23" s="112" t="s">
        <v>116</v>
      </c>
      <c r="E23" s="112" t="s">
        <v>140</v>
      </c>
      <c r="F23" s="112" t="s">
        <v>210</v>
      </c>
      <c r="G23" s="113">
        <v>2</v>
      </c>
      <c r="H23" s="112" t="s">
        <v>141</v>
      </c>
      <c r="I23" s="112" t="s">
        <v>120</v>
      </c>
      <c r="J23" s="113"/>
      <c r="K23" s="113">
        <v>10.25</v>
      </c>
      <c r="L23" s="113">
        <v>12.5</v>
      </c>
      <c r="M23" s="113">
        <v>9</v>
      </c>
      <c r="N23" s="113"/>
      <c r="O23" s="112"/>
      <c r="P23" s="112" t="s">
        <v>223</v>
      </c>
      <c r="Q23" s="113">
        <v>31.59</v>
      </c>
      <c r="R23" s="113"/>
      <c r="S23" s="114"/>
      <c r="T23" s="113"/>
      <c r="U23" s="112" t="s">
        <v>224</v>
      </c>
      <c r="V23" s="115" t="s">
        <v>144</v>
      </c>
      <c r="W23" s="115" t="str">
        <f t="shared" si="0"/>
        <v>2853604</v>
      </c>
    </row>
    <row r="24" spans="1:23" ht="15" customHeight="1" x14ac:dyDescent="0.25">
      <c r="A24" s="112" t="s">
        <v>113</v>
      </c>
      <c r="B24" s="112" t="s">
        <v>225</v>
      </c>
      <c r="C24" s="112" t="s">
        <v>226</v>
      </c>
      <c r="D24" s="112" t="s">
        <v>116</v>
      </c>
      <c r="E24" s="112" t="s">
        <v>147</v>
      </c>
      <c r="F24" s="112" t="s">
        <v>210</v>
      </c>
      <c r="G24" s="113">
        <v>3</v>
      </c>
      <c r="H24" s="112" t="s">
        <v>148</v>
      </c>
      <c r="I24" s="112" t="s">
        <v>149</v>
      </c>
      <c r="J24" s="113"/>
      <c r="K24" s="113">
        <v>6.5</v>
      </c>
      <c r="L24" s="113">
        <v>10.5</v>
      </c>
      <c r="M24" s="113">
        <v>4</v>
      </c>
      <c r="N24" s="113"/>
      <c r="O24" s="112"/>
      <c r="P24" s="112" t="s">
        <v>227</v>
      </c>
      <c r="Q24" s="113">
        <v>5.35</v>
      </c>
      <c r="R24" s="113"/>
      <c r="S24" s="114"/>
      <c r="T24" s="113"/>
      <c r="U24" s="112" t="s">
        <v>228</v>
      </c>
      <c r="V24" s="115" t="s">
        <v>147</v>
      </c>
      <c r="W24" s="115" t="str">
        <f t="shared" si="0"/>
        <v>2854603</v>
      </c>
    </row>
    <row r="25" spans="1:23" ht="15" customHeight="1" x14ac:dyDescent="0.25">
      <c r="A25" s="112" t="s">
        <v>113</v>
      </c>
      <c r="B25" s="112" t="s">
        <v>229</v>
      </c>
      <c r="C25" s="112" t="s">
        <v>230</v>
      </c>
      <c r="D25" s="112" t="s">
        <v>116</v>
      </c>
      <c r="E25" s="112" t="s">
        <v>154</v>
      </c>
      <c r="F25" s="112" t="s">
        <v>210</v>
      </c>
      <c r="G25" s="113">
        <v>3</v>
      </c>
      <c r="H25" s="112" t="s">
        <v>155</v>
      </c>
      <c r="I25" s="112" t="s">
        <v>149</v>
      </c>
      <c r="J25" s="113"/>
      <c r="K25" s="113">
        <v>6.5</v>
      </c>
      <c r="L25" s="113">
        <v>10.5</v>
      </c>
      <c r="M25" s="113">
        <v>4</v>
      </c>
      <c r="N25" s="113"/>
      <c r="O25" s="112"/>
      <c r="P25" s="112" t="s">
        <v>231</v>
      </c>
      <c r="Q25" s="113">
        <v>6.25</v>
      </c>
      <c r="R25" s="113"/>
      <c r="S25" s="114"/>
      <c r="T25" s="113"/>
      <c r="U25" s="112" t="s">
        <v>232</v>
      </c>
      <c r="V25" s="115" t="s">
        <v>154</v>
      </c>
      <c r="W25" s="115" t="str">
        <f t="shared" si="0"/>
        <v>2855602</v>
      </c>
    </row>
    <row r="26" spans="1:23" ht="15" customHeight="1" x14ac:dyDescent="0.25">
      <c r="A26" s="112" t="s">
        <v>113</v>
      </c>
      <c r="B26" s="112" t="s">
        <v>233</v>
      </c>
      <c r="C26" s="112" t="s">
        <v>234</v>
      </c>
      <c r="D26" s="112" t="s">
        <v>116</v>
      </c>
      <c r="E26" s="112" t="s">
        <v>117</v>
      </c>
      <c r="F26" s="112" t="s">
        <v>235</v>
      </c>
      <c r="G26" s="113">
        <v>2</v>
      </c>
      <c r="H26" s="112" t="s">
        <v>119</v>
      </c>
      <c r="I26" s="112" t="s">
        <v>120</v>
      </c>
      <c r="J26" s="113"/>
      <c r="K26" s="113">
        <v>10.25</v>
      </c>
      <c r="L26" s="113">
        <v>12.5</v>
      </c>
      <c r="M26" s="113">
        <v>7</v>
      </c>
      <c r="N26" s="113"/>
      <c r="O26" s="112"/>
      <c r="P26" s="112" t="s">
        <v>236</v>
      </c>
      <c r="Q26" s="113">
        <v>25</v>
      </c>
      <c r="R26" s="113"/>
      <c r="S26" s="114"/>
      <c r="T26" s="113"/>
      <c r="U26" s="112" t="s">
        <v>237</v>
      </c>
      <c r="V26" s="115" t="s">
        <v>123</v>
      </c>
      <c r="W26" s="115" t="str">
        <f t="shared" si="0"/>
        <v>2850300</v>
      </c>
    </row>
    <row r="27" spans="1:23" ht="15" customHeight="1" x14ac:dyDescent="0.25">
      <c r="A27" s="112" t="s">
        <v>113</v>
      </c>
      <c r="B27" s="112" t="s">
        <v>238</v>
      </c>
      <c r="C27" s="112" t="s">
        <v>239</v>
      </c>
      <c r="D27" s="112" t="s">
        <v>116</v>
      </c>
      <c r="E27" s="112" t="s">
        <v>126</v>
      </c>
      <c r="F27" s="112" t="s">
        <v>235</v>
      </c>
      <c r="G27" s="113">
        <v>2</v>
      </c>
      <c r="H27" s="112" t="s">
        <v>127</v>
      </c>
      <c r="I27" s="112" t="s">
        <v>120</v>
      </c>
      <c r="J27" s="113"/>
      <c r="K27" s="113">
        <v>10.25</v>
      </c>
      <c r="L27" s="113">
        <v>12.5</v>
      </c>
      <c r="M27" s="113">
        <v>8</v>
      </c>
      <c r="N27" s="113"/>
      <c r="O27" s="112"/>
      <c r="P27" s="112" t="s">
        <v>240</v>
      </c>
      <c r="Q27" s="113">
        <v>27.35</v>
      </c>
      <c r="R27" s="113"/>
      <c r="S27" s="114"/>
      <c r="T27" s="113"/>
      <c r="U27" s="112" t="s">
        <v>241</v>
      </c>
      <c r="V27" s="115" t="s">
        <v>130</v>
      </c>
      <c r="W27" s="115" t="str">
        <f t="shared" si="0"/>
        <v>2851309</v>
      </c>
    </row>
    <row r="28" spans="1:23" ht="15" customHeight="1" x14ac:dyDescent="0.25">
      <c r="A28" s="112" t="s">
        <v>113</v>
      </c>
      <c r="B28" s="112" t="s">
        <v>242</v>
      </c>
      <c r="C28" s="112" t="s">
        <v>243</v>
      </c>
      <c r="D28" s="112" t="s">
        <v>116</v>
      </c>
      <c r="E28" s="112" t="s">
        <v>133</v>
      </c>
      <c r="F28" s="112" t="s">
        <v>235</v>
      </c>
      <c r="G28" s="113">
        <v>2</v>
      </c>
      <c r="H28" s="112" t="s">
        <v>134</v>
      </c>
      <c r="I28" s="112" t="s">
        <v>120</v>
      </c>
      <c r="J28" s="113"/>
      <c r="K28" s="113">
        <v>10.25</v>
      </c>
      <c r="L28" s="113">
        <v>12.5</v>
      </c>
      <c r="M28" s="113">
        <v>9</v>
      </c>
      <c r="N28" s="113"/>
      <c r="O28" s="112"/>
      <c r="P28" s="112" t="s">
        <v>244</v>
      </c>
      <c r="Q28" s="113">
        <v>31.59</v>
      </c>
      <c r="R28" s="113"/>
      <c r="S28" s="114"/>
      <c r="T28" s="113"/>
      <c r="U28" s="112" t="s">
        <v>245</v>
      </c>
      <c r="V28" s="115" t="s">
        <v>137</v>
      </c>
      <c r="W28" s="115" t="str">
        <f t="shared" si="0"/>
        <v>2852308</v>
      </c>
    </row>
    <row r="29" spans="1:23" ht="15" customHeight="1" x14ac:dyDescent="0.25">
      <c r="A29" s="112" t="s">
        <v>113</v>
      </c>
      <c r="B29" s="112" t="s">
        <v>246</v>
      </c>
      <c r="C29" s="112" t="s">
        <v>247</v>
      </c>
      <c r="D29" s="112" t="s">
        <v>116</v>
      </c>
      <c r="E29" s="112" t="s">
        <v>140</v>
      </c>
      <c r="F29" s="112" t="s">
        <v>235</v>
      </c>
      <c r="G29" s="113">
        <v>2</v>
      </c>
      <c r="H29" s="112" t="s">
        <v>141</v>
      </c>
      <c r="I29" s="112" t="s">
        <v>120</v>
      </c>
      <c r="J29" s="113"/>
      <c r="K29" s="113">
        <v>10.25</v>
      </c>
      <c r="L29" s="113">
        <v>12.5</v>
      </c>
      <c r="M29" s="113">
        <v>9</v>
      </c>
      <c r="N29" s="113"/>
      <c r="O29" s="112"/>
      <c r="P29" s="112" t="s">
        <v>248</v>
      </c>
      <c r="Q29" s="113">
        <v>31.59</v>
      </c>
      <c r="R29" s="113"/>
      <c r="S29" s="114"/>
      <c r="T29" s="113"/>
      <c r="U29" s="112" t="s">
        <v>249</v>
      </c>
      <c r="V29" s="115" t="s">
        <v>144</v>
      </c>
      <c r="W29" s="115" t="str">
        <f t="shared" si="0"/>
        <v>2853307</v>
      </c>
    </row>
    <row r="30" spans="1:23" ht="15" customHeight="1" x14ac:dyDescent="0.25">
      <c r="A30" s="112" t="s">
        <v>113</v>
      </c>
      <c r="B30" s="112" t="s">
        <v>250</v>
      </c>
      <c r="C30" s="112" t="s">
        <v>251</v>
      </c>
      <c r="D30" s="112" t="s">
        <v>116</v>
      </c>
      <c r="E30" s="112" t="s">
        <v>147</v>
      </c>
      <c r="F30" s="112" t="s">
        <v>235</v>
      </c>
      <c r="G30" s="113">
        <v>3</v>
      </c>
      <c r="H30" s="112" t="s">
        <v>148</v>
      </c>
      <c r="I30" s="112" t="s">
        <v>149</v>
      </c>
      <c r="J30" s="113"/>
      <c r="K30" s="113">
        <v>6.5</v>
      </c>
      <c r="L30" s="113">
        <v>10.5</v>
      </c>
      <c r="M30" s="113">
        <v>4</v>
      </c>
      <c r="N30" s="113"/>
      <c r="O30" s="112"/>
      <c r="P30" s="112" t="s">
        <v>252</v>
      </c>
      <c r="Q30" s="113">
        <v>5.35</v>
      </c>
      <c r="R30" s="113"/>
      <c r="S30" s="114"/>
      <c r="T30" s="113"/>
      <c r="U30" s="112" t="s">
        <v>253</v>
      </c>
      <c r="V30" s="115" t="s">
        <v>147</v>
      </c>
      <c r="W30" s="115" t="str">
        <f t="shared" si="0"/>
        <v>2854306</v>
      </c>
    </row>
    <row r="31" spans="1:23" ht="15" customHeight="1" x14ac:dyDescent="0.25">
      <c r="A31" s="112" t="s">
        <v>113</v>
      </c>
      <c r="B31" s="112" t="s">
        <v>254</v>
      </c>
      <c r="C31" s="112" t="s">
        <v>255</v>
      </c>
      <c r="D31" s="112" t="s">
        <v>116</v>
      </c>
      <c r="E31" s="112" t="s">
        <v>154</v>
      </c>
      <c r="F31" s="112" t="s">
        <v>235</v>
      </c>
      <c r="G31" s="113">
        <v>3</v>
      </c>
      <c r="H31" s="112" t="s">
        <v>155</v>
      </c>
      <c r="I31" s="112" t="s">
        <v>149</v>
      </c>
      <c r="J31" s="113"/>
      <c r="K31" s="113">
        <v>6.5</v>
      </c>
      <c r="L31" s="113">
        <v>10.5</v>
      </c>
      <c r="M31" s="113">
        <v>4</v>
      </c>
      <c r="N31" s="113"/>
      <c r="O31" s="112"/>
      <c r="P31" s="112" t="s">
        <v>256</v>
      </c>
      <c r="Q31" s="113">
        <v>6.25</v>
      </c>
      <c r="R31" s="113"/>
      <c r="S31" s="114"/>
      <c r="T31" s="113"/>
      <c r="U31" s="112" t="s">
        <v>257</v>
      </c>
      <c r="V31" s="115" t="s">
        <v>154</v>
      </c>
      <c r="W31" s="115" t="str">
        <f t="shared" si="0"/>
        <v>2855305</v>
      </c>
    </row>
    <row r="32" spans="1:23" ht="15" customHeight="1" x14ac:dyDescent="0.25">
      <c r="A32" s="112" t="s">
        <v>113</v>
      </c>
      <c r="B32" s="112" t="s">
        <v>258</v>
      </c>
      <c r="C32" s="112" t="s">
        <v>259</v>
      </c>
      <c r="D32" s="112" t="s">
        <v>116</v>
      </c>
      <c r="E32" s="112" t="s">
        <v>117</v>
      </c>
      <c r="F32" s="112" t="s">
        <v>260</v>
      </c>
      <c r="G32" s="113">
        <v>2</v>
      </c>
      <c r="H32" s="112" t="s">
        <v>119</v>
      </c>
      <c r="I32" s="112" t="s">
        <v>120</v>
      </c>
      <c r="J32" s="113"/>
      <c r="K32" s="113">
        <v>10.25</v>
      </c>
      <c r="L32" s="113">
        <v>12.5</v>
      </c>
      <c r="M32" s="113">
        <v>7</v>
      </c>
      <c r="N32" s="113"/>
      <c r="O32" s="112"/>
      <c r="P32" s="112" t="s">
        <v>261</v>
      </c>
      <c r="Q32" s="113">
        <v>25</v>
      </c>
      <c r="R32" s="113"/>
      <c r="S32" s="114"/>
      <c r="T32" s="113"/>
      <c r="U32" s="112" t="s">
        <v>262</v>
      </c>
      <c r="V32" s="115" t="s">
        <v>123</v>
      </c>
      <c r="W32" s="115" t="str">
        <f t="shared" si="0"/>
        <v>2850201</v>
      </c>
    </row>
    <row r="33" spans="1:23" ht="15" customHeight="1" x14ac:dyDescent="0.25">
      <c r="A33" s="112" t="s">
        <v>113</v>
      </c>
      <c r="B33" s="112" t="s">
        <v>263</v>
      </c>
      <c r="C33" s="112" t="s">
        <v>264</v>
      </c>
      <c r="D33" s="112" t="s">
        <v>116</v>
      </c>
      <c r="E33" s="112" t="s">
        <v>126</v>
      </c>
      <c r="F33" s="112" t="s">
        <v>260</v>
      </c>
      <c r="G33" s="113">
        <v>2</v>
      </c>
      <c r="H33" s="112" t="s">
        <v>127</v>
      </c>
      <c r="I33" s="112" t="s">
        <v>120</v>
      </c>
      <c r="J33" s="113"/>
      <c r="K33" s="113">
        <v>10.25</v>
      </c>
      <c r="L33" s="113">
        <v>12.5</v>
      </c>
      <c r="M33" s="113">
        <v>8</v>
      </c>
      <c r="N33" s="113"/>
      <c r="O33" s="112"/>
      <c r="P33" s="112" t="s">
        <v>265</v>
      </c>
      <c r="Q33" s="113">
        <v>27.35</v>
      </c>
      <c r="R33" s="113"/>
      <c r="S33" s="114"/>
      <c r="T33" s="113"/>
      <c r="U33" s="112" t="s">
        <v>266</v>
      </c>
      <c r="V33" s="115" t="s">
        <v>130</v>
      </c>
      <c r="W33" s="115" t="str">
        <f t="shared" si="0"/>
        <v>2851200</v>
      </c>
    </row>
    <row r="34" spans="1:23" ht="15" customHeight="1" x14ac:dyDescent="0.25">
      <c r="A34" s="112" t="s">
        <v>113</v>
      </c>
      <c r="B34" s="112" t="s">
        <v>267</v>
      </c>
      <c r="C34" s="112" t="s">
        <v>268</v>
      </c>
      <c r="D34" s="112" t="s">
        <v>116</v>
      </c>
      <c r="E34" s="112" t="s">
        <v>133</v>
      </c>
      <c r="F34" s="112" t="s">
        <v>260</v>
      </c>
      <c r="G34" s="113">
        <v>2</v>
      </c>
      <c r="H34" s="112" t="s">
        <v>134</v>
      </c>
      <c r="I34" s="112" t="s">
        <v>120</v>
      </c>
      <c r="J34" s="113"/>
      <c r="K34" s="113">
        <v>10.25</v>
      </c>
      <c r="L34" s="113">
        <v>12.5</v>
      </c>
      <c r="M34" s="113">
        <v>9</v>
      </c>
      <c r="N34" s="113"/>
      <c r="O34" s="112"/>
      <c r="P34" s="112" t="s">
        <v>269</v>
      </c>
      <c r="Q34" s="113">
        <v>31.59</v>
      </c>
      <c r="R34" s="113"/>
      <c r="S34" s="114"/>
      <c r="T34" s="113"/>
      <c r="U34" s="112" t="s">
        <v>270</v>
      </c>
      <c r="V34" s="115" t="s">
        <v>137</v>
      </c>
      <c r="W34" s="115" t="str">
        <f t="shared" si="0"/>
        <v>2852209</v>
      </c>
    </row>
    <row r="35" spans="1:23" ht="15" customHeight="1" x14ac:dyDescent="0.25">
      <c r="A35" s="112" t="s">
        <v>113</v>
      </c>
      <c r="B35" s="112" t="s">
        <v>271</v>
      </c>
      <c r="C35" s="112" t="s">
        <v>272</v>
      </c>
      <c r="D35" s="112" t="s">
        <v>116</v>
      </c>
      <c r="E35" s="112" t="s">
        <v>140</v>
      </c>
      <c r="F35" s="112" t="s">
        <v>260</v>
      </c>
      <c r="G35" s="113">
        <v>2</v>
      </c>
      <c r="H35" s="112" t="s">
        <v>141</v>
      </c>
      <c r="I35" s="112" t="s">
        <v>120</v>
      </c>
      <c r="J35" s="113"/>
      <c r="K35" s="113">
        <v>10.25</v>
      </c>
      <c r="L35" s="113">
        <v>12.5</v>
      </c>
      <c r="M35" s="113">
        <v>9</v>
      </c>
      <c r="N35" s="113"/>
      <c r="O35" s="112"/>
      <c r="P35" s="112" t="s">
        <v>273</v>
      </c>
      <c r="Q35" s="113">
        <v>31.59</v>
      </c>
      <c r="R35" s="113"/>
      <c r="S35" s="114"/>
      <c r="T35" s="113"/>
      <c r="U35" s="112" t="s">
        <v>274</v>
      </c>
      <c r="V35" s="115" t="s">
        <v>144</v>
      </c>
      <c r="W35" s="115" t="str">
        <f t="shared" si="0"/>
        <v>2853208</v>
      </c>
    </row>
    <row r="36" spans="1:23" ht="15" customHeight="1" x14ac:dyDescent="0.25">
      <c r="A36" s="112" t="s">
        <v>113</v>
      </c>
      <c r="B36" s="112" t="s">
        <v>275</v>
      </c>
      <c r="C36" s="112" t="s">
        <v>276</v>
      </c>
      <c r="D36" s="112" t="s">
        <v>116</v>
      </c>
      <c r="E36" s="112" t="s">
        <v>147</v>
      </c>
      <c r="F36" s="112" t="s">
        <v>260</v>
      </c>
      <c r="G36" s="113">
        <v>3</v>
      </c>
      <c r="H36" s="112" t="s">
        <v>148</v>
      </c>
      <c r="I36" s="112" t="s">
        <v>149</v>
      </c>
      <c r="J36" s="113"/>
      <c r="K36" s="113">
        <v>6.5</v>
      </c>
      <c r="L36" s="113">
        <v>10.5</v>
      </c>
      <c r="M36" s="113">
        <v>4</v>
      </c>
      <c r="N36" s="113"/>
      <c r="O36" s="112"/>
      <c r="P36" s="112" t="s">
        <v>277</v>
      </c>
      <c r="Q36" s="113">
        <v>5.35</v>
      </c>
      <c r="R36" s="113"/>
      <c r="S36" s="114"/>
      <c r="T36" s="113"/>
      <c r="U36" s="112" t="s">
        <v>278</v>
      </c>
      <c r="V36" s="115" t="s">
        <v>147</v>
      </c>
      <c r="W36" s="115" t="str">
        <f t="shared" si="0"/>
        <v>2854207</v>
      </c>
    </row>
    <row r="37" spans="1:23" ht="15" customHeight="1" x14ac:dyDescent="0.25">
      <c r="A37" s="112" t="s">
        <v>113</v>
      </c>
      <c r="B37" s="112" t="s">
        <v>279</v>
      </c>
      <c r="C37" s="112" t="s">
        <v>280</v>
      </c>
      <c r="D37" s="112" t="s">
        <v>116</v>
      </c>
      <c r="E37" s="112" t="s">
        <v>154</v>
      </c>
      <c r="F37" s="112" t="s">
        <v>260</v>
      </c>
      <c r="G37" s="113">
        <v>3</v>
      </c>
      <c r="H37" s="112" t="s">
        <v>155</v>
      </c>
      <c r="I37" s="112" t="s">
        <v>149</v>
      </c>
      <c r="J37" s="113"/>
      <c r="K37" s="113">
        <v>6.5</v>
      </c>
      <c r="L37" s="113">
        <v>10.5</v>
      </c>
      <c r="M37" s="113">
        <v>4</v>
      </c>
      <c r="N37" s="113"/>
      <c r="O37" s="112"/>
      <c r="P37" s="112" t="s">
        <v>281</v>
      </c>
      <c r="Q37" s="113">
        <v>6.25</v>
      </c>
      <c r="R37" s="113"/>
      <c r="S37" s="114"/>
      <c r="T37" s="113"/>
      <c r="U37" s="112" t="s">
        <v>282</v>
      </c>
      <c r="V37" s="115" t="s">
        <v>154</v>
      </c>
      <c r="W37" s="115" t="str">
        <f t="shared" si="0"/>
        <v>2855206</v>
      </c>
    </row>
    <row r="38" spans="1:23" ht="15" customHeight="1" x14ac:dyDescent="0.25">
      <c r="A38" s="112" t="s">
        <v>113</v>
      </c>
      <c r="B38" s="112" t="s">
        <v>283</v>
      </c>
      <c r="C38" s="112" t="s">
        <v>284</v>
      </c>
      <c r="D38" s="112" t="s">
        <v>116</v>
      </c>
      <c r="E38" s="112" t="s">
        <v>117</v>
      </c>
      <c r="F38" s="112" t="s">
        <v>285</v>
      </c>
      <c r="G38" s="113">
        <v>2</v>
      </c>
      <c r="H38" s="112" t="s">
        <v>119</v>
      </c>
      <c r="I38" s="112" t="s">
        <v>120</v>
      </c>
      <c r="J38" s="113"/>
      <c r="K38" s="113">
        <v>10.25</v>
      </c>
      <c r="L38" s="113">
        <v>12.5</v>
      </c>
      <c r="M38" s="113">
        <v>7</v>
      </c>
      <c r="N38" s="113"/>
      <c r="O38" s="112"/>
      <c r="P38" s="112" t="s">
        <v>286</v>
      </c>
      <c r="Q38" s="113">
        <v>25</v>
      </c>
      <c r="R38" s="113"/>
      <c r="S38" s="114"/>
      <c r="T38" s="113"/>
      <c r="U38" s="112" t="s">
        <v>287</v>
      </c>
      <c r="V38" s="115" t="s">
        <v>123</v>
      </c>
      <c r="W38" s="115" t="str">
        <f t="shared" si="0"/>
        <v>2850102</v>
      </c>
    </row>
    <row r="39" spans="1:23" ht="15" customHeight="1" x14ac:dyDescent="0.25">
      <c r="A39" s="112" t="s">
        <v>113</v>
      </c>
      <c r="B39" s="112" t="s">
        <v>288</v>
      </c>
      <c r="C39" s="112" t="s">
        <v>289</v>
      </c>
      <c r="D39" s="112" t="s">
        <v>116</v>
      </c>
      <c r="E39" s="112" t="s">
        <v>126</v>
      </c>
      <c r="F39" s="112" t="s">
        <v>285</v>
      </c>
      <c r="G39" s="113">
        <v>2</v>
      </c>
      <c r="H39" s="112" t="s">
        <v>127</v>
      </c>
      <c r="I39" s="112" t="s">
        <v>120</v>
      </c>
      <c r="J39" s="113"/>
      <c r="K39" s="113">
        <v>10.25</v>
      </c>
      <c r="L39" s="113">
        <v>12.5</v>
      </c>
      <c r="M39" s="113">
        <v>8</v>
      </c>
      <c r="N39" s="113"/>
      <c r="O39" s="112"/>
      <c r="P39" s="112" t="s">
        <v>290</v>
      </c>
      <c r="Q39" s="113">
        <v>27.35</v>
      </c>
      <c r="R39" s="113"/>
      <c r="S39" s="114"/>
      <c r="T39" s="113"/>
      <c r="U39" s="112" t="s">
        <v>291</v>
      </c>
      <c r="V39" s="115" t="s">
        <v>130</v>
      </c>
      <c r="W39" s="115" t="str">
        <f t="shared" si="0"/>
        <v>2851101</v>
      </c>
    </row>
    <row r="40" spans="1:23" ht="15" customHeight="1" x14ac:dyDescent="0.25">
      <c r="A40" s="112" t="s">
        <v>113</v>
      </c>
      <c r="B40" s="112" t="s">
        <v>292</v>
      </c>
      <c r="C40" s="112" t="s">
        <v>293</v>
      </c>
      <c r="D40" s="112" t="s">
        <v>116</v>
      </c>
      <c r="E40" s="112" t="s">
        <v>133</v>
      </c>
      <c r="F40" s="112" t="s">
        <v>285</v>
      </c>
      <c r="G40" s="113">
        <v>2</v>
      </c>
      <c r="H40" s="112" t="s">
        <v>134</v>
      </c>
      <c r="I40" s="112" t="s">
        <v>120</v>
      </c>
      <c r="J40" s="113"/>
      <c r="K40" s="113">
        <v>10.25</v>
      </c>
      <c r="L40" s="113">
        <v>12.5</v>
      </c>
      <c r="M40" s="113">
        <v>9</v>
      </c>
      <c r="N40" s="113"/>
      <c r="O40" s="112"/>
      <c r="P40" s="112" t="s">
        <v>294</v>
      </c>
      <c r="Q40" s="113">
        <v>31.59</v>
      </c>
      <c r="R40" s="113"/>
      <c r="S40" s="114"/>
      <c r="T40" s="113"/>
      <c r="U40" s="112" t="s">
        <v>295</v>
      </c>
      <c r="V40" s="115" t="s">
        <v>137</v>
      </c>
      <c r="W40" s="115" t="str">
        <f t="shared" si="0"/>
        <v>2852100</v>
      </c>
    </row>
    <row r="41" spans="1:23" ht="15" customHeight="1" x14ac:dyDescent="0.25">
      <c r="A41" s="112" t="s">
        <v>113</v>
      </c>
      <c r="B41" s="112" t="s">
        <v>296</v>
      </c>
      <c r="C41" s="112" t="s">
        <v>297</v>
      </c>
      <c r="D41" s="112" t="s">
        <v>116</v>
      </c>
      <c r="E41" s="112" t="s">
        <v>140</v>
      </c>
      <c r="F41" s="112" t="s">
        <v>285</v>
      </c>
      <c r="G41" s="113">
        <v>2</v>
      </c>
      <c r="H41" s="112" t="s">
        <v>141</v>
      </c>
      <c r="I41" s="112" t="s">
        <v>120</v>
      </c>
      <c r="J41" s="113"/>
      <c r="K41" s="113">
        <v>10.25</v>
      </c>
      <c r="L41" s="113">
        <v>12.5</v>
      </c>
      <c r="M41" s="113">
        <v>9</v>
      </c>
      <c r="N41" s="113"/>
      <c r="O41" s="112"/>
      <c r="P41" s="112" t="s">
        <v>298</v>
      </c>
      <c r="Q41" s="113">
        <v>31.59</v>
      </c>
      <c r="R41" s="113"/>
      <c r="S41" s="114"/>
      <c r="T41" s="113"/>
      <c r="U41" s="112" t="s">
        <v>299</v>
      </c>
      <c r="V41" s="115" t="s">
        <v>144</v>
      </c>
      <c r="W41" s="115" t="str">
        <f t="shared" si="0"/>
        <v>2853109</v>
      </c>
    </row>
    <row r="42" spans="1:23" ht="15" customHeight="1" x14ac:dyDescent="0.25">
      <c r="A42" s="112" t="s">
        <v>113</v>
      </c>
      <c r="B42" s="112" t="s">
        <v>300</v>
      </c>
      <c r="C42" s="112" t="s">
        <v>301</v>
      </c>
      <c r="D42" s="112" t="s">
        <v>116</v>
      </c>
      <c r="E42" s="112" t="s">
        <v>147</v>
      </c>
      <c r="F42" s="112" t="s">
        <v>285</v>
      </c>
      <c r="G42" s="113">
        <v>3</v>
      </c>
      <c r="H42" s="112" t="s">
        <v>148</v>
      </c>
      <c r="I42" s="112" t="s">
        <v>149</v>
      </c>
      <c r="J42" s="113"/>
      <c r="K42" s="113">
        <v>6.5</v>
      </c>
      <c r="L42" s="113">
        <v>10.5</v>
      </c>
      <c r="M42" s="113">
        <v>4</v>
      </c>
      <c r="N42" s="113"/>
      <c r="O42" s="112"/>
      <c r="P42" s="112" t="s">
        <v>302</v>
      </c>
      <c r="Q42" s="113">
        <v>5.35</v>
      </c>
      <c r="R42" s="113"/>
      <c r="S42" s="114"/>
      <c r="T42" s="113"/>
      <c r="U42" s="112" t="s">
        <v>303</v>
      </c>
      <c r="V42" s="115" t="s">
        <v>147</v>
      </c>
      <c r="W42" s="115" t="str">
        <f t="shared" si="0"/>
        <v>2854108</v>
      </c>
    </row>
    <row r="43" spans="1:23" ht="15" customHeight="1" x14ac:dyDescent="0.25">
      <c r="A43" s="112" t="s">
        <v>113</v>
      </c>
      <c r="B43" s="112" t="s">
        <v>304</v>
      </c>
      <c r="C43" s="112" t="s">
        <v>305</v>
      </c>
      <c r="D43" s="112" t="s">
        <v>116</v>
      </c>
      <c r="E43" s="112" t="s">
        <v>154</v>
      </c>
      <c r="F43" s="112" t="s">
        <v>285</v>
      </c>
      <c r="G43" s="113">
        <v>3</v>
      </c>
      <c r="H43" s="112" t="s">
        <v>155</v>
      </c>
      <c r="I43" s="112" t="s">
        <v>149</v>
      </c>
      <c r="J43" s="113"/>
      <c r="K43" s="113">
        <v>6.5</v>
      </c>
      <c r="L43" s="113">
        <v>10.5</v>
      </c>
      <c r="M43" s="113">
        <v>4</v>
      </c>
      <c r="N43" s="113"/>
      <c r="O43" s="112"/>
      <c r="P43" s="112" t="s">
        <v>306</v>
      </c>
      <c r="Q43" s="113">
        <v>6.25</v>
      </c>
      <c r="R43" s="113"/>
      <c r="S43" s="114"/>
      <c r="T43" s="113"/>
      <c r="U43" s="112" t="s">
        <v>307</v>
      </c>
      <c r="V43" s="115" t="s">
        <v>154</v>
      </c>
      <c r="W43" s="115" t="str">
        <f t="shared" si="0"/>
        <v>2855107</v>
      </c>
    </row>
    <row r="44" spans="1:23" ht="15" customHeight="1" x14ac:dyDescent="0.25">
      <c r="A44" s="112" t="s">
        <v>113</v>
      </c>
      <c r="B44" s="112" t="s">
        <v>308</v>
      </c>
      <c r="C44" s="112" t="s">
        <v>309</v>
      </c>
      <c r="D44" s="112" t="s">
        <v>116</v>
      </c>
      <c r="E44" s="112" t="s">
        <v>117</v>
      </c>
      <c r="F44" s="112" t="s">
        <v>310</v>
      </c>
      <c r="G44" s="113">
        <v>2</v>
      </c>
      <c r="H44" s="112" t="s">
        <v>119</v>
      </c>
      <c r="I44" s="112" t="s">
        <v>120</v>
      </c>
      <c r="J44" s="113"/>
      <c r="K44" s="113">
        <v>10.25</v>
      </c>
      <c r="L44" s="113">
        <v>12.5</v>
      </c>
      <c r="M44" s="113">
        <v>7</v>
      </c>
      <c r="N44" s="113"/>
      <c r="O44" s="112"/>
      <c r="P44" s="112" t="s">
        <v>311</v>
      </c>
      <c r="Q44" s="113">
        <v>25</v>
      </c>
      <c r="R44" s="113"/>
      <c r="S44" s="114"/>
      <c r="T44" s="113"/>
      <c r="U44" s="112" t="s">
        <v>312</v>
      </c>
      <c r="V44" s="115" t="s">
        <v>123</v>
      </c>
      <c r="W44" s="115" t="str">
        <f t="shared" si="0"/>
        <v>2850409</v>
      </c>
    </row>
    <row r="45" spans="1:23" ht="15" customHeight="1" x14ac:dyDescent="0.25">
      <c r="A45" s="112" t="s">
        <v>113</v>
      </c>
      <c r="B45" s="112" t="s">
        <v>313</v>
      </c>
      <c r="C45" s="112" t="s">
        <v>314</v>
      </c>
      <c r="D45" s="112" t="s">
        <v>116</v>
      </c>
      <c r="E45" s="112" t="s">
        <v>126</v>
      </c>
      <c r="F45" s="112" t="s">
        <v>310</v>
      </c>
      <c r="G45" s="113">
        <v>2</v>
      </c>
      <c r="H45" s="112" t="s">
        <v>127</v>
      </c>
      <c r="I45" s="112" t="s">
        <v>120</v>
      </c>
      <c r="J45" s="113"/>
      <c r="K45" s="113">
        <v>10.25</v>
      </c>
      <c r="L45" s="113">
        <v>12.5</v>
      </c>
      <c r="M45" s="113">
        <v>8</v>
      </c>
      <c r="N45" s="113"/>
      <c r="O45" s="112"/>
      <c r="P45" s="112" t="s">
        <v>315</v>
      </c>
      <c r="Q45" s="113">
        <v>27.35</v>
      </c>
      <c r="R45" s="113"/>
      <c r="S45" s="114"/>
      <c r="T45" s="113"/>
      <c r="U45" s="112" t="s">
        <v>316</v>
      </c>
      <c r="V45" s="115" t="s">
        <v>130</v>
      </c>
      <c r="W45" s="115" t="str">
        <f t="shared" si="0"/>
        <v>2851408</v>
      </c>
    </row>
    <row r="46" spans="1:23" ht="15" customHeight="1" x14ac:dyDescent="0.25">
      <c r="A46" s="112" t="s">
        <v>113</v>
      </c>
      <c r="B46" s="112" t="s">
        <v>317</v>
      </c>
      <c r="C46" s="112" t="s">
        <v>318</v>
      </c>
      <c r="D46" s="112" t="s">
        <v>116</v>
      </c>
      <c r="E46" s="112" t="s">
        <v>133</v>
      </c>
      <c r="F46" s="112" t="s">
        <v>310</v>
      </c>
      <c r="G46" s="113">
        <v>2</v>
      </c>
      <c r="H46" s="112" t="s">
        <v>134</v>
      </c>
      <c r="I46" s="112" t="s">
        <v>120</v>
      </c>
      <c r="J46" s="113"/>
      <c r="K46" s="113">
        <v>10.25</v>
      </c>
      <c r="L46" s="113">
        <v>12.5</v>
      </c>
      <c r="M46" s="113">
        <v>9</v>
      </c>
      <c r="N46" s="113"/>
      <c r="O46" s="112"/>
      <c r="P46" s="112" t="s">
        <v>319</v>
      </c>
      <c r="Q46" s="113">
        <v>31.59</v>
      </c>
      <c r="R46" s="113"/>
      <c r="S46" s="114"/>
      <c r="T46" s="113"/>
      <c r="U46" s="112" t="s">
        <v>320</v>
      </c>
      <c r="V46" s="115" t="s">
        <v>137</v>
      </c>
      <c r="W46" s="115" t="str">
        <f t="shared" si="0"/>
        <v>2852407</v>
      </c>
    </row>
    <row r="47" spans="1:23" ht="15" customHeight="1" x14ac:dyDescent="0.25">
      <c r="A47" s="112" t="s">
        <v>113</v>
      </c>
      <c r="B47" s="112" t="s">
        <v>321</v>
      </c>
      <c r="C47" s="112" t="s">
        <v>322</v>
      </c>
      <c r="D47" s="112" t="s">
        <v>116</v>
      </c>
      <c r="E47" s="112" t="s">
        <v>140</v>
      </c>
      <c r="F47" s="112" t="s">
        <v>310</v>
      </c>
      <c r="G47" s="113">
        <v>2</v>
      </c>
      <c r="H47" s="112" t="s">
        <v>141</v>
      </c>
      <c r="I47" s="112" t="s">
        <v>120</v>
      </c>
      <c r="J47" s="113"/>
      <c r="K47" s="113">
        <v>10.25</v>
      </c>
      <c r="L47" s="113">
        <v>12.5</v>
      </c>
      <c r="M47" s="113">
        <v>9</v>
      </c>
      <c r="N47" s="113"/>
      <c r="O47" s="112"/>
      <c r="P47" s="112" t="s">
        <v>323</v>
      </c>
      <c r="Q47" s="113">
        <v>31.59</v>
      </c>
      <c r="R47" s="113"/>
      <c r="S47" s="114"/>
      <c r="T47" s="113"/>
      <c r="U47" s="112" t="s">
        <v>324</v>
      </c>
      <c r="V47" s="115" t="s">
        <v>144</v>
      </c>
      <c r="W47" s="115" t="str">
        <f t="shared" si="0"/>
        <v>2853406</v>
      </c>
    </row>
    <row r="48" spans="1:23" ht="15" customHeight="1" x14ac:dyDescent="0.25">
      <c r="A48" s="112" t="s">
        <v>113</v>
      </c>
      <c r="B48" s="112" t="s">
        <v>325</v>
      </c>
      <c r="C48" s="112" t="s">
        <v>326</v>
      </c>
      <c r="D48" s="112" t="s">
        <v>116</v>
      </c>
      <c r="E48" s="112" t="s">
        <v>147</v>
      </c>
      <c r="F48" s="112" t="s">
        <v>310</v>
      </c>
      <c r="G48" s="113">
        <v>3</v>
      </c>
      <c r="H48" s="112" t="s">
        <v>148</v>
      </c>
      <c r="I48" s="112" t="s">
        <v>149</v>
      </c>
      <c r="J48" s="113"/>
      <c r="K48" s="113">
        <v>6.5</v>
      </c>
      <c r="L48" s="113">
        <v>10.5</v>
      </c>
      <c r="M48" s="113">
        <v>4</v>
      </c>
      <c r="N48" s="113"/>
      <c r="O48" s="112"/>
      <c r="P48" s="112" t="s">
        <v>327</v>
      </c>
      <c r="Q48" s="113">
        <v>5.35</v>
      </c>
      <c r="R48" s="113"/>
      <c r="S48" s="114"/>
      <c r="T48" s="113"/>
      <c r="U48" s="112" t="s">
        <v>328</v>
      </c>
      <c r="V48" s="115" t="s">
        <v>147</v>
      </c>
      <c r="W48" s="115" t="str">
        <f t="shared" si="0"/>
        <v>2854405</v>
      </c>
    </row>
    <row r="49" spans="1:23" ht="15" customHeight="1" x14ac:dyDescent="0.25">
      <c r="A49" s="112" t="s">
        <v>113</v>
      </c>
      <c r="B49" s="112" t="s">
        <v>329</v>
      </c>
      <c r="C49" s="112" t="s">
        <v>330</v>
      </c>
      <c r="D49" s="112" t="s">
        <v>116</v>
      </c>
      <c r="E49" s="112" t="s">
        <v>154</v>
      </c>
      <c r="F49" s="112" t="s">
        <v>310</v>
      </c>
      <c r="G49" s="113">
        <v>3</v>
      </c>
      <c r="H49" s="112" t="s">
        <v>155</v>
      </c>
      <c r="I49" s="112" t="s">
        <v>149</v>
      </c>
      <c r="J49" s="113"/>
      <c r="K49" s="113">
        <v>6.5</v>
      </c>
      <c r="L49" s="113">
        <v>10.5</v>
      </c>
      <c r="M49" s="113">
        <v>4</v>
      </c>
      <c r="N49" s="113"/>
      <c r="O49" s="112"/>
      <c r="P49" s="112" t="s">
        <v>331</v>
      </c>
      <c r="Q49" s="113">
        <v>6.25</v>
      </c>
      <c r="R49" s="113"/>
      <c r="S49" s="114"/>
      <c r="T49" s="113"/>
      <c r="U49" s="112" t="s">
        <v>332</v>
      </c>
      <c r="V49" s="115" t="s">
        <v>154</v>
      </c>
      <c r="W49" s="115" t="str">
        <f t="shared" si="0"/>
        <v>2855404</v>
      </c>
    </row>
  </sheetData>
  <autoFilter ref="A1:W1203"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1</vt:lpstr>
      <vt:lpstr>Summary</vt:lpstr>
      <vt:lpstr>master reason list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https://vendor.jcpenney.com/wps/myportal/!ut/p/b1/hY_BCoJAFEW_KObNaDqz1FRKnTF1NHUTQhGKWlBI-vVZCK2yu3twzrtcVKB8rWFMdJ2pKENFV_bVp</dc:title>
  <dc:creator>carrie.zhou</dc:creator>
  <cp:lastModifiedBy>朱成</cp:lastModifiedBy>
  <dcterms:created xsi:type="dcterms:W3CDTF">2020-03-02T20:49:29Z</dcterms:created>
  <dcterms:modified xsi:type="dcterms:W3CDTF">2020-03-03T05:32:47Z</dcterms:modified>
</cp:coreProperties>
</file>