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608" windowHeight="9372"/>
  </bookViews>
  <sheets>
    <sheet name="1" sheetId="1" r:id="rId1"/>
  </sheets>
  <definedNames>
    <definedName name="_xlnm._FilterDatabase" localSheetId="0" hidden="1">'1'!$B$3:$W$3</definedName>
    <definedName name="_xlnm.Print_Area" localSheetId="0">'1'!$A$1:$W$47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U45" i="1"/>
  <c r="S45"/>
  <c r="Q45"/>
  <c r="K45"/>
  <c r="G45"/>
  <c r="U34"/>
  <c r="U38" s="1"/>
  <c r="S34"/>
  <c r="S38" s="1"/>
  <c r="K37"/>
  <c r="K36"/>
  <c r="K35"/>
  <c r="S29"/>
  <c r="S33" s="1"/>
  <c r="Q29"/>
  <c r="Q33" s="1"/>
  <c r="K30"/>
  <c r="K29"/>
  <c r="K27"/>
  <c r="U14"/>
  <c r="U18" s="1"/>
  <c r="S14"/>
  <c r="S18" s="1"/>
  <c r="O14"/>
  <c r="K17"/>
  <c r="K16"/>
  <c r="K14"/>
  <c r="U9"/>
  <c r="U13" s="1"/>
  <c r="S9"/>
  <c r="S13" s="1"/>
  <c r="K11"/>
  <c r="K10"/>
  <c r="Q4"/>
  <c r="Q8" s="1"/>
  <c r="K4"/>
  <c r="O39"/>
  <c r="O34"/>
  <c r="O29"/>
  <c r="O24"/>
  <c r="O19"/>
  <c r="O9"/>
  <c r="O4"/>
  <c r="G39"/>
  <c r="S39" s="1"/>
  <c r="S43" s="1"/>
  <c r="G34"/>
  <c r="G38" s="1"/>
  <c r="G29"/>
  <c r="K32" s="1"/>
  <c r="G24"/>
  <c r="U24" s="1"/>
  <c r="U28" s="1"/>
  <c r="G19"/>
  <c r="S19" s="1"/>
  <c r="S23" s="1"/>
  <c r="G14"/>
  <c r="G18" s="1"/>
  <c r="G9"/>
  <c r="Q9" s="1"/>
  <c r="Q13" s="1"/>
  <c r="G4"/>
  <c r="K7" s="1"/>
  <c r="S44" l="1"/>
  <c r="K21"/>
  <c r="U19"/>
  <c r="U23" s="1"/>
  <c r="K41"/>
  <c r="U39"/>
  <c r="U43" s="1"/>
  <c r="G23"/>
  <c r="G43"/>
  <c r="K5"/>
  <c r="K8" s="1"/>
  <c r="S4"/>
  <c r="S8" s="1"/>
  <c r="K22"/>
  <c r="K24"/>
  <c r="Q24"/>
  <c r="Q28" s="1"/>
  <c r="K42"/>
  <c r="G28"/>
  <c r="K6"/>
  <c r="U4"/>
  <c r="U8" s="1"/>
  <c r="K12"/>
  <c r="K19"/>
  <c r="Q19"/>
  <c r="Q23" s="1"/>
  <c r="K25"/>
  <c r="S24"/>
  <c r="S28" s="1"/>
  <c r="K31"/>
  <c r="K33" s="1"/>
  <c r="U29"/>
  <c r="U33" s="1"/>
  <c r="K39"/>
  <c r="Q39"/>
  <c r="Q43" s="1"/>
  <c r="G8"/>
  <c r="G13"/>
  <c r="G33"/>
  <c r="K9"/>
  <c r="K13" s="1"/>
  <c r="K15"/>
  <c r="K18" s="1"/>
  <c r="Q14"/>
  <c r="Q18" s="1"/>
  <c r="K20"/>
  <c r="K26"/>
  <c r="K34"/>
  <c r="K38" s="1"/>
  <c r="Q34"/>
  <c r="Q38" s="1"/>
  <c r="K40"/>
  <c r="K43" l="1"/>
  <c r="K28"/>
  <c r="G44"/>
  <c r="K23"/>
  <c r="Q44"/>
  <c r="U44"/>
  <c r="K44" l="1"/>
</calcChain>
</file>

<file path=xl/sharedStrings.xml><?xml version="1.0" encoding="utf-8"?>
<sst xmlns="http://schemas.openxmlformats.org/spreadsheetml/2006/main" count="65" uniqueCount="56">
  <si>
    <t>EO02-3891</t>
  </si>
  <si>
    <t>EO02-3892</t>
  </si>
  <si>
    <t>EO02-3893</t>
  </si>
  <si>
    <t>EO02-3894</t>
  </si>
  <si>
    <t>EO02-3895</t>
  </si>
  <si>
    <t>EO02-3896</t>
  </si>
  <si>
    <t>EO02-3898</t>
  </si>
  <si>
    <t>EO01-3899</t>
  </si>
  <si>
    <t>EO01-3900</t>
  </si>
  <si>
    <t>EO01-3901</t>
  </si>
  <si>
    <t>EO01-3902</t>
  </si>
  <si>
    <t>II02-4267</t>
  </si>
  <si>
    <t>II02-4268</t>
  </si>
  <si>
    <t>II02-4269</t>
  </si>
  <si>
    <t>II02-4270</t>
  </si>
  <si>
    <t>II02-4271</t>
  </si>
  <si>
    <t>II02-4272</t>
  </si>
  <si>
    <t>II02-4273</t>
  </si>
  <si>
    <t>II02-4274</t>
  </si>
  <si>
    <t>II01-2718</t>
  </si>
  <si>
    <t>II01-2719</t>
  </si>
  <si>
    <t>II01-2720</t>
  </si>
  <si>
    <t>II01-2721</t>
  </si>
  <si>
    <t>DC#883</t>
    <phoneticPr fontId="1" type="noConversion"/>
  </si>
  <si>
    <t>DC#893</t>
    <phoneticPr fontId="1" type="noConversion"/>
  </si>
  <si>
    <t>EO02-3897</t>
    <phoneticPr fontId="13" type="noConversion"/>
  </si>
  <si>
    <t>DC#883</t>
    <phoneticPr fontId="1" type="noConversion"/>
  </si>
  <si>
    <t>DC#893</t>
    <phoneticPr fontId="1" type="noConversion"/>
  </si>
  <si>
    <t>DC#893</t>
    <phoneticPr fontId="1" type="noConversion"/>
  </si>
  <si>
    <t>DC#883</t>
    <phoneticPr fontId="1" type="noConversion"/>
  </si>
  <si>
    <t>DC#883</t>
    <phoneticPr fontId="1" type="noConversion"/>
  </si>
  <si>
    <t>45HQ-1</t>
    <phoneticPr fontId="13" type="noConversion"/>
  </si>
  <si>
    <t>TOTAL: 1*45HQ</t>
    <phoneticPr fontId="1" type="noConversion"/>
  </si>
  <si>
    <t xml:space="preserve">E &amp; E CO.,LTD.
0916A-MAP,TMA-Packing list </t>
    <phoneticPr fontId="13" type="noConversion"/>
  </si>
  <si>
    <t xml:space="preserve">MAP-190415
</t>
    <phoneticPr fontId="1" type="noConversion"/>
  </si>
  <si>
    <t>Order PO</t>
    <phoneticPr fontId="13" type="noConversion"/>
  </si>
  <si>
    <t>Carton No.</t>
    <phoneticPr fontId="13" type="noConversion"/>
  </si>
  <si>
    <t>Carton Qty</t>
    <phoneticPr fontId="13" type="noConversion"/>
  </si>
  <si>
    <t>DC</t>
    <phoneticPr fontId="13" type="noConversion"/>
  </si>
  <si>
    <t>Item#</t>
    <phoneticPr fontId="13" type="noConversion"/>
  </si>
  <si>
    <t>Total qty</t>
    <phoneticPr fontId="13" type="noConversion"/>
  </si>
  <si>
    <t>QTY in each carton</t>
    <phoneticPr fontId="13" type="noConversion"/>
  </si>
  <si>
    <r>
      <t>Carton size (CM)</t>
    </r>
    <r>
      <rPr>
        <b/>
        <sz val="9"/>
        <rFont val="宋体"/>
        <family val="3"/>
        <charset val="134"/>
      </rPr>
      <t xml:space="preserve">
</t>
    </r>
    <r>
      <rPr>
        <b/>
        <sz val="9"/>
        <rFont val="Arial"/>
        <family val="2"/>
      </rPr>
      <t/>
    </r>
    <phoneticPr fontId="13" type="noConversion"/>
  </si>
  <si>
    <t>CBM</t>
    <phoneticPr fontId="13" type="noConversion"/>
  </si>
  <si>
    <t>G.W.</t>
    <phoneticPr fontId="13" type="noConversion"/>
  </si>
  <si>
    <t>N.W.</t>
    <phoneticPr fontId="13" type="noConversion"/>
  </si>
  <si>
    <t>Total G.W.(kg)</t>
    <phoneticPr fontId="13" type="noConversion"/>
  </si>
  <si>
    <t>Total N.W.(kg)</t>
    <phoneticPr fontId="13" type="noConversion"/>
  </si>
  <si>
    <t xml:space="preserve">TMA-190415
</t>
    <phoneticPr fontId="1" type="noConversion"/>
  </si>
  <si>
    <t xml:space="preserve"> Customer PO#</t>
    <phoneticPr fontId="13" type="noConversion"/>
  </si>
  <si>
    <t xml:space="preserve">MAP-190416
</t>
    <phoneticPr fontId="1" type="noConversion"/>
  </si>
  <si>
    <t xml:space="preserve">TMA-190416
</t>
    <phoneticPr fontId="1" type="noConversion"/>
  </si>
  <si>
    <t xml:space="preserve">TMA-190420
</t>
    <phoneticPr fontId="1" type="noConversion"/>
  </si>
  <si>
    <t xml:space="preserve">MAP-190417
</t>
    <phoneticPr fontId="1" type="noConversion"/>
  </si>
  <si>
    <t xml:space="preserve">MAP-190418
</t>
    <phoneticPr fontId="1" type="noConversion"/>
  </si>
  <si>
    <t xml:space="preserve">MAP-190419
</t>
    <phoneticPr fontId="1" type="noConversion"/>
  </si>
</sst>
</file>

<file path=xl/styles.xml><?xml version="1.0" encoding="utf-8"?>
<styleSheet xmlns="http://schemas.openxmlformats.org/spreadsheetml/2006/main">
  <numFmts count="9">
    <numFmt numFmtId="176" formatCode="0.0"/>
    <numFmt numFmtId="177" formatCode="[$-409]mmmmm;@"/>
    <numFmt numFmtId="178" formatCode="[$¥-804]#,##0.00;[$¥-804]\-#,##0.00"/>
    <numFmt numFmtId="179" formatCode="[$-F800]dddd\,\ mmmm\ dd\,\ yyyy"/>
    <numFmt numFmtId="180" formatCode="0.0_ "/>
    <numFmt numFmtId="181" formatCode="0_ "/>
    <numFmt numFmtId="182" formatCode="[$¥-804]#,##0.00"/>
    <numFmt numFmtId="183" formatCode="0.00_);\(0.00\)"/>
    <numFmt numFmtId="184" formatCode="[$$-409]#,##0.00"/>
  </numFmts>
  <fonts count="18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Garamond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8"/>
      <name val="Arial"/>
      <family val="2"/>
    </font>
    <font>
      <b/>
      <sz val="8"/>
      <name val="Arial"/>
      <family val="2"/>
    </font>
    <font>
      <b/>
      <sz val="8"/>
      <name val="宋体"/>
      <family val="3"/>
      <charset val="134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178" fontId="9" fillId="0" borderId="0" applyFont="0" applyFill="0" applyBorder="0" applyAlignment="0" applyProtection="0"/>
    <xf numFmtId="0" fontId="2" fillId="0" borderId="0"/>
    <xf numFmtId="176" fontId="10" fillId="0" borderId="0"/>
    <xf numFmtId="0" fontId="3" fillId="0" borderId="0"/>
    <xf numFmtId="0" fontId="8" fillId="0" borderId="0"/>
    <xf numFmtId="179" fontId="11" fillId="0" borderId="0">
      <alignment vertical="center"/>
    </xf>
    <xf numFmtId="0" fontId="9" fillId="0" borderId="0"/>
    <xf numFmtId="178" fontId="9" fillId="0" borderId="0"/>
    <xf numFmtId="177" fontId="10" fillId="0" borderId="0"/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182" fontId="2" fillId="0" borderId="0"/>
  </cellStyleXfs>
  <cellXfs count="132">
    <xf numFmtId="0" fontId="0" fillId="0" borderId="0" xfId="0">
      <alignment vertical="center"/>
    </xf>
    <xf numFmtId="0" fontId="1" fillId="0" borderId="0" xfId="0" applyFont="1" applyBorder="1" applyAlignment="1">
      <alignment vertical="center" textRotation="255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wrapText="1"/>
    </xf>
    <xf numFmtId="180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1" fillId="0" borderId="0" xfId="0" applyFont="1" applyBorder="1" applyAlignment="1"/>
    <xf numFmtId="0" fontId="3" fillId="0" borderId="12" xfId="0" applyFont="1" applyBorder="1" applyAlignment="1"/>
    <xf numFmtId="0" fontId="6" fillId="0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10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83" fontId="6" fillId="2" borderId="9" xfId="0" applyNumberFormat="1" applyFont="1" applyFill="1" applyBorder="1" applyAlignment="1">
      <alignment horizontal="center" wrapText="1"/>
    </xf>
    <xf numFmtId="183" fontId="6" fillId="2" borderId="10" xfId="0" applyNumberFormat="1" applyFont="1" applyFill="1" applyBorder="1" applyAlignment="1">
      <alignment horizontal="center"/>
    </xf>
    <xf numFmtId="183" fontId="6" fillId="2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8" xfId="11" applyFont="1" applyFill="1" applyBorder="1" applyAlignment="1">
      <alignment horizontal="center" vertical="center"/>
    </xf>
    <xf numFmtId="49" fontId="17" fillId="6" borderId="8" xfId="0" applyNumberFormat="1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7" fillId="6" borderId="8" xfId="11" applyFont="1" applyFill="1" applyBorder="1" applyAlignment="1">
      <alignment horizontal="center" vertical="center"/>
    </xf>
    <xf numFmtId="183" fontId="17" fillId="6" borderId="8" xfId="0" applyNumberFormat="1" applyFont="1" applyFill="1" applyBorder="1" applyAlignment="1">
      <alignment horizontal="center" vertical="center" wrapText="1"/>
    </xf>
    <xf numFmtId="183" fontId="17" fillId="6" borderId="8" xfId="11" applyNumberFormat="1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8" xfId="11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8" xfId="11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8" xfId="11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12" borderId="8" xfId="11" applyFont="1" applyFill="1" applyBorder="1" applyAlignment="1">
      <alignment horizontal="center" vertical="center"/>
    </xf>
    <xf numFmtId="0" fontId="17" fillId="11" borderId="8" xfId="0" applyFont="1" applyFill="1" applyBorder="1" applyAlignment="1">
      <alignment horizontal="center" vertical="center"/>
    </xf>
    <xf numFmtId="0" fontId="17" fillId="11" borderId="8" xfId="11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8" xfId="11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8" xfId="1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183" fontId="6" fillId="3" borderId="8" xfId="0" applyNumberFormat="1" applyFont="1" applyFill="1" applyBorder="1" applyAlignment="1">
      <alignment horizontal="center" wrapText="1"/>
    </xf>
    <xf numFmtId="183" fontId="6" fillId="3" borderId="8" xfId="0" applyNumberFormat="1" applyFont="1" applyFill="1" applyBorder="1" applyAlignment="1">
      <alignment horizontal="center"/>
    </xf>
    <xf numFmtId="183" fontId="6" fillId="3" borderId="8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181" fontId="14" fillId="0" borderId="17" xfId="0" applyNumberFormat="1" applyFont="1" applyBorder="1" applyAlignment="1">
      <alignment horizontal="center"/>
    </xf>
    <xf numFmtId="181" fontId="14" fillId="0" borderId="19" xfId="0" applyNumberFormat="1" applyFont="1" applyBorder="1" applyAlignment="1">
      <alignment horizontal="center"/>
    </xf>
    <xf numFmtId="181" fontId="15" fillId="0" borderId="18" xfId="0" applyNumberFormat="1" applyFont="1" applyBorder="1" applyAlignment="1">
      <alignment horizontal="center" vertical="center" wrapText="1"/>
    </xf>
    <xf numFmtId="181" fontId="15" fillId="0" borderId="20" xfId="0" applyNumberFormat="1" applyFont="1" applyBorder="1" applyAlignment="1">
      <alignment horizontal="center" vertical="center" wrapText="1"/>
    </xf>
    <xf numFmtId="181" fontId="14" fillId="0" borderId="15" xfId="0" applyNumberFormat="1" applyFont="1" applyBorder="1" applyAlignment="1">
      <alignment horizontal="left"/>
    </xf>
    <xf numFmtId="181" fontId="14" fillId="0" borderId="16" xfId="0" applyNumberFormat="1" applyFont="1" applyBorder="1" applyAlignment="1">
      <alignment horizontal="left"/>
    </xf>
    <xf numFmtId="181" fontId="14" fillId="0" borderId="21" xfId="0" applyNumberFormat="1" applyFont="1" applyBorder="1" applyAlignment="1">
      <alignment horizontal="left" wrapText="1"/>
    </xf>
    <xf numFmtId="181" fontId="14" fillId="0" borderId="15" xfId="0" applyNumberFormat="1" applyFont="1" applyBorder="1" applyAlignment="1">
      <alignment horizontal="left" wrapText="1"/>
    </xf>
    <xf numFmtId="181" fontId="14" fillId="0" borderId="16" xfId="0" applyNumberFormat="1" applyFont="1" applyBorder="1" applyAlignment="1">
      <alignment horizontal="left" wrapText="1"/>
    </xf>
    <xf numFmtId="0" fontId="6" fillId="3" borderId="14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49" fontId="17" fillId="4" borderId="8" xfId="0" applyNumberFormat="1" applyFont="1" applyFill="1" applyBorder="1" applyAlignment="1">
      <alignment horizontal="center" vertical="center" wrapText="1"/>
    </xf>
    <xf numFmtId="49" fontId="17" fillId="5" borderId="8" xfId="0" applyNumberFormat="1" applyFont="1" applyFill="1" applyBorder="1" applyAlignment="1">
      <alignment horizontal="center" vertical="center" wrapText="1"/>
    </xf>
    <xf numFmtId="49" fontId="17" fillId="8" borderId="8" xfId="0" applyNumberFormat="1" applyFont="1" applyFill="1" applyBorder="1" applyAlignment="1">
      <alignment horizontal="center" vertical="center" wrapText="1"/>
    </xf>
    <xf numFmtId="49" fontId="17" fillId="7" borderId="8" xfId="0" applyNumberFormat="1" applyFont="1" applyFill="1" applyBorder="1" applyAlignment="1">
      <alignment horizontal="center" vertical="center" wrapText="1"/>
    </xf>
    <xf numFmtId="49" fontId="17" fillId="12" borderId="8" xfId="0" applyNumberFormat="1" applyFont="1" applyFill="1" applyBorder="1" applyAlignment="1">
      <alignment horizontal="center" vertical="center" wrapText="1"/>
    </xf>
    <xf numFmtId="49" fontId="17" fillId="11" borderId="8" xfId="0" applyNumberFormat="1" applyFont="1" applyFill="1" applyBorder="1" applyAlignment="1">
      <alignment horizontal="center" vertical="center" wrapText="1"/>
    </xf>
    <xf numFmtId="49" fontId="17" fillId="9" borderId="8" xfId="0" applyNumberFormat="1" applyFont="1" applyFill="1" applyBorder="1" applyAlignment="1">
      <alignment horizontal="center" vertical="center" wrapText="1"/>
    </xf>
    <xf numFmtId="49" fontId="17" fillId="10" borderId="8" xfId="0" applyNumberFormat="1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11" borderId="8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7" fillId="10" borderId="8" xfId="0" applyFont="1" applyFill="1" applyBorder="1" applyAlignment="1">
      <alignment horizontal="center" vertical="center" wrapText="1"/>
    </xf>
    <xf numFmtId="183" fontId="17" fillId="5" borderId="8" xfId="0" applyNumberFormat="1" applyFont="1" applyFill="1" applyBorder="1" applyAlignment="1">
      <alignment horizontal="center" vertical="center" wrapText="1"/>
    </xf>
    <xf numFmtId="183" fontId="17" fillId="4" borderId="8" xfId="0" applyNumberFormat="1" applyFont="1" applyFill="1" applyBorder="1" applyAlignment="1">
      <alignment horizontal="center" vertical="center" wrapText="1"/>
    </xf>
    <xf numFmtId="183" fontId="17" fillId="7" borderId="8" xfId="0" applyNumberFormat="1" applyFont="1" applyFill="1" applyBorder="1" applyAlignment="1">
      <alignment horizontal="center" vertical="center" wrapText="1"/>
    </xf>
    <xf numFmtId="183" fontId="17" fillId="8" borderId="8" xfId="0" applyNumberFormat="1" applyFont="1" applyFill="1" applyBorder="1" applyAlignment="1">
      <alignment horizontal="center" vertical="center" wrapText="1"/>
    </xf>
    <xf numFmtId="183" fontId="17" fillId="8" borderId="7" xfId="0" applyNumberFormat="1" applyFont="1" applyFill="1" applyBorder="1" applyAlignment="1">
      <alignment horizontal="center" vertical="center" wrapText="1"/>
    </xf>
    <xf numFmtId="183" fontId="17" fillId="8" borderId="9" xfId="0" applyNumberFormat="1" applyFont="1" applyFill="1" applyBorder="1" applyAlignment="1">
      <alignment horizontal="center" vertical="center" wrapText="1"/>
    </xf>
    <xf numFmtId="183" fontId="17" fillId="8" borderId="10" xfId="0" applyNumberFormat="1" applyFont="1" applyFill="1" applyBorder="1" applyAlignment="1">
      <alignment horizontal="center" vertical="center" wrapText="1"/>
    </xf>
    <xf numFmtId="183" fontId="17" fillId="11" borderId="8" xfId="0" applyNumberFormat="1" applyFont="1" applyFill="1" applyBorder="1" applyAlignment="1">
      <alignment horizontal="center" vertical="center" wrapText="1"/>
    </xf>
    <xf numFmtId="183" fontId="17" fillId="12" borderId="8" xfId="0" applyNumberFormat="1" applyFont="1" applyFill="1" applyBorder="1" applyAlignment="1">
      <alignment horizontal="center" vertical="center" wrapText="1"/>
    </xf>
    <xf numFmtId="183" fontId="17" fillId="10" borderId="8" xfId="0" applyNumberFormat="1" applyFont="1" applyFill="1" applyBorder="1" applyAlignment="1">
      <alignment horizontal="center" vertical="center" wrapText="1"/>
    </xf>
    <xf numFmtId="183" fontId="17" fillId="9" borderId="8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</cellXfs>
  <cellStyles count="14">
    <cellStyle name="Comma 2" xfId="1"/>
    <cellStyle name="Normal" xfId="0" builtinId="0"/>
    <cellStyle name="Normal 10 2 3" xfId="7"/>
    <cellStyle name="Normal 15" xfId="8"/>
    <cellStyle name="Normal 18" xfId="3"/>
    <cellStyle name="Normal 2" xfId="6"/>
    <cellStyle name="Normal 2 2 2 2" xfId="5"/>
    <cellStyle name="Normal 2 2 3 2 2" xfId="9"/>
    <cellStyle name="Normal 60" xfId="13"/>
    <cellStyle name="常规 2" xfId="10"/>
    <cellStyle name="常规 3" xfId="11"/>
    <cellStyle name="常规 9" xfId="2"/>
    <cellStyle name="样式 1" xfId="12"/>
    <cellStyle name="样式 1 8" xfId="4"/>
  </cellStyles>
  <dxfs count="0"/>
  <tableStyles count="0" defaultTableStyle="TableStyleMedium9" defaultPivotStyle="PivotStyleLight16"/>
  <colors>
    <mruColors>
      <color rgb="FFFF99CC"/>
      <color rgb="FF99FF99"/>
      <color rgb="FFABF1D1"/>
      <color rgb="FFE2BACB"/>
      <color rgb="FFCCFF99"/>
      <color rgb="FF99CC00"/>
      <color rgb="FFFF9999"/>
      <color rgb="FFFFFF66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topLeftCell="A34" zoomScaleNormal="100" workbookViewId="0">
      <selection activeCell="J39" sqref="J39"/>
    </sheetView>
  </sheetViews>
  <sheetFormatPr defaultColWidth="9" defaultRowHeight="15.6"/>
  <cols>
    <col min="1" max="1" width="1.44140625" style="3" customWidth="1"/>
    <col min="2" max="2" width="8.6640625" style="3" customWidth="1"/>
    <col min="3" max="3" width="12.109375" style="4" customWidth="1"/>
    <col min="4" max="4" width="4.44140625" style="3" customWidth="1"/>
    <col min="5" max="5" width="0.44140625" style="3" customWidth="1"/>
    <col min="6" max="6" width="6.6640625" style="3" customWidth="1"/>
    <col min="7" max="7" width="7.44140625" style="3" customWidth="1"/>
    <col min="8" max="8" width="9.6640625" style="3" customWidth="1"/>
    <col min="9" max="9" width="13.33203125" style="3" customWidth="1"/>
    <col min="10" max="10" width="8.21875" style="3" customWidth="1"/>
    <col min="11" max="11" width="7.33203125" style="3" customWidth="1"/>
    <col min="12" max="12" width="7" style="5" customWidth="1"/>
    <col min="13" max="13" width="1.109375" style="3" customWidth="1"/>
    <col min="14" max="14" width="6.88671875" style="3" customWidth="1"/>
    <col min="15" max="15" width="0.88671875" style="3" customWidth="1"/>
    <col min="16" max="16" width="7" style="3" customWidth="1"/>
    <col min="17" max="17" width="7.77734375" style="3" customWidth="1"/>
    <col min="18" max="18" width="6.77734375" style="3" customWidth="1"/>
    <col min="19" max="19" width="9.109375" style="3" customWidth="1"/>
    <col min="20" max="20" width="6" style="3" customWidth="1"/>
    <col min="21" max="21" width="14.88671875" style="6" customWidth="1"/>
    <col min="22" max="22" width="14.44140625" style="3" customWidth="1"/>
    <col min="23" max="23" width="8.109375" style="2" customWidth="1"/>
    <col min="24" max="24" width="8.109375" style="3" customWidth="1"/>
    <col min="25" max="16384" width="9" style="3"/>
  </cols>
  <sheetData>
    <row r="1" spans="1:23" ht="58.5" customHeight="1" thickBot="1">
      <c r="A1" s="2"/>
      <c r="B1" s="7"/>
      <c r="C1" s="79" t="s">
        <v>33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</row>
    <row r="2" spans="1:23" ht="11.25" customHeight="1" thickBot="1">
      <c r="A2" s="2"/>
      <c r="B2" s="8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0"/>
    </row>
    <row r="3" spans="1:23" s="1" customFormat="1" ht="32.25" customHeight="1">
      <c r="A3" s="9"/>
      <c r="B3" s="131" t="s">
        <v>49</v>
      </c>
      <c r="C3" s="78" t="s">
        <v>35</v>
      </c>
      <c r="D3" s="127" t="s">
        <v>36</v>
      </c>
      <c r="E3" s="82"/>
      <c r="F3" s="83"/>
      <c r="G3" s="129" t="s">
        <v>37</v>
      </c>
      <c r="H3" s="128" t="s">
        <v>38</v>
      </c>
      <c r="I3" s="128" t="s">
        <v>39</v>
      </c>
      <c r="J3" s="129" t="s">
        <v>41</v>
      </c>
      <c r="K3" s="129" t="s">
        <v>40</v>
      </c>
      <c r="L3" s="84" t="s">
        <v>42</v>
      </c>
      <c r="M3" s="84"/>
      <c r="N3" s="84"/>
      <c r="O3" s="84"/>
      <c r="P3" s="84"/>
      <c r="Q3" s="78" t="s">
        <v>43</v>
      </c>
      <c r="R3" s="129" t="s">
        <v>44</v>
      </c>
      <c r="S3" s="129" t="s">
        <v>46</v>
      </c>
      <c r="T3" s="130" t="s">
        <v>45</v>
      </c>
      <c r="U3" s="129" t="s">
        <v>47</v>
      </c>
      <c r="V3" s="11"/>
      <c r="W3" s="11"/>
    </row>
    <row r="4" spans="1:23" s="1" customFormat="1" ht="20.100000000000001" customHeight="1">
      <c r="A4" s="9"/>
      <c r="B4" s="12"/>
      <c r="C4" s="97" t="s">
        <v>34</v>
      </c>
      <c r="D4" s="105">
        <v>1</v>
      </c>
      <c r="E4" s="50"/>
      <c r="F4" s="105">
        <v>1137</v>
      </c>
      <c r="G4" s="105">
        <f t="shared" ref="G4" si="0">F4-D4+1</f>
        <v>1137</v>
      </c>
      <c r="H4" s="97" t="s">
        <v>23</v>
      </c>
      <c r="I4" s="51" t="s">
        <v>0</v>
      </c>
      <c r="J4" s="51">
        <v>1</v>
      </c>
      <c r="K4" s="51">
        <f>J4*G4</f>
        <v>1137</v>
      </c>
      <c r="L4" s="114">
        <v>33</v>
      </c>
      <c r="M4" s="114">
        <v>28</v>
      </c>
      <c r="N4" s="114">
        <v>28</v>
      </c>
      <c r="O4" s="114" t="e">
        <f>N4*M4*L4*0.000001*#REF!</f>
        <v>#REF!</v>
      </c>
      <c r="P4" s="114">
        <v>13</v>
      </c>
      <c r="Q4" s="114">
        <f>P4*N4*L4*G4*0.000001</f>
        <v>13.657643999999999</v>
      </c>
      <c r="R4" s="114">
        <v>2.5</v>
      </c>
      <c r="S4" s="114">
        <f>R4*G4</f>
        <v>2842.5</v>
      </c>
      <c r="T4" s="114">
        <v>2.2999999999999998</v>
      </c>
      <c r="U4" s="114">
        <f>T4*G4</f>
        <v>2615.1</v>
      </c>
      <c r="V4" s="124"/>
      <c r="W4" s="46"/>
    </row>
    <row r="5" spans="1:23" s="1" customFormat="1" ht="20.100000000000001" customHeight="1">
      <c r="A5" s="9"/>
      <c r="B5" s="13">
        <v>711851</v>
      </c>
      <c r="C5" s="97"/>
      <c r="D5" s="105"/>
      <c r="E5" s="50"/>
      <c r="F5" s="105"/>
      <c r="G5" s="105"/>
      <c r="H5" s="97"/>
      <c r="I5" s="51" t="s">
        <v>1</v>
      </c>
      <c r="J5" s="51">
        <v>2</v>
      </c>
      <c r="K5" s="51">
        <f>J5*G4</f>
        <v>2274</v>
      </c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25"/>
      <c r="W5" s="46"/>
    </row>
    <row r="6" spans="1:23" s="1" customFormat="1" ht="20.100000000000001" customHeight="1">
      <c r="A6" s="9"/>
      <c r="B6" s="13"/>
      <c r="C6" s="97"/>
      <c r="D6" s="105"/>
      <c r="E6" s="50"/>
      <c r="F6" s="105"/>
      <c r="G6" s="105"/>
      <c r="H6" s="97"/>
      <c r="I6" s="51" t="s">
        <v>2</v>
      </c>
      <c r="J6" s="51">
        <v>2</v>
      </c>
      <c r="K6" s="51">
        <f>J6*G4</f>
        <v>2274</v>
      </c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25"/>
      <c r="W6" s="46"/>
    </row>
    <row r="7" spans="1:23" s="1" customFormat="1" ht="20.100000000000001" customHeight="1">
      <c r="A7" s="9"/>
      <c r="B7" s="14"/>
      <c r="C7" s="97"/>
      <c r="D7" s="105"/>
      <c r="E7" s="50"/>
      <c r="F7" s="105"/>
      <c r="G7" s="105"/>
      <c r="H7" s="97"/>
      <c r="I7" s="51" t="s">
        <v>3</v>
      </c>
      <c r="J7" s="51">
        <v>1</v>
      </c>
      <c r="K7" s="51">
        <f>J7*G4</f>
        <v>1137</v>
      </c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25"/>
      <c r="W7" s="46"/>
    </row>
    <row r="8" spans="1:23" s="1" customFormat="1" ht="20.100000000000001" customHeight="1">
      <c r="A8" s="9"/>
      <c r="B8" s="38"/>
      <c r="C8" s="52"/>
      <c r="D8" s="53"/>
      <c r="E8" s="54"/>
      <c r="F8" s="53"/>
      <c r="G8" s="55">
        <f>SUM(G4:G7)</f>
        <v>1137</v>
      </c>
      <c r="H8" s="52"/>
      <c r="I8" s="55"/>
      <c r="J8" s="55"/>
      <c r="K8" s="55">
        <f>SUM(K4:K7)</f>
        <v>6822</v>
      </c>
      <c r="L8" s="56"/>
      <c r="M8" s="56"/>
      <c r="N8" s="56"/>
      <c r="O8" s="56"/>
      <c r="P8" s="56"/>
      <c r="Q8" s="57">
        <f>SUM(Q4:Q7)</f>
        <v>13.657643999999999</v>
      </c>
      <c r="R8" s="56"/>
      <c r="S8" s="57">
        <f>SUM(S4:S7)</f>
        <v>2842.5</v>
      </c>
      <c r="T8" s="56"/>
      <c r="U8" s="57">
        <f>SUM(U4:U7)</f>
        <v>2615.1</v>
      </c>
      <c r="V8" s="47"/>
      <c r="W8" s="47"/>
    </row>
    <row r="9" spans="1:23" s="1" customFormat="1" ht="20.100000000000001" customHeight="1">
      <c r="A9" s="9"/>
      <c r="B9" s="15"/>
      <c r="C9" s="98" t="s">
        <v>48</v>
      </c>
      <c r="D9" s="107">
        <v>1</v>
      </c>
      <c r="E9" s="58"/>
      <c r="F9" s="107">
        <v>210</v>
      </c>
      <c r="G9" s="107">
        <f t="shared" ref="G9" si="1">F9-D9+1</f>
        <v>210</v>
      </c>
      <c r="H9" s="98" t="s">
        <v>24</v>
      </c>
      <c r="I9" s="59" t="s">
        <v>0</v>
      </c>
      <c r="J9" s="51">
        <v>1</v>
      </c>
      <c r="K9" s="51">
        <f>J9*G9</f>
        <v>210</v>
      </c>
      <c r="L9" s="113">
        <v>33</v>
      </c>
      <c r="M9" s="113">
        <v>28</v>
      </c>
      <c r="N9" s="113">
        <v>28</v>
      </c>
      <c r="O9" s="113" t="e">
        <f>N9*M9*L9*0.000001*#REF!</f>
        <v>#REF!</v>
      </c>
      <c r="P9" s="113">
        <v>13</v>
      </c>
      <c r="Q9" s="114">
        <f>P9*N9*L9*G9*0.000001</f>
        <v>2.5225200000000001</v>
      </c>
      <c r="R9" s="113">
        <v>2.5</v>
      </c>
      <c r="S9" s="114">
        <f>R9*G9</f>
        <v>525</v>
      </c>
      <c r="T9" s="113">
        <v>2.2999999999999998</v>
      </c>
      <c r="U9" s="114">
        <f>T9*G9</f>
        <v>482.99999999999994</v>
      </c>
      <c r="V9" s="126"/>
      <c r="W9" s="46"/>
    </row>
    <row r="10" spans="1:23" s="1" customFormat="1" ht="20.100000000000001" customHeight="1">
      <c r="A10" s="9"/>
      <c r="B10" s="16">
        <v>711863</v>
      </c>
      <c r="C10" s="98"/>
      <c r="D10" s="107"/>
      <c r="E10" s="58"/>
      <c r="F10" s="107"/>
      <c r="G10" s="107"/>
      <c r="H10" s="98"/>
      <c r="I10" s="59" t="s">
        <v>1</v>
      </c>
      <c r="J10" s="51">
        <v>2</v>
      </c>
      <c r="K10" s="51">
        <f>J10*G9</f>
        <v>420</v>
      </c>
      <c r="L10" s="113"/>
      <c r="M10" s="113"/>
      <c r="N10" s="113"/>
      <c r="O10" s="113"/>
      <c r="P10" s="113"/>
      <c r="Q10" s="114"/>
      <c r="R10" s="113"/>
      <c r="S10" s="114"/>
      <c r="T10" s="113"/>
      <c r="U10" s="114"/>
      <c r="V10" s="125"/>
      <c r="W10" s="46"/>
    </row>
    <row r="11" spans="1:23" s="1" customFormat="1" ht="20.100000000000001" customHeight="1">
      <c r="A11" s="9"/>
      <c r="B11" s="16"/>
      <c r="C11" s="98"/>
      <c r="D11" s="107"/>
      <c r="E11" s="58"/>
      <c r="F11" s="107"/>
      <c r="G11" s="107"/>
      <c r="H11" s="98"/>
      <c r="I11" s="59" t="s">
        <v>2</v>
      </c>
      <c r="J11" s="51">
        <v>2</v>
      </c>
      <c r="K11" s="51">
        <f>J11*G9</f>
        <v>420</v>
      </c>
      <c r="L11" s="113"/>
      <c r="M11" s="113"/>
      <c r="N11" s="113"/>
      <c r="O11" s="113"/>
      <c r="P11" s="113"/>
      <c r="Q11" s="114"/>
      <c r="R11" s="113"/>
      <c r="S11" s="114"/>
      <c r="T11" s="113"/>
      <c r="U11" s="114"/>
      <c r="V11" s="125"/>
      <c r="W11" s="46"/>
    </row>
    <row r="12" spans="1:23" s="1" customFormat="1" ht="20.100000000000001" customHeight="1">
      <c r="A12" s="9"/>
      <c r="B12" s="17"/>
      <c r="C12" s="98"/>
      <c r="D12" s="107"/>
      <c r="E12" s="58"/>
      <c r="F12" s="107"/>
      <c r="G12" s="107"/>
      <c r="H12" s="98"/>
      <c r="I12" s="59" t="s">
        <v>3</v>
      </c>
      <c r="J12" s="51">
        <v>1</v>
      </c>
      <c r="K12" s="51">
        <f>J12*G9</f>
        <v>210</v>
      </c>
      <c r="L12" s="113"/>
      <c r="M12" s="113"/>
      <c r="N12" s="113"/>
      <c r="O12" s="113"/>
      <c r="P12" s="113"/>
      <c r="Q12" s="114"/>
      <c r="R12" s="113"/>
      <c r="S12" s="114"/>
      <c r="T12" s="113"/>
      <c r="U12" s="114"/>
      <c r="V12" s="125"/>
      <c r="W12" s="46"/>
    </row>
    <row r="13" spans="1:23" s="1" customFormat="1" ht="20.100000000000001" customHeight="1">
      <c r="A13" s="9"/>
      <c r="B13" s="38"/>
      <c r="C13" s="52"/>
      <c r="D13" s="53"/>
      <c r="E13" s="54"/>
      <c r="F13" s="53"/>
      <c r="G13" s="55">
        <f>SUM(G9:G12)</f>
        <v>210</v>
      </c>
      <c r="H13" s="52"/>
      <c r="I13" s="55"/>
      <c r="J13" s="55"/>
      <c r="K13" s="55">
        <f>SUM(K9:K12)</f>
        <v>1260</v>
      </c>
      <c r="L13" s="56"/>
      <c r="M13" s="56"/>
      <c r="N13" s="56"/>
      <c r="O13" s="56"/>
      <c r="P13" s="56"/>
      <c r="Q13" s="57">
        <f>SUM(Q9:Q12)</f>
        <v>2.5225200000000001</v>
      </c>
      <c r="R13" s="56"/>
      <c r="S13" s="57">
        <f>SUM(S9:S12)</f>
        <v>525</v>
      </c>
      <c r="T13" s="56"/>
      <c r="U13" s="57">
        <f>SUM(U9:U12)</f>
        <v>482.99999999999994</v>
      </c>
      <c r="V13" s="47"/>
      <c r="W13" s="47"/>
    </row>
    <row r="14" spans="1:23" s="1" customFormat="1" ht="20.100000000000001" customHeight="1">
      <c r="A14" s="9"/>
      <c r="B14" s="18"/>
      <c r="C14" s="99" t="s">
        <v>50</v>
      </c>
      <c r="D14" s="108">
        <v>1</v>
      </c>
      <c r="E14" s="60"/>
      <c r="F14" s="108">
        <v>427</v>
      </c>
      <c r="G14" s="108">
        <f t="shared" ref="G14" si="2">F14-D14+1</f>
        <v>427</v>
      </c>
      <c r="H14" s="99" t="s">
        <v>26</v>
      </c>
      <c r="I14" s="61" t="s">
        <v>4</v>
      </c>
      <c r="J14" s="61">
        <v>1</v>
      </c>
      <c r="K14" s="61">
        <f>J14*G14</f>
        <v>427</v>
      </c>
      <c r="L14" s="117">
        <v>33</v>
      </c>
      <c r="M14" s="117">
        <v>28</v>
      </c>
      <c r="N14" s="117">
        <v>28</v>
      </c>
      <c r="O14" s="117" t="e">
        <f>N14*M14*L14*0.000001*#REF!</f>
        <v>#REF!</v>
      </c>
      <c r="P14" s="117">
        <v>13</v>
      </c>
      <c r="Q14" s="116">
        <f>P14*N14*L14*G14*0.000001</f>
        <v>5.129124</v>
      </c>
      <c r="R14" s="117">
        <v>2.2999999999999998</v>
      </c>
      <c r="S14" s="116">
        <f>R14*G14</f>
        <v>982.09999999999991</v>
      </c>
      <c r="T14" s="117">
        <v>2</v>
      </c>
      <c r="U14" s="116">
        <f>T14*G14</f>
        <v>854</v>
      </c>
      <c r="V14" s="126"/>
      <c r="W14" s="46"/>
    </row>
    <row r="15" spans="1:23" s="1" customFormat="1" ht="20.100000000000001" customHeight="1">
      <c r="A15" s="9"/>
      <c r="B15" s="19">
        <v>711857</v>
      </c>
      <c r="C15" s="99"/>
      <c r="D15" s="108"/>
      <c r="E15" s="60"/>
      <c r="F15" s="108"/>
      <c r="G15" s="108"/>
      <c r="H15" s="99"/>
      <c r="I15" s="61" t="s">
        <v>5</v>
      </c>
      <c r="J15" s="61">
        <v>2</v>
      </c>
      <c r="K15" s="61">
        <f>J15*G14</f>
        <v>854</v>
      </c>
      <c r="L15" s="118"/>
      <c r="M15" s="118"/>
      <c r="N15" s="118"/>
      <c r="O15" s="118"/>
      <c r="P15" s="118"/>
      <c r="Q15" s="116"/>
      <c r="R15" s="118"/>
      <c r="S15" s="116"/>
      <c r="T15" s="118"/>
      <c r="U15" s="116"/>
      <c r="V15" s="125"/>
      <c r="W15" s="46"/>
    </row>
    <row r="16" spans="1:23" s="1" customFormat="1" ht="20.100000000000001" customHeight="1">
      <c r="A16" s="9"/>
      <c r="B16" s="19"/>
      <c r="C16" s="99"/>
      <c r="D16" s="108"/>
      <c r="E16" s="60"/>
      <c r="F16" s="108"/>
      <c r="G16" s="108"/>
      <c r="H16" s="99"/>
      <c r="I16" s="61" t="s">
        <v>25</v>
      </c>
      <c r="J16" s="61">
        <v>2</v>
      </c>
      <c r="K16" s="61">
        <f>J16*G14</f>
        <v>854</v>
      </c>
      <c r="L16" s="118"/>
      <c r="M16" s="118"/>
      <c r="N16" s="118"/>
      <c r="O16" s="118"/>
      <c r="P16" s="118"/>
      <c r="Q16" s="116"/>
      <c r="R16" s="118"/>
      <c r="S16" s="116"/>
      <c r="T16" s="118"/>
      <c r="U16" s="116"/>
      <c r="V16" s="125"/>
      <c r="W16" s="46"/>
    </row>
    <row r="17" spans="1:23" s="1" customFormat="1" ht="20.100000000000001" customHeight="1">
      <c r="A17" s="9"/>
      <c r="B17" s="20"/>
      <c r="C17" s="99"/>
      <c r="D17" s="108"/>
      <c r="E17" s="60"/>
      <c r="F17" s="108"/>
      <c r="G17" s="108"/>
      <c r="H17" s="99"/>
      <c r="I17" s="61" t="s">
        <v>6</v>
      </c>
      <c r="J17" s="61">
        <v>1</v>
      </c>
      <c r="K17" s="61">
        <f>J17*G14</f>
        <v>427</v>
      </c>
      <c r="L17" s="119"/>
      <c r="M17" s="119"/>
      <c r="N17" s="119"/>
      <c r="O17" s="119"/>
      <c r="P17" s="119"/>
      <c r="Q17" s="116"/>
      <c r="R17" s="119"/>
      <c r="S17" s="116"/>
      <c r="T17" s="119"/>
      <c r="U17" s="116"/>
      <c r="V17" s="125"/>
      <c r="W17" s="46"/>
    </row>
    <row r="18" spans="1:23" s="1" customFormat="1" ht="20.100000000000001" customHeight="1">
      <c r="A18" s="9"/>
      <c r="B18" s="38"/>
      <c r="C18" s="52"/>
      <c r="D18" s="53"/>
      <c r="E18" s="54"/>
      <c r="F18" s="53"/>
      <c r="G18" s="55">
        <f>SUM(G14:G17)</f>
        <v>427</v>
      </c>
      <c r="H18" s="52"/>
      <c r="I18" s="55"/>
      <c r="J18" s="55"/>
      <c r="K18" s="55">
        <f>SUM(K14:K17)</f>
        <v>2562</v>
      </c>
      <c r="L18" s="56"/>
      <c r="M18" s="56"/>
      <c r="N18" s="56"/>
      <c r="O18" s="56"/>
      <c r="P18" s="56"/>
      <c r="Q18" s="57">
        <f>SUM(Q14:Q17)</f>
        <v>5.129124</v>
      </c>
      <c r="R18" s="56"/>
      <c r="S18" s="57">
        <f>SUM(S14:S17)</f>
        <v>982.09999999999991</v>
      </c>
      <c r="T18" s="56"/>
      <c r="U18" s="57">
        <f>SUM(U14:U17)</f>
        <v>854</v>
      </c>
      <c r="V18" s="47"/>
      <c r="W18" s="47"/>
    </row>
    <row r="19" spans="1:23" s="1" customFormat="1" ht="20.100000000000001" customHeight="1">
      <c r="A19" s="9"/>
      <c r="B19" s="27"/>
      <c r="C19" s="100" t="s">
        <v>51</v>
      </c>
      <c r="D19" s="109">
        <v>1</v>
      </c>
      <c r="E19" s="62"/>
      <c r="F19" s="109">
        <v>1250</v>
      </c>
      <c r="G19" s="109">
        <f t="shared" ref="G19" si="3">F19-D19+1</f>
        <v>1250</v>
      </c>
      <c r="H19" s="100" t="s">
        <v>27</v>
      </c>
      <c r="I19" s="63" t="s">
        <v>7</v>
      </c>
      <c r="J19" s="61">
        <v>1</v>
      </c>
      <c r="K19" s="61">
        <f>J19*G19</f>
        <v>1250</v>
      </c>
      <c r="L19" s="115">
        <v>33</v>
      </c>
      <c r="M19" s="115">
        <v>28</v>
      </c>
      <c r="N19" s="115">
        <v>28</v>
      </c>
      <c r="O19" s="115" t="e">
        <f>N19*M19*L19*0.000001*#REF!</f>
        <v>#REF!</v>
      </c>
      <c r="P19" s="115">
        <v>13</v>
      </c>
      <c r="Q19" s="116">
        <f>P19*N19*L19*G19*0.000001</f>
        <v>15.014999999999999</v>
      </c>
      <c r="R19" s="115">
        <v>2.5</v>
      </c>
      <c r="S19" s="116">
        <f>R19*G19</f>
        <v>3125</v>
      </c>
      <c r="T19" s="115">
        <v>2.2999999999999998</v>
      </c>
      <c r="U19" s="116">
        <f>T19*G19</f>
        <v>2875</v>
      </c>
      <c r="V19" s="126"/>
      <c r="W19" s="46"/>
    </row>
    <row r="20" spans="1:23" s="1" customFormat="1" ht="20.100000000000001" customHeight="1">
      <c r="A20" s="9"/>
      <c r="B20" s="28">
        <v>711858</v>
      </c>
      <c r="C20" s="100"/>
      <c r="D20" s="109"/>
      <c r="E20" s="62"/>
      <c r="F20" s="109"/>
      <c r="G20" s="109"/>
      <c r="H20" s="100"/>
      <c r="I20" s="63" t="s">
        <v>8</v>
      </c>
      <c r="J20" s="61">
        <v>2</v>
      </c>
      <c r="K20" s="61">
        <f>J20*G19</f>
        <v>2500</v>
      </c>
      <c r="L20" s="115"/>
      <c r="M20" s="115"/>
      <c r="N20" s="115"/>
      <c r="O20" s="115"/>
      <c r="P20" s="115"/>
      <c r="Q20" s="116"/>
      <c r="R20" s="115"/>
      <c r="S20" s="116"/>
      <c r="T20" s="115"/>
      <c r="U20" s="116"/>
      <c r="V20" s="125"/>
      <c r="W20" s="46"/>
    </row>
    <row r="21" spans="1:23" s="1" customFormat="1" ht="20.100000000000001" customHeight="1">
      <c r="A21" s="9"/>
      <c r="B21" s="28"/>
      <c r="C21" s="100"/>
      <c r="D21" s="109"/>
      <c r="E21" s="62"/>
      <c r="F21" s="109"/>
      <c r="G21" s="109"/>
      <c r="H21" s="100"/>
      <c r="I21" s="63" t="s">
        <v>9</v>
      </c>
      <c r="J21" s="61">
        <v>2</v>
      </c>
      <c r="K21" s="61">
        <f>J21*G19</f>
        <v>2500</v>
      </c>
      <c r="L21" s="115"/>
      <c r="M21" s="115"/>
      <c r="N21" s="115"/>
      <c r="O21" s="115"/>
      <c r="P21" s="115"/>
      <c r="Q21" s="116"/>
      <c r="R21" s="115"/>
      <c r="S21" s="116"/>
      <c r="T21" s="115"/>
      <c r="U21" s="116"/>
      <c r="V21" s="125"/>
      <c r="W21" s="46"/>
    </row>
    <row r="22" spans="1:23" s="1" customFormat="1" ht="20.100000000000001" customHeight="1">
      <c r="A22" s="9"/>
      <c r="B22" s="29"/>
      <c r="C22" s="100"/>
      <c r="D22" s="109"/>
      <c r="E22" s="62"/>
      <c r="F22" s="109"/>
      <c r="G22" s="109"/>
      <c r="H22" s="100"/>
      <c r="I22" s="63" t="s">
        <v>10</v>
      </c>
      <c r="J22" s="61">
        <v>1</v>
      </c>
      <c r="K22" s="61">
        <f>J22*G19</f>
        <v>1250</v>
      </c>
      <c r="L22" s="115"/>
      <c r="M22" s="115"/>
      <c r="N22" s="115"/>
      <c r="O22" s="115"/>
      <c r="P22" s="115"/>
      <c r="Q22" s="116"/>
      <c r="R22" s="115"/>
      <c r="S22" s="116"/>
      <c r="T22" s="115"/>
      <c r="U22" s="116"/>
      <c r="V22" s="125"/>
      <c r="W22" s="46"/>
    </row>
    <row r="23" spans="1:23" s="1" customFormat="1" ht="20.100000000000001" customHeight="1">
      <c r="A23" s="9"/>
      <c r="B23" s="38"/>
      <c r="C23" s="52"/>
      <c r="D23" s="53"/>
      <c r="E23" s="54"/>
      <c r="F23" s="53"/>
      <c r="G23" s="55">
        <f>SUM(G19:G22)</f>
        <v>1250</v>
      </c>
      <c r="H23" s="52"/>
      <c r="I23" s="55"/>
      <c r="J23" s="55"/>
      <c r="K23" s="55">
        <f>SUM(K19:K22)</f>
        <v>7500</v>
      </c>
      <c r="L23" s="56"/>
      <c r="M23" s="56"/>
      <c r="N23" s="56"/>
      <c r="O23" s="56"/>
      <c r="P23" s="56"/>
      <c r="Q23" s="57">
        <f>SUM(Q19:Q22)</f>
        <v>15.014999999999999</v>
      </c>
      <c r="R23" s="56"/>
      <c r="S23" s="57">
        <f>SUM(S19:S22)</f>
        <v>3125</v>
      </c>
      <c r="T23" s="56"/>
      <c r="U23" s="57">
        <f>SUM(U19:U22)</f>
        <v>2875</v>
      </c>
      <c r="V23" s="47"/>
      <c r="W23" s="47"/>
    </row>
    <row r="24" spans="1:23" s="1" customFormat="1" ht="20.100000000000001" customHeight="1">
      <c r="A24" s="9"/>
      <c r="B24" s="33"/>
      <c r="C24" s="101" t="s">
        <v>52</v>
      </c>
      <c r="D24" s="106">
        <v>1</v>
      </c>
      <c r="E24" s="64"/>
      <c r="F24" s="106">
        <v>400</v>
      </c>
      <c r="G24" s="106">
        <f t="shared" ref="G24" si="4">F24-D24+1</f>
        <v>400</v>
      </c>
      <c r="H24" s="101" t="s">
        <v>28</v>
      </c>
      <c r="I24" s="65" t="s">
        <v>11</v>
      </c>
      <c r="J24" s="61">
        <v>1</v>
      </c>
      <c r="K24" s="61">
        <f>J24*G24</f>
        <v>400</v>
      </c>
      <c r="L24" s="121">
        <v>33</v>
      </c>
      <c r="M24" s="121">
        <v>28</v>
      </c>
      <c r="N24" s="121">
        <v>28</v>
      </c>
      <c r="O24" s="121" t="e">
        <f>N24*M24*L24*0.000001*#REF!</f>
        <v>#REF!</v>
      </c>
      <c r="P24" s="121">
        <v>13</v>
      </c>
      <c r="Q24" s="116">
        <f>P24*N24*L24*G24*0.000001</f>
        <v>4.8048000000000002</v>
      </c>
      <c r="R24" s="121">
        <v>2.5</v>
      </c>
      <c r="S24" s="116">
        <f>R24*G24</f>
        <v>1000</v>
      </c>
      <c r="T24" s="121">
        <v>2.2999999999999998</v>
      </c>
      <c r="U24" s="116">
        <f>T24*G24</f>
        <v>919.99999999999989</v>
      </c>
      <c r="V24" s="126"/>
      <c r="W24" s="46"/>
    </row>
    <row r="25" spans="1:23" s="1" customFormat="1" ht="20.100000000000001" customHeight="1">
      <c r="A25" s="9"/>
      <c r="B25" s="34">
        <v>711908</v>
      </c>
      <c r="C25" s="101"/>
      <c r="D25" s="106"/>
      <c r="E25" s="64"/>
      <c r="F25" s="106"/>
      <c r="G25" s="106"/>
      <c r="H25" s="101"/>
      <c r="I25" s="65" t="s">
        <v>12</v>
      </c>
      <c r="J25" s="61">
        <v>2</v>
      </c>
      <c r="K25" s="61">
        <f>J25*G24</f>
        <v>800</v>
      </c>
      <c r="L25" s="121"/>
      <c r="M25" s="121"/>
      <c r="N25" s="121"/>
      <c r="O25" s="121"/>
      <c r="P25" s="121"/>
      <c r="Q25" s="116"/>
      <c r="R25" s="121"/>
      <c r="S25" s="116"/>
      <c r="T25" s="121"/>
      <c r="U25" s="116"/>
      <c r="V25" s="125"/>
      <c r="W25" s="46"/>
    </row>
    <row r="26" spans="1:23" s="1" customFormat="1" ht="20.100000000000001" customHeight="1">
      <c r="A26" s="9"/>
      <c r="B26" s="34"/>
      <c r="C26" s="101"/>
      <c r="D26" s="106"/>
      <c r="E26" s="64"/>
      <c r="F26" s="106"/>
      <c r="G26" s="106"/>
      <c r="H26" s="101"/>
      <c r="I26" s="65" t="s">
        <v>13</v>
      </c>
      <c r="J26" s="61">
        <v>2</v>
      </c>
      <c r="K26" s="61">
        <f>J26*G24</f>
        <v>800</v>
      </c>
      <c r="L26" s="121"/>
      <c r="M26" s="121"/>
      <c r="N26" s="121"/>
      <c r="O26" s="121"/>
      <c r="P26" s="121"/>
      <c r="Q26" s="116"/>
      <c r="R26" s="121"/>
      <c r="S26" s="116"/>
      <c r="T26" s="121"/>
      <c r="U26" s="116"/>
      <c r="V26" s="125"/>
      <c r="W26" s="46"/>
    </row>
    <row r="27" spans="1:23" s="1" customFormat="1" ht="20.100000000000001" customHeight="1">
      <c r="A27" s="9"/>
      <c r="B27" s="35"/>
      <c r="C27" s="101"/>
      <c r="D27" s="106"/>
      <c r="E27" s="64"/>
      <c r="F27" s="106"/>
      <c r="G27" s="106"/>
      <c r="H27" s="101"/>
      <c r="I27" s="65" t="s">
        <v>14</v>
      </c>
      <c r="J27" s="61">
        <v>1</v>
      </c>
      <c r="K27" s="61">
        <f>J27*G24</f>
        <v>400</v>
      </c>
      <c r="L27" s="121"/>
      <c r="M27" s="121"/>
      <c r="N27" s="121"/>
      <c r="O27" s="121"/>
      <c r="P27" s="121"/>
      <c r="Q27" s="116"/>
      <c r="R27" s="121"/>
      <c r="S27" s="116"/>
      <c r="T27" s="121"/>
      <c r="U27" s="116"/>
      <c r="V27" s="125"/>
      <c r="W27" s="46"/>
    </row>
    <row r="28" spans="1:23" s="1" customFormat="1" ht="20.100000000000001" customHeight="1">
      <c r="A28" s="9"/>
      <c r="B28" s="38"/>
      <c r="C28" s="52"/>
      <c r="D28" s="53"/>
      <c r="E28" s="54"/>
      <c r="F28" s="53"/>
      <c r="G28" s="55">
        <f>SUM(G24:G27)</f>
        <v>400</v>
      </c>
      <c r="H28" s="52"/>
      <c r="I28" s="55"/>
      <c r="J28" s="55"/>
      <c r="K28" s="55">
        <f>SUM(K24:K27)</f>
        <v>2400</v>
      </c>
      <c r="L28" s="56"/>
      <c r="M28" s="56"/>
      <c r="N28" s="56"/>
      <c r="O28" s="56"/>
      <c r="P28" s="56"/>
      <c r="Q28" s="57">
        <f>SUM(Q24:Q27)</f>
        <v>4.8048000000000002</v>
      </c>
      <c r="R28" s="56"/>
      <c r="S28" s="57">
        <f>SUM(S24:S27)</f>
        <v>1000</v>
      </c>
      <c r="T28" s="56"/>
      <c r="U28" s="57">
        <f>SUM(U24:U27)</f>
        <v>919.99999999999989</v>
      </c>
      <c r="V28" s="47"/>
      <c r="W28" s="47"/>
    </row>
    <row r="29" spans="1:23" s="1" customFormat="1" ht="20.100000000000001" customHeight="1">
      <c r="A29" s="9"/>
      <c r="B29" s="30"/>
      <c r="C29" s="102" t="s">
        <v>53</v>
      </c>
      <c r="D29" s="110">
        <v>1</v>
      </c>
      <c r="E29" s="66"/>
      <c r="F29" s="110">
        <v>417</v>
      </c>
      <c r="G29" s="110">
        <f t="shared" ref="G29" si="5">F29-D29+1</f>
        <v>417</v>
      </c>
      <c r="H29" s="102" t="s">
        <v>29</v>
      </c>
      <c r="I29" s="67" t="s">
        <v>11</v>
      </c>
      <c r="J29" s="61">
        <v>1</v>
      </c>
      <c r="K29" s="61">
        <f>J29*G29</f>
        <v>417</v>
      </c>
      <c r="L29" s="120">
        <v>33</v>
      </c>
      <c r="M29" s="120">
        <v>28</v>
      </c>
      <c r="N29" s="120">
        <v>28</v>
      </c>
      <c r="O29" s="120" t="e">
        <f>N29*M29*L29*0.000001*#REF!</f>
        <v>#REF!</v>
      </c>
      <c r="P29" s="120">
        <v>13</v>
      </c>
      <c r="Q29" s="116">
        <f>P29*N29*L29*G29*0.000001</f>
        <v>5.009004</v>
      </c>
      <c r="R29" s="120">
        <v>2.5</v>
      </c>
      <c r="S29" s="116">
        <f>R29*G29</f>
        <v>1042.5</v>
      </c>
      <c r="T29" s="120">
        <v>2.2999999999999998</v>
      </c>
      <c r="U29" s="116">
        <f>T29*G29</f>
        <v>959.09999999999991</v>
      </c>
      <c r="V29" s="126"/>
      <c r="W29" s="46"/>
    </row>
    <row r="30" spans="1:23" s="1" customFormat="1" ht="20.100000000000001" customHeight="1">
      <c r="A30" s="9"/>
      <c r="B30" s="31">
        <v>711905</v>
      </c>
      <c r="C30" s="102"/>
      <c r="D30" s="110"/>
      <c r="E30" s="66"/>
      <c r="F30" s="110"/>
      <c r="G30" s="110"/>
      <c r="H30" s="102"/>
      <c r="I30" s="67" t="s">
        <v>12</v>
      </c>
      <c r="J30" s="61">
        <v>2</v>
      </c>
      <c r="K30" s="61">
        <f>J30*G29</f>
        <v>834</v>
      </c>
      <c r="L30" s="120"/>
      <c r="M30" s="120"/>
      <c r="N30" s="120"/>
      <c r="O30" s="120"/>
      <c r="P30" s="120"/>
      <c r="Q30" s="116"/>
      <c r="R30" s="120"/>
      <c r="S30" s="116"/>
      <c r="T30" s="120"/>
      <c r="U30" s="116"/>
      <c r="V30" s="125"/>
      <c r="W30" s="46"/>
    </row>
    <row r="31" spans="1:23" s="1" customFormat="1" ht="20.100000000000001" customHeight="1">
      <c r="A31" s="9"/>
      <c r="B31" s="31"/>
      <c r="C31" s="102"/>
      <c r="D31" s="110"/>
      <c r="E31" s="66"/>
      <c r="F31" s="110"/>
      <c r="G31" s="110"/>
      <c r="H31" s="102"/>
      <c r="I31" s="67" t="s">
        <v>13</v>
      </c>
      <c r="J31" s="61">
        <v>2</v>
      </c>
      <c r="K31" s="61">
        <f>J31*G29</f>
        <v>834</v>
      </c>
      <c r="L31" s="120"/>
      <c r="M31" s="120"/>
      <c r="N31" s="120"/>
      <c r="O31" s="120"/>
      <c r="P31" s="120"/>
      <c r="Q31" s="116"/>
      <c r="R31" s="120"/>
      <c r="S31" s="116"/>
      <c r="T31" s="120"/>
      <c r="U31" s="116"/>
      <c r="V31" s="125"/>
      <c r="W31" s="46"/>
    </row>
    <row r="32" spans="1:23" s="1" customFormat="1" ht="20.100000000000001" customHeight="1">
      <c r="A32" s="9"/>
      <c r="B32" s="32"/>
      <c r="C32" s="102"/>
      <c r="D32" s="110"/>
      <c r="E32" s="66"/>
      <c r="F32" s="110"/>
      <c r="G32" s="110"/>
      <c r="H32" s="102"/>
      <c r="I32" s="67" t="s">
        <v>14</v>
      </c>
      <c r="J32" s="61">
        <v>1</v>
      </c>
      <c r="K32" s="61">
        <f>J32*G29</f>
        <v>417</v>
      </c>
      <c r="L32" s="120"/>
      <c r="M32" s="120"/>
      <c r="N32" s="120"/>
      <c r="O32" s="120"/>
      <c r="P32" s="120"/>
      <c r="Q32" s="116"/>
      <c r="R32" s="120"/>
      <c r="S32" s="116"/>
      <c r="T32" s="120"/>
      <c r="U32" s="116"/>
      <c r="V32" s="125"/>
      <c r="W32" s="46"/>
    </row>
    <row r="33" spans="1:23" s="1" customFormat="1" ht="20.100000000000001" customHeight="1">
      <c r="A33" s="9"/>
      <c r="B33" s="38"/>
      <c r="C33" s="52"/>
      <c r="D33" s="53"/>
      <c r="E33" s="54"/>
      <c r="F33" s="53"/>
      <c r="G33" s="55">
        <f>SUM(G29:G32)</f>
        <v>417</v>
      </c>
      <c r="H33" s="52"/>
      <c r="I33" s="55"/>
      <c r="J33" s="55"/>
      <c r="K33" s="55">
        <f>SUM(K29:K32)</f>
        <v>2502</v>
      </c>
      <c r="L33" s="56"/>
      <c r="M33" s="56"/>
      <c r="N33" s="56"/>
      <c r="O33" s="56"/>
      <c r="P33" s="56"/>
      <c r="Q33" s="57">
        <f>SUM(Q29:Q32)</f>
        <v>5.009004</v>
      </c>
      <c r="R33" s="56"/>
      <c r="S33" s="57">
        <f>SUM(S29:S32)</f>
        <v>1042.5</v>
      </c>
      <c r="T33" s="56"/>
      <c r="U33" s="57">
        <f>SUM(U29:U32)</f>
        <v>959.09999999999991</v>
      </c>
      <c r="V33" s="47"/>
      <c r="W33" s="47"/>
    </row>
    <row r="34" spans="1:23" s="1" customFormat="1" ht="20.100000000000001" customHeight="1">
      <c r="A34" s="9"/>
      <c r="B34" s="21"/>
      <c r="C34" s="103" t="s">
        <v>54</v>
      </c>
      <c r="D34" s="111">
        <v>1</v>
      </c>
      <c r="E34" s="68"/>
      <c r="F34" s="111">
        <v>1084</v>
      </c>
      <c r="G34" s="111">
        <f t="shared" ref="G34" si="6">F34-D34+1</f>
        <v>1084</v>
      </c>
      <c r="H34" s="103" t="s">
        <v>30</v>
      </c>
      <c r="I34" s="69" t="s">
        <v>15</v>
      </c>
      <c r="J34" s="69">
        <v>1</v>
      </c>
      <c r="K34" s="69">
        <f>J34*G34</f>
        <v>1084</v>
      </c>
      <c r="L34" s="123">
        <v>33</v>
      </c>
      <c r="M34" s="123">
        <v>28</v>
      </c>
      <c r="N34" s="123">
        <v>28</v>
      </c>
      <c r="O34" s="123" t="e">
        <f>N34*M34*L34*0.000001*#REF!</f>
        <v>#REF!</v>
      </c>
      <c r="P34" s="123">
        <v>13</v>
      </c>
      <c r="Q34" s="123">
        <f>P34*N34*L34*G34*0.000001</f>
        <v>13.021008</v>
      </c>
      <c r="R34" s="123">
        <v>2.5</v>
      </c>
      <c r="S34" s="123">
        <f>R34*G34</f>
        <v>2710</v>
      </c>
      <c r="T34" s="123">
        <v>2.2999999999999998</v>
      </c>
      <c r="U34" s="123">
        <f>T34*G34</f>
        <v>2493.1999999999998</v>
      </c>
      <c r="V34" s="126"/>
      <c r="W34" s="46"/>
    </row>
    <row r="35" spans="1:23" s="1" customFormat="1" ht="20.100000000000001" customHeight="1">
      <c r="A35" s="9"/>
      <c r="B35" s="22">
        <v>711905</v>
      </c>
      <c r="C35" s="103"/>
      <c r="D35" s="111"/>
      <c r="E35" s="68"/>
      <c r="F35" s="111"/>
      <c r="G35" s="111"/>
      <c r="H35" s="103"/>
      <c r="I35" s="69" t="s">
        <v>16</v>
      </c>
      <c r="J35" s="69">
        <v>2</v>
      </c>
      <c r="K35" s="69">
        <f>J35*G34</f>
        <v>2168</v>
      </c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5"/>
      <c r="W35" s="46"/>
    </row>
    <row r="36" spans="1:23" s="1" customFormat="1" ht="20.100000000000001" customHeight="1">
      <c r="A36" s="9"/>
      <c r="B36" s="22"/>
      <c r="C36" s="103"/>
      <c r="D36" s="111"/>
      <c r="E36" s="68"/>
      <c r="F36" s="111"/>
      <c r="G36" s="111"/>
      <c r="H36" s="103"/>
      <c r="I36" s="69" t="s">
        <v>17</v>
      </c>
      <c r="J36" s="69">
        <v>2</v>
      </c>
      <c r="K36" s="69">
        <f>J36*G34</f>
        <v>2168</v>
      </c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5"/>
      <c r="W36" s="46"/>
    </row>
    <row r="37" spans="1:23" s="1" customFormat="1" ht="20.100000000000001" customHeight="1">
      <c r="A37" s="9"/>
      <c r="B37" s="23"/>
      <c r="C37" s="103"/>
      <c r="D37" s="111"/>
      <c r="E37" s="68"/>
      <c r="F37" s="111"/>
      <c r="G37" s="111"/>
      <c r="H37" s="103"/>
      <c r="I37" s="69" t="s">
        <v>18</v>
      </c>
      <c r="J37" s="69">
        <v>1</v>
      </c>
      <c r="K37" s="69">
        <f>J37*G34</f>
        <v>1084</v>
      </c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5"/>
      <c r="W37" s="46"/>
    </row>
    <row r="38" spans="1:23" s="1" customFormat="1" ht="20.100000000000001" customHeight="1">
      <c r="A38" s="9"/>
      <c r="B38" s="38"/>
      <c r="C38" s="52"/>
      <c r="D38" s="53"/>
      <c r="E38" s="54"/>
      <c r="F38" s="53"/>
      <c r="G38" s="55">
        <f>SUM(G34:G37)</f>
        <v>1084</v>
      </c>
      <c r="H38" s="52"/>
      <c r="I38" s="55"/>
      <c r="J38" s="55"/>
      <c r="K38" s="55">
        <f>SUM(K34:K37)</f>
        <v>6504</v>
      </c>
      <c r="L38" s="56"/>
      <c r="M38" s="56"/>
      <c r="N38" s="56"/>
      <c r="O38" s="56"/>
      <c r="P38" s="56"/>
      <c r="Q38" s="57">
        <f>SUM(Q34:Q37)</f>
        <v>13.021008</v>
      </c>
      <c r="R38" s="56"/>
      <c r="S38" s="57">
        <f>SUM(S34:S37)</f>
        <v>2710</v>
      </c>
      <c r="T38" s="56"/>
      <c r="U38" s="57">
        <f>SUM(U34:U37)</f>
        <v>2493.1999999999998</v>
      </c>
      <c r="V38" s="47"/>
      <c r="W38" s="47"/>
    </row>
    <row r="39" spans="1:23" s="1" customFormat="1" ht="20.100000000000001" customHeight="1">
      <c r="A39" s="9"/>
      <c r="B39" s="24"/>
      <c r="C39" s="104" t="s">
        <v>55</v>
      </c>
      <c r="D39" s="112">
        <v>1</v>
      </c>
      <c r="E39" s="70"/>
      <c r="F39" s="112">
        <v>1084</v>
      </c>
      <c r="G39" s="112">
        <f t="shared" ref="G39" si="7">F39-D39+1</f>
        <v>1084</v>
      </c>
      <c r="H39" s="104" t="s">
        <v>30</v>
      </c>
      <c r="I39" s="71" t="s">
        <v>19</v>
      </c>
      <c r="J39" s="69">
        <v>1</v>
      </c>
      <c r="K39" s="69">
        <f>J39*G39</f>
        <v>1084</v>
      </c>
      <c r="L39" s="122">
        <v>33</v>
      </c>
      <c r="M39" s="122">
        <v>28</v>
      </c>
      <c r="N39" s="122">
        <v>28</v>
      </c>
      <c r="O39" s="122" t="e">
        <f>N39*M39*L39*0.000001*#REF!</f>
        <v>#REF!</v>
      </c>
      <c r="P39" s="122">
        <v>13</v>
      </c>
      <c r="Q39" s="123">
        <f>P39*N39*L39*G39*0.000001</f>
        <v>13.021008</v>
      </c>
      <c r="R39" s="122">
        <v>2.5</v>
      </c>
      <c r="S39" s="123">
        <f>R39*G39</f>
        <v>2710</v>
      </c>
      <c r="T39" s="122">
        <v>2.2999999999999998</v>
      </c>
      <c r="U39" s="123">
        <f>T39*G39</f>
        <v>2493.1999999999998</v>
      </c>
      <c r="V39" s="126"/>
      <c r="W39" s="46"/>
    </row>
    <row r="40" spans="1:23" s="1" customFormat="1" ht="20.100000000000001" customHeight="1">
      <c r="A40" s="9"/>
      <c r="B40" s="25">
        <v>711905</v>
      </c>
      <c r="C40" s="104"/>
      <c r="D40" s="112"/>
      <c r="E40" s="70"/>
      <c r="F40" s="112"/>
      <c r="G40" s="112"/>
      <c r="H40" s="104"/>
      <c r="I40" s="71" t="s">
        <v>20</v>
      </c>
      <c r="J40" s="69">
        <v>2</v>
      </c>
      <c r="K40" s="69">
        <f>J40*G39</f>
        <v>2168</v>
      </c>
      <c r="L40" s="122"/>
      <c r="M40" s="122"/>
      <c r="N40" s="122"/>
      <c r="O40" s="122"/>
      <c r="P40" s="122"/>
      <c r="Q40" s="123"/>
      <c r="R40" s="122"/>
      <c r="S40" s="123"/>
      <c r="T40" s="122"/>
      <c r="U40" s="123"/>
      <c r="V40" s="125"/>
      <c r="W40" s="46"/>
    </row>
    <row r="41" spans="1:23" s="1" customFormat="1" ht="20.100000000000001" customHeight="1">
      <c r="A41" s="9"/>
      <c r="B41" s="25"/>
      <c r="C41" s="104"/>
      <c r="D41" s="112"/>
      <c r="E41" s="70"/>
      <c r="F41" s="112"/>
      <c r="G41" s="112"/>
      <c r="H41" s="104"/>
      <c r="I41" s="71" t="s">
        <v>21</v>
      </c>
      <c r="J41" s="69">
        <v>2</v>
      </c>
      <c r="K41" s="69">
        <f>J41*G39</f>
        <v>2168</v>
      </c>
      <c r="L41" s="122"/>
      <c r="M41" s="122"/>
      <c r="N41" s="122"/>
      <c r="O41" s="122"/>
      <c r="P41" s="122"/>
      <c r="Q41" s="123"/>
      <c r="R41" s="122"/>
      <c r="S41" s="123"/>
      <c r="T41" s="122"/>
      <c r="U41" s="123"/>
      <c r="V41" s="125"/>
      <c r="W41" s="46"/>
    </row>
    <row r="42" spans="1:23" s="1" customFormat="1" ht="20.100000000000001" customHeight="1">
      <c r="A42" s="9"/>
      <c r="B42" s="26"/>
      <c r="C42" s="104"/>
      <c r="D42" s="112"/>
      <c r="E42" s="70"/>
      <c r="F42" s="112"/>
      <c r="G42" s="112"/>
      <c r="H42" s="104"/>
      <c r="I42" s="71" t="s">
        <v>22</v>
      </c>
      <c r="J42" s="69">
        <v>1</v>
      </c>
      <c r="K42" s="69">
        <f>J42*G39</f>
        <v>1084</v>
      </c>
      <c r="L42" s="122"/>
      <c r="M42" s="122"/>
      <c r="N42" s="122"/>
      <c r="O42" s="122"/>
      <c r="P42" s="122"/>
      <c r="Q42" s="123"/>
      <c r="R42" s="122"/>
      <c r="S42" s="123"/>
      <c r="T42" s="122"/>
      <c r="U42" s="123"/>
      <c r="V42" s="125"/>
      <c r="W42" s="46"/>
    </row>
    <row r="43" spans="1:23" s="1" customFormat="1" ht="20.100000000000001" customHeight="1">
      <c r="A43" s="9"/>
      <c r="B43" s="38"/>
      <c r="C43" s="52"/>
      <c r="D43" s="53"/>
      <c r="E43" s="54"/>
      <c r="F43" s="53"/>
      <c r="G43" s="55">
        <f>SUM(G39:G42)</f>
        <v>1084</v>
      </c>
      <c r="H43" s="52"/>
      <c r="I43" s="55"/>
      <c r="J43" s="55"/>
      <c r="K43" s="55">
        <f>SUM(K39:K42)</f>
        <v>6504</v>
      </c>
      <c r="L43" s="56"/>
      <c r="M43" s="56"/>
      <c r="N43" s="56"/>
      <c r="O43" s="56"/>
      <c r="P43" s="56"/>
      <c r="Q43" s="57">
        <f>SUM(Q39:Q42)</f>
        <v>13.021008</v>
      </c>
      <c r="R43" s="56"/>
      <c r="S43" s="57">
        <f>SUM(S39:S42)</f>
        <v>2710</v>
      </c>
      <c r="T43" s="56"/>
      <c r="U43" s="57">
        <f>SUM(U39:U42)</f>
        <v>2493.1999999999998</v>
      </c>
      <c r="V43" s="47"/>
      <c r="W43" s="47"/>
    </row>
    <row r="44" spans="1:23" s="1" customFormat="1" ht="20.100000000000001" customHeight="1">
      <c r="A44" s="9"/>
      <c r="B44" s="36"/>
      <c r="C44" s="39" t="s">
        <v>31</v>
      </c>
      <c r="D44" s="40"/>
      <c r="E44" s="41"/>
      <c r="F44" s="42"/>
      <c r="G44" s="37">
        <f>SUM(G43,G38,G33,G28,G23,G18,G13,G8)</f>
        <v>6009</v>
      </c>
      <c r="H44" s="36"/>
      <c r="I44" s="37"/>
      <c r="J44" s="37"/>
      <c r="K44" s="37">
        <f>SUM(K43,K38,K33,K28,K23,K18,K13,K8)</f>
        <v>36054</v>
      </c>
      <c r="L44" s="43"/>
      <c r="M44" s="43"/>
      <c r="N44" s="43"/>
      <c r="O44" s="43"/>
      <c r="P44" s="43"/>
      <c r="Q44" s="44">
        <f>SUM(Q43,Q38,Q33,Q28,Q23,Q18,Q13,Q8)</f>
        <v>72.180108000000004</v>
      </c>
      <c r="R44" s="43"/>
      <c r="S44" s="44">
        <f>SUM(S43,S38,S33,S28,S23,S18,S13,S8)</f>
        <v>14937.1</v>
      </c>
      <c r="T44" s="45"/>
      <c r="U44" s="44">
        <f>SUM(U43,U38,U33,U28,U23,U18,U13,U8)</f>
        <v>13692.6</v>
      </c>
      <c r="V44" s="48"/>
      <c r="W44" s="48"/>
    </row>
    <row r="45" spans="1:23" ht="20.100000000000001" customHeight="1">
      <c r="B45" s="94" t="s">
        <v>32</v>
      </c>
      <c r="C45" s="95"/>
      <c r="D45" s="95"/>
      <c r="E45" s="95"/>
      <c r="F45" s="96"/>
      <c r="G45" s="72">
        <f>SUM(G44)</f>
        <v>6009</v>
      </c>
      <c r="H45" s="73"/>
      <c r="I45" s="74"/>
      <c r="J45" s="73"/>
      <c r="K45" s="72">
        <f>SUM(K44)</f>
        <v>36054</v>
      </c>
      <c r="L45" s="75"/>
      <c r="M45" s="75"/>
      <c r="N45" s="75"/>
      <c r="O45" s="75"/>
      <c r="P45" s="75"/>
      <c r="Q45" s="76">
        <f>SUM(Q44)</f>
        <v>72.180108000000004</v>
      </c>
      <c r="R45" s="75"/>
      <c r="S45" s="76">
        <f>SUM(S44)</f>
        <v>14937.1</v>
      </c>
      <c r="T45" s="77"/>
      <c r="U45" s="76">
        <f>SUM(U44)</f>
        <v>13692.6</v>
      </c>
      <c r="V45" s="49"/>
      <c r="W45" s="49"/>
    </row>
    <row r="46" spans="1:23">
      <c r="B46" s="85"/>
      <c r="C46" s="87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90"/>
    </row>
    <row r="47" spans="1:23" ht="22.5" customHeight="1">
      <c r="B47" s="86"/>
      <c r="C47" s="88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3"/>
    </row>
  </sheetData>
  <mergeCells count="137">
    <mergeCell ref="T29:T32"/>
    <mergeCell ref="U29:U32"/>
    <mergeCell ref="T34:T37"/>
    <mergeCell ref="U34:U37"/>
    <mergeCell ref="T39:T42"/>
    <mergeCell ref="U39:U42"/>
    <mergeCell ref="V4:V7"/>
    <mergeCell ref="V9:V12"/>
    <mergeCell ref="V14:V17"/>
    <mergeCell ref="V19:V22"/>
    <mergeCell ref="V24:V27"/>
    <mergeCell ref="V29:V32"/>
    <mergeCell ref="V34:V37"/>
    <mergeCell ref="V39:V42"/>
    <mergeCell ref="T4:T7"/>
    <mergeCell ref="U4:U7"/>
    <mergeCell ref="T9:T12"/>
    <mergeCell ref="U9:U12"/>
    <mergeCell ref="T14:T17"/>
    <mergeCell ref="U14:U17"/>
    <mergeCell ref="T19:T22"/>
    <mergeCell ref="U19:U22"/>
    <mergeCell ref="T24:T27"/>
    <mergeCell ref="U24:U27"/>
    <mergeCell ref="L39:L42"/>
    <mergeCell ref="M39:M42"/>
    <mergeCell ref="N39:N42"/>
    <mergeCell ref="O39:O42"/>
    <mergeCell ref="P39:P42"/>
    <mergeCell ref="Q39:Q42"/>
    <mergeCell ref="R39:R42"/>
    <mergeCell ref="S39:S42"/>
    <mergeCell ref="L34:L37"/>
    <mergeCell ref="M34:M37"/>
    <mergeCell ref="N34:N37"/>
    <mergeCell ref="O34:O37"/>
    <mergeCell ref="P34:P37"/>
    <mergeCell ref="Q34:Q37"/>
    <mergeCell ref="R34:R37"/>
    <mergeCell ref="S34:S37"/>
    <mergeCell ref="L29:L32"/>
    <mergeCell ref="M29:M32"/>
    <mergeCell ref="N29:N32"/>
    <mergeCell ref="O29:O32"/>
    <mergeCell ref="P29:P32"/>
    <mergeCell ref="Q29:Q32"/>
    <mergeCell ref="R29:R32"/>
    <mergeCell ref="S29:S32"/>
    <mergeCell ref="L24:L27"/>
    <mergeCell ref="M24:M27"/>
    <mergeCell ref="N24:N27"/>
    <mergeCell ref="O24:O27"/>
    <mergeCell ref="P24:P27"/>
    <mergeCell ref="Q24:Q27"/>
    <mergeCell ref="R24:R27"/>
    <mergeCell ref="S24:S27"/>
    <mergeCell ref="L19:L22"/>
    <mergeCell ref="M19:M22"/>
    <mergeCell ref="N19:N22"/>
    <mergeCell ref="O19:O22"/>
    <mergeCell ref="P19:P22"/>
    <mergeCell ref="Q19:Q22"/>
    <mergeCell ref="R19:R22"/>
    <mergeCell ref="S19:S22"/>
    <mergeCell ref="L14:L17"/>
    <mergeCell ref="M14:M17"/>
    <mergeCell ref="N14:N17"/>
    <mergeCell ref="O14:O17"/>
    <mergeCell ref="P14:P17"/>
    <mergeCell ref="Q14:Q17"/>
    <mergeCell ref="R14:R17"/>
    <mergeCell ref="S14:S17"/>
    <mergeCell ref="L9:L12"/>
    <mergeCell ref="M9:M12"/>
    <mergeCell ref="N9:N12"/>
    <mergeCell ref="O9:O12"/>
    <mergeCell ref="P9:P12"/>
    <mergeCell ref="Q9:Q12"/>
    <mergeCell ref="R9:R12"/>
    <mergeCell ref="S9:S12"/>
    <mergeCell ref="L4:L7"/>
    <mergeCell ref="M4:M7"/>
    <mergeCell ref="N4:N7"/>
    <mergeCell ref="O4:O7"/>
    <mergeCell ref="P4:P7"/>
    <mergeCell ref="Q4:Q7"/>
    <mergeCell ref="R4:R7"/>
    <mergeCell ref="S4:S7"/>
    <mergeCell ref="D39:D42"/>
    <mergeCell ref="F39:F42"/>
    <mergeCell ref="G39:G42"/>
    <mergeCell ref="H4:H7"/>
    <mergeCell ref="H9:H12"/>
    <mergeCell ref="H14:H17"/>
    <mergeCell ref="H19:H22"/>
    <mergeCell ref="H24:H27"/>
    <mergeCell ref="H29:H32"/>
    <mergeCell ref="H34:H37"/>
    <mergeCell ref="H39:H42"/>
    <mergeCell ref="F24:F27"/>
    <mergeCell ref="G24:G27"/>
    <mergeCell ref="F4:F7"/>
    <mergeCell ref="G4:G7"/>
    <mergeCell ref="G14:G17"/>
    <mergeCell ref="D19:D22"/>
    <mergeCell ref="F19:F22"/>
    <mergeCell ref="G19:G22"/>
    <mergeCell ref="D29:D32"/>
    <mergeCell ref="F29:F32"/>
    <mergeCell ref="G29:G32"/>
    <mergeCell ref="D34:D37"/>
    <mergeCell ref="F34:F37"/>
    <mergeCell ref="G34:G37"/>
    <mergeCell ref="C1:W1"/>
    <mergeCell ref="C2:V2"/>
    <mergeCell ref="D3:F3"/>
    <mergeCell ref="L3:P3"/>
    <mergeCell ref="B46:B47"/>
    <mergeCell ref="C46:C47"/>
    <mergeCell ref="D46:W46"/>
    <mergeCell ref="D47:W47"/>
    <mergeCell ref="B45:F45"/>
    <mergeCell ref="C4:C7"/>
    <mergeCell ref="C9:C12"/>
    <mergeCell ref="C14:C17"/>
    <mergeCell ref="C19:C22"/>
    <mergeCell ref="C24:C27"/>
    <mergeCell ref="C29:C32"/>
    <mergeCell ref="C34:C37"/>
    <mergeCell ref="C39:C42"/>
    <mergeCell ref="D4:D7"/>
    <mergeCell ref="D24:D27"/>
    <mergeCell ref="D9:D12"/>
    <mergeCell ref="F9:F12"/>
    <mergeCell ref="G9:G12"/>
    <mergeCell ref="D14:D17"/>
    <mergeCell ref="F14:F17"/>
  </mergeCells>
  <phoneticPr fontId="13" type="noConversion"/>
  <pageMargins left="0.15748031496062992" right="0.15748031496062992" top="0.19685039370078741" bottom="0.15748031496062992" header="0.27559055118110237" footer="0.15748031496062992"/>
  <pageSetup scale="7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160198</cp:lastModifiedBy>
  <cp:lastPrinted>2019-06-24T08:02:03Z</cp:lastPrinted>
  <dcterms:created xsi:type="dcterms:W3CDTF">2011-06-09T01:39:00Z</dcterms:created>
  <dcterms:modified xsi:type="dcterms:W3CDTF">2020-02-19T02:44:29Z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