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ucheng\AppData\Local\Microsoft\Windows\Temporary Internet Files\Content.Outlook\TWQS20WP\"/>
    </mc:Choice>
  </mc:AlternateContent>
  <bookViews>
    <workbookView xWindow="120" yWindow="15" windowWidth="18960" windowHeight="11325" activeTab="1"/>
  </bookViews>
  <sheets>
    <sheet name="Table 1" sheetId="1" r:id="rId1"/>
    <sheet name="Summary" sheetId="2" r:id="rId2"/>
    <sheet name="master reason list" sheetId="3" r:id="rId3"/>
    <sheet name="Sheet2" sheetId="4" r:id="rId4"/>
  </sheets>
  <definedNames>
    <definedName name="_xlnm._FilterDatabase" localSheetId="3" hidden="1">Sheet2!$A$1:$W$1203</definedName>
    <definedName name="_xlnm._FilterDatabase" localSheetId="1" hidden="1">Summary!$A$11:$AG$115</definedName>
  </definedNames>
  <calcPr calcId="152511"/>
</workbook>
</file>

<file path=xl/calcChain.xml><?xml version="1.0" encoding="utf-8"?>
<calcChain xmlns="http://schemas.openxmlformats.org/spreadsheetml/2006/main">
  <c r="U109" i="2" l="1"/>
  <c r="U110" i="2"/>
  <c r="U111" i="2"/>
  <c r="U112" i="2"/>
  <c r="U113" i="2"/>
  <c r="U114" i="2"/>
  <c r="U115" i="2"/>
  <c r="U108" i="2"/>
  <c r="U107" i="2"/>
  <c r="U106" i="2"/>
  <c r="U105" i="2"/>
  <c r="S105" i="2"/>
  <c r="S106" i="2" s="1"/>
  <c r="S100" i="2"/>
  <c r="S101" i="2"/>
  <c r="T101" i="2" s="1"/>
  <c r="Y101" i="2" s="1"/>
  <c r="Z101" i="2" s="1"/>
  <c r="U104" i="2"/>
  <c r="U103" i="2"/>
  <c r="U102" i="2"/>
  <c r="U101" i="2"/>
  <c r="U100" i="2"/>
  <c r="T100" i="2"/>
  <c r="Y100" i="2" s="1"/>
  <c r="Z100" i="2" s="1"/>
  <c r="U93" i="2"/>
  <c r="U94" i="2"/>
  <c r="U95" i="2"/>
  <c r="U96" i="2"/>
  <c r="U97" i="2"/>
  <c r="U98" i="2"/>
  <c r="U99" i="2"/>
  <c r="U92" i="2"/>
  <c r="U91" i="2"/>
  <c r="S91" i="2"/>
  <c r="T91" i="2" s="1"/>
  <c r="Y91" i="2" s="1"/>
  <c r="Z91" i="2" s="1"/>
  <c r="U90" i="2"/>
  <c r="U89" i="2"/>
  <c r="U88" i="2"/>
  <c r="S88" i="2"/>
  <c r="T88" i="2" s="1"/>
  <c r="Y88" i="2" s="1"/>
  <c r="Z88" i="2" s="1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49" i="2"/>
  <c r="U46" i="2"/>
  <c r="S46" i="2"/>
  <c r="T46" i="2" s="1"/>
  <c r="Y46" i="2" s="1"/>
  <c r="Z46" i="2" s="1"/>
  <c r="U16" i="2"/>
  <c r="U17" i="2"/>
  <c r="U18" i="2"/>
  <c r="U19" i="2"/>
  <c r="U20" i="2"/>
  <c r="U21" i="2"/>
  <c r="U22" i="2"/>
  <c r="S14" i="2"/>
  <c r="T14" i="2" s="1"/>
  <c r="U13" i="2"/>
  <c r="S13" i="2"/>
  <c r="T13" i="2"/>
  <c r="Y13" i="2" s="1"/>
  <c r="Z13" i="2" s="1"/>
  <c r="S89" i="2" l="1"/>
  <c r="T89" i="2" s="1"/>
  <c r="Y89" i="2" s="1"/>
  <c r="S90" i="2"/>
  <c r="T90" i="2" s="1"/>
  <c r="Y90" i="2" s="1"/>
  <c r="S92" i="2"/>
  <c r="S107" i="2"/>
  <c r="T106" i="2"/>
  <c r="Y106" i="2" s="1"/>
  <c r="T105" i="2"/>
  <c r="Y105" i="2" s="1"/>
  <c r="Z105" i="2" s="1"/>
  <c r="S102" i="2"/>
  <c r="S103" i="2" s="1"/>
  <c r="T103" i="2" s="1"/>
  <c r="Y103" i="2" s="1"/>
  <c r="S104" i="2"/>
  <c r="T104" i="2" s="1"/>
  <c r="Y104" i="2" s="1"/>
  <c r="S15" i="2"/>
  <c r="S16" i="2" s="1"/>
  <c r="U12" i="2"/>
  <c r="S12" i="2"/>
  <c r="T12" i="2" s="1"/>
  <c r="Y12" i="2" s="1"/>
  <c r="Z12" i="2" s="1"/>
  <c r="T92" i="2" l="1"/>
  <c r="Y92" i="2" s="1"/>
  <c r="S93" i="2"/>
  <c r="T107" i="2"/>
  <c r="Y107" i="2" s="1"/>
  <c r="S108" i="2"/>
  <c r="T102" i="2"/>
  <c r="Y102" i="2" s="1"/>
  <c r="S17" i="2"/>
  <c r="T16" i="2"/>
  <c r="Y16" i="2" s="1"/>
  <c r="T15" i="2"/>
  <c r="S94" i="2" l="1"/>
  <c r="T93" i="2"/>
  <c r="Y93" i="2" s="1"/>
  <c r="T108" i="2"/>
  <c r="Y108" i="2" s="1"/>
  <c r="S109" i="2"/>
  <c r="S18" i="2"/>
  <c r="T17" i="2"/>
  <c r="Y17" i="2" s="1"/>
  <c r="T94" i="2" l="1"/>
  <c r="Y94" i="2" s="1"/>
  <c r="S95" i="2"/>
  <c r="T109" i="2"/>
  <c r="Y109" i="2" s="1"/>
  <c r="S110" i="2"/>
  <c r="S19" i="2"/>
  <c r="T18" i="2"/>
  <c r="Y18" i="2" s="1"/>
  <c r="S96" i="2" l="1"/>
  <c r="T95" i="2"/>
  <c r="Y95" i="2" s="1"/>
  <c r="S111" i="2"/>
  <c r="T110" i="2"/>
  <c r="Y110" i="2" s="1"/>
  <c r="S20" i="2"/>
  <c r="T19" i="2"/>
  <c r="Y19" i="2" s="1"/>
  <c r="S97" i="2" l="1"/>
  <c r="T96" i="2"/>
  <c r="Y96" i="2" s="1"/>
  <c r="S112" i="2"/>
  <c r="T111" i="2"/>
  <c r="Y111" i="2" s="1"/>
  <c r="S21" i="2"/>
  <c r="T20" i="2"/>
  <c r="Y20" i="2" s="1"/>
  <c r="T97" i="2" l="1"/>
  <c r="Y97" i="2" s="1"/>
  <c r="S98" i="2"/>
  <c r="T112" i="2"/>
  <c r="Y112" i="2" s="1"/>
  <c r="S113" i="2"/>
  <c r="S22" i="2"/>
  <c r="T21" i="2"/>
  <c r="Y21" i="2" s="1"/>
  <c r="T98" i="2" l="1"/>
  <c r="Y98" i="2" s="1"/>
  <c r="S99" i="2"/>
  <c r="T99" i="2" s="1"/>
  <c r="Y99" i="2" s="1"/>
  <c r="T113" i="2"/>
  <c r="Y113" i="2" s="1"/>
  <c r="S114" i="2"/>
  <c r="S23" i="2"/>
  <c r="T22" i="2"/>
  <c r="Y22" i="2" s="1"/>
  <c r="S115" i="2" l="1"/>
  <c r="T115" i="2" s="1"/>
  <c r="Y115" i="2" s="1"/>
  <c r="T114" i="2"/>
  <c r="Y114" i="2" s="1"/>
  <c r="S24" i="2"/>
  <c r="T23" i="2"/>
  <c r="S25" i="2" l="1"/>
  <c r="T24" i="2"/>
  <c r="S26" i="2" l="1"/>
  <c r="T25" i="2"/>
  <c r="S27" i="2" l="1"/>
  <c r="T26" i="2"/>
  <c r="S28" i="2" l="1"/>
  <c r="T27" i="2"/>
  <c r="S29" i="2" l="1"/>
  <c r="T28" i="2"/>
  <c r="S30" i="2" l="1"/>
  <c r="T29" i="2"/>
  <c r="S31" i="2" l="1"/>
  <c r="T30" i="2"/>
  <c r="S32" i="2" l="1"/>
  <c r="T31" i="2"/>
  <c r="S33" i="2" l="1"/>
  <c r="T32" i="2"/>
  <c r="S34" i="2" l="1"/>
  <c r="T34" i="2" s="1"/>
  <c r="T33" i="2"/>
  <c r="W49" i="4" l="1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W4" i="4"/>
  <c r="W3" i="4"/>
  <c r="W2" i="4"/>
  <c r="U62" i="2"/>
  <c r="U61" i="2"/>
  <c r="S61" i="2"/>
  <c r="U60" i="2"/>
  <c r="U59" i="2"/>
  <c r="U58" i="2"/>
  <c r="U57" i="2"/>
  <c r="U56" i="2"/>
  <c r="U55" i="2"/>
  <c r="U54" i="2"/>
  <c r="U53" i="2"/>
  <c r="U52" i="2"/>
  <c r="U51" i="2"/>
  <c r="S51" i="2"/>
  <c r="U50" i="2"/>
  <c r="U48" i="2"/>
  <c r="U47" i="2"/>
  <c r="S47" i="2"/>
  <c r="U45" i="2"/>
  <c r="U44" i="2"/>
  <c r="U43" i="2"/>
  <c r="U42" i="2"/>
  <c r="U41" i="2"/>
  <c r="U40" i="2"/>
  <c r="U39" i="2"/>
  <c r="U38" i="2"/>
  <c r="U37" i="2"/>
  <c r="U36" i="2"/>
  <c r="U35" i="2"/>
  <c r="S35" i="2"/>
  <c r="T35" i="2" s="1"/>
  <c r="Y35" i="2" s="1"/>
  <c r="Z35" i="2" s="1"/>
  <c r="U34" i="2"/>
  <c r="U33" i="2"/>
  <c r="U32" i="2"/>
  <c r="U31" i="2"/>
  <c r="U30" i="2"/>
  <c r="U29" i="2"/>
  <c r="U28" i="2"/>
  <c r="U27" i="2"/>
  <c r="U26" i="2"/>
  <c r="U25" i="2"/>
  <c r="U24" i="2"/>
  <c r="U23" i="2"/>
  <c r="U15" i="2"/>
  <c r="U14" i="2"/>
  <c r="Y14" i="2"/>
  <c r="Z14" i="2" s="1"/>
  <c r="S36" i="2" l="1"/>
  <c r="T36" i="2" s="1"/>
  <c r="Y36" i="2" s="1"/>
  <c r="S62" i="2"/>
  <c r="S63" i="2" s="1"/>
  <c r="T61" i="2"/>
  <c r="Y61" i="2" s="1"/>
  <c r="Z61" i="2" s="1"/>
  <c r="S48" i="2"/>
  <c r="T47" i="2"/>
  <c r="Y47" i="2" s="1"/>
  <c r="Z47" i="2" s="1"/>
  <c r="S52" i="2"/>
  <c r="T52" i="2" s="1"/>
  <c r="Y52" i="2" s="1"/>
  <c r="T51" i="2"/>
  <c r="Y51" i="2" s="1"/>
  <c r="Z51" i="2" s="1"/>
  <c r="Y15" i="2"/>
  <c r="T63" i="2" l="1"/>
  <c r="S64" i="2"/>
  <c r="T62" i="2"/>
  <c r="Y62" i="2" s="1"/>
  <c r="T48" i="2"/>
  <c r="Y48" i="2" s="1"/>
  <c r="S49" i="2"/>
  <c r="T49" i="2" s="1"/>
  <c r="Y49" i="2" s="1"/>
  <c r="S53" i="2"/>
  <c r="T53" i="2" s="1"/>
  <c r="Y53" i="2" s="1"/>
  <c r="Y63" i="2"/>
  <c r="S37" i="2"/>
  <c r="S38" i="2" s="1"/>
  <c r="S50" i="2"/>
  <c r="T50" i="2" s="1"/>
  <c r="Y50" i="2" s="1"/>
  <c r="Y23" i="2"/>
  <c r="T64" i="2" l="1"/>
  <c r="Y64" i="2" s="1"/>
  <c r="S65" i="2"/>
  <c r="S54" i="2"/>
  <c r="T54" i="2" s="1"/>
  <c r="Y54" i="2" s="1"/>
  <c r="T37" i="2"/>
  <c r="Y37" i="2" s="1"/>
  <c r="T38" i="2"/>
  <c r="Y38" i="2" s="1"/>
  <c r="S39" i="2"/>
  <c r="Y24" i="2"/>
  <c r="S55" i="2"/>
  <c r="T55" i="2" s="1"/>
  <c r="Y55" i="2" s="1"/>
  <c r="T65" i="2" l="1"/>
  <c r="Y65" i="2" s="1"/>
  <c r="S66" i="2"/>
  <c r="T39" i="2"/>
  <c r="Y39" i="2" s="1"/>
  <c r="S40" i="2"/>
  <c r="Y25" i="2"/>
  <c r="S56" i="2"/>
  <c r="T56" i="2" s="1"/>
  <c r="Y56" i="2" s="1"/>
  <c r="T66" i="2" l="1"/>
  <c r="Y66" i="2" s="1"/>
  <c r="S67" i="2"/>
  <c r="T40" i="2"/>
  <c r="Y40" i="2" s="1"/>
  <c r="S41" i="2"/>
  <c r="Y26" i="2"/>
  <c r="S57" i="2"/>
  <c r="T57" i="2" s="1"/>
  <c r="Y57" i="2" s="1"/>
  <c r="T67" i="2" l="1"/>
  <c r="Y67" i="2" s="1"/>
  <c r="S68" i="2"/>
  <c r="T41" i="2"/>
  <c r="Y41" i="2" s="1"/>
  <c r="S42" i="2"/>
  <c r="Y27" i="2"/>
  <c r="S58" i="2"/>
  <c r="T58" i="2" s="1"/>
  <c r="Y58" i="2" s="1"/>
  <c r="T68" i="2" l="1"/>
  <c r="Y68" i="2" s="1"/>
  <c r="S69" i="2"/>
  <c r="T42" i="2"/>
  <c r="Y42" i="2" s="1"/>
  <c r="S43" i="2"/>
  <c r="Y28" i="2"/>
  <c r="S59" i="2"/>
  <c r="T59" i="2" s="1"/>
  <c r="Y59" i="2" s="1"/>
  <c r="S70" i="2" l="1"/>
  <c r="T69" i="2"/>
  <c r="Y69" i="2" s="1"/>
  <c r="T43" i="2"/>
  <c r="Y43" i="2" s="1"/>
  <c r="S44" i="2"/>
  <c r="Y29" i="2"/>
  <c r="S60" i="2"/>
  <c r="T60" i="2" s="1"/>
  <c r="Y60" i="2" s="1"/>
  <c r="S71" i="2" l="1"/>
  <c r="T70" i="2"/>
  <c r="Y70" i="2" s="1"/>
  <c r="T44" i="2"/>
  <c r="Y44" i="2" s="1"/>
  <c r="S45" i="2"/>
  <c r="Y30" i="2"/>
  <c r="T71" i="2" l="1"/>
  <c r="Y71" i="2" s="1"/>
  <c r="S72" i="2"/>
  <c r="T45" i="2"/>
  <c r="Y45" i="2" s="1"/>
  <c r="Y31" i="2"/>
  <c r="T72" i="2" l="1"/>
  <c r="Y72" i="2" s="1"/>
  <c r="S73" i="2"/>
  <c r="Y32" i="2"/>
  <c r="S74" i="2" l="1"/>
  <c r="T73" i="2"/>
  <c r="Y73" i="2" s="1"/>
  <c r="Y33" i="2"/>
  <c r="Y34" i="2"/>
  <c r="S75" i="2" l="1"/>
  <c r="T74" i="2"/>
  <c r="Y74" i="2" s="1"/>
  <c r="T75" i="2" l="1"/>
  <c r="Y75" i="2" s="1"/>
  <c r="S76" i="2"/>
  <c r="T76" i="2" l="1"/>
  <c r="Y76" i="2" s="1"/>
  <c r="S77" i="2"/>
  <c r="S78" i="2" l="1"/>
  <c r="T77" i="2"/>
  <c r="Y77" i="2" s="1"/>
  <c r="S79" i="2" l="1"/>
  <c r="T78" i="2"/>
  <c r="Y78" i="2" s="1"/>
  <c r="T79" i="2" l="1"/>
  <c r="Y79" i="2" s="1"/>
  <c r="S80" i="2"/>
  <c r="T80" i="2" l="1"/>
  <c r="Y80" i="2" s="1"/>
  <c r="S81" i="2"/>
  <c r="S82" i="2" l="1"/>
  <c r="T81" i="2"/>
  <c r="Y81" i="2" s="1"/>
  <c r="S83" i="2" l="1"/>
  <c r="T82" i="2"/>
  <c r="Y82" i="2" s="1"/>
  <c r="T83" i="2" l="1"/>
  <c r="Y83" i="2" s="1"/>
  <c r="S84" i="2"/>
  <c r="S85" i="2" l="1"/>
  <c r="T84" i="2"/>
  <c r="Y84" i="2" s="1"/>
  <c r="S86" i="2" l="1"/>
  <c r="T85" i="2"/>
  <c r="Y85" i="2" s="1"/>
  <c r="S87" i="2" l="1"/>
  <c r="T87" i="2" s="1"/>
  <c r="Y87" i="2" s="1"/>
  <c r="T86" i="2"/>
  <c r="Y86" i="2" s="1"/>
</calcChain>
</file>

<file path=xl/sharedStrings.xml><?xml version="1.0" encoding="utf-8"?>
<sst xmlns="http://schemas.openxmlformats.org/spreadsheetml/2006/main" count="1020" uniqueCount="544">
  <si>
    <r>
      <rPr>
        <b/>
        <sz val="11"/>
        <color rgb="FF212121"/>
        <rFont val="Arial"/>
        <family val="2"/>
      </rPr>
      <t>Supplier Compliance Expense Offset Recap</t>
    </r>
  </si>
  <si>
    <r>
      <rPr>
        <sz val="9"/>
        <color rgb="FF212121"/>
        <rFont val="Arial"/>
        <family val="2"/>
      </rPr>
      <t xml:space="preserve">Stores - </t>
    </r>
    <r>
      <rPr>
        <sz val="9"/>
        <color rgb="FF0000FF"/>
        <rFont val="Arial"/>
        <family val="2"/>
      </rPr>
      <t>123182 - E &amp; E CO LTD *</t>
    </r>
  </si>
  <si>
    <r>
      <rPr>
        <sz val="9"/>
        <color rgb="FF212121"/>
        <rFont val="Arial"/>
        <family val="2"/>
      </rPr>
      <t xml:space="preserve">Year 2019 Week 47 </t>
    </r>
    <r>
      <rPr>
        <b/>
        <sz val="9"/>
        <color rgb="FF212121"/>
        <rFont val="Arial"/>
        <family val="2"/>
      </rPr>
      <t xml:space="preserve">thru </t>
    </r>
    <r>
      <rPr>
        <sz val="9"/>
        <color rgb="FF212121"/>
        <rFont val="Arial"/>
        <family val="2"/>
      </rPr>
      <t>Year 2019 Week 47 - Reference 3579704</t>
    </r>
  </si>
  <si>
    <r>
      <rPr>
        <b/>
        <sz val="7"/>
        <color rgb="FF333333"/>
        <rFont val="Arial"/>
        <family val="2"/>
      </rPr>
      <t>Week</t>
    </r>
  </si>
  <si>
    <r>
      <rPr>
        <b/>
        <sz val="7"/>
        <color rgb="FF333333"/>
        <rFont val="Arial"/>
        <family val="2"/>
      </rPr>
      <t>Dept</t>
    </r>
  </si>
  <si>
    <r>
      <rPr>
        <b/>
        <sz val="7"/>
        <color rgb="FF333333"/>
        <rFont val="Arial"/>
        <family val="2"/>
      </rPr>
      <t>Reference #</t>
    </r>
  </si>
  <si>
    <r>
      <rPr>
        <b/>
        <sz val="7"/>
        <color rgb="FF333333"/>
        <rFont val="Arial"/>
        <family val="2"/>
      </rPr>
      <t>Error Description</t>
    </r>
  </si>
  <si>
    <r>
      <rPr>
        <b/>
        <sz val="7"/>
        <color rgb="FF333333"/>
        <rFont val="Arial"/>
        <family val="2"/>
      </rPr>
      <t>Date Sent to AP</t>
    </r>
  </si>
  <si>
    <r>
      <rPr>
        <b/>
        <sz val="7"/>
        <color rgb="FF333333"/>
        <rFont val="Arial"/>
        <family val="2"/>
      </rPr>
      <t>Fill Rate Cost</t>
    </r>
  </si>
  <si>
    <r>
      <rPr>
        <b/>
        <sz val="7"/>
        <color rgb="FF333333"/>
        <rFont val="Arial"/>
        <family val="2"/>
      </rPr>
      <t>Offset</t>
    </r>
  </si>
  <si>
    <r>
      <rPr>
        <b/>
        <sz val="7"/>
        <color rgb="FF333333"/>
        <rFont val="Arial"/>
        <family val="2"/>
      </rPr>
      <t>What-If Offset</t>
    </r>
  </si>
  <si>
    <r>
      <rPr>
        <b/>
        <sz val="7"/>
        <color rgb="FF333333"/>
        <rFont val="Arial"/>
        <family val="2"/>
      </rPr>
      <t>Comments (See Help)</t>
    </r>
  </si>
  <si>
    <r>
      <rPr>
        <b/>
        <sz val="7"/>
        <color rgb="FF333333"/>
        <rFont val="Arial"/>
        <family val="2"/>
      </rPr>
      <t>Examples</t>
    </r>
  </si>
  <si>
    <r>
      <rPr>
        <sz val="7"/>
        <color rgb="FF212121"/>
        <rFont val="Arial"/>
        <family val="2"/>
      </rPr>
      <t>2019/43</t>
    </r>
  </si>
  <si>
    <r>
      <rPr>
        <sz val="7"/>
        <color rgb="FF212121"/>
        <rFont val="Arial"/>
        <family val="2"/>
      </rPr>
      <t>Fill Rate - Shortage on Order</t>
    </r>
  </si>
  <si>
    <r>
      <rPr>
        <sz val="8"/>
        <color rgb="FF212121"/>
        <rFont val="Arial"/>
        <family val="2"/>
      </rPr>
      <t>NON POM PO</t>
    </r>
  </si>
  <si>
    <r>
      <rPr>
        <sz val="8"/>
        <color rgb="FF212121"/>
        <rFont val="Arial"/>
        <family val="2"/>
      </rPr>
      <t>Order Qty</t>
    </r>
  </si>
  <si>
    <r>
      <rPr>
        <sz val="8"/>
        <color rgb="FF212121"/>
        <rFont val="Arial"/>
        <family val="2"/>
      </rPr>
      <t>Rcvd Qty</t>
    </r>
  </si>
  <si>
    <r>
      <rPr>
        <sz val="8"/>
        <color rgb="FF212121"/>
        <rFont val="Arial"/>
        <family val="2"/>
      </rPr>
      <t>Credited Qty</t>
    </r>
  </si>
  <si>
    <r>
      <rPr>
        <sz val="8"/>
        <color rgb="FF212121"/>
        <rFont val="Arial"/>
        <family val="2"/>
      </rPr>
      <t>Variance Qty</t>
    </r>
  </si>
  <si>
    <r>
      <rPr>
        <sz val="8"/>
        <color rgb="FF212121"/>
        <rFont val="Arial"/>
        <family val="2"/>
      </rPr>
      <t>Tolerance Qty **</t>
    </r>
  </si>
  <si>
    <r>
      <rPr>
        <sz val="8"/>
        <color rgb="FF212121"/>
        <rFont val="Arial"/>
        <family val="2"/>
      </rPr>
      <t>Out Of Tolerance Qty</t>
    </r>
  </si>
  <si>
    <r>
      <rPr>
        <sz val="8"/>
        <color rgb="FF212121"/>
        <rFont val="Arial"/>
        <family val="2"/>
      </rPr>
      <t>Out of Tolerance Merch Cost</t>
    </r>
  </si>
  <si>
    <r>
      <rPr>
        <sz val="8"/>
        <color rgb="FF212121"/>
        <rFont val="Arial"/>
        <family val="2"/>
      </rPr>
      <t>Offset</t>
    </r>
  </si>
  <si>
    <r>
      <rPr>
        <sz val="8"/>
        <color rgb="FF212121"/>
        <rFont val="Arial"/>
        <family val="2"/>
      </rPr>
      <t>What-If Offset</t>
    </r>
  </si>
  <si>
    <r>
      <rPr>
        <sz val="8"/>
        <color rgb="FF212121"/>
        <rFont val="Arial"/>
        <family val="2"/>
      </rPr>
      <t>Lot</t>
    </r>
  </si>
  <si>
    <r>
      <rPr>
        <sz val="8"/>
        <color rgb="FF212121"/>
        <rFont val="Arial"/>
        <family val="2"/>
      </rPr>
      <t>Line</t>
    </r>
  </si>
  <si>
    <r>
      <rPr>
        <sz val="8"/>
        <color rgb="FF212121"/>
        <rFont val="Arial"/>
        <family val="2"/>
      </rPr>
      <t>Size</t>
    </r>
  </si>
  <si>
    <r>
      <rPr>
        <sz val="8"/>
        <color rgb="FF212121"/>
        <rFont val="Arial"/>
        <family val="2"/>
      </rPr>
      <t>Out of Tolerance Qty</t>
    </r>
  </si>
  <si>
    <r>
      <rPr>
        <sz val="8"/>
        <color rgb="FF212121"/>
        <rFont val="Arial"/>
        <family val="2"/>
      </rPr>
      <t>Early Ship</t>
    </r>
  </si>
  <si>
    <r>
      <rPr>
        <sz val="8"/>
        <color rgb="FF212121"/>
        <rFont val="Arial"/>
        <family val="2"/>
      </rPr>
      <t>Original Cancel</t>
    </r>
  </si>
  <si>
    <r>
      <rPr>
        <sz val="7"/>
        <color rgb="FF212121"/>
        <rFont val="Arial"/>
        <family val="2"/>
      </rPr>
      <t>*ONLY</t>
    </r>
  </si>
  <si>
    <r>
      <rPr>
        <b/>
        <sz val="8"/>
        <color rgb="FF212121"/>
        <rFont val="Arial"/>
        <family val="2"/>
      </rPr>
      <t>DI Details</t>
    </r>
  </si>
  <si>
    <r>
      <rPr>
        <sz val="8"/>
        <color rgb="FF212121"/>
        <rFont val="Arial"/>
        <family val="2"/>
      </rPr>
      <t>Store</t>
    </r>
  </si>
  <si>
    <r>
      <rPr>
        <sz val="8"/>
        <color rgb="FF212121"/>
        <rFont val="Arial"/>
        <family val="2"/>
      </rPr>
      <t>DI #</t>
    </r>
  </si>
  <si>
    <r>
      <rPr>
        <sz val="7"/>
        <color rgb="FF212121"/>
        <rFont val="Arial"/>
        <family val="2"/>
      </rPr>
      <t>1509-9</t>
    </r>
  </si>
  <si>
    <r>
      <rPr>
        <sz val="7"/>
        <rFont val="Arial"/>
        <family val="2"/>
      </rPr>
      <t>2850    0508    *ONLY            34                    32                      32                           2                                2                                        0                          9/23/2019              10/1/2019</t>
    </r>
  </si>
  <si>
    <r>
      <rPr>
        <sz val="7"/>
        <color rgb="FF212121"/>
        <rFont val="Arial"/>
        <family val="2"/>
      </rPr>
      <t>2457-0</t>
    </r>
  </si>
  <si>
    <r>
      <rPr>
        <sz val="7"/>
        <rFont val="Arial"/>
        <family val="2"/>
      </rPr>
      <t xml:space="preserve">2851    </t>
    </r>
    <r>
      <rPr>
        <sz val="7"/>
        <color rgb="FF212121"/>
        <rFont val="Arial"/>
        <family val="2"/>
      </rPr>
      <t xml:space="preserve">0507    *ONLY            98                    54                       </t>
    </r>
    <r>
      <rPr>
        <sz val="7"/>
        <rFont val="Arial"/>
        <family val="2"/>
      </rPr>
      <t xml:space="preserve">54                          </t>
    </r>
    <r>
      <rPr>
        <sz val="7"/>
        <color rgb="FF212121"/>
        <rFont val="Arial"/>
        <family val="2"/>
      </rPr>
      <t xml:space="preserve">44                               </t>
    </r>
    <r>
      <rPr>
        <sz val="7"/>
        <rFont val="Arial"/>
        <family val="2"/>
      </rPr>
      <t xml:space="preserve">5                                       39                         </t>
    </r>
    <r>
      <rPr>
        <sz val="7"/>
        <color rgb="FF212121"/>
        <rFont val="Arial"/>
        <family val="2"/>
      </rPr>
      <t xml:space="preserve">9/23/2019              </t>
    </r>
    <r>
      <rPr>
        <sz val="7"/>
        <rFont val="Arial"/>
        <family val="2"/>
      </rPr>
      <t>10/1/2019</t>
    </r>
  </si>
  <si>
    <r>
      <rPr>
        <sz val="7"/>
        <color rgb="FF212121"/>
        <rFont val="Arial"/>
        <family val="2"/>
      </rPr>
      <t>0005-9</t>
    </r>
  </si>
  <si>
    <r>
      <rPr>
        <sz val="7"/>
        <rFont val="Arial"/>
        <family val="2"/>
      </rPr>
      <t>0260-0</t>
    </r>
  </si>
  <si>
    <r>
      <rPr>
        <sz val="7"/>
        <color rgb="FF212121"/>
        <rFont val="Arial"/>
        <family val="2"/>
      </rPr>
      <t>0395-4</t>
    </r>
  </si>
  <si>
    <r>
      <rPr>
        <sz val="7"/>
        <rFont val="Arial"/>
        <family val="2"/>
      </rPr>
      <t>0478-8</t>
    </r>
  </si>
  <si>
    <r>
      <rPr>
        <sz val="7"/>
        <color rgb="FF212121"/>
        <rFont val="Arial"/>
        <family val="2"/>
      </rPr>
      <t>0549-6</t>
    </r>
  </si>
  <si>
    <r>
      <rPr>
        <sz val="7"/>
        <rFont val="Arial"/>
        <family val="2"/>
      </rPr>
      <t>0566-0</t>
    </r>
  </si>
  <si>
    <r>
      <rPr>
        <sz val="7"/>
        <color rgb="FF212121"/>
        <rFont val="Arial"/>
        <family val="2"/>
      </rPr>
      <t>0578-5</t>
    </r>
  </si>
  <si>
    <r>
      <rPr>
        <sz val="7"/>
        <rFont val="Arial"/>
        <family val="2"/>
      </rPr>
      <t>0691-6</t>
    </r>
  </si>
  <si>
    <r>
      <rPr>
        <sz val="7"/>
        <color rgb="FF212121"/>
        <rFont val="Arial"/>
        <family val="2"/>
      </rPr>
      <t>0699-9</t>
    </r>
  </si>
  <si>
    <r>
      <rPr>
        <sz val="7"/>
        <rFont val="Arial"/>
        <family val="2"/>
      </rPr>
      <t>0739-3</t>
    </r>
  </si>
  <si>
    <r>
      <rPr>
        <sz val="7"/>
        <color rgb="FF212121"/>
        <rFont val="Arial"/>
        <family val="2"/>
      </rPr>
      <t>0881-3</t>
    </r>
  </si>
  <si>
    <r>
      <rPr>
        <sz val="7"/>
        <rFont val="Arial"/>
        <family val="2"/>
      </rPr>
      <t>0899-5</t>
    </r>
  </si>
  <si>
    <r>
      <rPr>
        <sz val="7"/>
        <color rgb="FF212121"/>
        <rFont val="Arial"/>
        <family val="2"/>
      </rPr>
      <t>1128-8</t>
    </r>
  </si>
  <si>
    <r>
      <rPr>
        <sz val="7"/>
        <rFont val="Arial"/>
        <family val="2"/>
      </rPr>
      <t>1180-9</t>
    </r>
  </si>
  <si>
    <r>
      <rPr>
        <sz val="7"/>
        <color rgb="FF212121"/>
        <rFont val="Arial"/>
        <family val="2"/>
      </rPr>
      <t>1256-7</t>
    </r>
  </si>
  <si>
    <r>
      <rPr>
        <sz val="7"/>
        <rFont val="Arial"/>
        <family val="2"/>
      </rPr>
      <t>1392-0</t>
    </r>
  </si>
  <si>
    <r>
      <rPr>
        <sz val="7"/>
        <color rgb="FF212121"/>
        <rFont val="Arial"/>
        <family val="2"/>
      </rPr>
      <t>1413-4</t>
    </r>
  </si>
  <si>
    <r>
      <rPr>
        <sz val="7"/>
        <rFont val="Arial"/>
        <family val="2"/>
      </rPr>
      <t>1559-4</t>
    </r>
  </si>
  <si>
    <r>
      <rPr>
        <sz val="7"/>
        <color rgb="FF212121"/>
        <rFont val="Arial"/>
        <family val="2"/>
      </rPr>
      <t>1591-7</t>
    </r>
  </si>
  <si>
    <r>
      <rPr>
        <sz val="7"/>
        <rFont val="Arial"/>
        <family val="2"/>
      </rPr>
      <t>1612-1</t>
    </r>
  </si>
  <si>
    <r>
      <rPr>
        <sz val="7"/>
        <color rgb="FF212121"/>
        <rFont val="Arial"/>
        <family val="2"/>
      </rPr>
      <t>1749-1</t>
    </r>
  </si>
  <si>
    <r>
      <rPr>
        <sz val="7"/>
        <rFont val="Arial"/>
        <family val="2"/>
      </rPr>
      <t>2851    0606    *ONLY           118                   96                       96                          22                               6                                       16                         9/23/2019              10/1/2019</t>
    </r>
  </si>
  <si>
    <r>
      <rPr>
        <sz val="7"/>
        <color rgb="FF212121"/>
        <rFont val="Arial"/>
        <family val="2"/>
      </rPr>
      <t>0168-5</t>
    </r>
  </si>
  <si>
    <r>
      <rPr>
        <sz val="7"/>
        <rFont val="Arial"/>
        <family val="2"/>
      </rPr>
      <t>0171-9</t>
    </r>
  </si>
  <si>
    <r>
      <rPr>
        <sz val="7"/>
        <color rgb="FF212121"/>
        <rFont val="Arial"/>
        <family val="2"/>
      </rPr>
      <t>0232-9</t>
    </r>
  </si>
  <si>
    <r>
      <rPr>
        <sz val="7"/>
        <rFont val="Arial"/>
        <family val="2"/>
      </rPr>
      <t>0389-7</t>
    </r>
  </si>
  <si>
    <r>
      <rPr>
        <sz val="7"/>
        <color rgb="FF212121"/>
        <rFont val="Arial"/>
        <family val="2"/>
      </rPr>
      <t>0496-0</t>
    </r>
  </si>
  <si>
    <r>
      <rPr>
        <sz val="7"/>
        <rFont val="Arial"/>
        <family val="2"/>
      </rPr>
      <t>0529-8</t>
    </r>
  </si>
  <si>
    <r>
      <rPr>
        <sz val="7"/>
        <color rgb="FF212121"/>
        <rFont val="Arial"/>
        <family val="2"/>
      </rPr>
      <t>0557-9</t>
    </r>
  </si>
  <si>
    <r>
      <rPr>
        <sz val="7"/>
        <rFont val="Arial"/>
        <family val="2"/>
      </rPr>
      <t>0620-5</t>
    </r>
  </si>
  <si>
    <r>
      <rPr>
        <sz val="7"/>
        <color rgb="FF212121"/>
        <rFont val="Arial"/>
        <family val="2"/>
      </rPr>
      <t>0739-3</t>
    </r>
  </si>
  <si>
    <r>
      <rPr>
        <sz val="7"/>
        <rFont val="Arial"/>
        <family val="2"/>
      </rPr>
      <t>*ONLY</t>
    </r>
  </si>
  <si>
    <r>
      <rPr>
        <sz val="7"/>
        <color rgb="FF212121"/>
        <rFont val="Arial"/>
        <family val="2"/>
      </rPr>
      <t>2915-7</t>
    </r>
  </si>
  <si>
    <r>
      <rPr>
        <sz val="7"/>
        <color rgb="FF212121"/>
        <rFont val="Arial"/>
        <family val="2"/>
      </rPr>
      <t>0246-9</t>
    </r>
  </si>
  <si>
    <r>
      <rPr>
        <sz val="7"/>
        <rFont val="Arial"/>
        <family val="2"/>
      </rPr>
      <t>0611-4</t>
    </r>
  </si>
  <si>
    <r>
      <rPr>
        <sz val="7"/>
        <color rgb="FF212121"/>
        <rFont val="Arial"/>
        <family val="2"/>
      </rPr>
      <t>0652-8</t>
    </r>
  </si>
  <si>
    <r>
      <rPr>
        <sz val="7"/>
        <rFont val="Arial"/>
        <family val="2"/>
      </rPr>
      <t>0744-3</t>
    </r>
  </si>
  <si>
    <r>
      <rPr>
        <sz val="7"/>
        <color rgb="FF212121"/>
        <rFont val="Arial"/>
        <family val="2"/>
      </rPr>
      <t>0696-5</t>
    </r>
  </si>
  <si>
    <r>
      <rPr>
        <sz val="7"/>
        <rFont val="Arial"/>
        <family val="2"/>
      </rPr>
      <t>1308-6</t>
    </r>
  </si>
  <si>
    <r>
      <rPr>
        <sz val="7"/>
        <color rgb="FF212121"/>
        <rFont val="Arial"/>
        <family val="2"/>
      </rPr>
      <t>1360-7</t>
    </r>
  </si>
  <si>
    <r>
      <rPr>
        <sz val="7"/>
        <rFont val="Arial"/>
        <family val="2"/>
      </rPr>
      <t>1475-3</t>
    </r>
  </si>
  <si>
    <r>
      <rPr>
        <sz val="7"/>
        <color rgb="FF212121"/>
        <rFont val="Arial"/>
        <family val="2"/>
      </rPr>
      <t>1927-3</t>
    </r>
  </si>
  <si>
    <r>
      <rPr>
        <sz val="7"/>
        <rFont val="Arial"/>
        <family val="2"/>
      </rPr>
      <t>1960-4</t>
    </r>
  </si>
  <si>
    <r>
      <rPr>
        <sz val="7"/>
        <color rgb="FF212121"/>
        <rFont val="Arial"/>
        <family val="2"/>
      </rPr>
      <t>2021-4</t>
    </r>
  </si>
  <si>
    <r>
      <rPr>
        <sz val="7"/>
        <rFont val="Arial"/>
        <family val="2"/>
      </rPr>
      <t>2783-9</t>
    </r>
  </si>
  <si>
    <r>
      <rPr>
        <sz val="7"/>
        <color rgb="FF212121"/>
        <rFont val="Arial"/>
        <family val="2"/>
      </rPr>
      <t>2907-4</t>
    </r>
  </si>
  <si>
    <r>
      <rPr>
        <sz val="7"/>
        <rFont val="Arial"/>
        <family val="2"/>
      </rPr>
      <t>2941-3</t>
    </r>
  </si>
  <si>
    <r>
      <rPr>
        <sz val="7"/>
        <color rgb="FF212121"/>
        <rFont val="Arial"/>
        <family val="2"/>
      </rPr>
      <t>0174-3</t>
    </r>
  </si>
  <si>
    <r>
      <rPr>
        <sz val="7"/>
        <rFont val="Arial"/>
        <family val="2"/>
      </rPr>
      <t>0355-8</t>
    </r>
  </si>
  <si>
    <r>
      <rPr>
        <sz val="7"/>
        <color rgb="FF212121"/>
        <rFont val="Arial"/>
        <family val="2"/>
      </rPr>
      <t>0479-6</t>
    </r>
  </si>
  <si>
    <r>
      <rPr>
        <sz val="7"/>
        <rFont val="Arial"/>
        <family val="2"/>
      </rPr>
      <t>0562-9</t>
    </r>
  </si>
  <si>
    <r>
      <rPr>
        <sz val="7"/>
        <color rgb="FF212121"/>
        <rFont val="Arial"/>
        <family val="2"/>
      </rPr>
      <t>0702-1</t>
    </r>
  </si>
  <si>
    <r>
      <rPr>
        <sz val="7"/>
        <rFont val="Arial"/>
        <family val="2"/>
      </rPr>
      <t>0768-2</t>
    </r>
  </si>
  <si>
    <r>
      <rPr>
        <sz val="7"/>
        <color rgb="FF212121"/>
        <rFont val="Arial"/>
        <family val="2"/>
      </rPr>
      <t>0891-2</t>
    </r>
  </si>
  <si>
    <r>
      <rPr>
        <sz val="7"/>
        <rFont val="Arial"/>
        <family val="2"/>
      </rPr>
      <t>1432-4</t>
    </r>
  </si>
  <si>
    <r>
      <rPr>
        <sz val="7"/>
        <color rgb="FF212121"/>
        <rFont val="Arial"/>
        <family val="2"/>
      </rPr>
      <t>1480-3</t>
    </r>
  </si>
  <si>
    <r>
      <rPr>
        <sz val="7"/>
        <rFont val="Arial"/>
        <family val="2"/>
      </rPr>
      <t>1591-7</t>
    </r>
  </si>
  <si>
    <r>
      <rPr>
        <sz val="7"/>
        <color rgb="FF212121"/>
        <rFont val="Arial"/>
        <family val="2"/>
      </rPr>
      <t>1948-9</t>
    </r>
  </si>
  <si>
    <r>
      <rPr>
        <sz val="7"/>
        <rFont val="Arial"/>
        <family val="2"/>
      </rPr>
      <t>1976-0</t>
    </r>
  </si>
  <si>
    <r>
      <rPr>
        <sz val="7"/>
        <color rgb="FF212121"/>
        <rFont val="Arial"/>
        <family val="2"/>
      </rPr>
      <t>2040-4</t>
    </r>
  </si>
  <si>
    <r>
      <rPr>
        <sz val="7"/>
        <rFont val="Arial"/>
        <family val="2"/>
      </rPr>
      <t>2284-8</t>
    </r>
  </si>
  <si>
    <r>
      <rPr>
        <sz val="7"/>
        <color rgb="FF212121"/>
        <rFont val="Arial"/>
        <family val="2"/>
      </rPr>
      <t>2320-0</t>
    </r>
  </si>
  <si>
    <r>
      <rPr>
        <sz val="7"/>
        <rFont val="Arial"/>
        <family val="2"/>
      </rPr>
      <t>2419-0</t>
    </r>
  </si>
  <si>
    <r>
      <rPr>
        <sz val="7"/>
        <color rgb="FF212121"/>
        <rFont val="Arial"/>
        <family val="2"/>
      </rPr>
      <t>2434-9</t>
    </r>
  </si>
  <si>
    <r>
      <rPr>
        <sz val="7"/>
        <rFont val="Arial"/>
        <family val="2"/>
      </rPr>
      <t>2651-8</t>
    </r>
  </si>
  <si>
    <r>
      <rPr>
        <sz val="7"/>
        <color rgb="FF212121"/>
        <rFont val="Arial"/>
        <family val="2"/>
      </rPr>
      <t>2739-1</t>
    </r>
  </si>
  <si>
    <r>
      <rPr>
        <sz val="7"/>
        <rFont val="Arial"/>
        <family val="2"/>
      </rPr>
      <t>2833-2</t>
    </r>
  </si>
  <si>
    <r>
      <rPr>
        <sz val="7"/>
        <color rgb="FF212121"/>
        <rFont val="Arial"/>
        <family val="2"/>
      </rPr>
      <t>2842-3</t>
    </r>
  </si>
  <si>
    <r>
      <rPr>
        <sz val="7"/>
        <rFont val="Arial"/>
        <family val="2"/>
      </rPr>
      <t>2846-4</t>
    </r>
  </si>
  <si>
    <r>
      <rPr>
        <sz val="7"/>
        <color rgb="FF212121"/>
        <rFont val="Arial"/>
        <family val="2"/>
      </rPr>
      <t>2906-6</t>
    </r>
  </si>
  <si>
    <r>
      <rPr>
        <sz val="7"/>
        <rFont val="Arial"/>
        <family val="2"/>
      </rPr>
      <t>2912-4</t>
    </r>
  </si>
  <si>
    <r>
      <rPr>
        <sz val="7"/>
        <color rgb="FF212121"/>
        <rFont val="Arial"/>
        <family val="2"/>
      </rPr>
      <t>2922-3</t>
    </r>
  </si>
  <si>
    <r>
      <rPr>
        <sz val="7"/>
        <rFont val="Arial"/>
        <family val="2"/>
      </rPr>
      <t>2926-4</t>
    </r>
  </si>
  <si>
    <r>
      <rPr>
        <sz val="7"/>
        <color rgb="FF212121"/>
        <rFont val="Arial"/>
        <family val="2"/>
      </rPr>
      <t>2995-9</t>
    </r>
  </si>
  <si>
    <r>
      <rPr>
        <sz val="7"/>
        <color rgb="FF212121"/>
        <rFont val="Arial"/>
        <family val="2"/>
      </rPr>
      <t>0260-0</t>
    </r>
  </si>
  <si>
    <r>
      <rPr>
        <sz val="7"/>
        <rFont val="Arial"/>
        <family val="2"/>
      </rPr>
      <t>1362-3</t>
    </r>
  </si>
  <si>
    <r>
      <rPr>
        <sz val="7"/>
        <color rgb="FF212121"/>
        <rFont val="Arial"/>
        <family val="2"/>
      </rPr>
      <t>2490-1</t>
    </r>
  </si>
  <si>
    <r>
      <rPr>
        <sz val="7"/>
        <rFont val="Arial"/>
        <family val="2"/>
      </rPr>
      <t>1037-1</t>
    </r>
  </si>
  <si>
    <r>
      <rPr>
        <sz val="7"/>
        <rFont val="Arial"/>
        <family val="2"/>
      </rPr>
      <t>2498-4</t>
    </r>
  </si>
  <si>
    <r>
      <rPr>
        <sz val="7"/>
        <color rgb="FF212121"/>
        <rFont val="Arial"/>
        <family val="2"/>
      </rPr>
      <t>2524-7</t>
    </r>
  </si>
  <si>
    <r>
      <rPr>
        <sz val="7"/>
        <rFont val="Arial"/>
        <family val="2"/>
      </rPr>
      <t>2677-3</t>
    </r>
  </si>
  <si>
    <r>
      <rPr>
        <sz val="7"/>
        <color rgb="FF212121"/>
        <rFont val="Arial"/>
        <family val="2"/>
      </rPr>
      <t>2770-6</t>
    </r>
  </si>
  <si>
    <r>
      <rPr>
        <sz val="7"/>
        <rFont val="Arial"/>
        <family val="2"/>
      </rPr>
      <t>2826-6</t>
    </r>
  </si>
  <si>
    <r>
      <rPr>
        <sz val="7"/>
        <color rgb="FF212121"/>
        <rFont val="Arial"/>
        <family val="2"/>
      </rPr>
      <t>2969-4</t>
    </r>
  </si>
  <si>
    <r>
      <rPr>
        <sz val="7"/>
        <color rgb="FF212121"/>
        <rFont val="Arial"/>
        <family val="2"/>
      </rPr>
      <t>2795-3</t>
    </r>
  </si>
  <si>
    <r>
      <rPr>
        <sz val="7"/>
        <color rgb="FF212121"/>
        <rFont val="Arial"/>
        <family val="2"/>
      </rPr>
      <t>0631-2</t>
    </r>
  </si>
  <si>
    <r>
      <rPr>
        <sz val="7"/>
        <color rgb="FF212121"/>
        <rFont val="Arial"/>
        <family val="2"/>
      </rPr>
      <t>2617-9</t>
    </r>
  </si>
  <si>
    <r>
      <rPr>
        <sz val="7"/>
        <color rgb="FF212121"/>
        <rFont val="Arial"/>
        <family val="2"/>
      </rPr>
      <t>0241-0</t>
    </r>
  </si>
  <si>
    <r>
      <rPr>
        <sz val="7"/>
        <color rgb="FF212121"/>
        <rFont val="Arial"/>
        <family val="2"/>
      </rPr>
      <t>0384-8</t>
    </r>
  </si>
  <si>
    <r>
      <rPr>
        <sz val="7"/>
        <color rgb="FF212121"/>
        <rFont val="Arial"/>
        <family val="2"/>
      </rPr>
      <t>0907-6</t>
    </r>
  </si>
  <si>
    <r>
      <rPr>
        <sz val="7"/>
        <rFont val="Arial"/>
        <family val="2"/>
      </rPr>
      <t>1360-7</t>
    </r>
  </si>
  <si>
    <r>
      <rPr>
        <sz val="7"/>
        <color rgb="FF212121"/>
        <rFont val="Arial"/>
        <family val="2"/>
      </rPr>
      <t>1924-0</t>
    </r>
  </si>
  <si>
    <r>
      <rPr>
        <sz val="7"/>
        <rFont val="Arial"/>
        <family val="2"/>
      </rPr>
      <t>2320-0</t>
    </r>
  </si>
  <si>
    <r>
      <rPr>
        <sz val="7"/>
        <color rgb="FF212121"/>
        <rFont val="Arial"/>
        <family val="2"/>
      </rPr>
      <t>2914-0</t>
    </r>
  </si>
  <si>
    <t>Week</t>
    <phoneticPr fontId="20" type="noConversion"/>
  </si>
  <si>
    <t>Sub</t>
    <phoneticPr fontId="20" type="noConversion"/>
  </si>
  <si>
    <t>Reference</t>
  </si>
  <si>
    <t>Error Description</t>
    <phoneticPr fontId="20" type="noConversion"/>
  </si>
  <si>
    <t>Date Sent to AP</t>
    <phoneticPr fontId="20" type="noConversion"/>
  </si>
  <si>
    <t>Fill Rate Cost</t>
    <phoneticPr fontId="20" type="noConversion"/>
  </si>
  <si>
    <t>Offset</t>
  </si>
  <si>
    <t>What-If Offset</t>
  </si>
  <si>
    <t>Comments (See Help)</t>
    <phoneticPr fontId="20" type="noConversion"/>
  </si>
  <si>
    <t>Examples</t>
    <phoneticPr fontId="20" type="noConversion"/>
  </si>
  <si>
    <t>NON POM PO</t>
  </si>
  <si>
    <t>Order Qty</t>
  </si>
  <si>
    <t>Rcvd Qty</t>
  </si>
  <si>
    <t>Credited Qty</t>
  </si>
  <si>
    <t>Variance Qty</t>
  </si>
  <si>
    <t>Tolerance Qty **</t>
  </si>
  <si>
    <t>Out Of Tolerance Qty</t>
  </si>
  <si>
    <t>Out of Tolerance Merch Cost</t>
  </si>
  <si>
    <t>DI Details</t>
  </si>
  <si>
    <t>JLA investigation</t>
    <phoneticPr fontId="20" type="noConversion"/>
  </si>
  <si>
    <t>Lot</t>
  </si>
  <si>
    <t>Line</t>
  </si>
  <si>
    <t>Size</t>
  </si>
  <si>
    <t>Out of Tolerance Qty</t>
  </si>
  <si>
    <t>Early Ship</t>
  </si>
  <si>
    <t>Original Cancel</t>
  </si>
  <si>
    <t>Store</t>
  </si>
  <si>
    <t>DI#</t>
    <phoneticPr fontId="20" type="noConversion"/>
  </si>
  <si>
    <t>JCP Lot &amp; Line</t>
    <phoneticPr fontId="20" type="noConversion"/>
  </si>
  <si>
    <t>JLA item</t>
    <phoneticPr fontId="20" type="noConversion"/>
  </si>
  <si>
    <t>JCP PO NO#</t>
    <phoneticPr fontId="20" type="noConversion"/>
  </si>
  <si>
    <t>LIC send date</t>
    <phoneticPr fontId="20" type="noConversion"/>
  </si>
  <si>
    <t>Master reason</t>
    <phoneticPr fontId="20" type="noConversion"/>
  </si>
  <si>
    <t>Detail reason</t>
    <phoneticPr fontId="20" type="noConversion"/>
  </si>
  <si>
    <t>Price</t>
    <phoneticPr fontId="20" type="noConversion"/>
  </si>
  <si>
    <t>Chargeback $</t>
    <phoneticPr fontId="20" type="noConversion"/>
  </si>
  <si>
    <t xml:space="preserve">Chargeback valid? </t>
  </si>
  <si>
    <t>Email support</t>
    <phoneticPr fontId="25" type="noConversion"/>
  </si>
  <si>
    <t>*ONLY</t>
    <phoneticPr fontId="20" type="noConversion"/>
  </si>
  <si>
    <t>N</t>
    <phoneticPr fontId="20" type="noConversion"/>
  </si>
  <si>
    <t>*ONLY</t>
    <phoneticPr fontId="20" type="noConversion"/>
  </si>
  <si>
    <t>0005-9</t>
  </si>
  <si>
    <t xml:space="preserve">JLA inventory accuracy. </t>
    <phoneticPr fontId="20" type="noConversion"/>
  </si>
  <si>
    <t>1927-3</t>
  </si>
  <si>
    <t>2021-4</t>
  </si>
  <si>
    <t>*ONLY</t>
    <phoneticPr fontId="20" type="noConversion"/>
  </si>
  <si>
    <t xml:space="preserve">JLA inventory accuracy. </t>
    <phoneticPr fontId="20" type="noConversion"/>
  </si>
  <si>
    <t>Y</t>
    <phoneticPr fontId="20" type="noConversion"/>
  </si>
  <si>
    <t>0246-9</t>
  </si>
  <si>
    <t>0355-8</t>
  </si>
  <si>
    <t>0566-0</t>
  </si>
  <si>
    <t>0744-3</t>
  </si>
  <si>
    <t>1480-3</t>
  </si>
  <si>
    <t>1559-4</t>
  </si>
  <si>
    <t>2320-0</t>
  </si>
  <si>
    <t>2434-9</t>
  </si>
  <si>
    <t>2783-9</t>
  </si>
  <si>
    <t>2826-6</t>
  </si>
  <si>
    <t>2833-2</t>
  </si>
  <si>
    <t>2846-4</t>
  </si>
  <si>
    <t>*ONLY</t>
    <phoneticPr fontId="20" type="noConversion"/>
  </si>
  <si>
    <t>0260-0</t>
  </si>
  <si>
    <t xml:space="preserve">JLA inventory accuracy. </t>
    <phoneticPr fontId="20" type="noConversion"/>
  </si>
  <si>
    <t>Y</t>
    <phoneticPr fontId="20" type="noConversion"/>
  </si>
  <si>
    <t>2677-3</t>
  </si>
  <si>
    <t>0389-7</t>
  </si>
  <si>
    <t>0557-9</t>
  </si>
  <si>
    <t>0620-5</t>
  </si>
  <si>
    <t>2617-9</t>
  </si>
  <si>
    <t>*ONLY</t>
    <phoneticPr fontId="20" type="noConversion"/>
  </si>
  <si>
    <t>2842-3</t>
  </si>
  <si>
    <t>2907-4</t>
  </si>
  <si>
    <t>Revised Master Reason</t>
    <phoneticPr fontId="19" type="noConversion"/>
  </si>
  <si>
    <t>Is CB Valid? Y/N</t>
    <phoneticPr fontId="27" type="noConversion"/>
  </si>
  <si>
    <t>JCP did not give us enough lead time to build inventory for newly projected/additional demand.</t>
    <phoneticPr fontId="19" type="noConversion"/>
  </si>
  <si>
    <t>N</t>
    <phoneticPr fontId="19" type="noConversion"/>
  </si>
  <si>
    <t>Test item. BBB ordered more than projections</t>
    <phoneticPr fontId="19" type="noConversion"/>
  </si>
  <si>
    <t>Discontinued item. BBB still order.</t>
    <phoneticPr fontId="19" type="noConversion"/>
  </si>
  <si>
    <t>Massive west coast port delay due to labor dispute.</t>
    <phoneticPr fontId="19" type="noConversion"/>
  </si>
  <si>
    <t>Cancelled by BBB EDI 860</t>
    <phoneticPr fontId="19" type="noConversion"/>
  </si>
  <si>
    <t>We shipped the PO line</t>
    <phoneticPr fontId="19" type="noConversion"/>
  </si>
  <si>
    <t>OOSN not sent</t>
    <phoneticPr fontId="19" type="noConversion"/>
  </si>
  <si>
    <t>Y</t>
    <phoneticPr fontId="19" type="noConversion"/>
  </si>
  <si>
    <t>JLA under forecast.</t>
    <phoneticPr fontId="19" type="noConversion"/>
  </si>
  <si>
    <t xml:space="preserve">JLA inventory accuracy. </t>
    <phoneticPr fontId="20" type="noConversion"/>
  </si>
  <si>
    <t>Status</t>
  </si>
  <si>
    <t>UPC</t>
  </si>
  <si>
    <t>Style_Number</t>
  </si>
  <si>
    <t>Pattern</t>
  </si>
  <si>
    <t>Description</t>
  </si>
  <si>
    <t>Color</t>
  </si>
  <si>
    <t>Case_Pack</t>
  </si>
  <si>
    <t>Category</t>
  </si>
  <si>
    <t>Build Cost</t>
  </si>
  <si>
    <t>Width</t>
  </si>
  <si>
    <t>Length</t>
  </si>
  <si>
    <t>Height</t>
  </si>
  <si>
    <t>CustItemNo</t>
  </si>
  <si>
    <t>Price</t>
  </si>
  <si>
    <t>Store count</t>
  </si>
  <si>
    <t>Storeline</t>
  </si>
  <si>
    <t>Description2</t>
  </si>
  <si>
    <t>JCP store sku</t>
  </si>
  <si>
    <t>Active</t>
  </si>
  <si>
    <t>086569944092</t>
  </si>
  <si>
    <t>JC20-646</t>
  </si>
  <si>
    <t>400TC Liquid Cotton Sheet Set</t>
  </si>
  <si>
    <t>F 400TC Liquid Cotton Sheet Se</t>
  </si>
  <si>
    <t>Pure White</t>
  </si>
  <si>
    <t>Full: 81x96/21x32"(2)/54x75+16"</t>
  </si>
  <si>
    <t xml:space="preserve">20 </t>
  </si>
  <si>
    <t>72328500059</t>
  </si>
  <si>
    <t>508</t>
  </si>
  <si>
    <t>F 400TC Liquid Cotton Sheet Set</t>
  </si>
  <si>
    <t>086569944108</t>
  </si>
  <si>
    <t>JC20-647</t>
  </si>
  <si>
    <t>Q 400TC Liquid Cotton Sheet Se</t>
  </si>
  <si>
    <t>Queen: 90x108"/21x32"(2)/60x80+16"</t>
  </si>
  <si>
    <t>72328510059</t>
  </si>
  <si>
    <t>507</t>
  </si>
  <si>
    <t>Q 400TC Liquid Cotton Sheet Set</t>
  </si>
  <si>
    <t>086569944115</t>
  </si>
  <si>
    <t>JC20-648</t>
  </si>
  <si>
    <t>K 400TC Liquid Cotton Sheet Se</t>
  </si>
  <si>
    <t>King: 108x108"/21x40"(2)/78x80+16"</t>
  </si>
  <si>
    <t>72328520059</t>
  </si>
  <si>
    <t>506</t>
  </si>
  <si>
    <t>K 400TC Liquid Cotton Sheet Set</t>
  </si>
  <si>
    <t>086569944139</t>
  </si>
  <si>
    <t>JC20-649</t>
  </si>
  <si>
    <t>CK 400TC Liquid Cotton Sheet S</t>
  </si>
  <si>
    <t>Cal King: 108x108"/21x40"/72x84+16"</t>
  </si>
  <si>
    <t>72328530059</t>
  </si>
  <si>
    <t>505</t>
  </si>
  <si>
    <t>CK 400TC Liquid Cotton Sheet Set</t>
  </si>
  <si>
    <t>086569944177</t>
  </si>
  <si>
    <t>JC21-650</t>
  </si>
  <si>
    <t>Std Liquid Cotton Pillowcase</t>
  </si>
  <si>
    <t>Standard: 21x32"</t>
  </si>
  <si>
    <t xml:space="preserve">21 </t>
  </si>
  <si>
    <t>72328540059</t>
  </si>
  <si>
    <t>504</t>
  </si>
  <si>
    <t>086569944184</t>
  </si>
  <si>
    <t>JC21-651</t>
  </si>
  <si>
    <t>K Liquid Cotton Pillowcase</t>
  </si>
  <si>
    <t>King: 21x40"</t>
  </si>
  <si>
    <t>72328550059</t>
  </si>
  <si>
    <t>503</t>
  </si>
  <si>
    <t>086569944191</t>
  </si>
  <si>
    <t>JC20-652</t>
  </si>
  <si>
    <t>White Sand</t>
  </si>
  <si>
    <t>72328500083</t>
  </si>
  <si>
    <t>805</t>
  </si>
  <si>
    <t>086569944207</t>
  </si>
  <si>
    <t>JC20-653</t>
  </si>
  <si>
    <t>72328510083</t>
  </si>
  <si>
    <t>804</t>
  </si>
  <si>
    <t>086569944214</t>
  </si>
  <si>
    <t>JC20-654</t>
  </si>
  <si>
    <t>72328520083</t>
  </si>
  <si>
    <t>803</t>
  </si>
  <si>
    <t>086569944221</t>
  </si>
  <si>
    <t>JC20-655</t>
  </si>
  <si>
    <t>72328530083</t>
  </si>
  <si>
    <t>802</t>
  </si>
  <si>
    <t>086569944238</t>
  </si>
  <si>
    <t>JC21-656</t>
  </si>
  <si>
    <t>72328540083</t>
  </si>
  <si>
    <t>801</t>
  </si>
  <si>
    <t>086569944245</t>
  </si>
  <si>
    <t>JC21-657</t>
  </si>
  <si>
    <t>72328550083</t>
  </si>
  <si>
    <t>800</t>
  </si>
  <si>
    <t>086569944252</t>
  </si>
  <si>
    <t>JC20-658</t>
  </si>
  <si>
    <t>Seafoam</t>
  </si>
  <si>
    <t>72328500075</t>
  </si>
  <si>
    <t>706</t>
  </si>
  <si>
    <t>086569944269</t>
  </si>
  <si>
    <t>JC20-659</t>
  </si>
  <si>
    <t>72328510075</t>
  </si>
  <si>
    <t>705</t>
  </si>
  <si>
    <t>086569944276</t>
  </si>
  <si>
    <t>JC20-660</t>
  </si>
  <si>
    <t>72328520075</t>
  </si>
  <si>
    <t>704</t>
  </si>
  <si>
    <t>086569944283</t>
  </si>
  <si>
    <t>JC20-661</t>
  </si>
  <si>
    <t>72328530075</t>
  </si>
  <si>
    <t>703</t>
  </si>
  <si>
    <t>086569944290</t>
  </si>
  <si>
    <t>JC21-662</t>
  </si>
  <si>
    <t>72328540075</t>
  </si>
  <si>
    <t>702</t>
  </si>
  <si>
    <t>086569944306</t>
  </si>
  <si>
    <t>JC21-663</t>
  </si>
  <si>
    <t>72328550075</t>
  </si>
  <si>
    <t>701</t>
  </si>
  <si>
    <t>086569944313</t>
  </si>
  <si>
    <t>JC20-664</t>
  </si>
  <si>
    <t>Rose Smoke</t>
  </si>
  <si>
    <t>72328500067</t>
  </si>
  <si>
    <t>607</t>
  </si>
  <si>
    <t>086569944320</t>
  </si>
  <si>
    <t>JC20-665</t>
  </si>
  <si>
    <t>72328510067</t>
  </si>
  <si>
    <t>606</t>
  </si>
  <si>
    <t>086569944337</t>
  </si>
  <si>
    <t>JC20-666</t>
  </si>
  <si>
    <t>72328520067</t>
  </si>
  <si>
    <t>605</t>
  </si>
  <si>
    <t>086569944344</t>
  </si>
  <si>
    <t>JC20-667</t>
  </si>
  <si>
    <t>72328530067</t>
  </si>
  <si>
    <t>604</t>
  </si>
  <si>
    <t>086569944351</t>
  </si>
  <si>
    <t>JC21-668</t>
  </si>
  <si>
    <t>72328540067</t>
  </si>
  <si>
    <t>603</t>
  </si>
  <si>
    <t>086569944368</t>
  </si>
  <si>
    <t>JC21-669</t>
  </si>
  <si>
    <t>72328550067</t>
  </si>
  <si>
    <t>602</t>
  </si>
  <si>
    <t>086569944375</t>
  </si>
  <si>
    <t>JC20-670</t>
  </si>
  <si>
    <t>Mocha</t>
  </si>
  <si>
    <t>72328500034</t>
  </si>
  <si>
    <t>300</t>
  </si>
  <si>
    <t>086569944382</t>
  </si>
  <si>
    <t>JC20-671</t>
  </si>
  <si>
    <t>72328510034</t>
  </si>
  <si>
    <t>309</t>
  </si>
  <si>
    <t>086569944399</t>
  </si>
  <si>
    <t>JC20-672</t>
  </si>
  <si>
    <t>72328520034</t>
  </si>
  <si>
    <t>308</t>
  </si>
  <si>
    <t>086569944405</t>
  </si>
  <si>
    <t>JC20-673</t>
  </si>
  <si>
    <t>72328530034</t>
  </si>
  <si>
    <t>307</t>
  </si>
  <si>
    <t>086569944412</t>
  </si>
  <si>
    <t>JC21-674</t>
  </si>
  <si>
    <t>72328540034</t>
  </si>
  <si>
    <t>306</t>
  </si>
  <si>
    <t>086569944429</t>
  </si>
  <si>
    <t>JC21-675</t>
  </si>
  <si>
    <t>72328550034</t>
  </si>
  <si>
    <t>305</t>
  </si>
  <si>
    <t>086569944436</t>
  </si>
  <si>
    <t>JC20-676</t>
  </si>
  <si>
    <t>Illusion Blue</t>
  </si>
  <si>
    <t>72328500026</t>
  </si>
  <si>
    <t>201</t>
  </si>
  <si>
    <t>086569944443</t>
  </si>
  <si>
    <t>JC20-677</t>
  </si>
  <si>
    <t>72328510026</t>
  </si>
  <si>
    <t>200</t>
  </si>
  <si>
    <t>086569944450</t>
  </si>
  <si>
    <t>JC20-678</t>
  </si>
  <si>
    <t>72328520026</t>
  </si>
  <si>
    <t>209</t>
  </si>
  <si>
    <t>086569944467</t>
  </si>
  <si>
    <t>JC20-679</t>
  </si>
  <si>
    <t>72328530026</t>
  </si>
  <si>
    <t>208</t>
  </si>
  <si>
    <t>086569944474</t>
  </si>
  <si>
    <t>JC21-680</t>
  </si>
  <si>
    <t>72328540026</t>
  </si>
  <si>
    <t>207</t>
  </si>
  <si>
    <t>086569944481</t>
  </si>
  <si>
    <t>JC21-681</t>
  </si>
  <si>
    <t>72328550026</t>
  </si>
  <si>
    <t>206</t>
  </si>
  <si>
    <t>086569944498</t>
  </si>
  <si>
    <t>JC20-682</t>
  </si>
  <si>
    <t>Gray Alloy</t>
  </si>
  <si>
    <t>72328500018</t>
  </si>
  <si>
    <t>102</t>
  </si>
  <si>
    <t>086569944504</t>
  </si>
  <si>
    <t>JC20-683</t>
  </si>
  <si>
    <t>72328510018</t>
  </si>
  <si>
    <t>101</t>
  </si>
  <si>
    <t>086569944511</t>
  </si>
  <si>
    <t>JC20-684</t>
  </si>
  <si>
    <t>72328520018</t>
  </si>
  <si>
    <t>100</t>
  </si>
  <si>
    <t>086569944528</t>
  </si>
  <si>
    <t>JC20-685</t>
  </si>
  <si>
    <t>72328530018</t>
  </si>
  <si>
    <t>109</t>
  </si>
  <si>
    <t>086569944535</t>
  </si>
  <si>
    <t>JC21-686</t>
  </si>
  <si>
    <t>72328540018</t>
  </si>
  <si>
    <t>108</t>
  </si>
  <si>
    <t>086569944542</t>
  </si>
  <si>
    <t>JC21-687</t>
  </si>
  <si>
    <t>72328550018</t>
  </si>
  <si>
    <t>107</t>
  </si>
  <si>
    <t>086569944559</t>
  </si>
  <si>
    <t>JC20-688</t>
  </si>
  <si>
    <t>Plum Splendor</t>
  </si>
  <si>
    <t>72328500042</t>
  </si>
  <si>
    <t>409</t>
  </si>
  <si>
    <t>086569944566</t>
  </si>
  <si>
    <t>JC20-689</t>
  </si>
  <si>
    <t>72328510042</t>
  </si>
  <si>
    <t>408</t>
  </si>
  <si>
    <t>086569944573</t>
  </si>
  <si>
    <t>JC20-690</t>
  </si>
  <si>
    <t>72328520042</t>
  </si>
  <si>
    <t>407</t>
  </si>
  <si>
    <t>086569944580</t>
  </si>
  <si>
    <t>JC20-691</t>
  </si>
  <si>
    <t>72328530042</t>
  </si>
  <si>
    <t>406</t>
  </si>
  <si>
    <t>086569944597</t>
  </si>
  <si>
    <t>JC21-692</t>
  </si>
  <si>
    <t>72328540042</t>
  </si>
  <si>
    <t>405</t>
  </si>
  <si>
    <t>086569944603</t>
  </si>
  <si>
    <t>JC21-693</t>
  </si>
  <si>
    <t>72328550042</t>
  </si>
  <si>
    <t>404</t>
  </si>
  <si>
    <t>2019/43</t>
    <phoneticPr fontId="20" type="noConversion"/>
  </si>
  <si>
    <t>Fill Rate - Shortage on Order</t>
    <phoneticPr fontId="20" type="noConversion"/>
  </si>
  <si>
    <t>000723112375</t>
    <phoneticPr fontId="20" type="noConversion"/>
  </si>
  <si>
    <t>1509-9</t>
  </si>
  <si>
    <t>1509-9</t>
    <phoneticPr fontId="19" type="noConversion"/>
  </si>
  <si>
    <t>2457-0</t>
    <phoneticPr fontId="19" type="noConversion"/>
  </si>
  <si>
    <t>0395-4</t>
  </si>
  <si>
    <t>0478-8</t>
  </si>
  <si>
    <t>0549-6</t>
  </si>
  <si>
    <t>0578-5</t>
  </si>
  <si>
    <t>0691-6</t>
  </si>
  <si>
    <t>0699-9</t>
  </si>
  <si>
    <t>0739-3</t>
  </si>
  <si>
    <t>0881-3</t>
  </si>
  <si>
    <t>0899-5</t>
  </si>
  <si>
    <t>1128-8</t>
  </si>
  <si>
    <t>1180-9</t>
  </si>
  <si>
    <t>1256-7</t>
  </si>
  <si>
    <t>1392-0</t>
  </si>
  <si>
    <t>1413-4</t>
  </si>
  <si>
    <t>1591-7</t>
  </si>
  <si>
    <t>1612-1</t>
  </si>
  <si>
    <t>1749-1</t>
  </si>
  <si>
    <t>0168-5</t>
  </si>
  <si>
    <t>0171-9</t>
  </si>
  <si>
    <t>0232-9</t>
  </si>
  <si>
    <t>0496-0</t>
  </si>
  <si>
    <t>0529-8</t>
  </si>
  <si>
    <t>*ONLY</t>
    <phoneticPr fontId="19" type="noConversion"/>
  </si>
  <si>
    <t>0611-4</t>
  </si>
  <si>
    <t>0652-8</t>
  </si>
  <si>
    <t>0696-5</t>
  </si>
  <si>
    <t>1308-6</t>
  </si>
  <si>
    <t>1360-7</t>
  </si>
  <si>
    <t>1475-3</t>
  </si>
  <si>
    <t>1960-4</t>
  </si>
  <si>
    <t>2941-3</t>
  </si>
  <si>
    <t>0174-3</t>
  </si>
  <si>
    <t>0479-6</t>
  </si>
  <si>
    <t>0562-9</t>
  </si>
  <si>
    <t>0702-1</t>
  </si>
  <si>
    <t>0768-2</t>
  </si>
  <si>
    <t>0891-2</t>
  </si>
  <si>
    <t>1432-4</t>
  </si>
  <si>
    <t>1948-9</t>
  </si>
  <si>
    <t>1976-0</t>
  </si>
  <si>
    <t>2040-4</t>
  </si>
  <si>
    <t>2284-8</t>
  </si>
  <si>
    <t>2419-0</t>
  </si>
  <si>
    <t>2651-8</t>
  </si>
  <si>
    <t>2739-1</t>
  </si>
  <si>
    <t>2906-6</t>
  </si>
  <si>
    <t>2912-4</t>
  </si>
  <si>
    <t>2922-3</t>
  </si>
  <si>
    <t>2926-4</t>
  </si>
  <si>
    <t>2995-9</t>
  </si>
  <si>
    <t>1362-3</t>
  </si>
  <si>
    <t>2490-1</t>
  </si>
  <si>
    <t>*ONLY</t>
    <phoneticPr fontId="19" type="noConversion"/>
  </si>
  <si>
    <t>1037-1</t>
  </si>
  <si>
    <t>2498-4</t>
  </si>
  <si>
    <t>2524-7</t>
  </si>
  <si>
    <t>2770-6</t>
  </si>
  <si>
    <t>2969-4</t>
  </si>
  <si>
    <t>2795-3</t>
  </si>
  <si>
    <t>*ONLY</t>
    <phoneticPr fontId="19" type="noConversion"/>
  </si>
  <si>
    <t>0631-2</t>
  </si>
  <si>
    <t>0241-0</t>
  </si>
  <si>
    <t>0384-8</t>
  </si>
  <si>
    <t>0907-6</t>
  </si>
  <si>
    <t>1924-0</t>
  </si>
  <si>
    <t>2914-0</t>
  </si>
  <si>
    <t>We shipped the PO line</t>
    <phoneticPr fontId="19" type="noConversion"/>
  </si>
  <si>
    <t>We had fully shipped this PO on 10/7.</t>
    <phoneticPr fontId="19" type="noConversion"/>
  </si>
  <si>
    <t xml:space="preserve">1.JCP account should be shipped from SV3 since 9/1(JLA internal plan: ship from SV2 before 9/1 &amp; ship from SV3 after 9/1).
2.Planning had requested Warehouse team to move all JCP inventory from SV2 to SV3 by 9/1. 
3.We received JCP PO at 9/15/2019, we had inventory at SV2, but Warehouse didn't move the inventory from SV2 to SV3 and ship on time. 
4.It is JLA warehouse team’s responsibility not to ship the PO. </t>
    <phoneticPr fontId="20" type="noConversion"/>
  </si>
  <si>
    <t xml:space="preserve">1.JCP account should be shipped from SV3 since 9/1(JLA internal plan: ship from SV2 before 9/1 &amp; ship from SV3 after 9/1).
2.Planning had requested Warehouse team to move all JCP inventory from SV2 to SV3 by 9/1. 
3.We received JCP PO at 9/15/2019, we had inventory at SV2, but Warehouse didn't move the inventory from SV2 to SV3 and ship on time. 
4.It is JLA warehouse team’s responsibility not to ship the PO. </t>
    <phoneticPr fontId="20" type="noConversion"/>
  </si>
  <si>
    <t>N</t>
    <phoneticPr fontId="19" type="noConversion"/>
  </si>
  <si>
    <t xml:space="preserve">1.JCP account should be shipped from SV3 since 9/1(JLA internal plan: ship from SV2 before 9/1 &amp; ship from SV3 after 9/1).
2.Planning had requested Warehouse team to move all JCP inventory from SV2 to SV3 by 9/1. 
3.We received JCP PO at 9/15/2019, we had inventory at SV2, but Warehouse didn't move the inventory from SV2 to SV3 and ship on time. 
4.It is JLA warehouse team’s responsibility not to ship the PO. </t>
    <phoneticPr fontId="20" type="noConversion"/>
  </si>
  <si>
    <t xml:space="preserve">1.JCP account should be shipped from SV3 since 9/1(JLA internal plan: ship from SV2 before 9/1 &amp; ship from SV3 after 9/1).
2.Planning had requested Warehouse team to move all JCP inventory from SV2 to SV3 by 9/1. 
3.We received JCP PO at 9/15/2019, we had inventory at SV2, but Warehouse didn't move the inventory from SV2 to SV3 and ship on time. 
4.It is JLA warehouse team’s responsibility not to ship the PO. </t>
    <phoneticPr fontId="19" type="noConversion"/>
  </si>
  <si>
    <t>JLA inventory accuracy.</t>
    <phoneticPr fontId="19" type="noConversion"/>
  </si>
  <si>
    <t xml:space="preserve">1.JCP account should be shipped from SV3 since 9/1(JLA internal plan: ship from SV2 before 9/1 &amp; ship from SV3 after 9/1).
2.Planning had requested Warehouse team to move all JCP inventory from SV2 to SV3 by 9/1. 
3.We received JCP PO at 9/15/2019, we had inventory at SV2, but Warehouse didn't move the inventory from SV2 to SV3 and ship on time. 
4.It is JLA warehouse team’s responsibility not to ship the PO. </t>
    <phoneticPr fontId="19" type="noConversion"/>
  </si>
  <si>
    <t>JLA inventory accuracy.</t>
    <phoneticPr fontId="19" type="noConversion"/>
  </si>
  <si>
    <t>JLA inventory accuracy.</t>
    <phoneticPr fontId="19" type="noConversion"/>
  </si>
  <si>
    <t>JLA inventory accuracy.</t>
    <phoneticPr fontId="19" type="noConversion"/>
  </si>
  <si>
    <t xml:space="preserve">1.JCP account should be shipped from SV3 since 9/1(JLA internal plan: ship from SV2 before 9/1 &amp; ship from SV3 after 9/1).
2.Planning had requested Warehouse team to move all JCP inventory from SV2 to SV3 by 9/1. 
3.We received JCP PO at 9/15/2019, we had inventory at SV2, but Warehouse didn't move the inventory from SV2 to SV3 and ship on time. 
4.It is JLA warehouse team’s responsibility not to ship the PO. </t>
    <phoneticPr fontId="19" type="noConversion"/>
  </si>
  <si>
    <t>Y</t>
    <phoneticPr fontId="20" type="noConversion"/>
  </si>
  <si>
    <t>Y</t>
    <phoneticPr fontId="19" type="noConversion"/>
  </si>
  <si>
    <t>Y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</si>
</sst>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##0;###0"/>
    <numFmt numFmtId="177" formatCode="dd/m/yyyy;@"/>
    <numFmt numFmtId="178" formatCode="#,##0.00;#,##0.00"/>
    <numFmt numFmtId="179" formatCode="###0.00;###0.00"/>
    <numFmt numFmtId="180" formatCode="###000000000000;###000000000000"/>
    <numFmt numFmtId="181" formatCode="m/dd/yyyy;@"/>
    <numFmt numFmtId="182" formatCode="m/d/yyyy;@"/>
    <numFmt numFmtId="183" formatCode="m/d/yyyy"/>
    <numFmt numFmtId="184" formatCode="\$#,##0.00;\-\$#,##0.00"/>
  </numFmts>
  <fonts count="32" x14ac:knownFonts="1">
    <font>
      <sz val="10"/>
      <color rgb="FF000000"/>
      <name val="Times New Roman"/>
      <charset val="204"/>
    </font>
    <font>
      <sz val="11"/>
      <color theme="1"/>
      <name val="宋体"/>
      <family val="2"/>
      <charset val="134"/>
      <scheme val="minor"/>
    </font>
    <font>
      <b/>
      <sz val="11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rgb="FF212121"/>
      <name val="Arial"/>
      <family val="2"/>
    </font>
    <font>
      <sz val="7"/>
      <color rgb="FF0000CC"/>
      <name val="Arial"/>
      <family val="2"/>
    </font>
    <font>
      <sz val="8"/>
      <name val="Arial"/>
      <family val="2"/>
    </font>
    <font>
      <sz val="7"/>
      <color rgb="FF000000"/>
      <name val="Arial"/>
      <family val="2"/>
    </font>
    <font>
      <b/>
      <sz val="8"/>
      <name val="Arial"/>
      <family val="2"/>
    </font>
    <font>
      <b/>
      <sz val="11"/>
      <color rgb="FF212121"/>
      <name val="Arial"/>
      <family val="2"/>
    </font>
    <font>
      <sz val="9"/>
      <color rgb="FF212121"/>
      <name val="Arial"/>
      <family val="2"/>
    </font>
    <font>
      <sz val="9"/>
      <color rgb="FF0000FF"/>
      <name val="Arial"/>
      <family val="2"/>
    </font>
    <font>
      <b/>
      <sz val="9"/>
      <color rgb="FF212121"/>
      <name val="Arial"/>
      <family val="2"/>
    </font>
    <font>
      <b/>
      <sz val="7"/>
      <color rgb="FF333333"/>
      <name val="Arial"/>
      <family val="2"/>
    </font>
    <font>
      <sz val="8"/>
      <color rgb="FF212121"/>
      <name val="Arial"/>
      <family val="2"/>
    </font>
    <font>
      <b/>
      <sz val="8"/>
      <color rgb="FF212121"/>
      <name val="Arial"/>
      <family val="2"/>
    </font>
    <font>
      <b/>
      <sz val="8"/>
      <color theme="1"/>
      <name val="Arial"/>
      <family val="2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color theme="1"/>
      <name val="Arial"/>
      <family val="2"/>
    </font>
    <font>
      <b/>
      <sz val="8"/>
      <color rgb="FF1F497D"/>
      <name val="Arial"/>
      <family val="2"/>
    </font>
    <font>
      <sz val="11"/>
      <color theme="1"/>
      <name val="宋体"/>
      <family val="3"/>
      <charset val="134"/>
      <scheme val="minor"/>
    </font>
    <font>
      <b/>
      <sz val="8"/>
      <color indexed="8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</fills>
  <borders count="26">
    <border>
      <left/>
      <right/>
      <top/>
      <bottom/>
      <diagonal/>
    </border>
    <border>
      <left style="thin">
        <color rgb="FF99CCCC"/>
      </left>
      <right/>
      <top style="thin">
        <color rgb="FF99CCCC"/>
      </top>
      <bottom style="thin">
        <color rgb="FF736F6E"/>
      </bottom>
      <diagonal/>
    </border>
    <border>
      <left/>
      <right/>
      <top style="thin">
        <color rgb="FF99CCCC"/>
      </top>
      <bottom style="thin">
        <color rgb="FF736F6E"/>
      </bottom>
      <diagonal/>
    </border>
    <border>
      <left/>
      <right style="thin">
        <color rgb="FF736F6E"/>
      </right>
      <top style="thin">
        <color rgb="FF99CCCC"/>
      </top>
      <bottom style="thin">
        <color rgb="FF736F6E"/>
      </bottom>
      <diagonal/>
    </border>
    <border>
      <left style="thin">
        <color rgb="FF736F6E"/>
      </left>
      <right/>
      <top style="thin">
        <color rgb="FF99CCCC"/>
      </top>
      <bottom style="thin">
        <color rgb="FF736F6E"/>
      </bottom>
      <diagonal/>
    </border>
    <border>
      <left style="thin">
        <color rgb="FF99CCCC"/>
      </left>
      <right style="thin">
        <color rgb="FF736F6E"/>
      </right>
      <top style="thin">
        <color rgb="FF736F6E"/>
      </top>
      <bottom style="thin">
        <color rgb="FF736F6E"/>
      </bottom>
      <diagonal/>
    </border>
    <border>
      <left style="thin">
        <color rgb="FF99CCCC"/>
      </left>
      <right/>
      <top style="thin">
        <color rgb="FF736F6E"/>
      </top>
      <bottom style="thin">
        <color rgb="FF736F6E"/>
      </bottom>
      <diagonal/>
    </border>
    <border>
      <left/>
      <right/>
      <top style="thin">
        <color rgb="FF736F6E"/>
      </top>
      <bottom style="thin">
        <color rgb="FF736F6E"/>
      </bottom>
      <diagonal/>
    </border>
    <border>
      <left/>
      <right style="thin">
        <color rgb="FF736F6E"/>
      </right>
      <top style="thin">
        <color rgb="FF736F6E"/>
      </top>
      <bottom style="thin">
        <color rgb="FF736F6E"/>
      </bottom>
      <diagonal/>
    </border>
    <border>
      <left style="thin">
        <color rgb="FF736F6E"/>
      </left>
      <right/>
      <top style="thin">
        <color rgb="FF736F6E"/>
      </top>
      <bottom style="thin">
        <color rgb="FF736F6E"/>
      </bottom>
      <diagonal/>
    </border>
    <border>
      <left style="thin">
        <color rgb="FF99CCCC"/>
      </left>
      <right/>
      <top style="thin">
        <color rgb="FF736F6E"/>
      </top>
      <bottom/>
      <diagonal/>
    </border>
    <border>
      <left/>
      <right/>
      <top style="thin">
        <color rgb="FF736F6E"/>
      </top>
      <bottom/>
      <diagonal/>
    </border>
    <border>
      <left/>
      <right style="thin">
        <color rgb="FF736F6E"/>
      </right>
      <top style="thin">
        <color rgb="FF736F6E"/>
      </top>
      <bottom/>
      <diagonal/>
    </border>
    <border>
      <left style="thin">
        <color rgb="FF736F6E"/>
      </left>
      <right/>
      <top style="thin">
        <color rgb="FF736F6E"/>
      </top>
      <bottom/>
      <diagonal/>
    </border>
    <border>
      <left style="thin">
        <color rgb="FF99CCCC"/>
      </left>
      <right/>
      <top/>
      <bottom style="thin">
        <color rgb="FF736F6E"/>
      </bottom>
      <diagonal/>
    </border>
    <border>
      <left/>
      <right/>
      <top/>
      <bottom style="thin">
        <color rgb="FF736F6E"/>
      </bottom>
      <diagonal/>
    </border>
    <border>
      <left/>
      <right style="thin">
        <color rgb="FF736F6E"/>
      </right>
      <top/>
      <bottom style="thin">
        <color rgb="FF736F6E"/>
      </bottom>
      <diagonal/>
    </border>
    <border>
      <left style="thin">
        <color rgb="FF736F6E"/>
      </left>
      <right/>
      <top/>
      <bottom style="thin">
        <color rgb="FF736F6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23" fillId="0" borderId="0"/>
    <xf numFmtId="0" fontId="30" fillId="0" borderId="0"/>
    <xf numFmtId="0" fontId="31" fillId="0" borderId="0"/>
  </cellStyleXfs>
  <cellXfs count="15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0" fillId="0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top" wrapText="1"/>
    </xf>
    <xf numFmtId="0" fontId="18" fillId="2" borderId="18" xfId="1" applyFont="1" applyFill="1" applyBorder="1" applyAlignment="1">
      <alignment horizontal="center" vertical="center" wrapText="1"/>
    </xf>
    <xf numFmtId="0" fontId="21" fillId="0" borderId="0" xfId="1" applyFont="1" applyAlignment="1">
      <alignment horizontal="center" vertical="center"/>
    </xf>
    <xf numFmtId="49" fontId="21" fillId="0" borderId="18" xfId="1" applyNumberFormat="1" applyFont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 wrapText="1"/>
    </xf>
    <xf numFmtId="182" fontId="21" fillId="0" borderId="18" xfId="1" applyNumberFormat="1" applyFont="1" applyBorder="1" applyAlignment="1">
      <alignment horizontal="center" vertical="center" wrapText="1"/>
    </xf>
    <xf numFmtId="2" fontId="21" fillId="0" borderId="18" xfId="1" applyNumberFormat="1" applyFont="1" applyBorder="1" applyAlignment="1">
      <alignment horizontal="center" vertical="center" wrapText="1"/>
    </xf>
    <xf numFmtId="0" fontId="18" fillId="3" borderId="18" xfId="1" applyFont="1" applyFill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/>
    </xf>
    <xf numFmtId="2" fontId="21" fillId="0" borderId="18" xfId="1" applyNumberFormat="1" applyFont="1" applyBorder="1" applyAlignment="1">
      <alignment horizontal="center" vertical="center"/>
    </xf>
    <xf numFmtId="0" fontId="21" fillId="3" borderId="18" xfId="1" applyFont="1" applyFill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4" fillId="4" borderId="18" xfId="2" applyFont="1" applyFill="1" applyBorder="1" applyAlignment="1">
      <alignment horizontal="center" vertical="center" wrapText="1"/>
    </xf>
    <xf numFmtId="183" fontId="21" fillId="0" borderId="18" xfId="1" applyNumberFormat="1" applyFont="1" applyBorder="1" applyAlignment="1">
      <alignment horizontal="center" vertical="center"/>
    </xf>
    <xf numFmtId="49" fontId="21" fillId="0" borderId="18" xfId="1" applyNumberFormat="1" applyFont="1" applyBorder="1" applyAlignment="1">
      <alignment horizontal="center" vertical="center"/>
    </xf>
    <xf numFmtId="184" fontId="21" fillId="0" borderId="18" xfId="1" applyNumberFormat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17" fontId="21" fillId="0" borderId="18" xfId="1" applyNumberFormat="1" applyFont="1" applyBorder="1" applyAlignment="1">
      <alignment horizontal="center" vertical="center"/>
    </xf>
    <xf numFmtId="0" fontId="21" fillId="0" borderId="21" xfId="1" applyFont="1" applyFill="1" applyBorder="1" applyAlignment="1">
      <alignment horizontal="center" vertical="center"/>
    </xf>
    <xf numFmtId="0" fontId="21" fillId="0" borderId="18" xfId="1" applyFont="1" applyFill="1" applyBorder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184" fontId="21" fillId="0" borderId="21" xfId="1" applyNumberFormat="1" applyFont="1" applyFill="1" applyBorder="1" applyAlignment="1">
      <alignment horizontal="center" vertical="center"/>
    </xf>
    <xf numFmtId="0" fontId="26" fillId="5" borderId="18" xfId="1" applyFont="1" applyFill="1" applyBorder="1" applyAlignment="1">
      <alignment horizontal="center" vertical="center"/>
    </xf>
    <xf numFmtId="0" fontId="1" fillId="0" borderId="0" xfId="1">
      <alignment vertical="center"/>
    </xf>
    <xf numFmtId="0" fontId="1" fillId="0" borderId="18" xfId="1" applyFill="1" applyBorder="1" applyAlignment="1">
      <alignment horizontal="center" wrapText="1"/>
    </xf>
    <xf numFmtId="0" fontId="1" fillId="0" borderId="18" xfId="1" applyFont="1" applyBorder="1" applyAlignment="1">
      <alignment horizontal="center"/>
    </xf>
    <xf numFmtId="0" fontId="1" fillId="0" borderId="18" xfId="1" applyFill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18" xfId="1" applyFont="1" applyFill="1" applyBorder="1" applyAlignment="1">
      <alignment horizontal="center"/>
    </xf>
    <xf numFmtId="0" fontId="27" fillId="6" borderId="24" xfId="3" applyFont="1" applyFill="1" applyBorder="1" applyAlignment="1">
      <alignment horizontal="center"/>
    </xf>
    <xf numFmtId="0" fontId="27" fillId="7" borderId="24" xfId="4" applyFont="1" applyFill="1" applyBorder="1" applyAlignment="1">
      <alignment horizontal="center"/>
    </xf>
    <xf numFmtId="0" fontId="27" fillId="0" borderId="25" xfId="3" applyFont="1" applyFill="1" applyBorder="1" applyAlignment="1">
      <alignment wrapText="1"/>
    </xf>
    <xf numFmtId="0" fontId="27" fillId="0" borderId="25" xfId="3" applyFont="1" applyFill="1" applyBorder="1" applyAlignment="1">
      <alignment horizontal="right" wrapText="1"/>
    </xf>
    <xf numFmtId="0" fontId="30" fillId="0" borderId="0" xfId="3"/>
    <xf numFmtId="0" fontId="21" fillId="4" borderId="0" xfId="3" applyFont="1" applyFill="1"/>
    <xf numFmtId="184" fontId="21" fillId="0" borderId="18" xfId="1" applyNumberFormat="1" applyFont="1" applyFill="1" applyBorder="1" applyAlignment="1">
      <alignment horizontal="center" vertical="center"/>
    </xf>
    <xf numFmtId="183" fontId="21" fillId="0" borderId="18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176" fontId="6" fillId="0" borderId="9" xfId="0" applyNumberFormat="1" applyFont="1" applyFill="1" applyBorder="1" applyAlignment="1">
      <alignment horizontal="left" vertical="top" wrapText="1"/>
    </xf>
    <xf numFmtId="176" fontId="6" fillId="0" borderId="7" xfId="0" applyNumberFormat="1" applyFont="1" applyFill="1" applyBorder="1" applyAlignment="1">
      <alignment horizontal="left" vertical="top" wrapText="1"/>
    </xf>
    <xf numFmtId="176" fontId="6" fillId="0" borderId="8" xfId="0" applyNumberFormat="1" applyFont="1" applyFill="1" applyBorder="1" applyAlignment="1">
      <alignment horizontal="left" vertical="top" wrapText="1"/>
    </xf>
    <xf numFmtId="176" fontId="7" fillId="0" borderId="9" xfId="0" applyNumberFormat="1" applyFont="1" applyFill="1" applyBorder="1" applyAlignment="1">
      <alignment horizontal="left" vertical="top" wrapText="1"/>
    </xf>
    <xf numFmtId="176" fontId="7" fillId="0" borderId="7" xfId="0" applyNumberFormat="1" applyFont="1" applyFill="1" applyBorder="1" applyAlignment="1">
      <alignment horizontal="left" vertical="top" wrapText="1"/>
    </xf>
    <xf numFmtId="176" fontId="7" fillId="0" borderId="8" xfId="0" applyNumberFormat="1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177" fontId="6" fillId="0" borderId="9" xfId="0" applyNumberFormat="1" applyFont="1" applyFill="1" applyBorder="1" applyAlignment="1">
      <alignment horizontal="left" vertical="top" wrapText="1"/>
    </xf>
    <xf numFmtId="177" fontId="6" fillId="0" borderId="7" xfId="0" applyNumberFormat="1" applyFont="1" applyFill="1" applyBorder="1" applyAlignment="1">
      <alignment horizontal="left" vertical="top" wrapText="1"/>
    </xf>
    <xf numFmtId="177" fontId="6" fillId="0" borderId="8" xfId="0" applyNumberFormat="1" applyFont="1" applyFill="1" applyBorder="1" applyAlignment="1">
      <alignment horizontal="left" vertical="top" wrapText="1"/>
    </xf>
    <xf numFmtId="178" fontId="6" fillId="0" borderId="9" xfId="0" applyNumberFormat="1" applyFont="1" applyFill="1" applyBorder="1" applyAlignment="1">
      <alignment horizontal="left" vertical="top" wrapText="1"/>
    </xf>
    <xf numFmtId="178" fontId="6" fillId="0" borderId="7" xfId="0" applyNumberFormat="1" applyFont="1" applyFill="1" applyBorder="1" applyAlignment="1">
      <alignment horizontal="left" vertical="top" wrapText="1"/>
    </xf>
    <xf numFmtId="178" fontId="6" fillId="0" borderId="8" xfId="0" applyNumberFormat="1" applyFont="1" applyFill="1" applyBorder="1" applyAlignment="1">
      <alignment horizontal="left" vertical="top" wrapText="1"/>
    </xf>
    <xf numFmtId="179" fontId="6" fillId="0" borderId="9" xfId="0" applyNumberFormat="1" applyFont="1" applyFill="1" applyBorder="1" applyAlignment="1">
      <alignment horizontal="left" vertical="top" wrapText="1"/>
    </xf>
    <xf numFmtId="179" fontId="6" fillId="0" borderId="7" xfId="0" applyNumberFormat="1" applyFont="1" applyFill="1" applyBorder="1" applyAlignment="1">
      <alignment horizontal="left" vertical="top" wrapText="1"/>
    </xf>
    <xf numFmtId="179" fontId="6" fillId="0" borderId="8" xfId="0" applyNumberFormat="1" applyFont="1" applyFill="1" applyBorder="1" applyAlignment="1">
      <alignment horizontal="left" vertical="top" wrapText="1"/>
    </xf>
    <xf numFmtId="179" fontId="6" fillId="0" borderId="9" xfId="0" applyNumberFormat="1" applyFont="1" applyFill="1" applyBorder="1" applyAlignment="1">
      <alignment horizontal="center" vertical="top" wrapText="1"/>
    </xf>
    <xf numFmtId="179" fontId="6" fillId="0" borderId="7" xfId="0" applyNumberFormat="1" applyFont="1" applyFill="1" applyBorder="1" applyAlignment="1">
      <alignment horizontal="center" vertical="top" wrapText="1"/>
    </xf>
    <xf numFmtId="179" fontId="6" fillId="0" borderId="8" xfId="0" applyNumberFormat="1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180" fontId="6" fillId="0" borderId="9" xfId="0" applyNumberFormat="1" applyFont="1" applyFill="1" applyBorder="1" applyAlignment="1">
      <alignment horizontal="left" vertical="top" wrapText="1"/>
    </xf>
    <xf numFmtId="180" fontId="6" fillId="0" borderId="7" xfId="0" applyNumberFormat="1" applyFont="1" applyFill="1" applyBorder="1" applyAlignment="1">
      <alignment horizontal="left" vertical="top" wrapText="1"/>
    </xf>
    <xf numFmtId="180" fontId="6" fillId="0" borderId="8" xfId="0" applyNumberFormat="1" applyFont="1" applyFill="1" applyBorder="1" applyAlignment="1">
      <alignment horizontal="left" vertical="top" wrapText="1"/>
    </xf>
    <xf numFmtId="176" fontId="6" fillId="0" borderId="9" xfId="0" applyNumberFormat="1" applyFont="1" applyFill="1" applyBorder="1" applyAlignment="1">
      <alignment horizontal="center" vertical="top" wrapText="1"/>
    </xf>
    <xf numFmtId="176" fontId="6" fillId="0" borderId="7" xfId="0" applyNumberFormat="1" applyFont="1" applyFill="1" applyBorder="1" applyAlignment="1">
      <alignment horizontal="center" vertical="top" wrapText="1"/>
    </xf>
    <xf numFmtId="176" fontId="6" fillId="0" borderId="8" xfId="0" applyNumberFormat="1" applyFont="1" applyFill="1" applyBorder="1" applyAlignment="1">
      <alignment horizontal="center" vertical="top" wrapText="1"/>
    </xf>
    <xf numFmtId="178" fontId="6" fillId="0" borderId="9" xfId="0" applyNumberFormat="1" applyFont="1" applyFill="1" applyBorder="1" applyAlignment="1">
      <alignment horizontal="center" vertical="top" wrapText="1"/>
    </xf>
    <xf numFmtId="178" fontId="6" fillId="0" borderId="7" xfId="0" applyNumberFormat="1" applyFont="1" applyFill="1" applyBorder="1" applyAlignment="1">
      <alignment horizontal="center" vertical="top" wrapText="1"/>
    </xf>
    <xf numFmtId="178" fontId="6" fillId="0" borderId="8" xfId="0" applyNumberFormat="1" applyFont="1" applyFill="1" applyBorder="1" applyAlignment="1">
      <alignment horizontal="center" vertical="top" wrapText="1"/>
    </xf>
    <xf numFmtId="176" fontId="9" fillId="0" borderId="9" xfId="0" applyNumberFormat="1" applyFont="1" applyFill="1" applyBorder="1" applyAlignment="1">
      <alignment horizontal="left" vertical="top" wrapText="1"/>
    </xf>
    <xf numFmtId="176" fontId="9" fillId="0" borderId="8" xfId="0" applyNumberFormat="1" applyFont="1" applyFill="1" applyBorder="1" applyAlignment="1">
      <alignment horizontal="left" vertical="top" wrapText="1"/>
    </xf>
    <xf numFmtId="176" fontId="9" fillId="0" borderId="9" xfId="0" applyNumberFormat="1" applyFont="1" applyFill="1" applyBorder="1" applyAlignment="1">
      <alignment horizontal="center" vertical="top" wrapText="1"/>
    </xf>
    <xf numFmtId="176" fontId="9" fillId="0" borderId="7" xfId="0" applyNumberFormat="1" applyFont="1" applyFill="1" applyBorder="1" applyAlignment="1">
      <alignment horizontal="center" vertical="top" wrapText="1"/>
    </xf>
    <xf numFmtId="176" fontId="9" fillId="0" borderId="8" xfId="0" applyNumberFormat="1" applyFont="1" applyFill="1" applyBorder="1" applyAlignment="1">
      <alignment horizontal="center" vertical="top" wrapText="1"/>
    </xf>
    <xf numFmtId="181" fontId="6" fillId="0" borderId="9" xfId="0" applyNumberFormat="1" applyFont="1" applyFill="1" applyBorder="1" applyAlignment="1">
      <alignment horizontal="left" vertical="top" wrapText="1"/>
    </xf>
    <xf numFmtId="181" fontId="6" fillId="0" borderId="7" xfId="0" applyNumberFormat="1" applyFont="1" applyFill="1" applyBorder="1" applyAlignment="1">
      <alignment horizontal="left" vertical="top" wrapText="1"/>
    </xf>
    <xf numFmtId="181" fontId="6" fillId="0" borderId="8" xfId="0" applyNumberFormat="1" applyFont="1" applyFill="1" applyBorder="1" applyAlignment="1">
      <alignment horizontal="left" vertical="top" wrapText="1"/>
    </xf>
    <xf numFmtId="177" fontId="9" fillId="0" borderId="9" xfId="0" applyNumberFormat="1" applyFont="1" applyFill="1" applyBorder="1" applyAlignment="1">
      <alignment horizontal="left" vertical="top" wrapText="1"/>
    </xf>
    <xf numFmtId="177" fontId="9" fillId="0" borderId="7" xfId="0" applyNumberFormat="1" applyFont="1" applyFill="1" applyBorder="1" applyAlignment="1">
      <alignment horizontal="left" vertical="top" wrapText="1"/>
    </xf>
    <xf numFmtId="177" fontId="9" fillId="0" borderId="8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176" fontId="9" fillId="0" borderId="7" xfId="0" applyNumberFormat="1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176" fontId="6" fillId="0" borderId="17" xfId="0" applyNumberFormat="1" applyFont="1" applyFill="1" applyBorder="1" applyAlignment="1">
      <alignment horizontal="left" vertical="top" wrapText="1"/>
    </xf>
    <xf numFmtId="176" fontId="6" fillId="0" borderId="15" xfId="0" applyNumberFormat="1" applyFont="1" applyFill="1" applyBorder="1" applyAlignment="1">
      <alignment horizontal="left" vertical="top" wrapText="1"/>
    </xf>
    <xf numFmtId="176" fontId="6" fillId="0" borderId="16" xfId="0" applyNumberFormat="1" applyFont="1" applyFill="1" applyBorder="1" applyAlignment="1">
      <alignment horizontal="left" vertical="top" wrapText="1"/>
    </xf>
    <xf numFmtId="176" fontId="6" fillId="0" borderId="17" xfId="0" applyNumberFormat="1" applyFont="1" applyFill="1" applyBorder="1" applyAlignment="1">
      <alignment horizontal="center" vertical="top" wrapText="1"/>
    </xf>
    <xf numFmtId="176" fontId="6" fillId="0" borderId="15" xfId="0" applyNumberFormat="1" applyFont="1" applyFill="1" applyBorder="1" applyAlignment="1">
      <alignment horizontal="center" vertical="top" wrapText="1"/>
    </xf>
    <xf numFmtId="176" fontId="6" fillId="0" borderId="16" xfId="0" applyNumberFormat="1" applyFont="1" applyFill="1" applyBorder="1" applyAlignment="1">
      <alignment horizontal="center" vertical="top" wrapText="1"/>
    </xf>
    <xf numFmtId="176" fontId="9" fillId="0" borderId="17" xfId="0" applyNumberFormat="1" applyFont="1" applyFill="1" applyBorder="1" applyAlignment="1">
      <alignment horizontal="center" vertical="top" wrapText="1"/>
    </xf>
    <xf numFmtId="176" fontId="9" fillId="0" borderId="15" xfId="0" applyNumberFormat="1" applyFont="1" applyFill="1" applyBorder="1" applyAlignment="1">
      <alignment horizontal="center" vertical="top" wrapText="1"/>
    </xf>
    <xf numFmtId="176" fontId="9" fillId="0" borderId="16" xfId="0" applyNumberFormat="1" applyFont="1" applyFill="1" applyBorder="1" applyAlignment="1">
      <alignment horizontal="center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181" fontId="9" fillId="0" borderId="9" xfId="0" applyNumberFormat="1" applyFont="1" applyFill="1" applyBorder="1" applyAlignment="1">
      <alignment horizontal="left" vertical="top" wrapText="1"/>
    </xf>
    <xf numFmtId="181" fontId="9" fillId="0" borderId="7" xfId="0" applyNumberFormat="1" applyFont="1" applyFill="1" applyBorder="1" applyAlignment="1">
      <alignment horizontal="left" vertical="top" wrapText="1"/>
    </xf>
    <xf numFmtId="181" fontId="9" fillId="0" borderId="8" xfId="0" applyNumberFormat="1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 wrapText="1"/>
    </xf>
    <xf numFmtId="0" fontId="21" fillId="0" borderId="21" xfId="1" applyFont="1" applyFill="1" applyBorder="1" applyAlignment="1">
      <alignment horizontal="center" vertical="center" wrapText="1"/>
    </xf>
    <xf numFmtId="0" fontId="21" fillId="0" borderId="22" xfId="1" applyFont="1" applyFill="1" applyBorder="1" applyAlignment="1">
      <alignment horizontal="center" vertical="center"/>
    </xf>
    <xf numFmtId="0" fontId="21" fillId="0" borderId="23" xfId="1" applyFont="1" applyFill="1" applyBorder="1" applyAlignment="1">
      <alignment horizontal="center" vertical="center"/>
    </xf>
    <xf numFmtId="184" fontId="21" fillId="0" borderId="21" xfId="1" applyNumberFormat="1" applyFont="1" applyFill="1" applyBorder="1" applyAlignment="1">
      <alignment horizontal="center" vertical="center"/>
    </xf>
    <xf numFmtId="0" fontId="21" fillId="0" borderId="21" xfId="1" applyFont="1" applyFill="1" applyBorder="1" applyAlignment="1">
      <alignment horizontal="center" vertical="center"/>
    </xf>
    <xf numFmtId="183" fontId="21" fillId="0" borderId="21" xfId="1" applyNumberFormat="1" applyFont="1" applyFill="1" applyBorder="1" applyAlignment="1">
      <alignment horizontal="center" vertical="center"/>
    </xf>
    <xf numFmtId="183" fontId="21" fillId="0" borderId="22" xfId="1" applyNumberFormat="1" applyFont="1" applyFill="1" applyBorder="1" applyAlignment="1">
      <alignment horizontal="center" vertical="center"/>
    </xf>
    <xf numFmtId="183" fontId="21" fillId="0" borderId="23" xfId="1" applyNumberFormat="1" applyFont="1" applyFill="1" applyBorder="1" applyAlignment="1">
      <alignment horizontal="center" vertical="center"/>
    </xf>
    <xf numFmtId="184" fontId="21" fillId="0" borderId="22" xfId="1" applyNumberFormat="1" applyFont="1" applyFill="1" applyBorder="1" applyAlignment="1">
      <alignment horizontal="center" vertical="center"/>
    </xf>
    <xf numFmtId="184" fontId="21" fillId="0" borderId="23" xfId="1" applyNumberFormat="1" applyFont="1" applyFill="1" applyBorder="1" applyAlignment="1">
      <alignment horizontal="center" vertical="center"/>
    </xf>
    <xf numFmtId="0" fontId="21" fillId="0" borderId="2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184" fontId="21" fillId="0" borderId="21" xfId="1" applyNumberFormat="1" applyFont="1" applyBorder="1" applyAlignment="1">
      <alignment horizontal="center" vertical="center"/>
    </xf>
    <xf numFmtId="184" fontId="21" fillId="0" borderId="22" xfId="1" applyNumberFormat="1" applyFont="1" applyBorder="1" applyAlignment="1">
      <alignment horizontal="center" vertical="center"/>
    </xf>
    <xf numFmtId="184" fontId="21" fillId="0" borderId="23" xfId="1" applyNumberFormat="1" applyFont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22" fillId="4" borderId="19" xfId="1" applyFont="1" applyFill="1" applyBorder="1" applyAlignment="1">
      <alignment horizontal="center" vertical="center"/>
    </xf>
    <xf numFmtId="0" fontId="22" fillId="4" borderId="20" xfId="1" applyFont="1" applyFill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183" fontId="21" fillId="0" borderId="21" xfId="1" applyNumberFormat="1" applyFont="1" applyBorder="1" applyAlignment="1">
      <alignment horizontal="center" vertical="center"/>
    </xf>
    <xf numFmtId="183" fontId="21" fillId="0" borderId="22" xfId="1" applyNumberFormat="1" applyFont="1" applyBorder="1" applyAlignment="1">
      <alignment horizontal="center" vertical="center"/>
    </xf>
    <xf numFmtId="183" fontId="21" fillId="0" borderId="23" xfId="1" applyNumberFormat="1" applyFont="1" applyBorder="1" applyAlignment="1">
      <alignment horizontal="center" vertical="center"/>
    </xf>
    <xf numFmtId="0" fontId="28" fillId="0" borderId="18" xfId="1" applyFont="1" applyFill="1" applyBorder="1" applyAlignment="1">
      <alignment horizontal="center" wrapText="1"/>
    </xf>
    <xf numFmtId="0" fontId="1" fillId="0" borderId="18" xfId="1" applyFill="1" applyBorder="1" applyAlignment="1">
      <alignment horizontal="center" wrapText="1"/>
    </xf>
    <xf numFmtId="0" fontId="1" fillId="0" borderId="18" xfId="1" applyBorder="1" applyAlignment="1">
      <alignment horizontal="center" wrapText="1"/>
    </xf>
    <xf numFmtId="0" fontId="29" fillId="0" borderId="21" xfId="1" applyFont="1" applyBorder="1" applyAlignment="1">
      <alignment horizontal="center"/>
    </xf>
    <xf numFmtId="0" fontId="29" fillId="0" borderId="23" xfId="1" applyFont="1" applyBorder="1" applyAlignment="1">
      <alignment horizontal="center"/>
    </xf>
  </cellXfs>
  <cellStyles count="5">
    <cellStyle name="Normal_Sheet2" xfId="4"/>
    <cellStyle name="常规" xfId="0" builtinId="0"/>
    <cellStyle name="常规 2" xfId="1"/>
    <cellStyle name="常规 2 2" xfId="2"/>
    <cellStyle name="常规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3"/>
  <sheetViews>
    <sheetView workbookViewId="0"/>
  </sheetViews>
  <sheetFormatPr defaultRowHeight="12.75" x14ac:dyDescent="0.2"/>
  <cols>
    <col min="1" max="1" width="4.6640625" customWidth="1"/>
    <col min="2" max="2" width="1.1640625" customWidth="1"/>
    <col min="3" max="3" width="3.33203125" customWidth="1"/>
    <col min="4" max="5" width="2.1640625" customWidth="1"/>
    <col min="6" max="7" width="1.1640625" customWidth="1"/>
    <col min="8" max="8" width="2.1640625" customWidth="1"/>
    <col min="9" max="9" width="4.6640625" customWidth="1"/>
    <col min="10" max="10" width="1.1640625" customWidth="1"/>
    <col min="11" max="11" width="3.33203125" customWidth="1"/>
    <col min="12" max="12" width="2.1640625" customWidth="1"/>
    <col min="13" max="13" width="1.1640625" customWidth="1"/>
    <col min="14" max="14" width="2.1640625" customWidth="1"/>
    <col min="15" max="15" width="6.83203125" customWidth="1"/>
    <col min="16" max="16" width="3.33203125" customWidth="1"/>
    <col min="17" max="17" width="2.1640625" customWidth="1"/>
    <col min="18" max="18" width="5.83203125" customWidth="1"/>
    <col min="19" max="19" width="2.1640625" customWidth="1"/>
    <col min="20" max="20" width="1.1640625" customWidth="1"/>
    <col min="21" max="21" width="2.1640625" customWidth="1"/>
    <col min="22" max="22" width="1.1640625" customWidth="1"/>
    <col min="23" max="23" width="9.33203125" customWidth="1"/>
    <col min="24" max="24" width="2.1640625" customWidth="1"/>
    <col min="25" max="25" width="1.1640625" customWidth="1"/>
    <col min="26" max="26" width="2.1640625" customWidth="1"/>
    <col min="27" max="27" width="10.5" customWidth="1"/>
    <col min="28" max="29" width="2.1640625" customWidth="1"/>
    <col min="30" max="30" width="3.33203125" customWidth="1"/>
    <col min="31" max="31" width="1.1640625" customWidth="1"/>
    <col min="32" max="32" width="2.1640625" customWidth="1"/>
    <col min="33" max="33" width="9.33203125" customWidth="1"/>
    <col min="34" max="34" width="3.33203125" customWidth="1"/>
    <col min="35" max="35" width="1.1640625" customWidth="1"/>
    <col min="36" max="36" width="6.83203125" customWidth="1"/>
    <col min="37" max="37" width="1.1640625" customWidth="1"/>
    <col min="38" max="38" width="3.33203125" customWidth="1"/>
    <col min="39" max="39" width="1.1640625" customWidth="1"/>
    <col min="40" max="40" width="2.1640625" customWidth="1"/>
    <col min="41" max="41" width="5.83203125" customWidth="1"/>
    <col min="42" max="42" width="2.1640625" customWidth="1"/>
    <col min="43" max="43" width="4.6640625" customWidth="1"/>
    <col min="44" max="44" width="1.1640625" customWidth="1"/>
    <col min="45" max="45" width="3.33203125" customWidth="1"/>
  </cols>
  <sheetData>
    <row r="1" spans="1:45" ht="15" customHeight="1" x14ac:dyDescent="0.2">
      <c r="A1" s="1" t="s">
        <v>0</v>
      </c>
    </row>
    <row r="2" spans="1:45" ht="15" customHeight="1" x14ac:dyDescent="0.2">
      <c r="A2" s="2" t="s">
        <v>1</v>
      </c>
    </row>
    <row r="3" spans="1:45" ht="15" customHeight="1" x14ac:dyDescent="0.2">
      <c r="A3" s="3" t="s">
        <v>2</v>
      </c>
    </row>
    <row r="4" spans="1:45" ht="12" customHeight="1" x14ac:dyDescent="0.2">
      <c r="A4" s="72" t="s">
        <v>3</v>
      </c>
      <c r="B4" s="45"/>
      <c r="C4" s="46"/>
      <c r="D4" s="44" t="s">
        <v>4</v>
      </c>
      <c r="E4" s="45"/>
      <c r="F4" s="46"/>
      <c r="G4" s="44" t="s">
        <v>5</v>
      </c>
      <c r="H4" s="45"/>
      <c r="I4" s="45"/>
      <c r="J4" s="45"/>
      <c r="K4" s="46"/>
      <c r="L4" s="44" t="s">
        <v>6</v>
      </c>
      <c r="M4" s="45"/>
      <c r="N4" s="45"/>
      <c r="O4" s="45"/>
      <c r="P4" s="45"/>
      <c r="Q4" s="45"/>
      <c r="R4" s="45"/>
      <c r="S4" s="45"/>
      <c r="T4" s="46"/>
      <c r="U4" s="44" t="s">
        <v>7</v>
      </c>
      <c r="V4" s="45"/>
      <c r="W4" s="45"/>
      <c r="X4" s="45"/>
      <c r="Y4" s="46"/>
      <c r="Z4" s="44" t="s">
        <v>8</v>
      </c>
      <c r="AA4" s="45"/>
      <c r="AB4" s="46"/>
      <c r="AC4" s="44" t="s">
        <v>9</v>
      </c>
      <c r="AD4" s="45"/>
      <c r="AE4" s="46"/>
      <c r="AF4" s="44" t="s">
        <v>10</v>
      </c>
      <c r="AG4" s="45"/>
      <c r="AH4" s="46"/>
      <c r="AI4" s="44" t="s">
        <v>11</v>
      </c>
      <c r="AJ4" s="45"/>
      <c r="AK4" s="45"/>
      <c r="AL4" s="45"/>
      <c r="AM4" s="45"/>
      <c r="AN4" s="45"/>
      <c r="AO4" s="46"/>
      <c r="AP4" s="44" t="s">
        <v>12</v>
      </c>
      <c r="AQ4" s="45"/>
      <c r="AR4" s="45"/>
      <c r="AS4" s="46"/>
    </row>
    <row r="5" spans="1:45" ht="12" customHeight="1" x14ac:dyDescent="0.2">
      <c r="A5" s="47" t="s">
        <v>13</v>
      </c>
      <c r="B5" s="48"/>
      <c r="C5" s="49"/>
      <c r="D5" s="50">
        <v>723</v>
      </c>
      <c r="E5" s="51"/>
      <c r="F5" s="52"/>
      <c r="G5" s="53">
        <v>3579704</v>
      </c>
      <c r="H5" s="54"/>
      <c r="I5" s="54"/>
      <c r="J5" s="54"/>
      <c r="K5" s="55"/>
      <c r="L5" s="56" t="s">
        <v>14</v>
      </c>
      <c r="M5" s="48"/>
      <c r="N5" s="48"/>
      <c r="O5" s="48"/>
      <c r="P5" s="48"/>
      <c r="Q5" s="48"/>
      <c r="R5" s="48"/>
      <c r="S5" s="48"/>
      <c r="T5" s="49"/>
      <c r="U5" s="57">
        <v>43477</v>
      </c>
      <c r="V5" s="58"/>
      <c r="W5" s="58"/>
      <c r="X5" s="58"/>
      <c r="Y5" s="59"/>
      <c r="Z5" s="60">
        <v>4457.7</v>
      </c>
      <c r="AA5" s="61"/>
      <c r="AB5" s="62"/>
      <c r="AC5" s="63">
        <v>445.77</v>
      </c>
      <c r="AD5" s="64"/>
      <c r="AE5" s="65"/>
      <c r="AF5" s="66">
        <v>0</v>
      </c>
      <c r="AG5" s="67"/>
      <c r="AH5" s="68"/>
      <c r="AI5" s="69"/>
      <c r="AJ5" s="70"/>
      <c r="AK5" s="70"/>
      <c r="AL5" s="70"/>
      <c r="AM5" s="70"/>
      <c r="AN5" s="70"/>
      <c r="AO5" s="71"/>
      <c r="AP5" s="69"/>
      <c r="AQ5" s="70"/>
      <c r="AR5" s="70"/>
      <c r="AS5" s="71"/>
    </row>
    <row r="6" spans="1:45" ht="12.95" customHeight="1" x14ac:dyDescent="0.2">
      <c r="A6" s="73" t="s">
        <v>15</v>
      </c>
      <c r="B6" s="74"/>
      <c r="C6" s="74"/>
      <c r="D6" s="74"/>
      <c r="E6" s="75"/>
      <c r="F6" s="73" t="s">
        <v>16</v>
      </c>
      <c r="G6" s="74"/>
      <c r="H6" s="74"/>
      <c r="I6" s="74"/>
      <c r="J6" s="75"/>
      <c r="K6" s="73" t="s">
        <v>17</v>
      </c>
      <c r="L6" s="74"/>
      <c r="M6" s="74"/>
      <c r="N6" s="75"/>
      <c r="O6" s="73" t="s">
        <v>18</v>
      </c>
      <c r="P6" s="74"/>
      <c r="Q6" s="75"/>
      <c r="R6" s="73" t="s">
        <v>19</v>
      </c>
      <c r="S6" s="74"/>
      <c r="T6" s="74"/>
      <c r="U6" s="74"/>
      <c r="V6" s="75"/>
      <c r="W6" s="73" t="s">
        <v>20</v>
      </c>
      <c r="X6" s="74"/>
      <c r="Y6" s="74"/>
      <c r="Z6" s="75"/>
      <c r="AA6" s="73" t="s">
        <v>21</v>
      </c>
      <c r="AB6" s="74"/>
      <c r="AC6" s="74"/>
      <c r="AD6" s="75"/>
      <c r="AE6" s="73" t="s">
        <v>22</v>
      </c>
      <c r="AF6" s="74"/>
      <c r="AG6" s="74"/>
      <c r="AH6" s="74"/>
      <c r="AI6" s="74"/>
      <c r="AJ6" s="74"/>
      <c r="AK6" s="75"/>
      <c r="AL6" s="73" t="s">
        <v>23</v>
      </c>
      <c r="AM6" s="74"/>
      <c r="AN6" s="75"/>
      <c r="AO6" s="73" t="s">
        <v>24</v>
      </c>
      <c r="AP6" s="74"/>
      <c r="AQ6" s="74"/>
      <c r="AR6" s="75"/>
    </row>
    <row r="7" spans="1:45" ht="15.95" customHeight="1" x14ac:dyDescent="0.2">
      <c r="A7" s="76">
        <v>723112375</v>
      </c>
      <c r="B7" s="77"/>
      <c r="C7" s="77"/>
      <c r="D7" s="77"/>
      <c r="E7" s="78"/>
      <c r="F7" s="79">
        <v>654</v>
      </c>
      <c r="G7" s="80"/>
      <c r="H7" s="80"/>
      <c r="I7" s="80"/>
      <c r="J7" s="81"/>
      <c r="K7" s="79">
        <v>412</v>
      </c>
      <c r="L7" s="80"/>
      <c r="M7" s="80"/>
      <c r="N7" s="81"/>
      <c r="O7" s="79">
        <v>412</v>
      </c>
      <c r="P7" s="80"/>
      <c r="Q7" s="81"/>
      <c r="R7" s="79">
        <v>242</v>
      </c>
      <c r="S7" s="80"/>
      <c r="T7" s="80"/>
      <c r="U7" s="80"/>
      <c r="V7" s="81"/>
      <c r="W7" s="79">
        <v>34</v>
      </c>
      <c r="X7" s="80"/>
      <c r="Y7" s="80"/>
      <c r="Z7" s="81"/>
      <c r="AA7" s="79">
        <v>211</v>
      </c>
      <c r="AB7" s="80"/>
      <c r="AC7" s="80"/>
      <c r="AD7" s="81"/>
      <c r="AE7" s="82">
        <v>4457.7</v>
      </c>
      <c r="AF7" s="83"/>
      <c r="AG7" s="83"/>
      <c r="AH7" s="83"/>
      <c r="AI7" s="83"/>
      <c r="AJ7" s="83"/>
      <c r="AK7" s="84"/>
      <c r="AL7" s="63">
        <v>445.77</v>
      </c>
      <c r="AM7" s="64"/>
      <c r="AN7" s="65"/>
      <c r="AO7" s="66">
        <v>0</v>
      </c>
      <c r="AP7" s="67"/>
      <c r="AQ7" s="67"/>
      <c r="AR7" s="68"/>
    </row>
    <row r="8" spans="1:45" ht="12.95" customHeight="1" x14ac:dyDescent="0.2">
      <c r="A8" s="73" t="s">
        <v>25</v>
      </c>
      <c r="B8" s="75"/>
      <c r="C8" s="73" t="s">
        <v>26</v>
      </c>
      <c r="D8" s="74"/>
      <c r="E8" s="74" t="s">
        <v>27</v>
      </c>
      <c r="F8" s="74"/>
      <c r="G8" s="74"/>
      <c r="H8" s="75"/>
      <c r="I8" s="73" t="s">
        <v>16</v>
      </c>
      <c r="J8" s="74"/>
      <c r="K8" s="74"/>
      <c r="L8" s="75"/>
      <c r="M8" s="73" t="s">
        <v>17</v>
      </c>
      <c r="N8" s="74"/>
      <c r="O8" s="75"/>
      <c r="P8" s="73" t="s">
        <v>18</v>
      </c>
      <c r="Q8" s="74"/>
      <c r="R8" s="74"/>
      <c r="S8" s="75"/>
      <c r="T8" s="73" t="s">
        <v>19</v>
      </c>
      <c r="U8" s="74"/>
      <c r="V8" s="74"/>
      <c r="W8" s="75"/>
      <c r="X8" s="73" t="s">
        <v>20</v>
      </c>
      <c r="Y8" s="74"/>
      <c r="Z8" s="74"/>
      <c r="AA8" s="75"/>
      <c r="AB8" s="73" t="s">
        <v>28</v>
      </c>
      <c r="AC8" s="74"/>
      <c r="AD8" s="74"/>
      <c r="AE8" s="74"/>
      <c r="AF8" s="74"/>
      <c r="AG8" s="75"/>
      <c r="AH8" s="73" t="s">
        <v>29</v>
      </c>
      <c r="AI8" s="74"/>
      <c r="AJ8" s="75"/>
      <c r="AK8" s="73" t="s">
        <v>30</v>
      </c>
      <c r="AL8" s="74"/>
      <c r="AM8" s="74"/>
      <c r="AN8" s="74"/>
      <c r="AO8" s="74"/>
      <c r="AP8" s="75"/>
    </row>
    <row r="9" spans="1:45" ht="15.95" customHeight="1" x14ac:dyDescent="0.2">
      <c r="A9" s="85">
        <v>2850</v>
      </c>
      <c r="B9" s="86"/>
      <c r="C9" s="50">
        <v>300</v>
      </c>
      <c r="D9" s="51"/>
      <c r="E9" s="48" t="s">
        <v>31</v>
      </c>
      <c r="F9" s="48"/>
      <c r="G9" s="48"/>
      <c r="H9" s="49"/>
      <c r="I9" s="79">
        <v>10</v>
      </c>
      <c r="J9" s="80"/>
      <c r="K9" s="80"/>
      <c r="L9" s="81"/>
      <c r="M9" s="79">
        <v>8</v>
      </c>
      <c r="N9" s="80"/>
      <c r="O9" s="81"/>
      <c r="P9" s="87">
        <v>8</v>
      </c>
      <c r="Q9" s="88"/>
      <c r="R9" s="88"/>
      <c r="S9" s="89"/>
      <c r="T9" s="79">
        <v>2</v>
      </c>
      <c r="U9" s="80"/>
      <c r="V9" s="80"/>
      <c r="W9" s="81"/>
      <c r="X9" s="87">
        <v>1</v>
      </c>
      <c r="Y9" s="88"/>
      <c r="Z9" s="88"/>
      <c r="AA9" s="89"/>
      <c r="AB9" s="87">
        <v>1</v>
      </c>
      <c r="AC9" s="88"/>
      <c r="AD9" s="88"/>
      <c r="AE9" s="88"/>
      <c r="AF9" s="88"/>
      <c r="AG9" s="89"/>
      <c r="AH9" s="90">
        <v>43731</v>
      </c>
      <c r="AI9" s="91"/>
      <c r="AJ9" s="92"/>
      <c r="AK9" s="93">
        <v>43475</v>
      </c>
      <c r="AL9" s="94"/>
      <c r="AM9" s="94"/>
      <c r="AN9" s="94"/>
      <c r="AO9" s="94"/>
      <c r="AP9" s="95"/>
    </row>
    <row r="10" spans="1:45" ht="9.9499999999999993" customHeight="1" x14ac:dyDescent="0.2">
      <c r="A10" s="4" t="s">
        <v>32</v>
      </c>
    </row>
    <row r="11" spans="1:45" ht="12.95" customHeight="1" x14ac:dyDescent="0.2">
      <c r="A11" s="96" t="s">
        <v>33</v>
      </c>
      <c r="B11" s="74"/>
      <c r="C11" s="74"/>
      <c r="D11" s="74"/>
      <c r="E11" s="75"/>
      <c r="F11" s="97" t="s">
        <v>34</v>
      </c>
      <c r="G11" s="98"/>
      <c r="H11" s="98"/>
      <c r="I11" s="98"/>
      <c r="J11" s="98"/>
      <c r="K11" s="98"/>
      <c r="L11" s="98"/>
      <c r="M11" s="99"/>
      <c r="N11" s="73" t="s">
        <v>16</v>
      </c>
      <c r="O11" s="74"/>
      <c r="P11" s="74"/>
      <c r="Q11" s="74"/>
      <c r="R11" s="75"/>
      <c r="S11" s="73" t="s">
        <v>17</v>
      </c>
      <c r="T11" s="74"/>
      <c r="U11" s="74"/>
      <c r="V11" s="74"/>
      <c r="W11" s="74"/>
      <c r="X11" s="75"/>
      <c r="Y11" s="73" t="s">
        <v>18</v>
      </c>
      <c r="Z11" s="74"/>
      <c r="AA11" s="74"/>
      <c r="AB11" s="74"/>
      <c r="AC11" s="74"/>
      <c r="AD11" s="74"/>
      <c r="AE11" s="74"/>
      <c r="AF11" s="75"/>
      <c r="AG11" s="73" t="s">
        <v>19</v>
      </c>
      <c r="AH11" s="74"/>
      <c r="AI11" s="74"/>
      <c r="AJ11" s="74"/>
      <c r="AK11" s="74"/>
      <c r="AL11" s="74"/>
      <c r="AM11" s="75"/>
    </row>
    <row r="12" spans="1:45" ht="12" customHeight="1" x14ac:dyDescent="0.2">
      <c r="A12" s="47" t="s">
        <v>35</v>
      </c>
      <c r="B12" s="48"/>
      <c r="C12" s="48"/>
      <c r="D12" s="48"/>
      <c r="E12" s="49"/>
      <c r="F12" s="50">
        <v>16331603</v>
      </c>
      <c r="G12" s="51"/>
      <c r="H12" s="51"/>
      <c r="I12" s="51"/>
      <c r="J12" s="51"/>
      <c r="K12" s="51"/>
      <c r="L12" s="51"/>
      <c r="M12" s="52"/>
      <c r="N12" s="79">
        <v>2</v>
      </c>
      <c r="O12" s="80"/>
      <c r="P12" s="80"/>
      <c r="Q12" s="80"/>
      <c r="R12" s="81"/>
      <c r="S12" s="79">
        <v>0</v>
      </c>
      <c r="T12" s="80"/>
      <c r="U12" s="80"/>
      <c r="V12" s="80"/>
      <c r="W12" s="80"/>
      <c r="X12" s="81"/>
      <c r="Y12" s="87">
        <v>0</v>
      </c>
      <c r="Z12" s="88"/>
      <c r="AA12" s="88"/>
      <c r="AB12" s="88"/>
      <c r="AC12" s="88"/>
      <c r="AD12" s="88"/>
      <c r="AE12" s="88"/>
      <c r="AF12" s="89"/>
      <c r="AG12" s="87">
        <v>2</v>
      </c>
      <c r="AH12" s="88"/>
      <c r="AI12" s="88"/>
      <c r="AJ12" s="88"/>
      <c r="AK12" s="88"/>
      <c r="AL12" s="88"/>
      <c r="AM12" s="89"/>
    </row>
    <row r="13" spans="1:45" ht="9.9499999999999993" customHeight="1" x14ac:dyDescent="0.2">
      <c r="A13" s="5" t="s">
        <v>36</v>
      </c>
    </row>
    <row r="14" spans="1:45" ht="9.9499999999999993" customHeight="1" x14ac:dyDescent="0.2">
      <c r="A14" s="4" t="s">
        <v>32</v>
      </c>
    </row>
    <row r="15" spans="1:45" ht="12.95" customHeight="1" x14ac:dyDescent="0.2">
      <c r="A15" s="96" t="s">
        <v>33</v>
      </c>
      <c r="B15" s="74"/>
      <c r="C15" s="74"/>
      <c r="D15" s="74"/>
      <c r="E15" s="75"/>
      <c r="F15" s="97" t="s">
        <v>34</v>
      </c>
      <c r="G15" s="98"/>
      <c r="H15" s="98"/>
      <c r="I15" s="98"/>
      <c r="J15" s="98"/>
      <c r="K15" s="98"/>
      <c r="L15" s="98"/>
      <c r="M15" s="99"/>
      <c r="N15" s="73" t="s">
        <v>16</v>
      </c>
      <c r="O15" s="74"/>
      <c r="P15" s="74"/>
      <c r="Q15" s="74"/>
      <c r="R15" s="75"/>
      <c r="S15" s="73" t="s">
        <v>17</v>
      </c>
      <c r="T15" s="74"/>
      <c r="U15" s="74"/>
      <c r="V15" s="74"/>
      <c r="W15" s="74"/>
      <c r="X15" s="75"/>
      <c r="Y15" s="73" t="s">
        <v>18</v>
      </c>
      <c r="Z15" s="74"/>
      <c r="AA15" s="74"/>
      <c r="AB15" s="74"/>
      <c r="AC15" s="74"/>
      <c r="AD15" s="74"/>
      <c r="AE15" s="74"/>
      <c r="AF15" s="75"/>
      <c r="AG15" s="73" t="s">
        <v>19</v>
      </c>
      <c r="AH15" s="74"/>
      <c r="AI15" s="74"/>
      <c r="AJ15" s="74"/>
      <c r="AK15" s="74"/>
      <c r="AL15" s="74"/>
      <c r="AM15" s="75"/>
    </row>
    <row r="16" spans="1:45" ht="12" customHeight="1" x14ac:dyDescent="0.2">
      <c r="A16" s="47" t="s">
        <v>37</v>
      </c>
      <c r="B16" s="48"/>
      <c r="C16" s="48"/>
      <c r="D16" s="48"/>
      <c r="E16" s="49"/>
      <c r="F16" s="50">
        <v>16331743</v>
      </c>
      <c r="G16" s="51"/>
      <c r="H16" s="51"/>
      <c r="I16" s="51"/>
      <c r="J16" s="51"/>
      <c r="K16" s="51"/>
      <c r="L16" s="51"/>
      <c r="M16" s="52"/>
      <c r="N16" s="79">
        <v>2</v>
      </c>
      <c r="O16" s="80"/>
      <c r="P16" s="80"/>
      <c r="Q16" s="80"/>
      <c r="R16" s="81"/>
      <c r="S16" s="79">
        <v>0</v>
      </c>
      <c r="T16" s="80"/>
      <c r="U16" s="80"/>
      <c r="V16" s="80"/>
      <c r="W16" s="80"/>
      <c r="X16" s="81"/>
      <c r="Y16" s="87">
        <v>0</v>
      </c>
      <c r="Z16" s="88"/>
      <c r="AA16" s="88"/>
      <c r="AB16" s="88"/>
      <c r="AC16" s="88"/>
      <c r="AD16" s="88"/>
      <c r="AE16" s="88"/>
      <c r="AF16" s="89"/>
      <c r="AG16" s="87">
        <v>2</v>
      </c>
      <c r="AH16" s="88"/>
      <c r="AI16" s="88"/>
      <c r="AJ16" s="88"/>
      <c r="AK16" s="88"/>
      <c r="AL16" s="88"/>
      <c r="AM16" s="89"/>
    </row>
    <row r="17" spans="1:39" ht="9.9499999999999993" customHeight="1" x14ac:dyDescent="0.2">
      <c r="A17" s="5" t="s">
        <v>38</v>
      </c>
    </row>
    <row r="18" spans="1:39" ht="9.9499999999999993" customHeight="1" x14ac:dyDescent="0.2">
      <c r="A18" s="4" t="s">
        <v>32</v>
      </c>
    </row>
    <row r="19" spans="1:39" ht="12.95" customHeight="1" x14ac:dyDescent="0.2">
      <c r="A19" s="96" t="s">
        <v>33</v>
      </c>
      <c r="B19" s="74"/>
      <c r="C19" s="74"/>
      <c r="D19" s="74"/>
      <c r="E19" s="75"/>
      <c r="F19" s="97" t="s">
        <v>34</v>
      </c>
      <c r="G19" s="98"/>
      <c r="H19" s="98"/>
      <c r="I19" s="98"/>
      <c r="J19" s="98"/>
      <c r="K19" s="98"/>
      <c r="L19" s="98"/>
      <c r="M19" s="99"/>
      <c r="N19" s="73" t="s">
        <v>16</v>
      </c>
      <c r="O19" s="74"/>
      <c r="P19" s="74"/>
      <c r="Q19" s="74"/>
      <c r="R19" s="75"/>
      <c r="S19" s="73" t="s">
        <v>17</v>
      </c>
      <c r="T19" s="74"/>
      <c r="U19" s="74"/>
      <c r="V19" s="74"/>
      <c r="W19" s="74"/>
      <c r="X19" s="75"/>
      <c r="Y19" s="73" t="s">
        <v>18</v>
      </c>
      <c r="Z19" s="74"/>
      <c r="AA19" s="74"/>
      <c r="AB19" s="74"/>
      <c r="AC19" s="74"/>
      <c r="AD19" s="74"/>
      <c r="AE19" s="74"/>
      <c r="AF19" s="75"/>
      <c r="AG19" s="73" t="s">
        <v>19</v>
      </c>
      <c r="AH19" s="74"/>
      <c r="AI19" s="74"/>
      <c r="AJ19" s="74"/>
      <c r="AK19" s="74"/>
      <c r="AL19" s="74"/>
      <c r="AM19" s="75"/>
    </row>
    <row r="20" spans="1:39" ht="12" customHeight="1" x14ac:dyDescent="0.2">
      <c r="A20" s="47" t="s">
        <v>39</v>
      </c>
      <c r="B20" s="48"/>
      <c r="C20" s="48"/>
      <c r="D20" s="48"/>
      <c r="E20" s="49"/>
      <c r="F20" s="50">
        <v>16331414</v>
      </c>
      <c r="G20" s="51"/>
      <c r="H20" s="51"/>
      <c r="I20" s="51"/>
      <c r="J20" s="51"/>
      <c r="K20" s="51"/>
      <c r="L20" s="51"/>
      <c r="M20" s="52"/>
      <c r="N20" s="79">
        <v>2</v>
      </c>
      <c r="O20" s="80"/>
      <c r="P20" s="80"/>
      <c r="Q20" s="80"/>
      <c r="R20" s="81"/>
      <c r="S20" s="79">
        <v>0</v>
      </c>
      <c r="T20" s="80"/>
      <c r="U20" s="80"/>
      <c r="V20" s="80"/>
      <c r="W20" s="80"/>
      <c r="X20" s="81"/>
      <c r="Y20" s="87">
        <v>0</v>
      </c>
      <c r="Z20" s="88"/>
      <c r="AA20" s="88"/>
      <c r="AB20" s="88"/>
      <c r="AC20" s="88"/>
      <c r="AD20" s="88"/>
      <c r="AE20" s="88"/>
      <c r="AF20" s="89"/>
      <c r="AG20" s="87">
        <v>2</v>
      </c>
      <c r="AH20" s="88"/>
      <c r="AI20" s="88"/>
      <c r="AJ20" s="88"/>
      <c r="AK20" s="88"/>
      <c r="AL20" s="88"/>
      <c r="AM20" s="89"/>
    </row>
    <row r="21" spans="1:39" ht="12" customHeight="1" x14ac:dyDescent="0.2">
      <c r="A21" s="47" t="s">
        <v>40</v>
      </c>
      <c r="B21" s="48"/>
      <c r="C21" s="48"/>
      <c r="D21" s="48"/>
      <c r="E21" s="49"/>
      <c r="F21" s="85">
        <v>16331452</v>
      </c>
      <c r="G21" s="100"/>
      <c r="H21" s="100"/>
      <c r="I21" s="100"/>
      <c r="J21" s="100"/>
      <c r="K21" s="100"/>
      <c r="L21" s="100"/>
      <c r="M21" s="86"/>
      <c r="N21" s="87">
        <v>2</v>
      </c>
      <c r="O21" s="88"/>
      <c r="P21" s="88"/>
      <c r="Q21" s="88"/>
      <c r="R21" s="89"/>
      <c r="S21" s="87">
        <v>0</v>
      </c>
      <c r="T21" s="88"/>
      <c r="U21" s="88"/>
      <c r="V21" s="88"/>
      <c r="W21" s="88"/>
      <c r="X21" s="89"/>
      <c r="Y21" s="87">
        <v>0</v>
      </c>
      <c r="Z21" s="88"/>
      <c r="AA21" s="88"/>
      <c r="AB21" s="88"/>
      <c r="AC21" s="88"/>
      <c r="AD21" s="88"/>
      <c r="AE21" s="88"/>
      <c r="AF21" s="89"/>
      <c r="AG21" s="87">
        <v>2</v>
      </c>
      <c r="AH21" s="88"/>
      <c r="AI21" s="88"/>
      <c r="AJ21" s="88"/>
      <c r="AK21" s="88"/>
      <c r="AL21" s="88"/>
      <c r="AM21" s="89"/>
    </row>
    <row r="22" spans="1:39" ht="12" customHeight="1" x14ac:dyDescent="0.2">
      <c r="A22" s="47" t="s">
        <v>41</v>
      </c>
      <c r="B22" s="48"/>
      <c r="C22" s="48"/>
      <c r="D22" s="48"/>
      <c r="E22" s="49"/>
      <c r="F22" s="50">
        <v>16331464</v>
      </c>
      <c r="G22" s="51"/>
      <c r="H22" s="51"/>
      <c r="I22" s="51"/>
      <c r="J22" s="51"/>
      <c r="K22" s="51"/>
      <c r="L22" s="51"/>
      <c r="M22" s="52"/>
      <c r="N22" s="79">
        <v>2</v>
      </c>
      <c r="O22" s="80"/>
      <c r="P22" s="80"/>
      <c r="Q22" s="80"/>
      <c r="R22" s="81"/>
      <c r="S22" s="79">
        <v>0</v>
      </c>
      <c r="T22" s="80"/>
      <c r="U22" s="80"/>
      <c r="V22" s="80"/>
      <c r="W22" s="80"/>
      <c r="X22" s="81"/>
      <c r="Y22" s="87">
        <v>0</v>
      </c>
      <c r="Z22" s="88"/>
      <c r="AA22" s="88"/>
      <c r="AB22" s="88"/>
      <c r="AC22" s="88"/>
      <c r="AD22" s="88"/>
      <c r="AE22" s="88"/>
      <c r="AF22" s="89"/>
      <c r="AG22" s="87">
        <v>2</v>
      </c>
      <c r="AH22" s="88"/>
      <c r="AI22" s="88"/>
      <c r="AJ22" s="88"/>
      <c r="AK22" s="88"/>
      <c r="AL22" s="88"/>
      <c r="AM22" s="89"/>
    </row>
    <row r="23" spans="1:39" ht="12" customHeight="1" x14ac:dyDescent="0.2">
      <c r="A23" s="47" t="s">
        <v>42</v>
      </c>
      <c r="B23" s="48"/>
      <c r="C23" s="48"/>
      <c r="D23" s="48"/>
      <c r="E23" s="49"/>
      <c r="F23" s="85">
        <v>16331473</v>
      </c>
      <c r="G23" s="100"/>
      <c r="H23" s="100"/>
      <c r="I23" s="100"/>
      <c r="J23" s="100"/>
      <c r="K23" s="100"/>
      <c r="L23" s="100"/>
      <c r="M23" s="86"/>
      <c r="N23" s="87">
        <v>2</v>
      </c>
      <c r="O23" s="88"/>
      <c r="P23" s="88"/>
      <c r="Q23" s="88"/>
      <c r="R23" s="89"/>
      <c r="S23" s="87">
        <v>0</v>
      </c>
      <c r="T23" s="88"/>
      <c r="U23" s="88"/>
      <c r="V23" s="88"/>
      <c r="W23" s="88"/>
      <c r="X23" s="89"/>
      <c r="Y23" s="87">
        <v>0</v>
      </c>
      <c r="Z23" s="88"/>
      <c r="AA23" s="88"/>
      <c r="AB23" s="88"/>
      <c r="AC23" s="88"/>
      <c r="AD23" s="88"/>
      <c r="AE23" s="88"/>
      <c r="AF23" s="89"/>
      <c r="AG23" s="87">
        <v>2</v>
      </c>
      <c r="AH23" s="88"/>
      <c r="AI23" s="88"/>
      <c r="AJ23" s="88"/>
      <c r="AK23" s="88"/>
      <c r="AL23" s="88"/>
      <c r="AM23" s="89"/>
    </row>
    <row r="24" spans="1:39" ht="12" customHeight="1" x14ac:dyDescent="0.2">
      <c r="A24" s="47" t="s">
        <v>43</v>
      </c>
      <c r="B24" s="48"/>
      <c r="C24" s="48"/>
      <c r="D24" s="48"/>
      <c r="E24" s="49"/>
      <c r="F24" s="50">
        <v>16331482</v>
      </c>
      <c r="G24" s="51"/>
      <c r="H24" s="51"/>
      <c r="I24" s="51"/>
      <c r="J24" s="51"/>
      <c r="K24" s="51"/>
      <c r="L24" s="51"/>
      <c r="M24" s="52"/>
      <c r="N24" s="79">
        <v>2</v>
      </c>
      <c r="O24" s="80"/>
      <c r="P24" s="80"/>
      <c r="Q24" s="80"/>
      <c r="R24" s="81"/>
      <c r="S24" s="79">
        <v>0</v>
      </c>
      <c r="T24" s="80"/>
      <c r="U24" s="80"/>
      <c r="V24" s="80"/>
      <c r="W24" s="80"/>
      <c r="X24" s="81"/>
      <c r="Y24" s="87">
        <v>0</v>
      </c>
      <c r="Z24" s="88"/>
      <c r="AA24" s="88"/>
      <c r="AB24" s="88"/>
      <c r="AC24" s="88"/>
      <c r="AD24" s="88"/>
      <c r="AE24" s="88"/>
      <c r="AF24" s="89"/>
      <c r="AG24" s="87">
        <v>2</v>
      </c>
      <c r="AH24" s="88"/>
      <c r="AI24" s="88"/>
      <c r="AJ24" s="88"/>
      <c r="AK24" s="88"/>
      <c r="AL24" s="88"/>
      <c r="AM24" s="89"/>
    </row>
    <row r="25" spans="1:39" ht="12" customHeight="1" x14ac:dyDescent="0.2">
      <c r="A25" s="47" t="s">
        <v>44</v>
      </c>
      <c r="B25" s="48"/>
      <c r="C25" s="48"/>
      <c r="D25" s="48"/>
      <c r="E25" s="49"/>
      <c r="F25" s="85">
        <v>16331488</v>
      </c>
      <c r="G25" s="100"/>
      <c r="H25" s="100"/>
      <c r="I25" s="100"/>
      <c r="J25" s="100"/>
      <c r="K25" s="100"/>
      <c r="L25" s="100"/>
      <c r="M25" s="86"/>
      <c r="N25" s="87">
        <v>2</v>
      </c>
      <c r="O25" s="88"/>
      <c r="P25" s="88"/>
      <c r="Q25" s="88"/>
      <c r="R25" s="89"/>
      <c r="S25" s="87">
        <v>0</v>
      </c>
      <c r="T25" s="88"/>
      <c r="U25" s="88"/>
      <c r="V25" s="88"/>
      <c r="W25" s="88"/>
      <c r="X25" s="89"/>
      <c r="Y25" s="87">
        <v>0</v>
      </c>
      <c r="Z25" s="88"/>
      <c r="AA25" s="88"/>
      <c r="AB25" s="88"/>
      <c r="AC25" s="88"/>
      <c r="AD25" s="88"/>
      <c r="AE25" s="88"/>
      <c r="AF25" s="89"/>
      <c r="AG25" s="87">
        <v>2</v>
      </c>
      <c r="AH25" s="88"/>
      <c r="AI25" s="88"/>
      <c r="AJ25" s="88"/>
      <c r="AK25" s="88"/>
      <c r="AL25" s="88"/>
      <c r="AM25" s="89"/>
    </row>
    <row r="26" spans="1:39" ht="12" customHeight="1" x14ac:dyDescent="0.2">
      <c r="A26" s="47" t="s">
        <v>45</v>
      </c>
      <c r="B26" s="48"/>
      <c r="C26" s="48"/>
      <c r="D26" s="48"/>
      <c r="E26" s="49"/>
      <c r="F26" s="50">
        <v>16331489</v>
      </c>
      <c r="G26" s="51"/>
      <c r="H26" s="51"/>
      <c r="I26" s="51"/>
      <c r="J26" s="51"/>
      <c r="K26" s="51"/>
      <c r="L26" s="51"/>
      <c r="M26" s="52"/>
      <c r="N26" s="79">
        <v>2</v>
      </c>
      <c r="O26" s="80"/>
      <c r="P26" s="80"/>
      <c r="Q26" s="80"/>
      <c r="R26" s="81"/>
      <c r="S26" s="79">
        <v>0</v>
      </c>
      <c r="T26" s="80"/>
      <c r="U26" s="80"/>
      <c r="V26" s="80"/>
      <c r="W26" s="80"/>
      <c r="X26" s="81"/>
      <c r="Y26" s="87">
        <v>0</v>
      </c>
      <c r="Z26" s="88"/>
      <c r="AA26" s="88"/>
      <c r="AB26" s="88"/>
      <c r="AC26" s="88"/>
      <c r="AD26" s="88"/>
      <c r="AE26" s="88"/>
      <c r="AF26" s="89"/>
      <c r="AG26" s="87">
        <v>2</v>
      </c>
      <c r="AH26" s="88"/>
      <c r="AI26" s="88"/>
      <c r="AJ26" s="88"/>
      <c r="AK26" s="88"/>
      <c r="AL26" s="88"/>
      <c r="AM26" s="89"/>
    </row>
    <row r="27" spans="1:39" ht="12" customHeight="1" x14ac:dyDescent="0.2">
      <c r="A27" s="47" t="s">
        <v>46</v>
      </c>
      <c r="B27" s="48"/>
      <c r="C27" s="48"/>
      <c r="D27" s="48"/>
      <c r="E27" s="49"/>
      <c r="F27" s="85">
        <v>16331504</v>
      </c>
      <c r="G27" s="100"/>
      <c r="H27" s="100"/>
      <c r="I27" s="100"/>
      <c r="J27" s="100"/>
      <c r="K27" s="100"/>
      <c r="L27" s="100"/>
      <c r="M27" s="86"/>
      <c r="N27" s="87">
        <v>2</v>
      </c>
      <c r="O27" s="88"/>
      <c r="P27" s="88"/>
      <c r="Q27" s="88"/>
      <c r="R27" s="89"/>
      <c r="S27" s="87">
        <v>0</v>
      </c>
      <c r="T27" s="88"/>
      <c r="U27" s="88"/>
      <c r="V27" s="88"/>
      <c r="W27" s="88"/>
      <c r="X27" s="89"/>
      <c r="Y27" s="87">
        <v>0</v>
      </c>
      <c r="Z27" s="88"/>
      <c r="AA27" s="88"/>
      <c r="AB27" s="88"/>
      <c r="AC27" s="88"/>
      <c r="AD27" s="88"/>
      <c r="AE27" s="88"/>
      <c r="AF27" s="89"/>
      <c r="AG27" s="87">
        <v>2</v>
      </c>
      <c r="AH27" s="88"/>
      <c r="AI27" s="88"/>
      <c r="AJ27" s="88"/>
      <c r="AK27" s="88"/>
      <c r="AL27" s="88"/>
      <c r="AM27" s="89"/>
    </row>
    <row r="28" spans="1:39" ht="12" customHeight="1" x14ac:dyDescent="0.2">
      <c r="A28" s="47" t="s">
        <v>47</v>
      </c>
      <c r="B28" s="48"/>
      <c r="C28" s="48"/>
      <c r="D28" s="48"/>
      <c r="E28" s="49"/>
      <c r="F28" s="50">
        <v>16331507</v>
      </c>
      <c r="G28" s="51"/>
      <c r="H28" s="51"/>
      <c r="I28" s="51"/>
      <c r="J28" s="51"/>
      <c r="K28" s="51"/>
      <c r="L28" s="51"/>
      <c r="M28" s="52"/>
      <c r="N28" s="79">
        <v>2</v>
      </c>
      <c r="O28" s="80"/>
      <c r="P28" s="80"/>
      <c r="Q28" s="80"/>
      <c r="R28" s="81"/>
      <c r="S28" s="79">
        <v>0</v>
      </c>
      <c r="T28" s="80"/>
      <c r="U28" s="80"/>
      <c r="V28" s="80"/>
      <c r="W28" s="80"/>
      <c r="X28" s="81"/>
      <c r="Y28" s="87">
        <v>0</v>
      </c>
      <c r="Z28" s="88"/>
      <c r="AA28" s="88"/>
      <c r="AB28" s="88"/>
      <c r="AC28" s="88"/>
      <c r="AD28" s="88"/>
      <c r="AE28" s="88"/>
      <c r="AF28" s="89"/>
      <c r="AG28" s="87">
        <v>2</v>
      </c>
      <c r="AH28" s="88"/>
      <c r="AI28" s="88"/>
      <c r="AJ28" s="88"/>
      <c r="AK28" s="88"/>
      <c r="AL28" s="88"/>
      <c r="AM28" s="89"/>
    </row>
    <row r="29" spans="1:39" ht="12" customHeight="1" x14ac:dyDescent="0.2">
      <c r="A29" s="47" t="s">
        <v>48</v>
      </c>
      <c r="B29" s="48"/>
      <c r="C29" s="48"/>
      <c r="D29" s="48"/>
      <c r="E29" s="49"/>
      <c r="F29" s="85">
        <v>16331516</v>
      </c>
      <c r="G29" s="100"/>
      <c r="H29" s="100"/>
      <c r="I29" s="100"/>
      <c r="J29" s="100"/>
      <c r="K29" s="100"/>
      <c r="L29" s="100"/>
      <c r="M29" s="86"/>
      <c r="N29" s="87">
        <v>2</v>
      </c>
      <c r="O29" s="88"/>
      <c r="P29" s="88"/>
      <c r="Q29" s="88"/>
      <c r="R29" s="89"/>
      <c r="S29" s="87">
        <v>0</v>
      </c>
      <c r="T29" s="88"/>
      <c r="U29" s="88"/>
      <c r="V29" s="88"/>
      <c r="W29" s="88"/>
      <c r="X29" s="89"/>
      <c r="Y29" s="87">
        <v>0</v>
      </c>
      <c r="Z29" s="88"/>
      <c r="AA29" s="88"/>
      <c r="AB29" s="88"/>
      <c r="AC29" s="88"/>
      <c r="AD29" s="88"/>
      <c r="AE29" s="88"/>
      <c r="AF29" s="89"/>
      <c r="AG29" s="87">
        <v>2</v>
      </c>
      <c r="AH29" s="88"/>
      <c r="AI29" s="88"/>
      <c r="AJ29" s="88"/>
      <c r="AK29" s="88"/>
      <c r="AL29" s="88"/>
      <c r="AM29" s="89"/>
    </row>
    <row r="30" spans="1:39" ht="12" customHeight="1" x14ac:dyDescent="0.2">
      <c r="A30" s="47" t="s">
        <v>49</v>
      </c>
      <c r="B30" s="48"/>
      <c r="C30" s="48"/>
      <c r="D30" s="48"/>
      <c r="E30" s="49"/>
      <c r="F30" s="50">
        <v>16331529</v>
      </c>
      <c r="G30" s="51"/>
      <c r="H30" s="51"/>
      <c r="I30" s="51"/>
      <c r="J30" s="51"/>
      <c r="K30" s="51"/>
      <c r="L30" s="51"/>
      <c r="M30" s="52"/>
      <c r="N30" s="79">
        <v>2</v>
      </c>
      <c r="O30" s="80"/>
      <c r="P30" s="80"/>
      <c r="Q30" s="80"/>
      <c r="R30" s="81"/>
      <c r="S30" s="79">
        <v>0</v>
      </c>
      <c r="T30" s="80"/>
      <c r="U30" s="80"/>
      <c r="V30" s="80"/>
      <c r="W30" s="80"/>
      <c r="X30" s="81"/>
      <c r="Y30" s="87">
        <v>0</v>
      </c>
      <c r="Z30" s="88"/>
      <c r="AA30" s="88"/>
      <c r="AB30" s="88"/>
      <c r="AC30" s="88"/>
      <c r="AD30" s="88"/>
      <c r="AE30" s="88"/>
      <c r="AF30" s="89"/>
      <c r="AG30" s="87">
        <v>2</v>
      </c>
      <c r="AH30" s="88"/>
      <c r="AI30" s="88"/>
      <c r="AJ30" s="88"/>
      <c r="AK30" s="88"/>
      <c r="AL30" s="88"/>
      <c r="AM30" s="89"/>
    </row>
    <row r="31" spans="1:39" ht="12" customHeight="1" x14ac:dyDescent="0.2">
      <c r="A31" s="47" t="s">
        <v>50</v>
      </c>
      <c r="B31" s="48"/>
      <c r="C31" s="48"/>
      <c r="D31" s="48"/>
      <c r="E31" s="49"/>
      <c r="F31" s="85">
        <v>16331533</v>
      </c>
      <c r="G31" s="100"/>
      <c r="H31" s="100"/>
      <c r="I31" s="100"/>
      <c r="J31" s="100"/>
      <c r="K31" s="100"/>
      <c r="L31" s="100"/>
      <c r="M31" s="86"/>
      <c r="N31" s="87">
        <v>2</v>
      </c>
      <c r="O31" s="88"/>
      <c r="P31" s="88"/>
      <c r="Q31" s="88"/>
      <c r="R31" s="89"/>
      <c r="S31" s="87">
        <v>0</v>
      </c>
      <c r="T31" s="88"/>
      <c r="U31" s="88"/>
      <c r="V31" s="88"/>
      <c r="W31" s="88"/>
      <c r="X31" s="89"/>
      <c r="Y31" s="87">
        <v>0</v>
      </c>
      <c r="Z31" s="88"/>
      <c r="AA31" s="88"/>
      <c r="AB31" s="88"/>
      <c r="AC31" s="88"/>
      <c r="AD31" s="88"/>
      <c r="AE31" s="88"/>
      <c r="AF31" s="89"/>
      <c r="AG31" s="87">
        <v>2</v>
      </c>
      <c r="AH31" s="88"/>
      <c r="AI31" s="88"/>
      <c r="AJ31" s="88"/>
      <c r="AK31" s="88"/>
      <c r="AL31" s="88"/>
      <c r="AM31" s="89"/>
    </row>
    <row r="32" spans="1:39" ht="12" customHeight="1" x14ac:dyDescent="0.2">
      <c r="A32" s="47" t="s">
        <v>51</v>
      </c>
      <c r="B32" s="48"/>
      <c r="C32" s="48"/>
      <c r="D32" s="48"/>
      <c r="E32" s="49"/>
      <c r="F32" s="50">
        <v>16331549</v>
      </c>
      <c r="G32" s="51"/>
      <c r="H32" s="51"/>
      <c r="I32" s="51"/>
      <c r="J32" s="51"/>
      <c r="K32" s="51"/>
      <c r="L32" s="51"/>
      <c r="M32" s="52"/>
      <c r="N32" s="79">
        <v>2</v>
      </c>
      <c r="O32" s="80"/>
      <c r="P32" s="80"/>
      <c r="Q32" s="80"/>
      <c r="R32" s="81"/>
      <c r="S32" s="79">
        <v>0</v>
      </c>
      <c r="T32" s="80"/>
      <c r="U32" s="80"/>
      <c r="V32" s="80"/>
      <c r="W32" s="80"/>
      <c r="X32" s="81"/>
      <c r="Y32" s="87">
        <v>0</v>
      </c>
      <c r="Z32" s="88"/>
      <c r="AA32" s="88"/>
      <c r="AB32" s="88"/>
      <c r="AC32" s="88"/>
      <c r="AD32" s="88"/>
      <c r="AE32" s="88"/>
      <c r="AF32" s="89"/>
      <c r="AG32" s="87">
        <v>2</v>
      </c>
      <c r="AH32" s="88"/>
      <c r="AI32" s="88"/>
      <c r="AJ32" s="88"/>
      <c r="AK32" s="88"/>
      <c r="AL32" s="88"/>
      <c r="AM32" s="89"/>
    </row>
    <row r="33" spans="1:39" ht="12" customHeight="1" x14ac:dyDescent="0.2">
      <c r="A33" s="47" t="s">
        <v>52</v>
      </c>
      <c r="B33" s="48"/>
      <c r="C33" s="48"/>
      <c r="D33" s="48"/>
      <c r="E33" s="49"/>
      <c r="F33" s="85">
        <v>16331556</v>
      </c>
      <c r="G33" s="100"/>
      <c r="H33" s="100"/>
      <c r="I33" s="100"/>
      <c r="J33" s="100"/>
      <c r="K33" s="100"/>
      <c r="L33" s="100"/>
      <c r="M33" s="86"/>
      <c r="N33" s="87">
        <v>2</v>
      </c>
      <c r="O33" s="88"/>
      <c r="P33" s="88"/>
      <c r="Q33" s="88"/>
      <c r="R33" s="89"/>
      <c r="S33" s="87">
        <v>0</v>
      </c>
      <c r="T33" s="88"/>
      <c r="U33" s="88"/>
      <c r="V33" s="88"/>
      <c r="W33" s="88"/>
      <c r="X33" s="89"/>
      <c r="Y33" s="87">
        <v>0</v>
      </c>
      <c r="Z33" s="88"/>
      <c r="AA33" s="88"/>
      <c r="AB33" s="88"/>
      <c r="AC33" s="88"/>
      <c r="AD33" s="88"/>
      <c r="AE33" s="88"/>
      <c r="AF33" s="89"/>
      <c r="AG33" s="87">
        <v>2</v>
      </c>
      <c r="AH33" s="88"/>
      <c r="AI33" s="88"/>
      <c r="AJ33" s="88"/>
      <c r="AK33" s="88"/>
      <c r="AL33" s="88"/>
      <c r="AM33" s="89"/>
    </row>
    <row r="34" spans="1:39" ht="12" customHeight="1" x14ac:dyDescent="0.2">
      <c r="A34" s="47" t="s">
        <v>53</v>
      </c>
      <c r="B34" s="48"/>
      <c r="C34" s="48"/>
      <c r="D34" s="48"/>
      <c r="E34" s="49"/>
      <c r="F34" s="50">
        <v>16331568</v>
      </c>
      <c r="G34" s="51"/>
      <c r="H34" s="51"/>
      <c r="I34" s="51"/>
      <c r="J34" s="51"/>
      <c r="K34" s="51"/>
      <c r="L34" s="51"/>
      <c r="M34" s="52"/>
      <c r="N34" s="79">
        <v>2</v>
      </c>
      <c r="O34" s="80"/>
      <c r="P34" s="80"/>
      <c r="Q34" s="80"/>
      <c r="R34" s="81"/>
      <c r="S34" s="79">
        <v>0</v>
      </c>
      <c r="T34" s="80"/>
      <c r="U34" s="80"/>
      <c r="V34" s="80"/>
      <c r="W34" s="80"/>
      <c r="X34" s="81"/>
      <c r="Y34" s="87">
        <v>0</v>
      </c>
      <c r="Z34" s="88"/>
      <c r="AA34" s="88"/>
      <c r="AB34" s="88"/>
      <c r="AC34" s="88"/>
      <c r="AD34" s="88"/>
      <c r="AE34" s="88"/>
      <c r="AF34" s="89"/>
      <c r="AG34" s="87">
        <v>2</v>
      </c>
      <c r="AH34" s="88"/>
      <c r="AI34" s="88"/>
      <c r="AJ34" s="88"/>
      <c r="AK34" s="88"/>
      <c r="AL34" s="88"/>
      <c r="AM34" s="89"/>
    </row>
    <row r="35" spans="1:39" ht="12" customHeight="1" x14ac:dyDescent="0.2">
      <c r="A35" s="47" t="s">
        <v>54</v>
      </c>
      <c r="B35" s="48"/>
      <c r="C35" s="48"/>
      <c r="D35" s="48"/>
      <c r="E35" s="49"/>
      <c r="F35" s="85">
        <v>16331589</v>
      </c>
      <c r="G35" s="100"/>
      <c r="H35" s="100"/>
      <c r="I35" s="100"/>
      <c r="J35" s="100"/>
      <c r="K35" s="100"/>
      <c r="L35" s="100"/>
      <c r="M35" s="86"/>
      <c r="N35" s="87">
        <v>2</v>
      </c>
      <c r="O35" s="88"/>
      <c r="P35" s="88"/>
      <c r="Q35" s="88"/>
      <c r="R35" s="89"/>
      <c r="S35" s="87">
        <v>0</v>
      </c>
      <c r="T35" s="88"/>
      <c r="U35" s="88"/>
      <c r="V35" s="88"/>
      <c r="W35" s="88"/>
      <c r="X35" s="89"/>
      <c r="Y35" s="87">
        <v>0</v>
      </c>
      <c r="Z35" s="88"/>
      <c r="AA35" s="88"/>
      <c r="AB35" s="88"/>
      <c r="AC35" s="88"/>
      <c r="AD35" s="88"/>
      <c r="AE35" s="88"/>
      <c r="AF35" s="89"/>
      <c r="AG35" s="87">
        <v>2</v>
      </c>
      <c r="AH35" s="88"/>
      <c r="AI35" s="88"/>
      <c r="AJ35" s="88"/>
      <c r="AK35" s="88"/>
      <c r="AL35" s="88"/>
      <c r="AM35" s="89"/>
    </row>
    <row r="36" spans="1:39" ht="12" customHeight="1" x14ac:dyDescent="0.2">
      <c r="A36" s="47" t="s">
        <v>55</v>
      </c>
      <c r="B36" s="48"/>
      <c r="C36" s="48"/>
      <c r="D36" s="48"/>
      <c r="E36" s="49"/>
      <c r="F36" s="50">
        <v>16331593</v>
      </c>
      <c r="G36" s="51"/>
      <c r="H36" s="51"/>
      <c r="I36" s="51"/>
      <c r="J36" s="51"/>
      <c r="K36" s="51"/>
      <c r="L36" s="51"/>
      <c r="M36" s="52"/>
      <c r="N36" s="79">
        <v>2</v>
      </c>
      <c r="O36" s="80"/>
      <c r="P36" s="80"/>
      <c r="Q36" s="80"/>
      <c r="R36" s="81"/>
      <c r="S36" s="79">
        <v>0</v>
      </c>
      <c r="T36" s="80"/>
      <c r="U36" s="80"/>
      <c r="V36" s="80"/>
      <c r="W36" s="80"/>
      <c r="X36" s="81"/>
      <c r="Y36" s="87">
        <v>0</v>
      </c>
      <c r="Z36" s="88"/>
      <c r="AA36" s="88"/>
      <c r="AB36" s="88"/>
      <c r="AC36" s="88"/>
      <c r="AD36" s="88"/>
      <c r="AE36" s="88"/>
      <c r="AF36" s="89"/>
      <c r="AG36" s="87">
        <v>2</v>
      </c>
      <c r="AH36" s="88"/>
      <c r="AI36" s="88"/>
      <c r="AJ36" s="88"/>
      <c r="AK36" s="88"/>
      <c r="AL36" s="88"/>
      <c r="AM36" s="89"/>
    </row>
    <row r="37" spans="1:39" ht="12" customHeight="1" x14ac:dyDescent="0.2">
      <c r="A37" s="47" t="s">
        <v>56</v>
      </c>
      <c r="B37" s="48"/>
      <c r="C37" s="48"/>
      <c r="D37" s="48"/>
      <c r="E37" s="49"/>
      <c r="F37" s="85">
        <v>16331608</v>
      </c>
      <c r="G37" s="100"/>
      <c r="H37" s="100"/>
      <c r="I37" s="100"/>
      <c r="J37" s="100"/>
      <c r="K37" s="100"/>
      <c r="L37" s="100"/>
      <c r="M37" s="86"/>
      <c r="N37" s="87">
        <v>2</v>
      </c>
      <c r="O37" s="88"/>
      <c r="P37" s="88"/>
      <c r="Q37" s="88"/>
      <c r="R37" s="89"/>
      <c r="S37" s="87">
        <v>0</v>
      </c>
      <c r="T37" s="88"/>
      <c r="U37" s="88"/>
      <c r="V37" s="88"/>
      <c r="W37" s="88"/>
      <c r="X37" s="89"/>
      <c r="Y37" s="87">
        <v>0</v>
      </c>
      <c r="Z37" s="88"/>
      <c r="AA37" s="88"/>
      <c r="AB37" s="88"/>
      <c r="AC37" s="88"/>
      <c r="AD37" s="88"/>
      <c r="AE37" s="88"/>
      <c r="AF37" s="89"/>
      <c r="AG37" s="87">
        <v>2</v>
      </c>
      <c r="AH37" s="88"/>
      <c r="AI37" s="88"/>
      <c r="AJ37" s="88"/>
      <c r="AK37" s="88"/>
      <c r="AL37" s="88"/>
      <c r="AM37" s="89"/>
    </row>
    <row r="38" spans="1:39" ht="12" customHeight="1" x14ac:dyDescent="0.2">
      <c r="A38" s="47" t="s">
        <v>57</v>
      </c>
      <c r="B38" s="48"/>
      <c r="C38" s="48"/>
      <c r="D38" s="48"/>
      <c r="E38" s="49"/>
      <c r="F38" s="50">
        <v>16331613</v>
      </c>
      <c r="G38" s="51"/>
      <c r="H38" s="51"/>
      <c r="I38" s="51"/>
      <c r="J38" s="51"/>
      <c r="K38" s="51"/>
      <c r="L38" s="51"/>
      <c r="M38" s="52"/>
      <c r="N38" s="79">
        <v>2</v>
      </c>
      <c r="O38" s="80"/>
      <c r="P38" s="80"/>
      <c r="Q38" s="80"/>
      <c r="R38" s="81"/>
      <c r="S38" s="79">
        <v>0</v>
      </c>
      <c r="T38" s="80"/>
      <c r="U38" s="80"/>
      <c r="V38" s="80"/>
      <c r="W38" s="80"/>
      <c r="X38" s="81"/>
      <c r="Y38" s="87">
        <v>0</v>
      </c>
      <c r="Z38" s="88"/>
      <c r="AA38" s="88"/>
      <c r="AB38" s="88"/>
      <c r="AC38" s="88"/>
      <c r="AD38" s="88"/>
      <c r="AE38" s="88"/>
      <c r="AF38" s="89"/>
      <c r="AG38" s="87">
        <v>2</v>
      </c>
      <c r="AH38" s="88"/>
      <c r="AI38" s="88"/>
      <c r="AJ38" s="88"/>
      <c r="AK38" s="88"/>
      <c r="AL38" s="88"/>
      <c r="AM38" s="89"/>
    </row>
    <row r="39" spans="1:39" ht="12" customHeight="1" x14ac:dyDescent="0.2">
      <c r="A39" s="47" t="s">
        <v>58</v>
      </c>
      <c r="B39" s="48"/>
      <c r="C39" s="48"/>
      <c r="D39" s="48"/>
      <c r="E39" s="49"/>
      <c r="F39" s="85">
        <v>16331616</v>
      </c>
      <c r="G39" s="100"/>
      <c r="H39" s="100"/>
      <c r="I39" s="100"/>
      <c r="J39" s="100"/>
      <c r="K39" s="100"/>
      <c r="L39" s="100"/>
      <c r="M39" s="86"/>
      <c r="N39" s="87">
        <v>4</v>
      </c>
      <c r="O39" s="88"/>
      <c r="P39" s="88"/>
      <c r="Q39" s="88"/>
      <c r="R39" s="89"/>
      <c r="S39" s="87">
        <v>0</v>
      </c>
      <c r="T39" s="88"/>
      <c r="U39" s="88"/>
      <c r="V39" s="88"/>
      <c r="W39" s="88"/>
      <c r="X39" s="89"/>
      <c r="Y39" s="87">
        <v>0</v>
      </c>
      <c r="Z39" s="88"/>
      <c r="AA39" s="88"/>
      <c r="AB39" s="88"/>
      <c r="AC39" s="88"/>
      <c r="AD39" s="88"/>
      <c r="AE39" s="88"/>
      <c r="AF39" s="89"/>
      <c r="AG39" s="87">
        <v>4</v>
      </c>
      <c r="AH39" s="88"/>
      <c r="AI39" s="88"/>
      <c r="AJ39" s="88"/>
      <c r="AK39" s="88"/>
      <c r="AL39" s="88"/>
      <c r="AM39" s="89"/>
    </row>
    <row r="40" spans="1:39" ht="12" customHeight="1" x14ac:dyDescent="0.2">
      <c r="A40" s="47" t="s">
        <v>59</v>
      </c>
      <c r="B40" s="48"/>
      <c r="C40" s="48"/>
      <c r="D40" s="48"/>
      <c r="E40" s="49"/>
      <c r="F40" s="50">
        <v>16331623</v>
      </c>
      <c r="G40" s="51"/>
      <c r="H40" s="51"/>
      <c r="I40" s="51"/>
      <c r="J40" s="51"/>
      <c r="K40" s="51"/>
      <c r="L40" s="51"/>
      <c r="M40" s="52"/>
      <c r="N40" s="79">
        <v>2</v>
      </c>
      <c r="O40" s="80"/>
      <c r="P40" s="80"/>
      <c r="Q40" s="80"/>
      <c r="R40" s="81"/>
      <c r="S40" s="79">
        <v>0</v>
      </c>
      <c r="T40" s="80"/>
      <c r="U40" s="80"/>
      <c r="V40" s="80"/>
      <c r="W40" s="80"/>
      <c r="X40" s="81"/>
      <c r="Y40" s="87">
        <v>0</v>
      </c>
      <c r="Z40" s="88"/>
      <c r="AA40" s="88"/>
      <c r="AB40" s="88"/>
      <c r="AC40" s="88"/>
      <c r="AD40" s="88"/>
      <c r="AE40" s="88"/>
      <c r="AF40" s="89"/>
      <c r="AG40" s="87">
        <v>2</v>
      </c>
      <c r="AH40" s="88"/>
      <c r="AI40" s="88"/>
      <c r="AJ40" s="88"/>
      <c r="AK40" s="88"/>
      <c r="AL40" s="88"/>
      <c r="AM40" s="89"/>
    </row>
    <row r="41" spans="1:39" ht="9.9499999999999993" customHeight="1" x14ac:dyDescent="0.2">
      <c r="A41" s="5" t="s">
        <v>60</v>
      </c>
    </row>
    <row r="42" spans="1:39" ht="9.9499999999999993" customHeight="1" x14ac:dyDescent="0.2">
      <c r="A42" s="4" t="s">
        <v>32</v>
      </c>
    </row>
    <row r="43" spans="1:39" ht="12.95" customHeight="1" x14ac:dyDescent="0.2">
      <c r="A43" s="96" t="s">
        <v>33</v>
      </c>
      <c r="B43" s="74"/>
      <c r="C43" s="74"/>
      <c r="D43" s="74"/>
      <c r="E43" s="75"/>
      <c r="F43" s="97" t="s">
        <v>34</v>
      </c>
      <c r="G43" s="98"/>
      <c r="H43" s="98"/>
      <c r="I43" s="98"/>
      <c r="J43" s="98"/>
      <c r="K43" s="98"/>
      <c r="L43" s="98"/>
      <c r="M43" s="99"/>
      <c r="N43" s="73" t="s">
        <v>16</v>
      </c>
      <c r="O43" s="74"/>
      <c r="P43" s="74"/>
      <c r="Q43" s="74"/>
      <c r="R43" s="75"/>
      <c r="S43" s="73" t="s">
        <v>17</v>
      </c>
      <c r="T43" s="74"/>
      <c r="U43" s="74"/>
      <c r="V43" s="74"/>
      <c r="W43" s="74"/>
      <c r="X43" s="75"/>
      <c r="Y43" s="73" t="s">
        <v>18</v>
      </c>
      <c r="Z43" s="74"/>
      <c r="AA43" s="74"/>
      <c r="AB43" s="74"/>
      <c r="AC43" s="74"/>
      <c r="AD43" s="74"/>
      <c r="AE43" s="74"/>
      <c r="AF43" s="75"/>
      <c r="AG43" s="73" t="s">
        <v>19</v>
      </c>
      <c r="AH43" s="74"/>
      <c r="AI43" s="74"/>
      <c r="AJ43" s="74"/>
      <c r="AK43" s="74"/>
      <c r="AL43" s="74"/>
      <c r="AM43" s="75"/>
    </row>
    <row r="44" spans="1:39" ht="12" customHeight="1" x14ac:dyDescent="0.2">
      <c r="A44" s="47" t="s">
        <v>61</v>
      </c>
      <c r="B44" s="48"/>
      <c r="C44" s="48"/>
      <c r="D44" s="48"/>
      <c r="E44" s="49"/>
      <c r="F44" s="50">
        <v>16331430</v>
      </c>
      <c r="G44" s="51"/>
      <c r="H44" s="51"/>
      <c r="I44" s="51"/>
      <c r="J44" s="51"/>
      <c r="K44" s="51"/>
      <c r="L44" s="51"/>
      <c r="M44" s="52"/>
      <c r="N44" s="79">
        <v>2</v>
      </c>
      <c r="O44" s="80"/>
      <c r="P44" s="80"/>
      <c r="Q44" s="80"/>
      <c r="R44" s="81"/>
      <c r="S44" s="79">
        <v>0</v>
      </c>
      <c r="T44" s="80"/>
      <c r="U44" s="80"/>
      <c r="V44" s="80"/>
      <c r="W44" s="80"/>
      <c r="X44" s="81"/>
      <c r="Y44" s="87">
        <v>0</v>
      </c>
      <c r="Z44" s="88"/>
      <c r="AA44" s="88"/>
      <c r="AB44" s="88"/>
      <c r="AC44" s="88"/>
      <c r="AD44" s="88"/>
      <c r="AE44" s="88"/>
      <c r="AF44" s="89"/>
      <c r="AG44" s="87">
        <v>2</v>
      </c>
      <c r="AH44" s="88"/>
      <c r="AI44" s="88"/>
      <c r="AJ44" s="88"/>
      <c r="AK44" s="88"/>
      <c r="AL44" s="88"/>
      <c r="AM44" s="89"/>
    </row>
    <row r="45" spans="1:39" ht="12" customHeight="1" x14ac:dyDescent="0.2">
      <c r="A45" s="47" t="s">
        <v>62</v>
      </c>
      <c r="B45" s="48"/>
      <c r="C45" s="48"/>
      <c r="D45" s="48"/>
      <c r="E45" s="49"/>
      <c r="F45" s="85">
        <v>16331431</v>
      </c>
      <c r="G45" s="100"/>
      <c r="H45" s="100"/>
      <c r="I45" s="100"/>
      <c r="J45" s="100"/>
      <c r="K45" s="100"/>
      <c r="L45" s="100"/>
      <c r="M45" s="86"/>
      <c r="N45" s="87">
        <v>2</v>
      </c>
      <c r="O45" s="88"/>
      <c r="P45" s="88"/>
      <c r="Q45" s="88"/>
      <c r="R45" s="89"/>
      <c r="S45" s="87">
        <v>0</v>
      </c>
      <c r="T45" s="88"/>
      <c r="U45" s="88"/>
      <c r="V45" s="88"/>
      <c r="W45" s="88"/>
      <c r="X45" s="89"/>
      <c r="Y45" s="87">
        <v>0</v>
      </c>
      <c r="Z45" s="88"/>
      <c r="AA45" s="88"/>
      <c r="AB45" s="88"/>
      <c r="AC45" s="88"/>
      <c r="AD45" s="88"/>
      <c r="AE45" s="88"/>
      <c r="AF45" s="89"/>
      <c r="AG45" s="87">
        <v>2</v>
      </c>
      <c r="AH45" s="88"/>
      <c r="AI45" s="88"/>
      <c r="AJ45" s="88"/>
      <c r="AK45" s="88"/>
      <c r="AL45" s="88"/>
      <c r="AM45" s="89"/>
    </row>
    <row r="46" spans="1:39" ht="12" customHeight="1" x14ac:dyDescent="0.2">
      <c r="A46" s="47" t="s">
        <v>63</v>
      </c>
      <c r="B46" s="48"/>
      <c r="C46" s="48"/>
      <c r="D46" s="48"/>
      <c r="E46" s="49"/>
      <c r="F46" s="50">
        <v>16331443</v>
      </c>
      <c r="G46" s="51"/>
      <c r="H46" s="51"/>
      <c r="I46" s="51"/>
      <c r="J46" s="51"/>
      <c r="K46" s="51"/>
      <c r="L46" s="51"/>
      <c r="M46" s="52"/>
      <c r="N46" s="79">
        <v>2</v>
      </c>
      <c r="O46" s="80"/>
      <c r="P46" s="80"/>
      <c r="Q46" s="80"/>
      <c r="R46" s="81"/>
      <c r="S46" s="79">
        <v>0</v>
      </c>
      <c r="T46" s="80"/>
      <c r="U46" s="80"/>
      <c r="V46" s="80"/>
      <c r="W46" s="80"/>
      <c r="X46" s="81"/>
      <c r="Y46" s="87">
        <v>0</v>
      </c>
      <c r="Z46" s="88"/>
      <c r="AA46" s="88"/>
      <c r="AB46" s="88"/>
      <c r="AC46" s="88"/>
      <c r="AD46" s="88"/>
      <c r="AE46" s="88"/>
      <c r="AF46" s="89"/>
      <c r="AG46" s="87">
        <v>2</v>
      </c>
      <c r="AH46" s="88"/>
      <c r="AI46" s="88"/>
      <c r="AJ46" s="88"/>
      <c r="AK46" s="88"/>
      <c r="AL46" s="88"/>
      <c r="AM46" s="89"/>
    </row>
    <row r="47" spans="1:39" ht="12" customHeight="1" x14ac:dyDescent="0.2">
      <c r="A47" s="47" t="s">
        <v>64</v>
      </c>
      <c r="B47" s="48"/>
      <c r="C47" s="48"/>
      <c r="D47" s="48"/>
      <c r="E47" s="49"/>
      <c r="F47" s="85">
        <v>16331462</v>
      </c>
      <c r="G47" s="100"/>
      <c r="H47" s="100"/>
      <c r="I47" s="100"/>
      <c r="J47" s="100"/>
      <c r="K47" s="100"/>
      <c r="L47" s="100"/>
      <c r="M47" s="86"/>
      <c r="N47" s="87">
        <v>2</v>
      </c>
      <c r="O47" s="88"/>
      <c r="P47" s="88"/>
      <c r="Q47" s="88"/>
      <c r="R47" s="89"/>
      <c r="S47" s="87">
        <v>0</v>
      </c>
      <c r="T47" s="88"/>
      <c r="U47" s="88"/>
      <c r="V47" s="88"/>
      <c r="W47" s="88"/>
      <c r="X47" s="89"/>
      <c r="Y47" s="87">
        <v>0</v>
      </c>
      <c r="Z47" s="88"/>
      <c r="AA47" s="88"/>
      <c r="AB47" s="88"/>
      <c r="AC47" s="88"/>
      <c r="AD47" s="88"/>
      <c r="AE47" s="88"/>
      <c r="AF47" s="89"/>
      <c r="AG47" s="87">
        <v>2</v>
      </c>
      <c r="AH47" s="88"/>
      <c r="AI47" s="88"/>
      <c r="AJ47" s="88"/>
      <c r="AK47" s="88"/>
      <c r="AL47" s="88"/>
      <c r="AM47" s="89"/>
    </row>
    <row r="48" spans="1:39" ht="12" customHeight="1" x14ac:dyDescent="0.2">
      <c r="A48" s="47" t="s">
        <v>65</v>
      </c>
      <c r="B48" s="48"/>
      <c r="C48" s="48"/>
      <c r="D48" s="48"/>
      <c r="E48" s="49"/>
      <c r="F48" s="50">
        <v>16331477</v>
      </c>
      <c r="G48" s="51"/>
      <c r="H48" s="51"/>
      <c r="I48" s="51"/>
      <c r="J48" s="51"/>
      <c r="K48" s="51"/>
      <c r="L48" s="51"/>
      <c r="M48" s="52"/>
      <c r="N48" s="79">
        <v>2</v>
      </c>
      <c r="O48" s="80"/>
      <c r="P48" s="80"/>
      <c r="Q48" s="80"/>
      <c r="R48" s="81"/>
      <c r="S48" s="79">
        <v>0</v>
      </c>
      <c r="T48" s="80"/>
      <c r="U48" s="80"/>
      <c r="V48" s="80"/>
      <c r="W48" s="80"/>
      <c r="X48" s="81"/>
      <c r="Y48" s="87">
        <v>0</v>
      </c>
      <c r="Z48" s="88"/>
      <c r="AA48" s="88"/>
      <c r="AB48" s="88"/>
      <c r="AC48" s="88"/>
      <c r="AD48" s="88"/>
      <c r="AE48" s="88"/>
      <c r="AF48" s="89"/>
      <c r="AG48" s="87">
        <v>2</v>
      </c>
      <c r="AH48" s="88"/>
      <c r="AI48" s="88"/>
      <c r="AJ48" s="88"/>
      <c r="AK48" s="88"/>
      <c r="AL48" s="88"/>
      <c r="AM48" s="89"/>
    </row>
    <row r="49" spans="1:43" ht="12" customHeight="1" x14ac:dyDescent="0.2">
      <c r="A49" s="47" t="s">
        <v>66</v>
      </c>
      <c r="B49" s="48"/>
      <c r="C49" s="48"/>
      <c r="D49" s="48"/>
      <c r="E49" s="49"/>
      <c r="F49" s="85">
        <v>16331480</v>
      </c>
      <c r="G49" s="100"/>
      <c r="H49" s="100"/>
      <c r="I49" s="100"/>
      <c r="J49" s="100"/>
      <c r="K49" s="100"/>
      <c r="L49" s="100"/>
      <c r="M49" s="86"/>
      <c r="N49" s="87">
        <v>2</v>
      </c>
      <c r="O49" s="88"/>
      <c r="P49" s="88"/>
      <c r="Q49" s="88"/>
      <c r="R49" s="89"/>
      <c r="S49" s="87">
        <v>0</v>
      </c>
      <c r="T49" s="88"/>
      <c r="U49" s="88"/>
      <c r="V49" s="88"/>
      <c r="W49" s="88"/>
      <c r="X49" s="89"/>
      <c r="Y49" s="87">
        <v>0</v>
      </c>
      <c r="Z49" s="88"/>
      <c r="AA49" s="88"/>
      <c r="AB49" s="88"/>
      <c r="AC49" s="88"/>
      <c r="AD49" s="88"/>
      <c r="AE49" s="88"/>
      <c r="AF49" s="89"/>
      <c r="AG49" s="87">
        <v>2</v>
      </c>
      <c r="AH49" s="88"/>
      <c r="AI49" s="88"/>
      <c r="AJ49" s="88"/>
      <c r="AK49" s="88"/>
      <c r="AL49" s="88"/>
      <c r="AM49" s="89"/>
    </row>
    <row r="50" spans="1:43" ht="12" customHeight="1" x14ac:dyDescent="0.2">
      <c r="A50" s="47" t="s">
        <v>67</v>
      </c>
      <c r="B50" s="48"/>
      <c r="C50" s="48"/>
      <c r="D50" s="48"/>
      <c r="E50" s="49"/>
      <c r="F50" s="50">
        <v>16331483</v>
      </c>
      <c r="G50" s="51"/>
      <c r="H50" s="51"/>
      <c r="I50" s="51"/>
      <c r="J50" s="51"/>
      <c r="K50" s="51"/>
      <c r="L50" s="51"/>
      <c r="M50" s="52"/>
      <c r="N50" s="79">
        <v>2</v>
      </c>
      <c r="O50" s="80"/>
      <c r="P50" s="80"/>
      <c r="Q50" s="80"/>
      <c r="R50" s="81"/>
      <c r="S50" s="79">
        <v>0</v>
      </c>
      <c r="T50" s="80"/>
      <c r="U50" s="80"/>
      <c r="V50" s="80"/>
      <c r="W50" s="80"/>
      <c r="X50" s="81"/>
      <c r="Y50" s="87">
        <v>0</v>
      </c>
      <c r="Z50" s="88"/>
      <c r="AA50" s="88"/>
      <c r="AB50" s="88"/>
      <c r="AC50" s="88"/>
      <c r="AD50" s="88"/>
      <c r="AE50" s="88"/>
      <c r="AF50" s="89"/>
      <c r="AG50" s="87">
        <v>2</v>
      </c>
      <c r="AH50" s="88"/>
      <c r="AI50" s="88"/>
      <c r="AJ50" s="88"/>
      <c r="AK50" s="88"/>
      <c r="AL50" s="88"/>
      <c r="AM50" s="89"/>
    </row>
    <row r="51" spans="1:43" ht="12" customHeight="1" x14ac:dyDescent="0.2">
      <c r="A51" s="47" t="s">
        <v>44</v>
      </c>
      <c r="B51" s="48"/>
      <c r="C51" s="48"/>
      <c r="D51" s="48"/>
      <c r="E51" s="49"/>
      <c r="F51" s="85">
        <v>16331488</v>
      </c>
      <c r="G51" s="100"/>
      <c r="H51" s="100"/>
      <c r="I51" s="100"/>
      <c r="J51" s="100"/>
      <c r="K51" s="100"/>
      <c r="L51" s="100"/>
      <c r="M51" s="86"/>
      <c r="N51" s="87">
        <v>2</v>
      </c>
      <c r="O51" s="88"/>
      <c r="P51" s="88"/>
      <c r="Q51" s="88"/>
      <c r="R51" s="89"/>
      <c r="S51" s="87">
        <v>0</v>
      </c>
      <c r="T51" s="88"/>
      <c r="U51" s="88"/>
      <c r="V51" s="88"/>
      <c r="W51" s="88"/>
      <c r="X51" s="89"/>
      <c r="Y51" s="87">
        <v>0</v>
      </c>
      <c r="Z51" s="88"/>
      <c r="AA51" s="88"/>
      <c r="AB51" s="88"/>
      <c r="AC51" s="88"/>
      <c r="AD51" s="88"/>
      <c r="AE51" s="88"/>
      <c r="AF51" s="89"/>
      <c r="AG51" s="87">
        <v>2</v>
      </c>
      <c r="AH51" s="88"/>
      <c r="AI51" s="88"/>
      <c r="AJ51" s="88"/>
      <c r="AK51" s="88"/>
      <c r="AL51" s="88"/>
      <c r="AM51" s="89"/>
    </row>
    <row r="52" spans="1:43" ht="9" customHeight="1" x14ac:dyDescent="0.2">
      <c r="A52" s="101"/>
      <c r="B52" s="102"/>
      <c r="C52" s="102"/>
      <c r="D52" s="102"/>
      <c r="E52" s="103"/>
      <c r="F52" s="104"/>
      <c r="G52" s="102"/>
      <c r="H52" s="102"/>
      <c r="I52" s="102"/>
      <c r="J52" s="102"/>
      <c r="K52" s="102"/>
      <c r="L52" s="102"/>
      <c r="M52" s="103"/>
      <c r="N52" s="104"/>
      <c r="O52" s="102"/>
      <c r="P52" s="102"/>
      <c r="Q52" s="102"/>
      <c r="R52" s="103"/>
      <c r="S52" s="104"/>
      <c r="T52" s="102"/>
      <c r="U52" s="102"/>
      <c r="V52" s="102"/>
      <c r="W52" s="102"/>
      <c r="X52" s="103"/>
      <c r="Y52" s="104"/>
      <c r="Z52" s="102"/>
      <c r="AA52" s="102"/>
      <c r="AB52" s="102"/>
      <c r="AC52" s="102"/>
      <c r="AD52" s="102"/>
      <c r="AE52" s="102"/>
      <c r="AF52" s="103"/>
      <c r="AG52" s="104"/>
      <c r="AH52" s="102"/>
      <c r="AI52" s="102"/>
      <c r="AJ52" s="102"/>
      <c r="AK52" s="102"/>
      <c r="AL52" s="102"/>
      <c r="AM52" s="103"/>
    </row>
    <row r="53" spans="1:43" ht="9.9499999999999993" customHeight="1" x14ac:dyDescent="0.2">
      <c r="A53" s="105" t="s">
        <v>45</v>
      </c>
      <c r="B53" s="106"/>
      <c r="C53" s="106"/>
      <c r="D53" s="106"/>
      <c r="E53" s="107"/>
      <c r="F53" s="108">
        <v>16331489</v>
      </c>
      <c r="G53" s="109"/>
      <c r="H53" s="109"/>
      <c r="I53" s="109"/>
      <c r="J53" s="109"/>
      <c r="K53" s="109"/>
      <c r="L53" s="109"/>
      <c r="M53" s="110"/>
      <c r="N53" s="111">
        <v>2</v>
      </c>
      <c r="O53" s="112"/>
      <c r="P53" s="112"/>
      <c r="Q53" s="112"/>
      <c r="R53" s="113"/>
      <c r="S53" s="111">
        <v>0</v>
      </c>
      <c r="T53" s="112"/>
      <c r="U53" s="112"/>
      <c r="V53" s="112"/>
      <c r="W53" s="112"/>
      <c r="X53" s="113"/>
      <c r="Y53" s="114">
        <v>0</v>
      </c>
      <c r="Z53" s="115"/>
      <c r="AA53" s="115"/>
      <c r="AB53" s="115"/>
      <c r="AC53" s="115"/>
      <c r="AD53" s="115"/>
      <c r="AE53" s="115"/>
      <c r="AF53" s="116"/>
      <c r="AG53" s="114">
        <v>2</v>
      </c>
      <c r="AH53" s="115"/>
      <c r="AI53" s="115"/>
      <c r="AJ53" s="115"/>
      <c r="AK53" s="115"/>
      <c r="AL53" s="115"/>
      <c r="AM53" s="116"/>
    </row>
    <row r="54" spans="1:43" ht="12" customHeight="1" x14ac:dyDescent="0.2">
      <c r="A54" s="47" t="s">
        <v>68</v>
      </c>
      <c r="B54" s="48"/>
      <c r="C54" s="48"/>
      <c r="D54" s="48"/>
      <c r="E54" s="49"/>
      <c r="F54" s="85">
        <v>16331495</v>
      </c>
      <c r="G54" s="100"/>
      <c r="H54" s="100"/>
      <c r="I54" s="100"/>
      <c r="J54" s="100"/>
      <c r="K54" s="100"/>
      <c r="L54" s="100"/>
      <c r="M54" s="86"/>
      <c r="N54" s="87">
        <v>2</v>
      </c>
      <c r="O54" s="88"/>
      <c r="P54" s="88"/>
      <c r="Q54" s="88"/>
      <c r="R54" s="89"/>
      <c r="S54" s="87">
        <v>0</v>
      </c>
      <c r="T54" s="88"/>
      <c r="U54" s="88"/>
      <c r="V54" s="88"/>
      <c r="W54" s="88"/>
      <c r="X54" s="89"/>
      <c r="Y54" s="87">
        <v>0</v>
      </c>
      <c r="Z54" s="88"/>
      <c r="AA54" s="88"/>
      <c r="AB54" s="88"/>
      <c r="AC54" s="88"/>
      <c r="AD54" s="88"/>
      <c r="AE54" s="88"/>
      <c r="AF54" s="89"/>
      <c r="AG54" s="87">
        <v>2</v>
      </c>
      <c r="AH54" s="88"/>
      <c r="AI54" s="88"/>
      <c r="AJ54" s="88"/>
      <c r="AK54" s="88"/>
      <c r="AL54" s="88"/>
      <c r="AM54" s="89"/>
    </row>
    <row r="55" spans="1:43" ht="12" customHeight="1" x14ac:dyDescent="0.2">
      <c r="A55" s="47" t="s">
        <v>69</v>
      </c>
      <c r="B55" s="48"/>
      <c r="C55" s="48"/>
      <c r="D55" s="48"/>
      <c r="E55" s="49"/>
      <c r="F55" s="50">
        <v>16331516</v>
      </c>
      <c r="G55" s="51"/>
      <c r="H55" s="51"/>
      <c r="I55" s="51"/>
      <c r="J55" s="51"/>
      <c r="K55" s="51"/>
      <c r="L55" s="51"/>
      <c r="M55" s="52"/>
      <c r="N55" s="79">
        <v>2</v>
      </c>
      <c r="O55" s="80"/>
      <c r="P55" s="80"/>
      <c r="Q55" s="80"/>
      <c r="R55" s="81"/>
      <c r="S55" s="79">
        <v>0</v>
      </c>
      <c r="T55" s="80"/>
      <c r="U55" s="80"/>
      <c r="V55" s="80"/>
      <c r="W55" s="80"/>
      <c r="X55" s="81"/>
      <c r="Y55" s="87">
        <v>0</v>
      </c>
      <c r="Z55" s="88"/>
      <c r="AA55" s="88"/>
      <c r="AB55" s="88"/>
      <c r="AC55" s="88"/>
      <c r="AD55" s="88"/>
      <c r="AE55" s="88"/>
      <c r="AF55" s="89"/>
      <c r="AG55" s="87">
        <v>2</v>
      </c>
      <c r="AH55" s="88"/>
      <c r="AI55" s="88"/>
      <c r="AJ55" s="88"/>
      <c r="AK55" s="88"/>
      <c r="AL55" s="88"/>
      <c r="AM55" s="89"/>
    </row>
    <row r="56" spans="1:43" ht="38.1" customHeight="1" x14ac:dyDescent="0.2">
      <c r="A56" s="117"/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9"/>
    </row>
    <row r="57" spans="1:43" ht="15.95" customHeight="1" x14ac:dyDescent="0.2">
      <c r="A57" s="6"/>
      <c r="B57" s="85">
        <v>2851</v>
      </c>
      <c r="C57" s="86"/>
      <c r="D57" s="50">
        <v>804</v>
      </c>
      <c r="E57" s="51"/>
      <c r="F57" s="51"/>
      <c r="G57" s="52"/>
      <c r="H57" s="56" t="s">
        <v>31</v>
      </c>
      <c r="I57" s="49"/>
      <c r="J57" s="79">
        <v>96</v>
      </c>
      <c r="K57" s="80"/>
      <c r="L57" s="80"/>
      <c r="M57" s="80"/>
      <c r="N57" s="81"/>
      <c r="O57" s="79">
        <v>94</v>
      </c>
      <c r="P57" s="81"/>
      <c r="Q57" s="87">
        <v>94</v>
      </c>
      <c r="R57" s="88"/>
      <c r="S57" s="88"/>
      <c r="T57" s="88"/>
      <c r="U57" s="89"/>
      <c r="V57" s="79">
        <v>2</v>
      </c>
      <c r="W57" s="80"/>
      <c r="X57" s="80"/>
      <c r="Y57" s="81"/>
      <c r="Z57" s="87">
        <v>5</v>
      </c>
      <c r="AA57" s="88"/>
      <c r="AB57" s="88"/>
      <c r="AC57" s="89"/>
      <c r="AD57" s="87">
        <v>0</v>
      </c>
      <c r="AE57" s="88"/>
      <c r="AF57" s="88"/>
      <c r="AG57" s="88"/>
      <c r="AH57" s="88"/>
      <c r="AI57" s="89"/>
      <c r="AJ57" s="90">
        <v>43731</v>
      </c>
      <c r="AK57" s="91"/>
      <c r="AL57" s="92"/>
      <c r="AM57" s="93">
        <v>43475</v>
      </c>
      <c r="AN57" s="94"/>
      <c r="AO57" s="94"/>
      <c r="AP57" s="94"/>
      <c r="AQ57" s="95"/>
    </row>
    <row r="58" spans="1:43" ht="65.099999999999994" customHeight="1" x14ac:dyDescent="0.2">
      <c r="A58" s="120" t="s">
        <v>32</v>
      </c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2"/>
    </row>
    <row r="59" spans="1:43" ht="15.95" customHeight="1" x14ac:dyDescent="0.2">
      <c r="A59" s="6"/>
      <c r="B59" s="85">
        <v>2852</v>
      </c>
      <c r="C59" s="86"/>
      <c r="D59" s="85">
        <v>209</v>
      </c>
      <c r="E59" s="100"/>
      <c r="F59" s="100"/>
      <c r="G59" s="86"/>
      <c r="H59" s="56" t="s">
        <v>70</v>
      </c>
      <c r="I59" s="49"/>
      <c r="J59" s="87">
        <v>40</v>
      </c>
      <c r="K59" s="88"/>
      <c r="L59" s="88"/>
      <c r="M59" s="88"/>
      <c r="N59" s="89"/>
      <c r="O59" s="87">
        <v>32</v>
      </c>
      <c r="P59" s="89"/>
      <c r="Q59" s="87">
        <v>32</v>
      </c>
      <c r="R59" s="88"/>
      <c r="S59" s="88"/>
      <c r="T59" s="88"/>
      <c r="U59" s="89"/>
      <c r="V59" s="87">
        <v>8</v>
      </c>
      <c r="W59" s="88"/>
      <c r="X59" s="88"/>
      <c r="Y59" s="89"/>
      <c r="Z59" s="87">
        <v>2</v>
      </c>
      <c r="AA59" s="88"/>
      <c r="AB59" s="88"/>
      <c r="AC59" s="89"/>
      <c r="AD59" s="87">
        <v>6</v>
      </c>
      <c r="AE59" s="88"/>
      <c r="AF59" s="88"/>
      <c r="AG59" s="88"/>
      <c r="AH59" s="88"/>
      <c r="AI59" s="89"/>
      <c r="AJ59" s="123">
        <v>43731</v>
      </c>
      <c r="AK59" s="124"/>
      <c r="AL59" s="125"/>
      <c r="AM59" s="93">
        <v>43475</v>
      </c>
      <c r="AN59" s="94"/>
      <c r="AO59" s="94"/>
      <c r="AP59" s="94"/>
      <c r="AQ59" s="95"/>
    </row>
    <row r="60" spans="1:43" ht="78.95" customHeight="1" x14ac:dyDescent="0.2">
      <c r="A60" s="120" t="s">
        <v>32</v>
      </c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2"/>
    </row>
    <row r="61" spans="1:43" ht="15.95" customHeight="1" x14ac:dyDescent="0.2">
      <c r="A61" s="6"/>
      <c r="B61" s="85">
        <v>2852</v>
      </c>
      <c r="C61" s="86"/>
      <c r="D61" s="50">
        <v>605</v>
      </c>
      <c r="E61" s="51"/>
      <c r="F61" s="51"/>
      <c r="G61" s="52"/>
      <c r="H61" s="56" t="s">
        <v>31</v>
      </c>
      <c r="I61" s="49"/>
      <c r="J61" s="79">
        <v>22</v>
      </c>
      <c r="K61" s="80"/>
      <c r="L61" s="80"/>
      <c r="M61" s="80"/>
      <c r="N61" s="81"/>
      <c r="O61" s="79">
        <v>0</v>
      </c>
      <c r="P61" s="81"/>
      <c r="Q61" s="87">
        <v>0</v>
      </c>
      <c r="R61" s="88"/>
      <c r="S61" s="88"/>
      <c r="T61" s="88"/>
      <c r="U61" s="89"/>
      <c r="V61" s="79">
        <v>22</v>
      </c>
      <c r="W61" s="80"/>
      <c r="X61" s="80"/>
      <c r="Y61" s="81"/>
      <c r="Z61" s="87">
        <v>1</v>
      </c>
      <c r="AA61" s="88"/>
      <c r="AB61" s="88"/>
      <c r="AC61" s="89"/>
      <c r="AD61" s="87">
        <v>21</v>
      </c>
      <c r="AE61" s="88"/>
      <c r="AF61" s="88"/>
      <c r="AG61" s="88"/>
      <c r="AH61" s="88"/>
      <c r="AI61" s="89"/>
      <c r="AJ61" s="90">
        <v>43731</v>
      </c>
      <c r="AK61" s="91"/>
      <c r="AL61" s="92"/>
      <c r="AM61" s="93">
        <v>43475</v>
      </c>
      <c r="AN61" s="94"/>
      <c r="AO61" s="94"/>
      <c r="AP61" s="94"/>
      <c r="AQ61" s="95"/>
    </row>
    <row r="62" spans="1:43" ht="153.94999999999999" customHeight="1" x14ac:dyDescent="0.2">
      <c r="A62" s="120" t="s">
        <v>32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2"/>
    </row>
    <row r="63" spans="1:43" ht="15.95" customHeight="1" x14ac:dyDescent="0.2">
      <c r="A63" s="6"/>
      <c r="B63" s="85">
        <v>2852</v>
      </c>
      <c r="C63" s="86"/>
      <c r="D63" s="85">
        <v>704</v>
      </c>
      <c r="E63" s="100"/>
      <c r="F63" s="100"/>
      <c r="G63" s="86"/>
      <c r="H63" s="56" t="s">
        <v>70</v>
      </c>
      <c r="I63" s="49"/>
      <c r="J63" s="87">
        <v>56</v>
      </c>
      <c r="K63" s="88"/>
      <c r="L63" s="88"/>
      <c r="M63" s="88"/>
      <c r="N63" s="89"/>
      <c r="O63" s="87">
        <v>0</v>
      </c>
      <c r="P63" s="89"/>
      <c r="Q63" s="87">
        <v>0</v>
      </c>
      <c r="R63" s="88"/>
      <c r="S63" s="88"/>
      <c r="T63" s="88"/>
      <c r="U63" s="89"/>
      <c r="V63" s="87">
        <v>56</v>
      </c>
      <c r="W63" s="88"/>
      <c r="X63" s="88"/>
      <c r="Y63" s="89"/>
      <c r="Z63" s="87">
        <v>3</v>
      </c>
      <c r="AA63" s="88"/>
      <c r="AB63" s="88"/>
      <c r="AC63" s="89"/>
      <c r="AD63" s="87">
        <v>53</v>
      </c>
      <c r="AE63" s="88"/>
      <c r="AF63" s="88"/>
      <c r="AG63" s="88"/>
      <c r="AH63" s="88"/>
      <c r="AI63" s="89"/>
      <c r="AJ63" s="123">
        <v>43731</v>
      </c>
      <c r="AK63" s="124"/>
      <c r="AL63" s="125"/>
      <c r="AM63" s="93">
        <v>43475</v>
      </c>
      <c r="AN63" s="94"/>
      <c r="AO63" s="94"/>
      <c r="AP63" s="94"/>
      <c r="AQ63" s="95"/>
    </row>
    <row r="64" spans="1:43" ht="366" customHeight="1" x14ac:dyDescent="0.2">
      <c r="A64" s="120" t="s">
        <v>32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2"/>
    </row>
    <row r="65" spans="1:43" ht="15.95" customHeight="1" x14ac:dyDescent="0.2">
      <c r="A65" s="6"/>
      <c r="B65" s="85">
        <v>2854</v>
      </c>
      <c r="C65" s="86"/>
      <c r="D65" s="50">
        <v>306</v>
      </c>
      <c r="E65" s="51"/>
      <c r="F65" s="51"/>
      <c r="G65" s="52"/>
      <c r="H65" s="56" t="s">
        <v>31</v>
      </c>
      <c r="I65" s="49"/>
      <c r="J65" s="79">
        <v>24</v>
      </c>
      <c r="K65" s="80"/>
      <c r="L65" s="80"/>
      <c r="M65" s="80"/>
      <c r="N65" s="81"/>
      <c r="O65" s="79">
        <v>15</v>
      </c>
      <c r="P65" s="81"/>
      <c r="Q65" s="87">
        <v>15</v>
      </c>
      <c r="R65" s="88"/>
      <c r="S65" s="88"/>
      <c r="T65" s="88"/>
      <c r="U65" s="89"/>
      <c r="V65" s="79">
        <v>9</v>
      </c>
      <c r="W65" s="80"/>
      <c r="X65" s="80"/>
      <c r="Y65" s="81"/>
      <c r="Z65" s="87">
        <v>1</v>
      </c>
      <c r="AA65" s="88"/>
      <c r="AB65" s="88"/>
      <c r="AC65" s="89"/>
      <c r="AD65" s="87">
        <v>8</v>
      </c>
      <c r="AE65" s="88"/>
      <c r="AF65" s="88"/>
      <c r="AG65" s="88"/>
      <c r="AH65" s="88"/>
      <c r="AI65" s="89"/>
      <c r="AJ65" s="90">
        <v>43731</v>
      </c>
      <c r="AK65" s="91"/>
      <c r="AL65" s="92"/>
      <c r="AM65" s="93">
        <v>43475</v>
      </c>
      <c r="AN65" s="94"/>
      <c r="AO65" s="94"/>
      <c r="AP65" s="94"/>
      <c r="AQ65" s="95"/>
    </row>
    <row r="66" spans="1:43" ht="12.95" customHeight="1" x14ac:dyDescent="0.2">
      <c r="A66" s="96" t="s">
        <v>33</v>
      </c>
      <c r="B66" s="74"/>
      <c r="C66" s="74"/>
      <c r="D66" s="74"/>
      <c r="E66" s="75"/>
      <c r="F66" s="97" t="s">
        <v>34</v>
      </c>
      <c r="G66" s="98"/>
      <c r="H66" s="98"/>
      <c r="I66" s="98"/>
      <c r="J66" s="98"/>
      <c r="K66" s="98"/>
      <c r="L66" s="98"/>
      <c r="M66" s="99"/>
      <c r="N66" s="73" t="s">
        <v>16</v>
      </c>
      <c r="O66" s="74"/>
      <c r="P66" s="74"/>
      <c r="Q66" s="74"/>
      <c r="R66" s="75"/>
      <c r="S66" s="73" t="s">
        <v>17</v>
      </c>
      <c r="T66" s="74"/>
      <c r="U66" s="74"/>
      <c r="V66" s="74"/>
      <c r="W66" s="74"/>
      <c r="X66" s="75"/>
      <c r="Y66" s="73" t="s">
        <v>18</v>
      </c>
      <c r="Z66" s="74"/>
      <c r="AA66" s="74"/>
      <c r="AB66" s="74"/>
      <c r="AC66" s="74"/>
      <c r="AD66" s="74"/>
      <c r="AE66" s="74"/>
      <c r="AF66" s="75"/>
      <c r="AG66" s="73" t="s">
        <v>19</v>
      </c>
      <c r="AH66" s="74"/>
      <c r="AI66" s="74"/>
      <c r="AJ66" s="74"/>
      <c r="AK66" s="74"/>
      <c r="AL66" s="74"/>
      <c r="AM66" s="75"/>
    </row>
    <row r="67" spans="1:43" ht="12" customHeight="1" x14ac:dyDescent="0.2">
      <c r="A67" s="47" t="s">
        <v>71</v>
      </c>
      <c r="B67" s="48"/>
      <c r="C67" s="48"/>
      <c r="D67" s="48"/>
      <c r="E67" s="49"/>
      <c r="F67" s="50">
        <v>16331864</v>
      </c>
      <c r="G67" s="51"/>
      <c r="H67" s="51"/>
      <c r="I67" s="51"/>
      <c r="J67" s="51"/>
      <c r="K67" s="51"/>
      <c r="L67" s="51"/>
      <c r="M67" s="52"/>
      <c r="N67" s="79">
        <v>2</v>
      </c>
      <c r="O67" s="80"/>
      <c r="P67" s="80"/>
      <c r="Q67" s="80"/>
      <c r="R67" s="81"/>
      <c r="S67" s="79">
        <v>0</v>
      </c>
      <c r="T67" s="80"/>
      <c r="U67" s="80"/>
      <c r="V67" s="80"/>
      <c r="W67" s="80"/>
      <c r="X67" s="81"/>
      <c r="Y67" s="87">
        <v>0</v>
      </c>
      <c r="Z67" s="88"/>
      <c r="AA67" s="88"/>
      <c r="AB67" s="88"/>
      <c r="AC67" s="88"/>
      <c r="AD67" s="88"/>
      <c r="AE67" s="88"/>
      <c r="AF67" s="89"/>
      <c r="AG67" s="87">
        <v>2</v>
      </c>
      <c r="AH67" s="88"/>
      <c r="AI67" s="88"/>
      <c r="AJ67" s="88"/>
      <c r="AK67" s="88"/>
      <c r="AL67" s="88"/>
      <c r="AM67" s="89"/>
    </row>
    <row r="68" spans="1:43" ht="12.95" customHeight="1" x14ac:dyDescent="0.2">
      <c r="A68" s="96" t="s">
        <v>33</v>
      </c>
      <c r="B68" s="74"/>
      <c r="C68" s="74"/>
      <c r="D68" s="74"/>
      <c r="E68" s="75"/>
      <c r="F68" s="97" t="s">
        <v>34</v>
      </c>
      <c r="G68" s="98"/>
      <c r="H68" s="98"/>
      <c r="I68" s="98"/>
      <c r="J68" s="98"/>
      <c r="K68" s="98"/>
      <c r="L68" s="98"/>
      <c r="M68" s="99"/>
      <c r="N68" s="73" t="s">
        <v>16</v>
      </c>
      <c r="O68" s="74"/>
      <c r="P68" s="74"/>
      <c r="Q68" s="74"/>
      <c r="R68" s="75"/>
      <c r="S68" s="73" t="s">
        <v>17</v>
      </c>
      <c r="T68" s="74"/>
      <c r="U68" s="74"/>
      <c r="V68" s="74"/>
      <c r="W68" s="74"/>
      <c r="X68" s="75"/>
      <c r="Y68" s="73" t="s">
        <v>18</v>
      </c>
      <c r="Z68" s="74"/>
      <c r="AA68" s="74"/>
      <c r="AB68" s="74"/>
      <c r="AC68" s="74"/>
      <c r="AD68" s="74"/>
      <c r="AE68" s="74"/>
      <c r="AF68" s="75"/>
      <c r="AG68" s="73" t="s">
        <v>19</v>
      </c>
      <c r="AH68" s="74"/>
      <c r="AI68" s="74"/>
      <c r="AJ68" s="74"/>
      <c r="AK68" s="74"/>
      <c r="AL68" s="74"/>
      <c r="AM68" s="75"/>
    </row>
    <row r="69" spans="1:43" ht="12" customHeight="1" x14ac:dyDescent="0.2">
      <c r="A69" s="47" t="s">
        <v>72</v>
      </c>
      <c r="B69" s="48"/>
      <c r="C69" s="48"/>
      <c r="D69" s="48"/>
      <c r="E69" s="49"/>
      <c r="F69" s="50">
        <v>16331447</v>
      </c>
      <c r="G69" s="51"/>
      <c r="H69" s="51"/>
      <c r="I69" s="51"/>
      <c r="J69" s="51"/>
      <c r="K69" s="51"/>
      <c r="L69" s="51"/>
      <c r="M69" s="52"/>
      <c r="N69" s="79">
        <v>2</v>
      </c>
      <c r="O69" s="80"/>
      <c r="P69" s="80"/>
      <c r="Q69" s="80"/>
      <c r="R69" s="81"/>
      <c r="S69" s="79">
        <v>0</v>
      </c>
      <c r="T69" s="80"/>
      <c r="U69" s="80"/>
      <c r="V69" s="80"/>
      <c r="W69" s="80"/>
      <c r="X69" s="81"/>
      <c r="Y69" s="87">
        <v>0</v>
      </c>
      <c r="Z69" s="88"/>
      <c r="AA69" s="88"/>
      <c r="AB69" s="88"/>
      <c r="AC69" s="88"/>
      <c r="AD69" s="88"/>
      <c r="AE69" s="88"/>
      <c r="AF69" s="89"/>
      <c r="AG69" s="87">
        <v>2</v>
      </c>
      <c r="AH69" s="88"/>
      <c r="AI69" s="88"/>
      <c r="AJ69" s="88"/>
      <c r="AK69" s="88"/>
      <c r="AL69" s="88"/>
      <c r="AM69" s="89"/>
    </row>
    <row r="70" spans="1:43" ht="12" customHeight="1" x14ac:dyDescent="0.2">
      <c r="A70" s="47" t="s">
        <v>73</v>
      </c>
      <c r="B70" s="48"/>
      <c r="C70" s="48"/>
      <c r="D70" s="48"/>
      <c r="E70" s="49"/>
      <c r="F70" s="85">
        <v>16331493</v>
      </c>
      <c r="G70" s="100"/>
      <c r="H70" s="100"/>
      <c r="I70" s="100"/>
      <c r="J70" s="100"/>
      <c r="K70" s="100"/>
      <c r="L70" s="100"/>
      <c r="M70" s="86"/>
      <c r="N70" s="87">
        <v>2</v>
      </c>
      <c r="O70" s="88"/>
      <c r="P70" s="88"/>
      <c r="Q70" s="88"/>
      <c r="R70" s="89"/>
      <c r="S70" s="87">
        <v>0</v>
      </c>
      <c r="T70" s="88"/>
      <c r="U70" s="88"/>
      <c r="V70" s="88"/>
      <c r="W70" s="88"/>
      <c r="X70" s="89"/>
      <c r="Y70" s="87">
        <v>0</v>
      </c>
      <c r="Z70" s="88"/>
      <c r="AA70" s="88"/>
      <c r="AB70" s="88"/>
      <c r="AC70" s="88"/>
      <c r="AD70" s="88"/>
      <c r="AE70" s="88"/>
      <c r="AF70" s="89"/>
      <c r="AG70" s="87">
        <v>2</v>
      </c>
      <c r="AH70" s="88"/>
      <c r="AI70" s="88"/>
      <c r="AJ70" s="88"/>
      <c r="AK70" s="88"/>
      <c r="AL70" s="88"/>
      <c r="AM70" s="89"/>
    </row>
    <row r="71" spans="1:43" ht="12" customHeight="1" x14ac:dyDescent="0.2">
      <c r="A71" s="47" t="s">
        <v>74</v>
      </c>
      <c r="B71" s="48"/>
      <c r="C71" s="48"/>
      <c r="D71" s="48"/>
      <c r="E71" s="49"/>
      <c r="F71" s="50">
        <v>16331501</v>
      </c>
      <c r="G71" s="51"/>
      <c r="H71" s="51"/>
      <c r="I71" s="51"/>
      <c r="J71" s="51"/>
      <c r="K71" s="51"/>
      <c r="L71" s="51"/>
      <c r="M71" s="52"/>
      <c r="N71" s="79">
        <v>2</v>
      </c>
      <c r="O71" s="80"/>
      <c r="P71" s="80"/>
      <c r="Q71" s="80"/>
      <c r="R71" s="81"/>
      <c r="S71" s="79">
        <v>0</v>
      </c>
      <c r="T71" s="80"/>
      <c r="U71" s="80"/>
      <c r="V71" s="80"/>
      <c r="W71" s="80"/>
      <c r="X71" s="81"/>
      <c r="Y71" s="87">
        <v>0</v>
      </c>
      <c r="Z71" s="88"/>
      <c r="AA71" s="88"/>
      <c r="AB71" s="88"/>
      <c r="AC71" s="88"/>
      <c r="AD71" s="88"/>
      <c r="AE71" s="88"/>
      <c r="AF71" s="89"/>
      <c r="AG71" s="87">
        <v>2</v>
      </c>
      <c r="AH71" s="88"/>
      <c r="AI71" s="88"/>
      <c r="AJ71" s="88"/>
      <c r="AK71" s="88"/>
      <c r="AL71" s="88"/>
      <c r="AM71" s="89"/>
    </row>
    <row r="72" spans="1:43" ht="12" customHeight="1" x14ac:dyDescent="0.2">
      <c r="A72" s="47" t="s">
        <v>75</v>
      </c>
      <c r="B72" s="48"/>
      <c r="C72" s="48"/>
      <c r="D72" s="48"/>
      <c r="E72" s="49"/>
      <c r="F72" s="85">
        <v>16331518</v>
      </c>
      <c r="G72" s="100"/>
      <c r="H72" s="100"/>
      <c r="I72" s="100"/>
      <c r="J72" s="100"/>
      <c r="K72" s="100"/>
      <c r="L72" s="100"/>
      <c r="M72" s="86"/>
      <c r="N72" s="87">
        <v>2</v>
      </c>
      <c r="O72" s="88"/>
      <c r="P72" s="88"/>
      <c r="Q72" s="88"/>
      <c r="R72" s="89"/>
      <c r="S72" s="87">
        <v>0</v>
      </c>
      <c r="T72" s="88"/>
      <c r="U72" s="88"/>
      <c r="V72" s="88"/>
      <c r="W72" s="88"/>
      <c r="X72" s="89"/>
      <c r="Y72" s="87">
        <v>0</v>
      </c>
      <c r="Z72" s="88"/>
      <c r="AA72" s="88"/>
      <c r="AB72" s="88"/>
      <c r="AC72" s="88"/>
      <c r="AD72" s="88"/>
      <c r="AE72" s="88"/>
      <c r="AF72" s="89"/>
      <c r="AG72" s="87">
        <v>2</v>
      </c>
      <c r="AH72" s="88"/>
      <c r="AI72" s="88"/>
      <c r="AJ72" s="88"/>
      <c r="AK72" s="88"/>
      <c r="AL72" s="88"/>
      <c r="AM72" s="89"/>
    </row>
    <row r="73" spans="1:43" ht="12.95" customHeight="1" x14ac:dyDescent="0.2">
      <c r="A73" s="96" t="s">
        <v>33</v>
      </c>
      <c r="B73" s="74"/>
      <c r="C73" s="74"/>
      <c r="D73" s="74"/>
      <c r="E73" s="75"/>
      <c r="F73" s="97" t="s">
        <v>34</v>
      </c>
      <c r="G73" s="98"/>
      <c r="H73" s="98"/>
      <c r="I73" s="98"/>
      <c r="J73" s="98"/>
      <c r="K73" s="98"/>
      <c r="L73" s="98"/>
      <c r="M73" s="99"/>
      <c r="N73" s="73" t="s">
        <v>16</v>
      </c>
      <c r="O73" s="74"/>
      <c r="P73" s="74"/>
      <c r="Q73" s="74"/>
      <c r="R73" s="75"/>
      <c r="S73" s="73" t="s">
        <v>17</v>
      </c>
      <c r="T73" s="74"/>
      <c r="U73" s="74"/>
      <c r="V73" s="74"/>
      <c r="W73" s="74"/>
      <c r="X73" s="75"/>
      <c r="Y73" s="73" t="s">
        <v>18</v>
      </c>
      <c r="Z73" s="74"/>
      <c r="AA73" s="74"/>
      <c r="AB73" s="74"/>
      <c r="AC73" s="74"/>
      <c r="AD73" s="74"/>
      <c r="AE73" s="74"/>
      <c r="AF73" s="75"/>
      <c r="AG73" s="73" t="s">
        <v>19</v>
      </c>
      <c r="AH73" s="74"/>
      <c r="AI73" s="74"/>
      <c r="AJ73" s="74"/>
      <c r="AK73" s="74"/>
      <c r="AL73" s="74"/>
      <c r="AM73" s="75"/>
    </row>
    <row r="74" spans="1:43" ht="12" customHeight="1" x14ac:dyDescent="0.2">
      <c r="A74" s="47" t="s">
        <v>76</v>
      </c>
      <c r="B74" s="48"/>
      <c r="C74" s="48"/>
      <c r="D74" s="48"/>
      <c r="E74" s="49"/>
      <c r="F74" s="50">
        <v>16331506</v>
      </c>
      <c r="G74" s="51"/>
      <c r="H74" s="51"/>
      <c r="I74" s="51"/>
      <c r="J74" s="51"/>
      <c r="K74" s="51"/>
      <c r="L74" s="51"/>
      <c r="M74" s="52"/>
      <c r="N74" s="79">
        <v>2</v>
      </c>
      <c r="O74" s="80"/>
      <c r="P74" s="80"/>
      <c r="Q74" s="80"/>
      <c r="R74" s="81"/>
      <c r="S74" s="79">
        <v>0</v>
      </c>
      <c r="T74" s="80"/>
      <c r="U74" s="80"/>
      <c r="V74" s="80"/>
      <c r="W74" s="80"/>
      <c r="X74" s="81"/>
      <c r="Y74" s="87">
        <v>0</v>
      </c>
      <c r="Z74" s="88"/>
      <c r="AA74" s="88"/>
      <c r="AB74" s="88"/>
      <c r="AC74" s="88"/>
      <c r="AD74" s="88"/>
      <c r="AE74" s="88"/>
      <c r="AF74" s="89"/>
      <c r="AG74" s="87">
        <v>2</v>
      </c>
      <c r="AH74" s="88"/>
      <c r="AI74" s="88"/>
      <c r="AJ74" s="88"/>
      <c r="AK74" s="88"/>
      <c r="AL74" s="88"/>
      <c r="AM74" s="89"/>
    </row>
    <row r="75" spans="1:43" ht="12" customHeight="1" x14ac:dyDescent="0.2">
      <c r="A75" s="47" t="s">
        <v>77</v>
      </c>
      <c r="B75" s="48"/>
      <c r="C75" s="48"/>
      <c r="D75" s="48"/>
      <c r="E75" s="49"/>
      <c r="F75" s="85">
        <v>16331574</v>
      </c>
      <c r="G75" s="100"/>
      <c r="H75" s="100"/>
      <c r="I75" s="100"/>
      <c r="J75" s="100"/>
      <c r="K75" s="100"/>
      <c r="L75" s="100"/>
      <c r="M75" s="86"/>
      <c r="N75" s="87">
        <v>2</v>
      </c>
      <c r="O75" s="88"/>
      <c r="P75" s="88"/>
      <c r="Q75" s="88"/>
      <c r="R75" s="89"/>
      <c r="S75" s="87">
        <v>0</v>
      </c>
      <c r="T75" s="88"/>
      <c r="U75" s="88"/>
      <c r="V75" s="88"/>
      <c r="W75" s="88"/>
      <c r="X75" s="89"/>
      <c r="Y75" s="87">
        <v>0</v>
      </c>
      <c r="Z75" s="88"/>
      <c r="AA75" s="88"/>
      <c r="AB75" s="88"/>
      <c r="AC75" s="88"/>
      <c r="AD75" s="88"/>
      <c r="AE75" s="88"/>
      <c r="AF75" s="89"/>
      <c r="AG75" s="87">
        <v>2</v>
      </c>
      <c r="AH75" s="88"/>
      <c r="AI75" s="88"/>
      <c r="AJ75" s="88"/>
      <c r="AK75" s="88"/>
      <c r="AL75" s="88"/>
      <c r="AM75" s="89"/>
    </row>
    <row r="76" spans="1:43" ht="12" customHeight="1" x14ac:dyDescent="0.2">
      <c r="A76" s="47" t="s">
        <v>78</v>
      </c>
      <c r="B76" s="48"/>
      <c r="C76" s="48"/>
      <c r="D76" s="48"/>
      <c r="E76" s="49"/>
      <c r="F76" s="50">
        <v>16331581</v>
      </c>
      <c r="G76" s="51"/>
      <c r="H76" s="51"/>
      <c r="I76" s="51"/>
      <c r="J76" s="51"/>
      <c r="K76" s="51"/>
      <c r="L76" s="51"/>
      <c r="M76" s="52"/>
      <c r="N76" s="79">
        <v>2</v>
      </c>
      <c r="O76" s="80"/>
      <c r="P76" s="80"/>
      <c r="Q76" s="80"/>
      <c r="R76" s="81"/>
      <c r="S76" s="79">
        <v>0</v>
      </c>
      <c r="T76" s="80"/>
      <c r="U76" s="80"/>
      <c r="V76" s="80"/>
      <c r="W76" s="80"/>
      <c r="X76" s="81"/>
      <c r="Y76" s="87">
        <v>0</v>
      </c>
      <c r="Z76" s="88"/>
      <c r="AA76" s="88"/>
      <c r="AB76" s="88"/>
      <c r="AC76" s="88"/>
      <c r="AD76" s="88"/>
      <c r="AE76" s="88"/>
      <c r="AF76" s="89"/>
      <c r="AG76" s="87">
        <v>2</v>
      </c>
      <c r="AH76" s="88"/>
      <c r="AI76" s="88"/>
      <c r="AJ76" s="88"/>
      <c r="AK76" s="88"/>
      <c r="AL76" s="88"/>
      <c r="AM76" s="89"/>
    </row>
    <row r="77" spans="1:43" ht="12" customHeight="1" x14ac:dyDescent="0.2">
      <c r="A77" s="47" t="s">
        <v>79</v>
      </c>
      <c r="B77" s="48"/>
      <c r="C77" s="48"/>
      <c r="D77" s="48"/>
      <c r="E77" s="49"/>
      <c r="F77" s="85">
        <v>16331601</v>
      </c>
      <c r="G77" s="100"/>
      <c r="H77" s="100"/>
      <c r="I77" s="100"/>
      <c r="J77" s="100"/>
      <c r="K77" s="100"/>
      <c r="L77" s="100"/>
      <c r="M77" s="86"/>
      <c r="N77" s="87">
        <v>4</v>
      </c>
      <c r="O77" s="88"/>
      <c r="P77" s="88"/>
      <c r="Q77" s="88"/>
      <c r="R77" s="89"/>
      <c r="S77" s="87">
        <v>0</v>
      </c>
      <c r="T77" s="88"/>
      <c r="U77" s="88"/>
      <c r="V77" s="88"/>
      <c r="W77" s="88"/>
      <c r="X77" s="89"/>
      <c r="Y77" s="87">
        <v>0</v>
      </c>
      <c r="Z77" s="88"/>
      <c r="AA77" s="88"/>
      <c r="AB77" s="88"/>
      <c r="AC77" s="88"/>
      <c r="AD77" s="88"/>
      <c r="AE77" s="88"/>
      <c r="AF77" s="89"/>
      <c r="AG77" s="87">
        <v>4</v>
      </c>
      <c r="AH77" s="88"/>
      <c r="AI77" s="88"/>
      <c r="AJ77" s="88"/>
      <c r="AK77" s="88"/>
      <c r="AL77" s="88"/>
      <c r="AM77" s="89"/>
    </row>
    <row r="78" spans="1:43" ht="12" customHeight="1" x14ac:dyDescent="0.2">
      <c r="A78" s="47" t="s">
        <v>80</v>
      </c>
      <c r="B78" s="48"/>
      <c r="C78" s="48"/>
      <c r="D78" s="48"/>
      <c r="E78" s="49"/>
      <c r="F78" s="50">
        <v>16331644</v>
      </c>
      <c r="G78" s="51"/>
      <c r="H78" s="51"/>
      <c r="I78" s="51"/>
      <c r="J78" s="51"/>
      <c r="K78" s="51"/>
      <c r="L78" s="51"/>
      <c r="M78" s="52"/>
      <c r="N78" s="79">
        <v>2</v>
      </c>
      <c r="O78" s="80"/>
      <c r="P78" s="80"/>
      <c r="Q78" s="80"/>
      <c r="R78" s="81"/>
      <c r="S78" s="79">
        <v>0</v>
      </c>
      <c r="T78" s="80"/>
      <c r="U78" s="80"/>
      <c r="V78" s="80"/>
      <c r="W78" s="80"/>
      <c r="X78" s="81"/>
      <c r="Y78" s="87">
        <v>0</v>
      </c>
      <c r="Z78" s="88"/>
      <c r="AA78" s="88"/>
      <c r="AB78" s="88"/>
      <c r="AC78" s="88"/>
      <c r="AD78" s="88"/>
      <c r="AE78" s="88"/>
      <c r="AF78" s="89"/>
      <c r="AG78" s="87">
        <v>2</v>
      </c>
      <c r="AH78" s="88"/>
      <c r="AI78" s="88"/>
      <c r="AJ78" s="88"/>
      <c r="AK78" s="88"/>
      <c r="AL78" s="88"/>
      <c r="AM78" s="89"/>
    </row>
    <row r="79" spans="1:43" ht="12" customHeight="1" x14ac:dyDescent="0.2">
      <c r="A79" s="47" t="s">
        <v>81</v>
      </c>
      <c r="B79" s="48"/>
      <c r="C79" s="48"/>
      <c r="D79" s="48"/>
      <c r="E79" s="49"/>
      <c r="F79" s="85">
        <v>16331657</v>
      </c>
      <c r="G79" s="100"/>
      <c r="H79" s="100"/>
      <c r="I79" s="100"/>
      <c r="J79" s="100"/>
      <c r="K79" s="100"/>
      <c r="L79" s="100"/>
      <c r="M79" s="86"/>
      <c r="N79" s="87">
        <v>2</v>
      </c>
      <c r="O79" s="88"/>
      <c r="P79" s="88"/>
      <c r="Q79" s="88"/>
      <c r="R79" s="89"/>
      <c r="S79" s="87">
        <v>0</v>
      </c>
      <c r="T79" s="88"/>
      <c r="U79" s="88"/>
      <c r="V79" s="88"/>
      <c r="W79" s="88"/>
      <c r="X79" s="89"/>
      <c r="Y79" s="87">
        <v>0</v>
      </c>
      <c r="Z79" s="88"/>
      <c r="AA79" s="88"/>
      <c r="AB79" s="88"/>
      <c r="AC79" s="88"/>
      <c r="AD79" s="88"/>
      <c r="AE79" s="88"/>
      <c r="AF79" s="89"/>
      <c r="AG79" s="87">
        <v>2</v>
      </c>
      <c r="AH79" s="88"/>
      <c r="AI79" s="88"/>
      <c r="AJ79" s="88"/>
      <c r="AK79" s="88"/>
      <c r="AL79" s="88"/>
      <c r="AM79" s="89"/>
    </row>
    <row r="80" spans="1:43" ht="12" customHeight="1" x14ac:dyDescent="0.2">
      <c r="A80" s="47" t="s">
        <v>82</v>
      </c>
      <c r="B80" s="48"/>
      <c r="C80" s="48"/>
      <c r="D80" s="48"/>
      <c r="E80" s="49"/>
      <c r="F80" s="50">
        <v>16331672</v>
      </c>
      <c r="G80" s="51"/>
      <c r="H80" s="51"/>
      <c r="I80" s="51"/>
      <c r="J80" s="51"/>
      <c r="K80" s="51"/>
      <c r="L80" s="51"/>
      <c r="M80" s="52"/>
      <c r="N80" s="79">
        <v>2</v>
      </c>
      <c r="O80" s="80"/>
      <c r="P80" s="80"/>
      <c r="Q80" s="80"/>
      <c r="R80" s="81"/>
      <c r="S80" s="79">
        <v>0</v>
      </c>
      <c r="T80" s="80"/>
      <c r="U80" s="80"/>
      <c r="V80" s="80"/>
      <c r="W80" s="80"/>
      <c r="X80" s="81"/>
      <c r="Y80" s="87">
        <v>0</v>
      </c>
      <c r="Z80" s="88"/>
      <c r="AA80" s="88"/>
      <c r="AB80" s="88"/>
      <c r="AC80" s="88"/>
      <c r="AD80" s="88"/>
      <c r="AE80" s="88"/>
      <c r="AF80" s="89"/>
      <c r="AG80" s="87">
        <v>2</v>
      </c>
      <c r="AH80" s="88"/>
      <c r="AI80" s="88"/>
      <c r="AJ80" s="88"/>
      <c r="AK80" s="88"/>
      <c r="AL80" s="88"/>
      <c r="AM80" s="89"/>
    </row>
    <row r="81" spans="1:39" ht="12" customHeight="1" x14ac:dyDescent="0.2">
      <c r="A81" s="47" t="s">
        <v>83</v>
      </c>
      <c r="B81" s="48"/>
      <c r="C81" s="48"/>
      <c r="D81" s="48"/>
      <c r="E81" s="49"/>
      <c r="F81" s="85">
        <v>16331811</v>
      </c>
      <c r="G81" s="100"/>
      <c r="H81" s="100"/>
      <c r="I81" s="100"/>
      <c r="J81" s="100"/>
      <c r="K81" s="100"/>
      <c r="L81" s="100"/>
      <c r="M81" s="86"/>
      <c r="N81" s="87">
        <v>2</v>
      </c>
      <c r="O81" s="88"/>
      <c r="P81" s="88"/>
      <c r="Q81" s="88"/>
      <c r="R81" s="89"/>
      <c r="S81" s="87">
        <v>0</v>
      </c>
      <c r="T81" s="88"/>
      <c r="U81" s="88"/>
      <c r="V81" s="88"/>
      <c r="W81" s="88"/>
      <c r="X81" s="89"/>
      <c r="Y81" s="87">
        <v>0</v>
      </c>
      <c r="Z81" s="88"/>
      <c r="AA81" s="88"/>
      <c r="AB81" s="88"/>
      <c r="AC81" s="88"/>
      <c r="AD81" s="88"/>
      <c r="AE81" s="88"/>
      <c r="AF81" s="89"/>
      <c r="AG81" s="87">
        <v>2</v>
      </c>
      <c r="AH81" s="88"/>
      <c r="AI81" s="88"/>
      <c r="AJ81" s="88"/>
      <c r="AK81" s="88"/>
      <c r="AL81" s="88"/>
      <c r="AM81" s="89"/>
    </row>
    <row r="82" spans="1:39" ht="12" customHeight="1" x14ac:dyDescent="0.2">
      <c r="A82" s="47" t="s">
        <v>84</v>
      </c>
      <c r="B82" s="48"/>
      <c r="C82" s="48"/>
      <c r="D82" s="48"/>
      <c r="E82" s="49"/>
      <c r="F82" s="50">
        <v>16331858</v>
      </c>
      <c r="G82" s="51"/>
      <c r="H82" s="51"/>
      <c r="I82" s="51"/>
      <c r="J82" s="51"/>
      <c r="K82" s="51"/>
      <c r="L82" s="51"/>
      <c r="M82" s="52"/>
      <c r="N82" s="79">
        <v>2</v>
      </c>
      <c r="O82" s="80"/>
      <c r="P82" s="80"/>
      <c r="Q82" s="80"/>
      <c r="R82" s="81"/>
      <c r="S82" s="79">
        <v>0</v>
      </c>
      <c r="T82" s="80"/>
      <c r="U82" s="80"/>
      <c r="V82" s="80"/>
      <c r="W82" s="80"/>
      <c r="X82" s="81"/>
      <c r="Y82" s="87">
        <v>0</v>
      </c>
      <c r="Z82" s="88"/>
      <c r="AA82" s="88"/>
      <c r="AB82" s="88"/>
      <c r="AC82" s="88"/>
      <c r="AD82" s="88"/>
      <c r="AE82" s="88"/>
      <c r="AF82" s="89"/>
      <c r="AG82" s="87">
        <v>2</v>
      </c>
      <c r="AH82" s="88"/>
      <c r="AI82" s="88"/>
      <c r="AJ82" s="88"/>
      <c r="AK82" s="88"/>
      <c r="AL82" s="88"/>
      <c r="AM82" s="89"/>
    </row>
    <row r="83" spans="1:39" ht="12" customHeight="1" x14ac:dyDescent="0.2">
      <c r="A83" s="47" t="s">
        <v>85</v>
      </c>
      <c r="B83" s="48"/>
      <c r="C83" s="48"/>
      <c r="D83" s="48"/>
      <c r="E83" s="49"/>
      <c r="F83" s="85">
        <v>16331877</v>
      </c>
      <c r="G83" s="100"/>
      <c r="H83" s="100"/>
      <c r="I83" s="100"/>
      <c r="J83" s="100"/>
      <c r="K83" s="100"/>
      <c r="L83" s="100"/>
      <c r="M83" s="86"/>
      <c r="N83" s="87">
        <v>2</v>
      </c>
      <c r="O83" s="88"/>
      <c r="P83" s="88"/>
      <c r="Q83" s="88"/>
      <c r="R83" s="89"/>
      <c r="S83" s="87">
        <v>0</v>
      </c>
      <c r="T83" s="88"/>
      <c r="U83" s="88"/>
      <c r="V83" s="88"/>
      <c r="W83" s="88"/>
      <c r="X83" s="89"/>
      <c r="Y83" s="87">
        <v>0</v>
      </c>
      <c r="Z83" s="88"/>
      <c r="AA83" s="88"/>
      <c r="AB83" s="88"/>
      <c r="AC83" s="88"/>
      <c r="AD83" s="88"/>
      <c r="AE83" s="88"/>
      <c r="AF83" s="89"/>
      <c r="AG83" s="87">
        <v>2</v>
      </c>
      <c r="AH83" s="88"/>
      <c r="AI83" s="88"/>
      <c r="AJ83" s="88"/>
      <c r="AK83" s="88"/>
      <c r="AL83" s="88"/>
      <c r="AM83" s="89"/>
    </row>
    <row r="84" spans="1:39" ht="12.95" customHeight="1" x14ac:dyDescent="0.2">
      <c r="A84" s="96" t="s">
        <v>33</v>
      </c>
      <c r="B84" s="74"/>
      <c r="C84" s="74"/>
      <c r="D84" s="74"/>
      <c r="E84" s="75"/>
      <c r="F84" s="97" t="s">
        <v>34</v>
      </c>
      <c r="G84" s="98"/>
      <c r="H84" s="98"/>
      <c r="I84" s="98"/>
      <c r="J84" s="98"/>
      <c r="K84" s="98"/>
      <c r="L84" s="98"/>
      <c r="M84" s="99"/>
      <c r="N84" s="73" t="s">
        <v>16</v>
      </c>
      <c r="O84" s="74"/>
      <c r="P84" s="74"/>
      <c r="Q84" s="74"/>
      <c r="R84" s="75"/>
      <c r="S84" s="73" t="s">
        <v>17</v>
      </c>
      <c r="T84" s="74"/>
      <c r="U84" s="74"/>
      <c r="V84" s="74"/>
      <c r="W84" s="74"/>
      <c r="X84" s="75"/>
      <c r="Y84" s="73" t="s">
        <v>18</v>
      </c>
      <c r="Z84" s="74"/>
      <c r="AA84" s="74"/>
      <c r="AB84" s="74"/>
      <c r="AC84" s="74"/>
      <c r="AD84" s="74"/>
      <c r="AE84" s="74"/>
      <c r="AF84" s="75"/>
      <c r="AG84" s="73" t="s">
        <v>19</v>
      </c>
      <c r="AH84" s="74"/>
      <c r="AI84" s="74"/>
      <c r="AJ84" s="74"/>
      <c r="AK84" s="74"/>
      <c r="AL84" s="74"/>
      <c r="AM84" s="75"/>
    </row>
    <row r="85" spans="1:39" ht="12" customHeight="1" x14ac:dyDescent="0.2">
      <c r="A85" s="47" t="s">
        <v>86</v>
      </c>
      <c r="B85" s="48"/>
      <c r="C85" s="48"/>
      <c r="D85" s="48"/>
      <c r="E85" s="49"/>
      <c r="F85" s="50">
        <v>16331433</v>
      </c>
      <c r="G85" s="51"/>
      <c r="H85" s="51"/>
      <c r="I85" s="51"/>
      <c r="J85" s="51"/>
      <c r="K85" s="51"/>
      <c r="L85" s="51"/>
      <c r="M85" s="52"/>
      <c r="N85" s="79">
        <v>2</v>
      </c>
      <c r="O85" s="80"/>
      <c r="P85" s="80"/>
      <c r="Q85" s="80"/>
      <c r="R85" s="81"/>
      <c r="S85" s="79">
        <v>0</v>
      </c>
      <c r="T85" s="80"/>
      <c r="U85" s="80"/>
      <c r="V85" s="80"/>
      <c r="W85" s="80"/>
      <c r="X85" s="81"/>
      <c r="Y85" s="87">
        <v>0</v>
      </c>
      <c r="Z85" s="88"/>
      <c r="AA85" s="88"/>
      <c r="AB85" s="88"/>
      <c r="AC85" s="88"/>
      <c r="AD85" s="88"/>
      <c r="AE85" s="88"/>
      <c r="AF85" s="89"/>
      <c r="AG85" s="87">
        <v>2</v>
      </c>
      <c r="AH85" s="88"/>
      <c r="AI85" s="88"/>
      <c r="AJ85" s="88"/>
      <c r="AK85" s="88"/>
      <c r="AL85" s="88"/>
      <c r="AM85" s="89"/>
    </row>
    <row r="86" spans="1:39" ht="12" customHeight="1" x14ac:dyDescent="0.2">
      <c r="A86" s="47" t="s">
        <v>87</v>
      </c>
      <c r="B86" s="48"/>
      <c r="C86" s="48"/>
      <c r="D86" s="48"/>
      <c r="E86" s="49"/>
      <c r="F86" s="85">
        <v>16331458</v>
      </c>
      <c r="G86" s="100"/>
      <c r="H86" s="100"/>
      <c r="I86" s="100"/>
      <c r="J86" s="100"/>
      <c r="K86" s="100"/>
      <c r="L86" s="100"/>
      <c r="M86" s="86"/>
      <c r="N86" s="87">
        <v>2</v>
      </c>
      <c r="O86" s="88"/>
      <c r="P86" s="88"/>
      <c r="Q86" s="88"/>
      <c r="R86" s="89"/>
      <c r="S86" s="87">
        <v>0</v>
      </c>
      <c r="T86" s="88"/>
      <c r="U86" s="88"/>
      <c r="V86" s="88"/>
      <c r="W86" s="88"/>
      <c r="X86" s="89"/>
      <c r="Y86" s="87">
        <v>0</v>
      </c>
      <c r="Z86" s="88"/>
      <c r="AA86" s="88"/>
      <c r="AB86" s="88"/>
      <c r="AC86" s="88"/>
      <c r="AD86" s="88"/>
      <c r="AE86" s="88"/>
      <c r="AF86" s="89"/>
      <c r="AG86" s="87">
        <v>2</v>
      </c>
      <c r="AH86" s="88"/>
      <c r="AI86" s="88"/>
      <c r="AJ86" s="88"/>
      <c r="AK86" s="88"/>
      <c r="AL86" s="88"/>
      <c r="AM86" s="89"/>
    </row>
    <row r="87" spans="1:39" ht="12" customHeight="1" x14ac:dyDescent="0.2">
      <c r="A87" s="47" t="s">
        <v>88</v>
      </c>
      <c r="B87" s="48"/>
      <c r="C87" s="48"/>
      <c r="D87" s="48"/>
      <c r="E87" s="49"/>
      <c r="F87" s="50">
        <v>16331474</v>
      </c>
      <c r="G87" s="51"/>
      <c r="H87" s="51"/>
      <c r="I87" s="51"/>
      <c r="J87" s="51"/>
      <c r="K87" s="51"/>
      <c r="L87" s="51"/>
      <c r="M87" s="52"/>
      <c r="N87" s="79">
        <v>2</v>
      </c>
      <c r="O87" s="80"/>
      <c r="P87" s="80"/>
      <c r="Q87" s="80"/>
      <c r="R87" s="81"/>
      <c r="S87" s="79">
        <v>0</v>
      </c>
      <c r="T87" s="80"/>
      <c r="U87" s="80"/>
      <c r="V87" s="80"/>
      <c r="W87" s="80"/>
      <c r="X87" s="81"/>
      <c r="Y87" s="87">
        <v>0</v>
      </c>
      <c r="Z87" s="88"/>
      <c r="AA87" s="88"/>
      <c r="AB87" s="88"/>
      <c r="AC87" s="88"/>
      <c r="AD87" s="88"/>
      <c r="AE87" s="88"/>
      <c r="AF87" s="89"/>
      <c r="AG87" s="87">
        <v>2</v>
      </c>
      <c r="AH87" s="88"/>
      <c r="AI87" s="88"/>
      <c r="AJ87" s="88"/>
      <c r="AK87" s="88"/>
      <c r="AL87" s="88"/>
      <c r="AM87" s="89"/>
    </row>
    <row r="88" spans="1:39" ht="12" customHeight="1" x14ac:dyDescent="0.2">
      <c r="A88" s="47" t="s">
        <v>89</v>
      </c>
      <c r="B88" s="48"/>
      <c r="C88" s="48"/>
      <c r="D88" s="48"/>
      <c r="E88" s="49"/>
      <c r="F88" s="85">
        <v>16331486</v>
      </c>
      <c r="G88" s="100"/>
      <c r="H88" s="100"/>
      <c r="I88" s="100"/>
      <c r="J88" s="100"/>
      <c r="K88" s="100"/>
      <c r="L88" s="100"/>
      <c r="M88" s="86"/>
      <c r="N88" s="87">
        <v>2</v>
      </c>
      <c r="O88" s="88"/>
      <c r="P88" s="88"/>
      <c r="Q88" s="88"/>
      <c r="R88" s="89"/>
      <c r="S88" s="87">
        <v>0</v>
      </c>
      <c r="T88" s="88"/>
      <c r="U88" s="88"/>
      <c r="V88" s="88"/>
      <c r="W88" s="88"/>
      <c r="X88" s="89"/>
      <c r="Y88" s="87">
        <v>0</v>
      </c>
      <c r="Z88" s="88"/>
      <c r="AA88" s="88"/>
      <c r="AB88" s="88"/>
      <c r="AC88" s="88"/>
      <c r="AD88" s="88"/>
      <c r="AE88" s="88"/>
      <c r="AF88" s="89"/>
      <c r="AG88" s="87">
        <v>2</v>
      </c>
      <c r="AH88" s="88"/>
      <c r="AI88" s="88"/>
      <c r="AJ88" s="88"/>
      <c r="AK88" s="88"/>
      <c r="AL88" s="88"/>
      <c r="AM88" s="89"/>
    </row>
    <row r="89" spans="1:39" ht="12" customHeight="1" x14ac:dyDescent="0.2">
      <c r="A89" s="47" t="s">
        <v>90</v>
      </c>
      <c r="B89" s="48"/>
      <c r="C89" s="48"/>
      <c r="D89" s="48"/>
      <c r="E89" s="49"/>
      <c r="F89" s="50">
        <v>16331509</v>
      </c>
      <c r="G89" s="51"/>
      <c r="H89" s="51"/>
      <c r="I89" s="51"/>
      <c r="J89" s="51"/>
      <c r="K89" s="51"/>
      <c r="L89" s="51"/>
      <c r="M89" s="52"/>
      <c r="N89" s="79">
        <v>2</v>
      </c>
      <c r="O89" s="80"/>
      <c r="P89" s="80"/>
      <c r="Q89" s="80"/>
      <c r="R89" s="81"/>
      <c r="S89" s="79">
        <v>0</v>
      </c>
      <c r="T89" s="80"/>
      <c r="U89" s="80"/>
      <c r="V89" s="80"/>
      <c r="W89" s="80"/>
      <c r="X89" s="81"/>
      <c r="Y89" s="87">
        <v>0</v>
      </c>
      <c r="Z89" s="88"/>
      <c r="AA89" s="88"/>
      <c r="AB89" s="88"/>
      <c r="AC89" s="88"/>
      <c r="AD89" s="88"/>
      <c r="AE89" s="88"/>
      <c r="AF89" s="89"/>
      <c r="AG89" s="87">
        <v>2</v>
      </c>
      <c r="AH89" s="88"/>
      <c r="AI89" s="88"/>
      <c r="AJ89" s="88"/>
      <c r="AK89" s="88"/>
      <c r="AL89" s="88"/>
      <c r="AM89" s="89"/>
    </row>
    <row r="90" spans="1:39" ht="12" customHeight="1" x14ac:dyDescent="0.2">
      <c r="A90" s="47" t="s">
        <v>91</v>
      </c>
      <c r="B90" s="48"/>
      <c r="C90" s="48"/>
      <c r="D90" s="48"/>
      <c r="E90" s="49"/>
      <c r="F90" s="85">
        <v>16331521</v>
      </c>
      <c r="G90" s="100"/>
      <c r="H90" s="100"/>
      <c r="I90" s="100"/>
      <c r="J90" s="100"/>
      <c r="K90" s="100"/>
      <c r="L90" s="100"/>
      <c r="M90" s="86"/>
      <c r="N90" s="87">
        <v>2</v>
      </c>
      <c r="O90" s="88"/>
      <c r="P90" s="88"/>
      <c r="Q90" s="88"/>
      <c r="R90" s="89"/>
      <c r="S90" s="87">
        <v>0</v>
      </c>
      <c r="T90" s="88"/>
      <c r="U90" s="88"/>
      <c r="V90" s="88"/>
      <c r="W90" s="88"/>
      <c r="X90" s="89"/>
      <c r="Y90" s="87">
        <v>0</v>
      </c>
      <c r="Z90" s="88"/>
      <c r="AA90" s="88"/>
      <c r="AB90" s="88"/>
      <c r="AC90" s="88"/>
      <c r="AD90" s="88"/>
      <c r="AE90" s="88"/>
      <c r="AF90" s="89"/>
      <c r="AG90" s="87">
        <v>2</v>
      </c>
      <c r="AH90" s="88"/>
      <c r="AI90" s="88"/>
      <c r="AJ90" s="88"/>
      <c r="AK90" s="88"/>
      <c r="AL90" s="88"/>
      <c r="AM90" s="89"/>
    </row>
    <row r="91" spans="1:39" ht="12" customHeight="1" x14ac:dyDescent="0.2">
      <c r="A91" s="47" t="s">
        <v>92</v>
      </c>
      <c r="B91" s="48"/>
      <c r="C91" s="48"/>
      <c r="D91" s="48"/>
      <c r="E91" s="49"/>
      <c r="F91" s="50">
        <v>16331532</v>
      </c>
      <c r="G91" s="51"/>
      <c r="H91" s="51"/>
      <c r="I91" s="51"/>
      <c r="J91" s="51"/>
      <c r="K91" s="51"/>
      <c r="L91" s="51"/>
      <c r="M91" s="52"/>
      <c r="N91" s="79">
        <v>2</v>
      </c>
      <c r="O91" s="80"/>
      <c r="P91" s="80"/>
      <c r="Q91" s="80"/>
      <c r="R91" s="81"/>
      <c r="S91" s="79">
        <v>0</v>
      </c>
      <c r="T91" s="80"/>
      <c r="U91" s="80"/>
      <c r="V91" s="80"/>
      <c r="W91" s="80"/>
      <c r="X91" s="81"/>
      <c r="Y91" s="87">
        <v>0</v>
      </c>
      <c r="Z91" s="88"/>
      <c r="AA91" s="88"/>
      <c r="AB91" s="88"/>
      <c r="AC91" s="88"/>
      <c r="AD91" s="88"/>
      <c r="AE91" s="88"/>
      <c r="AF91" s="89"/>
      <c r="AG91" s="87">
        <v>2</v>
      </c>
      <c r="AH91" s="88"/>
      <c r="AI91" s="88"/>
      <c r="AJ91" s="88"/>
      <c r="AK91" s="88"/>
      <c r="AL91" s="88"/>
      <c r="AM91" s="89"/>
    </row>
    <row r="92" spans="1:39" ht="12" customHeight="1" x14ac:dyDescent="0.2">
      <c r="A92" s="47" t="s">
        <v>93</v>
      </c>
      <c r="B92" s="48"/>
      <c r="C92" s="48"/>
      <c r="D92" s="48"/>
      <c r="E92" s="49"/>
      <c r="F92" s="85">
        <v>16331596</v>
      </c>
      <c r="G92" s="100"/>
      <c r="H92" s="100"/>
      <c r="I92" s="100"/>
      <c r="J92" s="100"/>
      <c r="K92" s="100"/>
      <c r="L92" s="100"/>
      <c r="M92" s="86"/>
      <c r="N92" s="87">
        <v>2</v>
      </c>
      <c r="O92" s="88"/>
      <c r="P92" s="88"/>
      <c r="Q92" s="88"/>
      <c r="R92" s="89"/>
      <c r="S92" s="87">
        <v>0</v>
      </c>
      <c r="T92" s="88"/>
      <c r="U92" s="88"/>
      <c r="V92" s="88"/>
      <c r="W92" s="88"/>
      <c r="X92" s="89"/>
      <c r="Y92" s="87">
        <v>0</v>
      </c>
      <c r="Z92" s="88"/>
      <c r="AA92" s="88"/>
      <c r="AB92" s="88"/>
      <c r="AC92" s="88"/>
      <c r="AD92" s="88"/>
      <c r="AE92" s="88"/>
      <c r="AF92" s="89"/>
      <c r="AG92" s="87">
        <v>2</v>
      </c>
      <c r="AH92" s="88"/>
      <c r="AI92" s="88"/>
      <c r="AJ92" s="88"/>
      <c r="AK92" s="88"/>
      <c r="AL92" s="88"/>
      <c r="AM92" s="89"/>
    </row>
    <row r="93" spans="1:39" ht="12" customHeight="1" x14ac:dyDescent="0.2">
      <c r="A93" s="47" t="s">
        <v>94</v>
      </c>
      <c r="B93" s="48"/>
      <c r="C93" s="48"/>
      <c r="D93" s="48"/>
      <c r="E93" s="49"/>
      <c r="F93" s="50">
        <v>16331602</v>
      </c>
      <c r="G93" s="51"/>
      <c r="H93" s="51"/>
      <c r="I93" s="51"/>
      <c r="J93" s="51"/>
      <c r="K93" s="51"/>
      <c r="L93" s="51"/>
      <c r="M93" s="52"/>
      <c r="N93" s="79">
        <v>2</v>
      </c>
      <c r="O93" s="80"/>
      <c r="P93" s="80"/>
      <c r="Q93" s="80"/>
      <c r="R93" s="81"/>
      <c r="S93" s="79">
        <v>0</v>
      </c>
      <c r="T93" s="80"/>
      <c r="U93" s="80"/>
      <c r="V93" s="80"/>
      <c r="W93" s="80"/>
      <c r="X93" s="81"/>
      <c r="Y93" s="87">
        <v>0</v>
      </c>
      <c r="Z93" s="88"/>
      <c r="AA93" s="88"/>
      <c r="AB93" s="88"/>
      <c r="AC93" s="88"/>
      <c r="AD93" s="88"/>
      <c r="AE93" s="88"/>
      <c r="AF93" s="89"/>
      <c r="AG93" s="87">
        <v>2</v>
      </c>
      <c r="AH93" s="88"/>
      <c r="AI93" s="88"/>
      <c r="AJ93" s="88"/>
      <c r="AK93" s="88"/>
      <c r="AL93" s="88"/>
      <c r="AM93" s="89"/>
    </row>
    <row r="94" spans="1:39" ht="12" customHeight="1" x14ac:dyDescent="0.2">
      <c r="A94" s="47" t="s">
        <v>95</v>
      </c>
      <c r="B94" s="48"/>
      <c r="C94" s="48"/>
      <c r="D94" s="48"/>
      <c r="E94" s="49"/>
      <c r="F94" s="85">
        <v>16331613</v>
      </c>
      <c r="G94" s="100"/>
      <c r="H94" s="100"/>
      <c r="I94" s="100"/>
      <c r="J94" s="100"/>
      <c r="K94" s="100"/>
      <c r="L94" s="100"/>
      <c r="M94" s="86"/>
      <c r="N94" s="87">
        <v>2</v>
      </c>
      <c r="O94" s="88"/>
      <c r="P94" s="88"/>
      <c r="Q94" s="88"/>
      <c r="R94" s="89"/>
      <c r="S94" s="87">
        <v>0</v>
      </c>
      <c r="T94" s="88"/>
      <c r="U94" s="88"/>
      <c r="V94" s="88"/>
      <c r="W94" s="88"/>
      <c r="X94" s="89"/>
      <c r="Y94" s="87">
        <v>0</v>
      </c>
      <c r="Z94" s="88"/>
      <c r="AA94" s="88"/>
      <c r="AB94" s="88"/>
      <c r="AC94" s="88"/>
      <c r="AD94" s="88"/>
      <c r="AE94" s="88"/>
      <c r="AF94" s="89"/>
      <c r="AG94" s="87">
        <v>2</v>
      </c>
      <c r="AH94" s="88"/>
      <c r="AI94" s="88"/>
      <c r="AJ94" s="88"/>
      <c r="AK94" s="88"/>
      <c r="AL94" s="88"/>
      <c r="AM94" s="89"/>
    </row>
    <row r="95" spans="1:39" ht="12" customHeight="1" x14ac:dyDescent="0.2">
      <c r="A95" s="47" t="s">
        <v>96</v>
      </c>
      <c r="B95" s="48"/>
      <c r="C95" s="48"/>
      <c r="D95" s="48"/>
      <c r="E95" s="49"/>
      <c r="F95" s="50">
        <v>16331652</v>
      </c>
      <c r="G95" s="51"/>
      <c r="H95" s="51"/>
      <c r="I95" s="51"/>
      <c r="J95" s="51"/>
      <c r="K95" s="51"/>
      <c r="L95" s="51"/>
      <c r="M95" s="52"/>
      <c r="N95" s="79">
        <v>2</v>
      </c>
      <c r="O95" s="80"/>
      <c r="P95" s="80"/>
      <c r="Q95" s="80"/>
      <c r="R95" s="81"/>
      <c r="S95" s="79">
        <v>0</v>
      </c>
      <c r="T95" s="80"/>
      <c r="U95" s="80"/>
      <c r="V95" s="80"/>
      <c r="W95" s="80"/>
      <c r="X95" s="81"/>
      <c r="Y95" s="87">
        <v>0</v>
      </c>
      <c r="Z95" s="88"/>
      <c r="AA95" s="88"/>
      <c r="AB95" s="88"/>
      <c r="AC95" s="88"/>
      <c r="AD95" s="88"/>
      <c r="AE95" s="88"/>
      <c r="AF95" s="89"/>
      <c r="AG95" s="87">
        <v>2</v>
      </c>
      <c r="AH95" s="88"/>
      <c r="AI95" s="88"/>
      <c r="AJ95" s="88"/>
      <c r="AK95" s="88"/>
      <c r="AL95" s="88"/>
      <c r="AM95" s="89"/>
    </row>
    <row r="96" spans="1:39" ht="12" customHeight="1" x14ac:dyDescent="0.2">
      <c r="A96" s="47" t="s">
        <v>97</v>
      </c>
      <c r="B96" s="48"/>
      <c r="C96" s="48"/>
      <c r="D96" s="48"/>
      <c r="E96" s="49"/>
      <c r="F96" s="85">
        <v>16331665</v>
      </c>
      <c r="G96" s="100"/>
      <c r="H96" s="100"/>
      <c r="I96" s="100"/>
      <c r="J96" s="100"/>
      <c r="K96" s="100"/>
      <c r="L96" s="100"/>
      <c r="M96" s="86"/>
      <c r="N96" s="87">
        <v>2</v>
      </c>
      <c r="O96" s="88"/>
      <c r="P96" s="88"/>
      <c r="Q96" s="88"/>
      <c r="R96" s="89"/>
      <c r="S96" s="87">
        <v>0</v>
      </c>
      <c r="T96" s="88"/>
      <c r="U96" s="88"/>
      <c r="V96" s="88"/>
      <c r="W96" s="88"/>
      <c r="X96" s="89"/>
      <c r="Y96" s="87">
        <v>0</v>
      </c>
      <c r="Z96" s="88"/>
      <c r="AA96" s="88"/>
      <c r="AB96" s="88"/>
      <c r="AC96" s="88"/>
      <c r="AD96" s="88"/>
      <c r="AE96" s="88"/>
      <c r="AF96" s="89"/>
      <c r="AG96" s="87">
        <v>2</v>
      </c>
      <c r="AH96" s="88"/>
      <c r="AI96" s="88"/>
      <c r="AJ96" s="88"/>
      <c r="AK96" s="88"/>
      <c r="AL96" s="88"/>
      <c r="AM96" s="89"/>
    </row>
    <row r="97" spans="1:43" ht="12" customHeight="1" x14ac:dyDescent="0.2">
      <c r="A97" s="47" t="s">
        <v>98</v>
      </c>
      <c r="B97" s="48"/>
      <c r="C97" s="48"/>
      <c r="D97" s="48"/>
      <c r="E97" s="49"/>
      <c r="F97" s="50">
        <v>16331675</v>
      </c>
      <c r="G97" s="51"/>
      <c r="H97" s="51"/>
      <c r="I97" s="51"/>
      <c r="J97" s="51"/>
      <c r="K97" s="51"/>
      <c r="L97" s="51"/>
      <c r="M97" s="52"/>
      <c r="N97" s="79">
        <v>2</v>
      </c>
      <c r="O97" s="80"/>
      <c r="P97" s="80"/>
      <c r="Q97" s="80"/>
      <c r="R97" s="81"/>
      <c r="S97" s="79">
        <v>0</v>
      </c>
      <c r="T97" s="80"/>
      <c r="U97" s="80"/>
      <c r="V97" s="80"/>
      <c r="W97" s="80"/>
      <c r="X97" s="81"/>
      <c r="Y97" s="87">
        <v>0</v>
      </c>
      <c r="Z97" s="88"/>
      <c r="AA97" s="88"/>
      <c r="AB97" s="88"/>
      <c r="AC97" s="88"/>
      <c r="AD97" s="88"/>
      <c r="AE97" s="88"/>
      <c r="AF97" s="89"/>
      <c r="AG97" s="87">
        <v>2</v>
      </c>
      <c r="AH97" s="88"/>
      <c r="AI97" s="88"/>
      <c r="AJ97" s="88"/>
      <c r="AK97" s="88"/>
      <c r="AL97" s="88"/>
      <c r="AM97" s="89"/>
    </row>
    <row r="98" spans="1:43" ht="12" customHeight="1" x14ac:dyDescent="0.2">
      <c r="A98" s="47" t="s">
        <v>99</v>
      </c>
      <c r="B98" s="48"/>
      <c r="C98" s="48"/>
      <c r="D98" s="48"/>
      <c r="E98" s="49"/>
      <c r="F98" s="85">
        <v>16331709</v>
      </c>
      <c r="G98" s="100"/>
      <c r="H98" s="100"/>
      <c r="I98" s="100"/>
      <c r="J98" s="100"/>
      <c r="K98" s="100"/>
      <c r="L98" s="100"/>
      <c r="M98" s="86"/>
      <c r="N98" s="87">
        <v>2</v>
      </c>
      <c r="O98" s="88"/>
      <c r="P98" s="88"/>
      <c r="Q98" s="88"/>
      <c r="R98" s="89"/>
      <c r="S98" s="87">
        <v>0</v>
      </c>
      <c r="T98" s="88"/>
      <c r="U98" s="88"/>
      <c r="V98" s="88"/>
      <c r="W98" s="88"/>
      <c r="X98" s="89"/>
      <c r="Y98" s="87">
        <v>0</v>
      </c>
      <c r="Z98" s="88"/>
      <c r="AA98" s="88"/>
      <c r="AB98" s="88"/>
      <c r="AC98" s="88"/>
      <c r="AD98" s="88"/>
      <c r="AE98" s="88"/>
      <c r="AF98" s="89"/>
      <c r="AG98" s="87">
        <v>2</v>
      </c>
      <c r="AH98" s="88"/>
      <c r="AI98" s="88"/>
      <c r="AJ98" s="88"/>
      <c r="AK98" s="88"/>
      <c r="AL98" s="88"/>
      <c r="AM98" s="89"/>
    </row>
    <row r="99" spans="1:43" ht="12" customHeight="1" x14ac:dyDescent="0.2">
      <c r="A99" s="47" t="s">
        <v>100</v>
      </c>
      <c r="B99" s="48"/>
      <c r="C99" s="48"/>
      <c r="D99" s="48"/>
      <c r="E99" s="49"/>
      <c r="F99" s="50">
        <v>16331714</v>
      </c>
      <c r="G99" s="51"/>
      <c r="H99" s="51"/>
      <c r="I99" s="51"/>
      <c r="J99" s="51"/>
      <c r="K99" s="51"/>
      <c r="L99" s="51"/>
      <c r="M99" s="52"/>
      <c r="N99" s="79">
        <v>2</v>
      </c>
      <c r="O99" s="80"/>
      <c r="P99" s="80"/>
      <c r="Q99" s="80"/>
      <c r="R99" s="81"/>
      <c r="S99" s="79">
        <v>0</v>
      </c>
      <c r="T99" s="80"/>
      <c r="U99" s="80"/>
      <c r="V99" s="80"/>
      <c r="W99" s="80"/>
      <c r="X99" s="81"/>
      <c r="Y99" s="87">
        <v>0</v>
      </c>
      <c r="Z99" s="88"/>
      <c r="AA99" s="88"/>
      <c r="AB99" s="88"/>
      <c r="AC99" s="88"/>
      <c r="AD99" s="88"/>
      <c r="AE99" s="88"/>
      <c r="AF99" s="89"/>
      <c r="AG99" s="87">
        <v>2</v>
      </c>
      <c r="AH99" s="88"/>
      <c r="AI99" s="88"/>
      <c r="AJ99" s="88"/>
      <c r="AK99" s="88"/>
      <c r="AL99" s="88"/>
      <c r="AM99" s="89"/>
    </row>
    <row r="100" spans="1:43" ht="12" customHeight="1" x14ac:dyDescent="0.2">
      <c r="A100" s="47" t="s">
        <v>101</v>
      </c>
      <c r="B100" s="48"/>
      <c r="C100" s="48"/>
      <c r="D100" s="48"/>
      <c r="E100" s="49"/>
      <c r="F100" s="85">
        <v>16331734</v>
      </c>
      <c r="G100" s="100"/>
      <c r="H100" s="100"/>
      <c r="I100" s="100"/>
      <c r="J100" s="100"/>
      <c r="K100" s="100"/>
      <c r="L100" s="100"/>
      <c r="M100" s="86"/>
      <c r="N100" s="87">
        <v>2</v>
      </c>
      <c r="O100" s="88"/>
      <c r="P100" s="88"/>
      <c r="Q100" s="88"/>
      <c r="R100" s="89"/>
      <c r="S100" s="87">
        <v>0</v>
      </c>
      <c r="T100" s="88"/>
      <c r="U100" s="88"/>
      <c r="V100" s="88"/>
      <c r="W100" s="88"/>
      <c r="X100" s="89"/>
      <c r="Y100" s="87">
        <v>0</v>
      </c>
      <c r="Z100" s="88"/>
      <c r="AA100" s="88"/>
      <c r="AB100" s="88"/>
      <c r="AC100" s="88"/>
      <c r="AD100" s="88"/>
      <c r="AE100" s="88"/>
      <c r="AF100" s="89"/>
      <c r="AG100" s="87">
        <v>2</v>
      </c>
      <c r="AH100" s="88"/>
      <c r="AI100" s="88"/>
      <c r="AJ100" s="88"/>
      <c r="AK100" s="88"/>
      <c r="AL100" s="88"/>
      <c r="AM100" s="89"/>
    </row>
    <row r="101" spans="1:43" ht="12" customHeight="1" x14ac:dyDescent="0.2">
      <c r="A101" s="47" t="s">
        <v>102</v>
      </c>
      <c r="B101" s="48"/>
      <c r="C101" s="48"/>
      <c r="D101" s="48"/>
      <c r="E101" s="49"/>
      <c r="F101" s="50">
        <v>16331737</v>
      </c>
      <c r="G101" s="51"/>
      <c r="H101" s="51"/>
      <c r="I101" s="51"/>
      <c r="J101" s="51"/>
      <c r="K101" s="51"/>
      <c r="L101" s="51"/>
      <c r="M101" s="52"/>
      <c r="N101" s="79">
        <v>2</v>
      </c>
      <c r="O101" s="80"/>
      <c r="P101" s="80"/>
      <c r="Q101" s="80"/>
      <c r="R101" s="81"/>
      <c r="S101" s="79">
        <v>0</v>
      </c>
      <c r="T101" s="80"/>
      <c r="U101" s="80"/>
      <c r="V101" s="80"/>
      <c r="W101" s="80"/>
      <c r="X101" s="81"/>
      <c r="Y101" s="87">
        <v>0</v>
      </c>
      <c r="Z101" s="88"/>
      <c r="AA101" s="88"/>
      <c r="AB101" s="88"/>
      <c r="AC101" s="88"/>
      <c r="AD101" s="88"/>
      <c r="AE101" s="88"/>
      <c r="AF101" s="89"/>
      <c r="AG101" s="87">
        <v>2</v>
      </c>
      <c r="AH101" s="88"/>
      <c r="AI101" s="88"/>
      <c r="AJ101" s="88"/>
      <c r="AK101" s="88"/>
      <c r="AL101" s="88"/>
      <c r="AM101" s="89"/>
    </row>
    <row r="102" spans="1:43" ht="12" customHeight="1" x14ac:dyDescent="0.2">
      <c r="A102" s="47" t="s">
        <v>103</v>
      </c>
      <c r="B102" s="48"/>
      <c r="C102" s="48"/>
      <c r="D102" s="48"/>
      <c r="E102" s="49"/>
      <c r="F102" s="85">
        <v>16331776</v>
      </c>
      <c r="G102" s="100"/>
      <c r="H102" s="100"/>
      <c r="I102" s="100"/>
      <c r="J102" s="100"/>
      <c r="K102" s="100"/>
      <c r="L102" s="100"/>
      <c r="M102" s="86"/>
      <c r="N102" s="87">
        <v>2</v>
      </c>
      <c r="O102" s="88"/>
      <c r="P102" s="88"/>
      <c r="Q102" s="88"/>
      <c r="R102" s="89"/>
      <c r="S102" s="87">
        <v>0</v>
      </c>
      <c r="T102" s="88"/>
      <c r="U102" s="88"/>
      <c r="V102" s="88"/>
      <c r="W102" s="88"/>
      <c r="X102" s="89"/>
      <c r="Y102" s="87">
        <v>0</v>
      </c>
      <c r="Z102" s="88"/>
      <c r="AA102" s="88"/>
      <c r="AB102" s="88"/>
      <c r="AC102" s="88"/>
      <c r="AD102" s="88"/>
      <c r="AE102" s="88"/>
      <c r="AF102" s="89"/>
      <c r="AG102" s="87">
        <v>2</v>
      </c>
      <c r="AH102" s="88"/>
      <c r="AI102" s="88"/>
      <c r="AJ102" s="88"/>
      <c r="AK102" s="88"/>
      <c r="AL102" s="88"/>
      <c r="AM102" s="89"/>
    </row>
    <row r="103" spans="1:43" ht="12" customHeight="1" x14ac:dyDescent="0.2">
      <c r="A103" s="47" t="s">
        <v>104</v>
      </c>
      <c r="B103" s="48"/>
      <c r="C103" s="48"/>
      <c r="D103" s="48"/>
      <c r="E103" s="49"/>
      <c r="F103" s="50">
        <v>16331797</v>
      </c>
      <c r="G103" s="51"/>
      <c r="H103" s="51"/>
      <c r="I103" s="51"/>
      <c r="J103" s="51"/>
      <c r="K103" s="51"/>
      <c r="L103" s="51"/>
      <c r="M103" s="52"/>
      <c r="N103" s="79">
        <v>2</v>
      </c>
      <c r="O103" s="80"/>
      <c r="P103" s="80"/>
      <c r="Q103" s="80"/>
      <c r="R103" s="81"/>
      <c r="S103" s="79">
        <v>0</v>
      </c>
      <c r="T103" s="80"/>
      <c r="U103" s="80"/>
      <c r="V103" s="80"/>
      <c r="W103" s="80"/>
      <c r="X103" s="81"/>
      <c r="Y103" s="87">
        <v>0</v>
      </c>
      <c r="Z103" s="88"/>
      <c r="AA103" s="88"/>
      <c r="AB103" s="88"/>
      <c r="AC103" s="88"/>
      <c r="AD103" s="88"/>
      <c r="AE103" s="88"/>
      <c r="AF103" s="89"/>
      <c r="AG103" s="87">
        <v>2</v>
      </c>
      <c r="AH103" s="88"/>
      <c r="AI103" s="88"/>
      <c r="AJ103" s="88"/>
      <c r="AK103" s="88"/>
      <c r="AL103" s="88"/>
      <c r="AM103" s="89"/>
    </row>
    <row r="104" spans="1:43" ht="12" customHeight="1" x14ac:dyDescent="0.2">
      <c r="A104" s="47" t="s">
        <v>105</v>
      </c>
      <c r="B104" s="48"/>
      <c r="C104" s="48"/>
      <c r="D104" s="48"/>
      <c r="E104" s="49"/>
      <c r="F104" s="85">
        <v>16331828</v>
      </c>
      <c r="G104" s="100"/>
      <c r="H104" s="100"/>
      <c r="I104" s="100"/>
      <c r="J104" s="100"/>
      <c r="K104" s="100"/>
      <c r="L104" s="100"/>
      <c r="M104" s="86"/>
      <c r="N104" s="87">
        <v>2</v>
      </c>
      <c r="O104" s="88"/>
      <c r="P104" s="88"/>
      <c r="Q104" s="88"/>
      <c r="R104" s="89"/>
      <c r="S104" s="87">
        <v>0</v>
      </c>
      <c r="T104" s="88"/>
      <c r="U104" s="88"/>
      <c r="V104" s="88"/>
      <c r="W104" s="88"/>
      <c r="X104" s="89"/>
      <c r="Y104" s="87">
        <v>0</v>
      </c>
      <c r="Z104" s="88"/>
      <c r="AA104" s="88"/>
      <c r="AB104" s="88"/>
      <c r="AC104" s="88"/>
      <c r="AD104" s="88"/>
      <c r="AE104" s="88"/>
      <c r="AF104" s="89"/>
      <c r="AG104" s="87">
        <v>2</v>
      </c>
      <c r="AH104" s="88"/>
      <c r="AI104" s="88"/>
      <c r="AJ104" s="88"/>
      <c r="AK104" s="88"/>
      <c r="AL104" s="88"/>
      <c r="AM104" s="89"/>
    </row>
    <row r="105" spans="1:43" ht="12" customHeight="1" x14ac:dyDescent="0.2">
      <c r="A105" s="47" t="s">
        <v>106</v>
      </c>
      <c r="B105" s="48"/>
      <c r="C105" s="48"/>
      <c r="D105" s="48"/>
      <c r="E105" s="49"/>
      <c r="F105" s="50">
        <v>16331833</v>
      </c>
      <c r="G105" s="51"/>
      <c r="H105" s="51"/>
      <c r="I105" s="51"/>
      <c r="J105" s="51"/>
      <c r="K105" s="51"/>
      <c r="L105" s="51"/>
      <c r="M105" s="52"/>
      <c r="N105" s="79">
        <v>2</v>
      </c>
      <c r="O105" s="80"/>
      <c r="P105" s="80"/>
      <c r="Q105" s="80"/>
      <c r="R105" s="81"/>
      <c r="S105" s="79">
        <v>0</v>
      </c>
      <c r="T105" s="80"/>
      <c r="U105" s="80"/>
      <c r="V105" s="80"/>
      <c r="W105" s="80"/>
      <c r="X105" s="81"/>
      <c r="Y105" s="87">
        <v>0</v>
      </c>
      <c r="Z105" s="88"/>
      <c r="AA105" s="88"/>
      <c r="AB105" s="88"/>
      <c r="AC105" s="88"/>
      <c r="AD105" s="88"/>
      <c r="AE105" s="88"/>
      <c r="AF105" s="89"/>
      <c r="AG105" s="87">
        <v>2</v>
      </c>
      <c r="AH105" s="88"/>
      <c r="AI105" s="88"/>
      <c r="AJ105" s="88"/>
      <c r="AK105" s="88"/>
      <c r="AL105" s="88"/>
      <c r="AM105" s="89"/>
    </row>
    <row r="106" spans="1:43" ht="12" customHeight="1" x14ac:dyDescent="0.2">
      <c r="A106" s="47" t="s">
        <v>107</v>
      </c>
      <c r="B106" s="48"/>
      <c r="C106" s="48"/>
      <c r="D106" s="48"/>
      <c r="E106" s="49"/>
      <c r="F106" s="85">
        <v>16331836</v>
      </c>
      <c r="G106" s="100"/>
      <c r="H106" s="100"/>
      <c r="I106" s="100"/>
      <c r="J106" s="100"/>
      <c r="K106" s="100"/>
      <c r="L106" s="100"/>
      <c r="M106" s="86"/>
      <c r="N106" s="87">
        <v>2</v>
      </c>
      <c r="O106" s="88"/>
      <c r="P106" s="88"/>
      <c r="Q106" s="88"/>
      <c r="R106" s="89"/>
      <c r="S106" s="87">
        <v>0</v>
      </c>
      <c r="T106" s="88"/>
      <c r="U106" s="88"/>
      <c r="V106" s="88"/>
      <c r="W106" s="88"/>
      <c r="X106" s="89"/>
      <c r="Y106" s="87">
        <v>0</v>
      </c>
      <c r="Z106" s="88"/>
      <c r="AA106" s="88"/>
      <c r="AB106" s="88"/>
      <c r="AC106" s="88"/>
      <c r="AD106" s="88"/>
      <c r="AE106" s="88"/>
      <c r="AF106" s="89"/>
      <c r="AG106" s="87">
        <v>2</v>
      </c>
      <c r="AH106" s="88"/>
      <c r="AI106" s="88"/>
      <c r="AJ106" s="88"/>
      <c r="AK106" s="88"/>
      <c r="AL106" s="88"/>
      <c r="AM106" s="89"/>
    </row>
    <row r="107" spans="1:43" ht="12" customHeight="1" x14ac:dyDescent="0.2">
      <c r="A107" s="47" t="s">
        <v>108</v>
      </c>
      <c r="B107" s="48"/>
      <c r="C107" s="48"/>
      <c r="D107" s="48"/>
      <c r="E107" s="49"/>
      <c r="F107" s="50">
        <v>16331856</v>
      </c>
      <c r="G107" s="51"/>
      <c r="H107" s="51"/>
      <c r="I107" s="51"/>
      <c r="J107" s="51"/>
      <c r="K107" s="51"/>
      <c r="L107" s="51"/>
      <c r="M107" s="52"/>
      <c r="N107" s="79">
        <v>2</v>
      </c>
      <c r="O107" s="80"/>
      <c r="P107" s="80"/>
      <c r="Q107" s="80"/>
      <c r="R107" s="81"/>
      <c r="S107" s="79">
        <v>0</v>
      </c>
      <c r="T107" s="80"/>
      <c r="U107" s="80"/>
      <c r="V107" s="80"/>
      <c r="W107" s="80"/>
      <c r="X107" s="81"/>
      <c r="Y107" s="87">
        <v>0</v>
      </c>
      <c r="Z107" s="88"/>
      <c r="AA107" s="88"/>
      <c r="AB107" s="88"/>
      <c r="AC107" s="88"/>
      <c r="AD107" s="88"/>
      <c r="AE107" s="88"/>
      <c r="AF107" s="89"/>
      <c r="AG107" s="87">
        <v>2</v>
      </c>
      <c r="AH107" s="88"/>
      <c r="AI107" s="88"/>
      <c r="AJ107" s="88"/>
      <c r="AK107" s="88"/>
      <c r="AL107" s="88"/>
      <c r="AM107" s="89"/>
    </row>
    <row r="108" spans="1:43" ht="12" customHeight="1" x14ac:dyDescent="0.2">
      <c r="A108" s="47" t="s">
        <v>109</v>
      </c>
      <c r="B108" s="48"/>
      <c r="C108" s="48"/>
      <c r="D108" s="48"/>
      <c r="E108" s="49"/>
      <c r="F108" s="85">
        <v>16331861</v>
      </c>
      <c r="G108" s="100"/>
      <c r="H108" s="100"/>
      <c r="I108" s="100"/>
      <c r="J108" s="100"/>
      <c r="K108" s="100"/>
      <c r="L108" s="100"/>
      <c r="M108" s="86"/>
      <c r="N108" s="87">
        <v>2</v>
      </c>
      <c r="O108" s="88"/>
      <c r="P108" s="88"/>
      <c r="Q108" s="88"/>
      <c r="R108" s="89"/>
      <c r="S108" s="87">
        <v>0</v>
      </c>
      <c r="T108" s="88"/>
      <c r="U108" s="88"/>
      <c r="V108" s="88"/>
      <c r="W108" s="88"/>
      <c r="X108" s="89"/>
      <c r="Y108" s="87">
        <v>0</v>
      </c>
      <c r="Z108" s="88"/>
      <c r="AA108" s="88"/>
      <c r="AB108" s="88"/>
      <c r="AC108" s="88"/>
      <c r="AD108" s="88"/>
      <c r="AE108" s="88"/>
      <c r="AF108" s="89"/>
      <c r="AG108" s="87">
        <v>2</v>
      </c>
      <c r="AH108" s="88"/>
      <c r="AI108" s="88"/>
      <c r="AJ108" s="88"/>
      <c r="AK108" s="88"/>
      <c r="AL108" s="88"/>
      <c r="AM108" s="89"/>
    </row>
    <row r="109" spans="1:43" ht="12" customHeight="1" x14ac:dyDescent="0.2">
      <c r="A109" s="47" t="s">
        <v>110</v>
      </c>
      <c r="B109" s="48"/>
      <c r="C109" s="48"/>
      <c r="D109" s="48"/>
      <c r="E109" s="49"/>
      <c r="F109" s="50">
        <v>16331868</v>
      </c>
      <c r="G109" s="51"/>
      <c r="H109" s="51"/>
      <c r="I109" s="51"/>
      <c r="J109" s="51"/>
      <c r="K109" s="51"/>
      <c r="L109" s="51"/>
      <c r="M109" s="52"/>
      <c r="N109" s="79">
        <v>2</v>
      </c>
      <c r="O109" s="80"/>
      <c r="P109" s="80"/>
      <c r="Q109" s="80"/>
      <c r="R109" s="81"/>
      <c r="S109" s="79">
        <v>0</v>
      </c>
      <c r="T109" s="80"/>
      <c r="U109" s="80"/>
      <c r="V109" s="80"/>
      <c r="W109" s="80"/>
      <c r="X109" s="81"/>
      <c r="Y109" s="87">
        <v>0</v>
      </c>
      <c r="Z109" s="88"/>
      <c r="AA109" s="88"/>
      <c r="AB109" s="88"/>
      <c r="AC109" s="88"/>
      <c r="AD109" s="88"/>
      <c r="AE109" s="88"/>
      <c r="AF109" s="89"/>
      <c r="AG109" s="87">
        <v>2</v>
      </c>
      <c r="AH109" s="88"/>
      <c r="AI109" s="88"/>
      <c r="AJ109" s="88"/>
      <c r="AK109" s="88"/>
      <c r="AL109" s="88"/>
      <c r="AM109" s="89"/>
    </row>
    <row r="110" spans="1:43" ht="12" customHeight="1" x14ac:dyDescent="0.2">
      <c r="A110" s="47" t="s">
        <v>111</v>
      </c>
      <c r="B110" s="48"/>
      <c r="C110" s="48"/>
      <c r="D110" s="48"/>
      <c r="E110" s="49"/>
      <c r="F110" s="85">
        <v>16331870</v>
      </c>
      <c r="G110" s="100"/>
      <c r="H110" s="100"/>
      <c r="I110" s="100"/>
      <c r="J110" s="100"/>
      <c r="K110" s="100"/>
      <c r="L110" s="100"/>
      <c r="M110" s="86"/>
      <c r="N110" s="87">
        <v>2</v>
      </c>
      <c r="O110" s="88"/>
      <c r="P110" s="88"/>
      <c r="Q110" s="88"/>
      <c r="R110" s="89"/>
      <c r="S110" s="87">
        <v>0</v>
      </c>
      <c r="T110" s="88"/>
      <c r="U110" s="88"/>
      <c r="V110" s="88"/>
      <c r="W110" s="88"/>
      <c r="X110" s="89"/>
      <c r="Y110" s="87">
        <v>0</v>
      </c>
      <c r="Z110" s="88"/>
      <c r="AA110" s="88"/>
      <c r="AB110" s="88"/>
      <c r="AC110" s="88"/>
      <c r="AD110" s="88"/>
      <c r="AE110" s="88"/>
      <c r="AF110" s="89"/>
      <c r="AG110" s="87">
        <v>2</v>
      </c>
      <c r="AH110" s="88"/>
      <c r="AI110" s="88"/>
      <c r="AJ110" s="88"/>
      <c r="AK110" s="88"/>
      <c r="AL110" s="88"/>
      <c r="AM110" s="89"/>
    </row>
    <row r="111" spans="1:43" ht="12" customHeight="1" x14ac:dyDescent="0.2">
      <c r="A111" s="47" t="s">
        <v>112</v>
      </c>
      <c r="B111" s="48"/>
      <c r="C111" s="48"/>
      <c r="D111" s="48"/>
      <c r="E111" s="49"/>
      <c r="F111" s="50">
        <v>16331912</v>
      </c>
      <c r="G111" s="51"/>
      <c r="H111" s="51"/>
      <c r="I111" s="51"/>
      <c r="J111" s="51"/>
      <c r="K111" s="51"/>
      <c r="L111" s="51"/>
      <c r="M111" s="52"/>
      <c r="N111" s="79">
        <v>4</v>
      </c>
      <c r="O111" s="80"/>
      <c r="P111" s="80"/>
      <c r="Q111" s="80"/>
      <c r="R111" s="81"/>
      <c r="S111" s="79">
        <v>0</v>
      </c>
      <c r="T111" s="80"/>
      <c r="U111" s="80"/>
      <c r="V111" s="80"/>
      <c r="W111" s="80"/>
      <c r="X111" s="81"/>
      <c r="Y111" s="87">
        <v>0</v>
      </c>
      <c r="Z111" s="88"/>
      <c r="AA111" s="88"/>
      <c r="AB111" s="88"/>
      <c r="AC111" s="88"/>
      <c r="AD111" s="88"/>
      <c r="AE111" s="88"/>
      <c r="AF111" s="89"/>
      <c r="AG111" s="87">
        <v>4</v>
      </c>
      <c r="AH111" s="88"/>
      <c r="AI111" s="88"/>
      <c r="AJ111" s="88"/>
      <c r="AK111" s="88"/>
      <c r="AL111" s="88"/>
      <c r="AM111" s="89"/>
    </row>
    <row r="112" spans="1:43" ht="65.099999999999994" customHeight="1" x14ac:dyDescent="0.2">
      <c r="A112" s="126" t="s">
        <v>32</v>
      </c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8"/>
    </row>
    <row r="113" spans="1:43" ht="15.95" customHeight="1" x14ac:dyDescent="0.2">
      <c r="A113" s="7"/>
      <c r="B113" s="85">
        <v>2854</v>
      </c>
      <c r="C113" s="86"/>
      <c r="D113" s="85">
        <v>405</v>
      </c>
      <c r="E113" s="100"/>
      <c r="F113" s="100"/>
      <c r="G113" s="86"/>
      <c r="H113" s="56" t="s">
        <v>70</v>
      </c>
      <c r="I113" s="49"/>
      <c r="J113" s="87">
        <v>27</v>
      </c>
      <c r="K113" s="88"/>
      <c r="L113" s="88"/>
      <c r="M113" s="88"/>
      <c r="N113" s="89"/>
      <c r="O113" s="87">
        <v>0</v>
      </c>
      <c r="P113" s="89"/>
      <c r="Q113" s="87">
        <v>0</v>
      </c>
      <c r="R113" s="88"/>
      <c r="S113" s="88"/>
      <c r="T113" s="88"/>
      <c r="U113" s="89"/>
      <c r="V113" s="87">
        <v>27</v>
      </c>
      <c r="W113" s="88"/>
      <c r="X113" s="88"/>
      <c r="Y113" s="89"/>
      <c r="Z113" s="87">
        <v>1</v>
      </c>
      <c r="AA113" s="88"/>
      <c r="AB113" s="88"/>
      <c r="AC113" s="89"/>
      <c r="AD113" s="87">
        <v>26</v>
      </c>
      <c r="AE113" s="88"/>
      <c r="AF113" s="88"/>
      <c r="AG113" s="88"/>
      <c r="AH113" s="88"/>
      <c r="AI113" s="89"/>
      <c r="AJ113" s="123">
        <v>43731</v>
      </c>
      <c r="AK113" s="124"/>
      <c r="AL113" s="125"/>
      <c r="AM113" s="93">
        <v>43475</v>
      </c>
      <c r="AN113" s="94"/>
      <c r="AO113" s="94"/>
      <c r="AP113" s="94"/>
      <c r="AQ113" s="95"/>
    </row>
    <row r="114" spans="1:43" ht="141.94999999999999" customHeight="1" x14ac:dyDescent="0.2">
      <c r="A114" s="120" t="s">
        <v>32</v>
      </c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2"/>
    </row>
    <row r="115" spans="1:43" ht="15.95" customHeight="1" x14ac:dyDescent="0.2">
      <c r="A115" s="7"/>
      <c r="B115" s="85">
        <v>2854</v>
      </c>
      <c r="C115" s="86"/>
      <c r="D115" s="50">
        <v>504</v>
      </c>
      <c r="E115" s="51"/>
      <c r="F115" s="51"/>
      <c r="G115" s="52"/>
      <c r="H115" s="56" t="s">
        <v>31</v>
      </c>
      <c r="I115" s="49"/>
      <c r="J115" s="79">
        <v>66</v>
      </c>
      <c r="K115" s="80"/>
      <c r="L115" s="80"/>
      <c r="M115" s="80"/>
      <c r="N115" s="81"/>
      <c r="O115" s="79">
        <v>63</v>
      </c>
      <c r="P115" s="81"/>
      <c r="Q115" s="87">
        <v>63</v>
      </c>
      <c r="R115" s="88"/>
      <c r="S115" s="88"/>
      <c r="T115" s="88"/>
      <c r="U115" s="89"/>
      <c r="V115" s="79">
        <v>3</v>
      </c>
      <c r="W115" s="80"/>
      <c r="X115" s="80"/>
      <c r="Y115" s="81"/>
      <c r="Z115" s="87">
        <v>3</v>
      </c>
      <c r="AA115" s="88"/>
      <c r="AB115" s="88"/>
      <c r="AC115" s="89"/>
      <c r="AD115" s="87">
        <v>0</v>
      </c>
      <c r="AE115" s="88"/>
      <c r="AF115" s="88"/>
      <c r="AG115" s="88"/>
      <c r="AH115" s="88"/>
      <c r="AI115" s="89"/>
      <c r="AJ115" s="90">
        <v>43731</v>
      </c>
      <c r="AK115" s="91"/>
      <c r="AL115" s="92"/>
      <c r="AM115" s="93">
        <v>43475</v>
      </c>
      <c r="AN115" s="94"/>
      <c r="AO115" s="94"/>
      <c r="AP115" s="94"/>
      <c r="AQ115" s="95"/>
    </row>
    <row r="116" spans="1:43" ht="65.099999999999994" customHeight="1" x14ac:dyDescent="0.2">
      <c r="A116" s="120" t="s">
        <v>32</v>
      </c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2"/>
    </row>
    <row r="117" spans="1:43" ht="15.95" customHeight="1" x14ac:dyDescent="0.2">
      <c r="A117" s="7"/>
      <c r="B117" s="85">
        <v>2854</v>
      </c>
      <c r="C117" s="86"/>
      <c r="D117" s="85">
        <v>603</v>
      </c>
      <c r="E117" s="100"/>
      <c r="F117" s="100"/>
      <c r="G117" s="86"/>
      <c r="H117" s="56" t="s">
        <v>70</v>
      </c>
      <c r="I117" s="49"/>
      <c r="J117" s="87">
        <v>30</v>
      </c>
      <c r="K117" s="88"/>
      <c r="L117" s="88"/>
      <c r="M117" s="88"/>
      <c r="N117" s="89"/>
      <c r="O117" s="87">
        <v>18</v>
      </c>
      <c r="P117" s="89"/>
      <c r="Q117" s="87">
        <v>18</v>
      </c>
      <c r="R117" s="88"/>
      <c r="S117" s="88"/>
      <c r="T117" s="88"/>
      <c r="U117" s="89"/>
      <c r="V117" s="87">
        <v>12</v>
      </c>
      <c r="W117" s="88"/>
      <c r="X117" s="88"/>
      <c r="Y117" s="89"/>
      <c r="Z117" s="87">
        <v>2</v>
      </c>
      <c r="AA117" s="88"/>
      <c r="AB117" s="88"/>
      <c r="AC117" s="89"/>
      <c r="AD117" s="87">
        <v>10</v>
      </c>
      <c r="AE117" s="88"/>
      <c r="AF117" s="88"/>
      <c r="AG117" s="88"/>
      <c r="AH117" s="88"/>
      <c r="AI117" s="89"/>
      <c r="AJ117" s="123">
        <v>43731</v>
      </c>
      <c r="AK117" s="124"/>
      <c r="AL117" s="125"/>
      <c r="AM117" s="93">
        <v>43475</v>
      </c>
      <c r="AN117" s="94"/>
      <c r="AO117" s="94"/>
      <c r="AP117" s="94"/>
      <c r="AQ117" s="95"/>
    </row>
    <row r="118" spans="1:43" ht="78.95" customHeight="1" x14ac:dyDescent="0.2">
      <c r="A118" s="120" t="s">
        <v>32</v>
      </c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2"/>
    </row>
    <row r="119" spans="1:43" ht="15.95" customHeight="1" x14ac:dyDescent="0.2">
      <c r="A119" s="7"/>
      <c r="B119" s="85">
        <v>2854</v>
      </c>
      <c r="C119" s="86"/>
      <c r="D119" s="50">
        <v>702</v>
      </c>
      <c r="E119" s="51"/>
      <c r="F119" s="51"/>
      <c r="G119" s="52"/>
      <c r="H119" s="56" t="s">
        <v>31</v>
      </c>
      <c r="I119" s="49"/>
      <c r="J119" s="79">
        <v>33</v>
      </c>
      <c r="K119" s="80"/>
      <c r="L119" s="80"/>
      <c r="M119" s="80"/>
      <c r="N119" s="81"/>
      <c r="O119" s="79">
        <v>0</v>
      </c>
      <c r="P119" s="81"/>
      <c r="Q119" s="87">
        <v>0</v>
      </c>
      <c r="R119" s="88"/>
      <c r="S119" s="88"/>
      <c r="T119" s="88"/>
      <c r="U119" s="89"/>
      <c r="V119" s="79">
        <v>33</v>
      </c>
      <c r="W119" s="80"/>
      <c r="X119" s="80"/>
      <c r="Y119" s="81"/>
      <c r="Z119" s="87">
        <v>2</v>
      </c>
      <c r="AA119" s="88"/>
      <c r="AB119" s="88"/>
      <c r="AC119" s="89"/>
      <c r="AD119" s="87">
        <v>31</v>
      </c>
      <c r="AE119" s="88"/>
      <c r="AF119" s="88"/>
      <c r="AG119" s="88"/>
      <c r="AH119" s="88"/>
      <c r="AI119" s="89"/>
      <c r="AJ119" s="90">
        <v>43731</v>
      </c>
      <c r="AK119" s="91"/>
      <c r="AL119" s="92"/>
      <c r="AM119" s="93">
        <v>43475</v>
      </c>
      <c r="AN119" s="94"/>
      <c r="AO119" s="94"/>
      <c r="AP119" s="94"/>
      <c r="AQ119" s="95"/>
    </row>
    <row r="120" spans="1:43" ht="167.1" customHeight="1" x14ac:dyDescent="0.2">
      <c r="A120" s="120" t="s">
        <v>32</v>
      </c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2"/>
    </row>
    <row r="121" spans="1:43" ht="12.95" customHeight="1" x14ac:dyDescent="0.2">
      <c r="A121" s="96" t="s">
        <v>33</v>
      </c>
      <c r="B121" s="74"/>
      <c r="C121" s="74"/>
      <c r="D121" s="74"/>
      <c r="E121" s="75"/>
      <c r="F121" s="97" t="s">
        <v>34</v>
      </c>
      <c r="G121" s="98"/>
      <c r="H121" s="98"/>
      <c r="I121" s="98"/>
      <c r="J121" s="98"/>
      <c r="K121" s="98"/>
      <c r="L121" s="98"/>
      <c r="M121" s="99"/>
      <c r="N121" s="73" t="s">
        <v>16</v>
      </c>
      <c r="O121" s="74"/>
      <c r="P121" s="74"/>
      <c r="Q121" s="74"/>
      <c r="R121" s="75"/>
      <c r="S121" s="73" t="s">
        <v>17</v>
      </c>
      <c r="T121" s="74"/>
      <c r="U121" s="74"/>
      <c r="V121" s="74"/>
      <c r="W121" s="74"/>
      <c r="X121" s="75"/>
      <c r="Y121" s="73" t="s">
        <v>18</v>
      </c>
      <c r="Z121" s="74"/>
      <c r="AA121" s="74"/>
      <c r="AB121" s="74"/>
      <c r="AC121" s="74"/>
      <c r="AD121" s="74"/>
      <c r="AE121" s="74"/>
      <c r="AF121" s="75"/>
      <c r="AG121" s="73" t="s">
        <v>19</v>
      </c>
      <c r="AH121" s="74"/>
      <c r="AI121" s="74"/>
      <c r="AJ121" s="74"/>
      <c r="AK121" s="74"/>
      <c r="AL121" s="74"/>
      <c r="AM121" s="75"/>
    </row>
    <row r="122" spans="1:43" ht="12" customHeight="1" x14ac:dyDescent="0.2">
      <c r="A122" s="47" t="s">
        <v>113</v>
      </c>
      <c r="B122" s="48"/>
      <c r="C122" s="48"/>
      <c r="D122" s="48"/>
      <c r="E122" s="49"/>
      <c r="F122" s="50">
        <v>16331452</v>
      </c>
      <c r="G122" s="51"/>
      <c r="H122" s="51"/>
      <c r="I122" s="51"/>
      <c r="J122" s="51"/>
      <c r="K122" s="51"/>
      <c r="L122" s="51"/>
      <c r="M122" s="52"/>
      <c r="N122" s="79">
        <v>3</v>
      </c>
      <c r="O122" s="80"/>
      <c r="P122" s="80"/>
      <c r="Q122" s="80"/>
      <c r="R122" s="81"/>
      <c r="S122" s="79">
        <v>0</v>
      </c>
      <c r="T122" s="80"/>
      <c r="U122" s="80"/>
      <c r="V122" s="80"/>
      <c r="W122" s="80"/>
      <c r="X122" s="81"/>
      <c r="Y122" s="87">
        <v>0</v>
      </c>
      <c r="Z122" s="88"/>
      <c r="AA122" s="88"/>
      <c r="AB122" s="88"/>
      <c r="AC122" s="88"/>
      <c r="AD122" s="88"/>
      <c r="AE122" s="88"/>
      <c r="AF122" s="89"/>
      <c r="AG122" s="87">
        <v>3</v>
      </c>
      <c r="AH122" s="88"/>
      <c r="AI122" s="88"/>
      <c r="AJ122" s="88"/>
      <c r="AK122" s="88"/>
      <c r="AL122" s="88"/>
      <c r="AM122" s="89"/>
    </row>
    <row r="123" spans="1:43" ht="12" customHeight="1" x14ac:dyDescent="0.2">
      <c r="A123" s="47" t="s">
        <v>114</v>
      </c>
      <c r="B123" s="48"/>
      <c r="C123" s="48"/>
      <c r="D123" s="48"/>
      <c r="E123" s="49"/>
      <c r="F123" s="85">
        <v>16331583</v>
      </c>
      <c r="G123" s="100"/>
      <c r="H123" s="100"/>
      <c r="I123" s="100"/>
      <c r="J123" s="100"/>
      <c r="K123" s="100"/>
      <c r="L123" s="100"/>
      <c r="M123" s="86"/>
      <c r="N123" s="87">
        <v>3</v>
      </c>
      <c r="O123" s="88"/>
      <c r="P123" s="88"/>
      <c r="Q123" s="88"/>
      <c r="R123" s="89"/>
      <c r="S123" s="87">
        <v>0</v>
      </c>
      <c r="T123" s="88"/>
      <c r="U123" s="88"/>
      <c r="V123" s="88"/>
      <c r="W123" s="88"/>
      <c r="X123" s="89"/>
      <c r="Y123" s="87">
        <v>0</v>
      </c>
      <c r="Z123" s="88"/>
      <c r="AA123" s="88"/>
      <c r="AB123" s="88"/>
      <c r="AC123" s="88"/>
      <c r="AD123" s="88"/>
      <c r="AE123" s="88"/>
      <c r="AF123" s="89"/>
      <c r="AG123" s="87">
        <v>3</v>
      </c>
      <c r="AH123" s="88"/>
      <c r="AI123" s="88"/>
      <c r="AJ123" s="88"/>
      <c r="AK123" s="88"/>
      <c r="AL123" s="88"/>
      <c r="AM123" s="89"/>
    </row>
    <row r="124" spans="1:43" ht="12" customHeight="1" x14ac:dyDescent="0.2">
      <c r="A124" s="47" t="s">
        <v>115</v>
      </c>
      <c r="B124" s="48"/>
      <c r="C124" s="48"/>
      <c r="D124" s="48"/>
      <c r="E124" s="49"/>
      <c r="F124" s="50">
        <v>16331752</v>
      </c>
      <c r="G124" s="51"/>
      <c r="H124" s="51"/>
      <c r="I124" s="51"/>
      <c r="J124" s="51"/>
      <c r="K124" s="51"/>
      <c r="L124" s="51"/>
      <c r="M124" s="52"/>
      <c r="N124" s="79">
        <v>3</v>
      </c>
      <c r="O124" s="80"/>
      <c r="P124" s="80"/>
      <c r="Q124" s="80"/>
      <c r="R124" s="81"/>
      <c r="S124" s="79">
        <v>0</v>
      </c>
      <c r="T124" s="80"/>
      <c r="U124" s="80"/>
      <c r="V124" s="80"/>
      <c r="W124" s="80"/>
      <c r="X124" s="81"/>
      <c r="Y124" s="87">
        <v>0</v>
      </c>
      <c r="Z124" s="88"/>
      <c r="AA124" s="88"/>
      <c r="AB124" s="88"/>
      <c r="AC124" s="88"/>
      <c r="AD124" s="88"/>
      <c r="AE124" s="88"/>
      <c r="AF124" s="89"/>
      <c r="AG124" s="87">
        <v>3</v>
      </c>
      <c r="AH124" s="88"/>
      <c r="AI124" s="88"/>
      <c r="AJ124" s="88"/>
      <c r="AK124" s="88"/>
      <c r="AL124" s="88"/>
      <c r="AM124" s="89"/>
    </row>
    <row r="125" spans="1:43" ht="12.95" customHeight="1" x14ac:dyDescent="0.2">
      <c r="A125" s="96" t="s">
        <v>33</v>
      </c>
      <c r="B125" s="74"/>
      <c r="C125" s="74"/>
      <c r="D125" s="74"/>
      <c r="E125" s="75"/>
      <c r="F125" s="97" t="s">
        <v>34</v>
      </c>
      <c r="G125" s="98"/>
      <c r="H125" s="98"/>
      <c r="I125" s="98"/>
      <c r="J125" s="98"/>
      <c r="K125" s="98"/>
      <c r="L125" s="98"/>
      <c r="M125" s="99"/>
      <c r="N125" s="73" t="s">
        <v>16</v>
      </c>
      <c r="O125" s="74"/>
      <c r="P125" s="74"/>
      <c r="Q125" s="74"/>
      <c r="R125" s="75"/>
      <c r="S125" s="73" t="s">
        <v>17</v>
      </c>
      <c r="T125" s="74"/>
      <c r="U125" s="74"/>
      <c r="V125" s="74"/>
      <c r="W125" s="74"/>
      <c r="X125" s="75"/>
      <c r="Y125" s="73" t="s">
        <v>18</v>
      </c>
      <c r="Z125" s="74"/>
      <c r="AA125" s="74"/>
      <c r="AB125" s="74"/>
      <c r="AC125" s="74"/>
      <c r="AD125" s="74"/>
      <c r="AE125" s="74"/>
      <c r="AF125" s="75"/>
      <c r="AG125" s="73" t="s">
        <v>19</v>
      </c>
      <c r="AH125" s="74"/>
      <c r="AI125" s="74"/>
      <c r="AJ125" s="74"/>
      <c r="AK125" s="74"/>
      <c r="AL125" s="74"/>
      <c r="AM125" s="75"/>
    </row>
    <row r="126" spans="1:43" ht="12" customHeight="1" x14ac:dyDescent="0.2">
      <c r="A126" s="47" t="s">
        <v>92</v>
      </c>
      <c r="B126" s="48"/>
      <c r="C126" s="48"/>
      <c r="D126" s="48"/>
      <c r="E126" s="49"/>
      <c r="F126" s="50">
        <v>16331532</v>
      </c>
      <c r="G126" s="51"/>
      <c r="H126" s="51"/>
      <c r="I126" s="51"/>
      <c r="J126" s="51"/>
      <c r="K126" s="51"/>
      <c r="L126" s="51"/>
      <c r="M126" s="52"/>
      <c r="N126" s="79">
        <v>3</v>
      </c>
      <c r="O126" s="80"/>
      <c r="P126" s="80"/>
      <c r="Q126" s="80"/>
      <c r="R126" s="81"/>
      <c r="S126" s="79">
        <v>0</v>
      </c>
      <c r="T126" s="80"/>
      <c r="U126" s="80"/>
      <c r="V126" s="80"/>
      <c r="W126" s="80"/>
      <c r="X126" s="81"/>
      <c r="Y126" s="87">
        <v>0</v>
      </c>
      <c r="Z126" s="88"/>
      <c r="AA126" s="88"/>
      <c r="AB126" s="88"/>
      <c r="AC126" s="88"/>
      <c r="AD126" s="88"/>
      <c r="AE126" s="88"/>
      <c r="AF126" s="89"/>
      <c r="AG126" s="87">
        <v>3</v>
      </c>
      <c r="AH126" s="88"/>
      <c r="AI126" s="88"/>
      <c r="AJ126" s="88"/>
      <c r="AK126" s="88"/>
      <c r="AL126" s="88"/>
      <c r="AM126" s="89"/>
    </row>
    <row r="127" spans="1:43" ht="12" customHeight="1" x14ac:dyDescent="0.2">
      <c r="A127" s="47" t="s">
        <v>116</v>
      </c>
      <c r="B127" s="48"/>
      <c r="C127" s="48"/>
      <c r="D127" s="48"/>
      <c r="E127" s="49"/>
      <c r="F127" s="85">
        <v>16331544</v>
      </c>
      <c r="G127" s="100"/>
      <c r="H127" s="100"/>
      <c r="I127" s="100"/>
      <c r="J127" s="100"/>
      <c r="K127" s="100"/>
      <c r="L127" s="100"/>
      <c r="M127" s="86"/>
      <c r="N127" s="87">
        <v>3</v>
      </c>
      <c r="O127" s="88"/>
      <c r="P127" s="88"/>
      <c r="Q127" s="88"/>
      <c r="R127" s="89"/>
      <c r="S127" s="87">
        <v>0</v>
      </c>
      <c r="T127" s="88"/>
      <c r="U127" s="88"/>
      <c r="V127" s="88"/>
      <c r="W127" s="88"/>
      <c r="X127" s="89"/>
      <c r="Y127" s="87">
        <v>0</v>
      </c>
      <c r="Z127" s="88"/>
      <c r="AA127" s="88"/>
      <c r="AB127" s="88"/>
      <c r="AC127" s="88"/>
      <c r="AD127" s="88"/>
      <c r="AE127" s="88"/>
      <c r="AF127" s="89"/>
      <c r="AG127" s="87">
        <v>3</v>
      </c>
      <c r="AH127" s="88"/>
      <c r="AI127" s="88"/>
      <c r="AJ127" s="88"/>
      <c r="AK127" s="88"/>
      <c r="AL127" s="88"/>
      <c r="AM127" s="89"/>
    </row>
    <row r="128" spans="1:43" ht="12" customHeight="1" x14ac:dyDescent="0.2">
      <c r="A128" s="47" t="s">
        <v>35</v>
      </c>
      <c r="B128" s="48"/>
      <c r="C128" s="48"/>
      <c r="D128" s="48"/>
      <c r="E128" s="49"/>
      <c r="F128" s="50">
        <v>16331603</v>
      </c>
      <c r="G128" s="51"/>
      <c r="H128" s="51"/>
      <c r="I128" s="51"/>
      <c r="J128" s="51"/>
      <c r="K128" s="51"/>
      <c r="L128" s="51"/>
      <c r="M128" s="52"/>
      <c r="N128" s="79">
        <v>3</v>
      </c>
      <c r="O128" s="80"/>
      <c r="P128" s="80"/>
      <c r="Q128" s="80"/>
      <c r="R128" s="81"/>
      <c r="S128" s="79">
        <v>0</v>
      </c>
      <c r="T128" s="80"/>
      <c r="U128" s="80"/>
      <c r="V128" s="80"/>
      <c r="W128" s="80"/>
      <c r="X128" s="81"/>
      <c r="Y128" s="87">
        <v>0</v>
      </c>
      <c r="Z128" s="88"/>
      <c r="AA128" s="88"/>
      <c r="AB128" s="88"/>
      <c r="AC128" s="88"/>
      <c r="AD128" s="88"/>
      <c r="AE128" s="88"/>
      <c r="AF128" s="89"/>
      <c r="AG128" s="87">
        <v>3</v>
      </c>
      <c r="AH128" s="88"/>
      <c r="AI128" s="88"/>
      <c r="AJ128" s="88"/>
      <c r="AK128" s="88"/>
      <c r="AL128" s="88"/>
      <c r="AM128" s="89"/>
    </row>
    <row r="129" spans="1:39" ht="12" customHeight="1" x14ac:dyDescent="0.2">
      <c r="A129" s="47" t="s">
        <v>117</v>
      </c>
      <c r="B129" s="48"/>
      <c r="C129" s="48"/>
      <c r="D129" s="48"/>
      <c r="E129" s="49"/>
      <c r="F129" s="85">
        <v>16331753</v>
      </c>
      <c r="G129" s="100"/>
      <c r="H129" s="100"/>
      <c r="I129" s="100"/>
      <c r="J129" s="100"/>
      <c r="K129" s="100"/>
      <c r="L129" s="100"/>
      <c r="M129" s="86"/>
      <c r="N129" s="87">
        <v>3</v>
      </c>
      <c r="O129" s="88"/>
      <c r="P129" s="88"/>
      <c r="Q129" s="88"/>
      <c r="R129" s="89"/>
      <c r="S129" s="87">
        <v>0</v>
      </c>
      <c r="T129" s="88"/>
      <c r="U129" s="88"/>
      <c r="V129" s="88"/>
      <c r="W129" s="88"/>
      <c r="X129" s="89"/>
      <c r="Y129" s="87">
        <v>0</v>
      </c>
      <c r="Z129" s="88"/>
      <c r="AA129" s="88"/>
      <c r="AB129" s="88"/>
      <c r="AC129" s="88"/>
      <c r="AD129" s="88"/>
      <c r="AE129" s="88"/>
      <c r="AF129" s="89"/>
      <c r="AG129" s="87">
        <v>3</v>
      </c>
      <c r="AH129" s="88"/>
      <c r="AI129" s="88"/>
      <c r="AJ129" s="88"/>
      <c r="AK129" s="88"/>
      <c r="AL129" s="88"/>
      <c r="AM129" s="89"/>
    </row>
    <row r="130" spans="1:39" ht="12" customHeight="1" x14ac:dyDescent="0.2">
      <c r="A130" s="47" t="s">
        <v>118</v>
      </c>
      <c r="B130" s="48"/>
      <c r="C130" s="48"/>
      <c r="D130" s="48"/>
      <c r="E130" s="49"/>
      <c r="F130" s="50">
        <v>16331759</v>
      </c>
      <c r="G130" s="51"/>
      <c r="H130" s="51"/>
      <c r="I130" s="51"/>
      <c r="J130" s="51"/>
      <c r="K130" s="51"/>
      <c r="L130" s="51"/>
      <c r="M130" s="52"/>
      <c r="N130" s="79">
        <v>3</v>
      </c>
      <c r="O130" s="80"/>
      <c r="P130" s="80"/>
      <c r="Q130" s="80"/>
      <c r="R130" s="81"/>
      <c r="S130" s="79">
        <v>0</v>
      </c>
      <c r="T130" s="80"/>
      <c r="U130" s="80"/>
      <c r="V130" s="80"/>
      <c r="W130" s="80"/>
      <c r="X130" s="81"/>
      <c r="Y130" s="87">
        <v>0</v>
      </c>
      <c r="Z130" s="88"/>
      <c r="AA130" s="88"/>
      <c r="AB130" s="88"/>
      <c r="AC130" s="88"/>
      <c r="AD130" s="88"/>
      <c r="AE130" s="88"/>
      <c r="AF130" s="89"/>
      <c r="AG130" s="87">
        <v>3</v>
      </c>
      <c r="AH130" s="88"/>
      <c r="AI130" s="88"/>
      <c r="AJ130" s="88"/>
      <c r="AK130" s="88"/>
      <c r="AL130" s="88"/>
      <c r="AM130" s="89"/>
    </row>
    <row r="131" spans="1:39" ht="12" customHeight="1" x14ac:dyDescent="0.2">
      <c r="A131" s="47" t="s">
        <v>119</v>
      </c>
      <c r="B131" s="48"/>
      <c r="C131" s="48"/>
      <c r="D131" s="48"/>
      <c r="E131" s="49"/>
      <c r="F131" s="85">
        <v>16331782</v>
      </c>
      <c r="G131" s="100"/>
      <c r="H131" s="100"/>
      <c r="I131" s="100"/>
      <c r="J131" s="100"/>
      <c r="K131" s="100"/>
      <c r="L131" s="100"/>
      <c r="M131" s="86"/>
      <c r="N131" s="87">
        <v>3</v>
      </c>
      <c r="O131" s="88"/>
      <c r="P131" s="88"/>
      <c r="Q131" s="88"/>
      <c r="R131" s="89"/>
      <c r="S131" s="87">
        <v>0</v>
      </c>
      <c r="T131" s="88"/>
      <c r="U131" s="88"/>
      <c r="V131" s="88"/>
      <c r="W131" s="88"/>
      <c r="X131" s="89"/>
      <c r="Y131" s="87">
        <v>0</v>
      </c>
      <c r="Z131" s="88"/>
      <c r="AA131" s="88"/>
      <c r="AB131" s="88"/>
      <c r="AC131" s="88"/>
      <c r="AD131" s="88"/>
      <c r="AE131" s="88"/>
      <c r="AF131" s="89"/>
      <c r="AG131" s="87">
        <v>3</v>
      </c>
      <c r="AH131" s="88"/>
      <c r="AI131" s="88"/>
      <c r="AJ131" s="88"/>
      <c r="AK131" s="88"/>
      <c r="AL131" s="88"/>
      <c r="AM131" s="89"/>
    </row>
    <row r="132" spans="1:39" ht="12" customHeight="1" x14ac:dyDescent="0.2">
      <c r="A132" s="47" t="s">
        <v>120</v>
      </c>
      <c r="B132" s="48"/>
      <c r="C132" s="48"/>
      <c r="D132" s="48"/>
      <c r="E132" s="49"/>
      <c r="F132" s="50">
        <v>16331807</v>
      </c>
      <c r="G132" s="51"/>
      <c r="H132" s="51"/>
      <c r="I132" s="51"/>
      <c r="J132" s="51"/>
      <c r="K132" s="51"/>
      <c r="L132" s="51"/>
      <c r="M132" s="52"/>
      <c r="N132" s="79">
        <v>3</v>
      </c>
      <c r="O132" s="80"/>
      <c r="P132" s="80"/>
      <c r="Q132" s="80"/>
      <c r="R132" s="81"/>
      <c r="S132" s="79">
        <v>0</v>
      </c>
      <c r="T132" s="80"/>
      <c r="U132" s="80"/>
      <c r="V132" s="80"/>
      <c r="W132" s="80"/>
      <c r="X132" s="81"/>
      <c r="Y132" s="87">
        <v>0</v>
      </c>
      <c r="Z132" s="88"/>
      <c r="AA132" s="88"/>
      <c r="AB132" s="88"/>
      <c r="AC132" s="88"/>
      <c r="AD132" s="88"/>
      <c r="AE132" s="88"/>
      <c r="AF132" s="89"/>
      <c r="AG132" s="87">
        <v>3</v>
      </c>
      <c r="AH132" s="88"/>
      <c r="AI132" s="88"/>
      <c r="AJ132" s="88"/>
      <c r="AK132" s="88"/>
      <c r="AL132" s="88"/>
      <c r="AM132" s="89"/>
    </row>
    <row r="133" spans="1:39" ht="12" customHeight="1" x14ac:dyDescent="0.2">
      <c r="A133" s="47" t="s">
        <v>121</v>
      </c>
      <c r="B133" s="48"/>
      <c r="C133" s="48"/>
      <c r="D133" s="48"/>
      <c r="E133" s="49"/>
      <c r="F133" s="85">
        <v>16331824</v>
      </c>
      <c r="G133" s="100"/>
      <c r="H133" s="100"/>
      <c r="I133" s="100"/>
      <c r="J133" s="100"/>
      <c r="K133" s="100"/>
      <c r="L133" s="100"/>
      <c r="M133" s="86"/>
      <c r="N133" s="87">
        <v>3</v>
      </c>
      <c r="O133" s="88"/>
      <c r="P133" s="88"/>
      <c r="Q133" s="88"/>
      <c r="R133" s="89"/>
      <c r="S133" s="87">
        <v>0</v>
      </c>
      <c r="T133" s="88"/>
      <c r="U133" s="88"/>
      <c r="V133" s="88"/>
      <c r="W133" s="88"/>
      <c r="X133" s="89"/>
      <c r="Y133" s="87">
        <v>0</v>
      </c>
      <c r="Z133" s="88"/>
      <c r="AA133" s="88"/>
      <c r="AB133" s="88"/>
      <c r="AC133" s="88"/>
      <c r="AD133" s="88"/>
      <c r="AE133" s="88"/>
      <c r="AF133" s="89"/>
      <c r="AG133" s="87">
        <v>3</v>
      </c>
      <c r="AH133" s="88"/>
      <c r="AI133" s="88"/>
      <c r="AJ133" s="88"/>
      <c r="AK133" s="88"/>
      <c r="AL133" s="88"/>
      <c r="AM133" s="89"/>
    </row>
    <row r="134" spans="1:39" ht="12" customHeight="1" x14ac:dyDescent="0.2">
      <c r="A134" s="47" t="s">
        <v>122</v>
      </c>
      <c r="B134" s="48"/>
      <c r="C134" s="48"/>
      <c r="D134" s="48"/>
      <c r="E134" s="49"/>
      <c r="F134" s="50">
        <v>16331896</v>
      </c>
      <c r="G134" s="51"/>
      <c r="H134" s="51"/>
      <c r="I134" s="51"/>
      <c r="J134" s="51"/>
      <c r="K134" s="51"/>
      <c r="L134" s="51"/>
      <c r="M134" s="52"/>
      <c r="N134" s="79">
        <v>3</v>
      </c>
      <c r="O134" s="80"/>
      <c r="P134" s="80"/>
      <c r="Q134" s="80"/>
      <c r="R134" s="81"/>
      <c r="S134" s="79">
        <v>0</v>
      </c>
      <c r="T134" s="80"/>
      <c r="U134" s="80"/>
      <c r="V134" s="80"/>
      <c r="W134" s="80"/>
      <c r="X134" s="81"/>
      <c r="Y134" s="87">
        <v>0</v>
      </c>
      <c r="Z134" s="88"/>
      <c r="AA134" s="88"/>
      <c r="AB134" s="88"/>
      <c r="AC134" s="88"/>
      <c r="AD134" s="88"/>
      <c r="AE134" s="88"/>
      <c r="AF134" s="89"/>
      <c r="AG134" s="87">
        <v>3</v>
      </c>
      <c r="AH134" s="88"/>
      <c r="AI134" s="88"/>
      <c r="AJ134" s="88"/>
      <c r="AK134" s="88"/>
      <c r="AL134" s="88"/>
      <c r="AM134" s="89"/>
    </row>
    <row r="135" spans="1:39" ht="12.95" customHeight="1" x14ac:dyDescent="0.2">
      <c r="A135" s="96" t="s">
        <v>33</v>
      </c>
      <c r="B135" s="74"/>
      <c r="C135" s="74"/>
      <c r="D135" s="74"/>
      <c r="E135" s="75"/>
      <c r="F135" s="97" t="s">
        <v>34</v>
      </c>
      <c r="G135" s="98"/>
      <c r="H135" s="98"/>
      <c r="I135" s="98"/>
      <c r="J135" s="98"/>
      <c r="K135" s="98"/>
      <c r="L135" s="98"/>
      <c r="M135" s="99"/>
      <c r="N135" s="73" t="s">
        <v>16</v>
      </c>
      <c r="O135" s="74"/>
      <c r="P135" s="74"/>
      <c r="Q135" s="74"/>
      <c r="R135" s="75"/>
      <c r="S135" s="73" t="s">
        <v>17</v>
      </c>
      <c r="T135" s="74"/>
      <c r="U135" s="74"/>
      <c r="V135" s="74"/>
      <c r="W135" s="74"/>
      <c r="X135" s="75"/>
      <c r="Y135" s="73" t="s">
        <v>18</v>
      </c>
      <c r="Z135" s="74"/>
      <c r="AA135" s="74"/>
      <c r="AB135" s="74"/>
      <c r="AC135" s="74"/>
      <c r="AD135" s="74"/>
      <c r="AE135" s="74"/>
      <c r="AF135" s="75"/>
      <c r="AG135" s="73" t="s">
        <v>19</v>
      </c>
      <c r="AH135" s="74"/>
      <c r="AI135" s="74"/>
      <c r="AJ135" s="74"/>
      <c r="AK135" s="74"/>
      <c r="AL135" s="74"/>
      <c r="AM135" s="75"/>
    </row>
    <row r="136" spans="1:39" ht="12" customHeight="1" x14ac:dyDescent="0.2">
      <c r="A136" s="47" t="s">
        <v>123</v>
      </c>
      <c r="B136" s="48"/>
      <c r="C136" s="48"/>
      <c r="D136" s="48"/>
      <c r="E136" s="49"/>
      <c r="F136" s="50">
        <v>16331813</v>
      </c>
      <c r="G136" s="51"/>
      <c r="H136" s="51"/>
      <c r="I136" s="51"/>
      <c r="J136" s="51"/>
      <c r="K136" s="51"/>
      <c r="L136" s="51"/>
      <c r="M136" s="52"/>
      <c r="N136" s="79">
        <v>3</v>
      </c>
      <c r="O136" s="80"/>
      <c r="P136" s="80"/>
      <c r="Q136" s="80"/>
      <c r="R136" s="81"/>
      <c r="S136" s="79">
        <v>0</v>
      </c>
      <c r="T136" s="80"/>
      <c r="U136" s="80"/>
      <c r="V136" s="80"/>
      <c r="W136" s="80"/>
      <c r="X136" s="81"/>
      <c r="Y136" s="87">
        <v>0</v>
      </c>
      <c r="Z136" s="88"/>
      <c r="AA136" s="88"/>
      <c r="AB136" s="88"/>
      <c r="AC136" s="88"/>
      <c r="AD136" s="88"/>
      <c r="AE136" s="88"/>
      <c r="AF136" s="89"/>
      <c r="AG136" s="87">
        <v>3</v>
      </c>
      <c r="AH136" s="88"/>
      <c r="AI136" s="88"/>
      <c r="AJ136" s="88"/>
      <c r="AK136" s="88"/>
      <c r="AL136" s="88"/>
      <c r="AM136" s="89"/>
    </row>
    <row r="137" spans="1:39" ht="12.95" customHeight="1" x14ac:dyDescent="0.2">
      <c r="A137" s="96" t="s">
        <v>33</v>
      </c>
      <c r="B137" s="74"/>
      <c r="C137" s="74"/>
      <c r="D137" s="74"/>
      <c r="E137" s="75"/>
      <c r="F137" s="97" t="s">
        <v>34</v>
      </c>
      <c r="G137" s="98"/>
      <c r="H137" s="98"/>
      <c r="I137" s="98"/>
      <c r="J137" s="98"/>
      <c r="K137" s="98"/>
      <c r="L137" s="98"/>
      <c r="M137" s="99"/>
      <c r="N137" s="73" t="s">
        <v>16</v>
      </c>
      <c r="O137" s="74"/>
      <c r="P137" s="74"/>
      <c r="Q137" s="74"/>
      <c r="R137" s="75"/>
      <c r="S137" s="73" t="s">
        <v>17</v>
      </c>
      <c r="T137" s="74"/>
      <c r="U137" s="74"/>
      <c r="V137" s="74"/>
      <c r="W137" s="74"/>
      <c r="X137" s="75"/>
      <c r="Y137" s="73" t="s">
        <v>18</v>
      </c>
      <c r="Z137" s="74"/>
      <c r="AA137" s="74"/>
      <c r="AB137" s="74"/>
      <c r="AC137" s="74"/>
      <c r="AD137" s="74"/>
      <c r="AE137" s="74"/>
      <c r="AF137" s="75"/>
      <c r="AG137" s="73" t="s">
        <v>19</v>
      </c>
      <c r="AH137" s="74"/>
      <c r="AI137" s="74"/>
      <c r="AJ137" s="74"/>
      <c r="AK137" s="74"/>
      <c r="AL137" s="74"/>
      <c r="AM137" s="75"/>
    </row>
    <row r="138" spans="1:39" ht="12" customHeight="1" x14ac:dyDescent="0.2">
      <c r="A138" s="47" t="s">
        <v>124</v>
      </c>
      <c r="B138" s="48"/>
      <c r="C138" s="48"/>
      <c r="D138" s="48"/>
      <c r="E138" s="49"/>
      <c r="F138" s="50">
        <v>16331496</v>
      </c>
      <c r="G138" s="51"/>
      <c r="H138" s="51"/>
      <c r="I138" s="51"/>
      <c r="J138" s="51"/>
      <c r="K138" s="51"/>
      <c r="L138" s="51"/>
      <c r="M138" s="52"/>
      <c r="N138" s="79">
        <v>3</v>
      </c>
      <c r="O138" s="80"/>
      <c r="P138" s="80"/>
      <c r="Q138" s="80"/>
      <c r="R138" s="81"/>
      <c r="S138" s="79">
        <v>0</v>
      </c>
      <c r="T138" s="80"/>
      <c r="U138" s="80"/>
      <c r="V138" s="80"/>
      <c r="W138" s="80"/>
      <c r="X138" s="81"/>
      <c r="Y138" s="87">
        <v>0</v>
      </c>
      <c r="Z138" s="88"/>
      <c r="AA138" s="88"/>
      <c r="AB138" s="88"/>
      <c r="AC138" s="88"/>
      <c r="AD138" s="88"/>
      <c r="AE138" s="88"/>
      <c r="AF138" s="89"/>
      <c r="AG138" s="87">
        <v>3</v>
      </c>
      <c r="AH138" s="88"/>
      <c r="AI138" s="88"/>
      <c r="AJ138" s="88"/>
      <c r="AK138" s="88"/>
      <c r="AL138" s="88"/>
      <c r="AM138" s="89"/>
    </row>
    <row r="139" spans="1:39" ht="12" customHeight="1" x14ac:dyDescent="0.2">
      <c r="A139" s="47" t="s">
        <v>56</v>
      </c>
      <c r="B139" s="48"/>
      <c r="C139" s="48"/>
      <c r="D139" s="48"/>
      <c r="E139" s="49"/>
      <c r="F139" s="85">
        <v>16331608</v>
      </c>
      <c r="G139" s="100"/>
      <c r="H139" s="100"/>
      <c r="I139" s="100"/>
      <c r="J139" s="100"/>
      <c r="K139" s="100"/>
      <c r="L139" s="100"/>
      <c r="M139" s="86"/>
      <c r="N139" s="87">
        <v>3</v>
      </c>
      <c r="O139" s="88"/>
      <c r="P139" s="88"/>
      <c r="Q139" s="88"/>
      <c r="R139" s="89"/>
      <c r="S139" s="87">
        <v>0</v>
      </c>
      <c r="T139" s="88"/>
      <c r="U139" s="88"/>
      <c r="V139" s="88"/>
      <c r="W139" s="88"/>
      <c r="X139" s="89"/>
      <c r="Y139" s="87">
        <v>0</v>
      </c>
      <c r="Z139" s="88"/>
      <c r="AA139" s="88"/>
      <c r="AB139" s="88"/>
      <c r="AC139" s="88"/>
      <c r="AD139" s="88"/>
      <c r="AE139" s="88"/>
      <c r="AF139" s="89"/>
      <c r="AG139" s="87">
        <v>3</v>
      </c>
      <c r="AH139" s="88"/>
      <c r="AI139" s="88"/>
      <c r="AJ139" s="88"/>
      <c r="AK139" s="88"/>
      <c r="AL139" s="88"/>
      <c r="AM139" s="89"/>
    </row>
    <row r="140" spans="1:39" ht="12" customHeight="1" x14ac:dyDescent="0.2">
      <c r="A140" s="47" t="s">
        <v>125</v>
      </c>
      <c r="B140" s="48"/>
      <c r="C140" s="48"/>
      <c r="D140" s="48"/>
      <c r="E140" s="49"/>
      <c r="F140" s="50">
        <v>16331764</v>
      </c>
      <c r="G140" s="51"/>
      <c r="H140" s="51"/>
      <c r="I140" s="51"/>
      <c r="J140" s="51"/>
      <c r="K140" s="51"/>
      <c r="L140" s="51"/>
      <c r="M140" s="52"/>
      <c r="N140" s="79">
        <v>3</v>
      </c>
      <c r="O140" s="80"/>
      <c r="P140" s="80"/>
      <c r="Q140" s="80"/>
      <c r="R140" s="81"/>
      <c r="S140" s="79">
        <v>0</v>
      </c>
      <c r="T140" s="80"/>
      <c r="U140" s="80"/>
      <c r="V140" s="80"/>
      <c r="W140" s="80"/>
      <c r="X140" s="81"/>
      <c r="Y140" s="87">
        <v>0</v>
      </c>
      <c r="Z140" s="88"/>
      <c r="AA140" s="88"/>
      <c r="AB140" s="88"/>
      <c r="AC140" s="88"/>
      <c r="AD140" s="88"/>
      <c r="AE140" s="88"/>
      <c r="AF140" s="89"/>
      <c r="AG140" s="87">
        <v>3</v>
      </c>
      <c r="AH140" s="88"/>
      <c r="AI140" s="88"/>
      <c r="AJ140" s="88"/>
      <c r="AK140" s="88"/>
      <c r="AL140" s="88"/>
      <c r="AM140" s="89"/>
    </row>
    <row r="141" spans="1:39" ht="12" customHeight="1" x14ac:dyDescent="0.2">
      <c r="A141" s="47" t="s">
        <v>103</v>
      </c>
      <c r="B141" s="48"/>
      <c r="C141" s="48"/>
      <c r="D141" s="48"/>
      <c r="E141" s="49"/>
      <c r="F141" s="85">
        <v>16331776</v>
      </c>
      <c r="G141" s="100"/>
      <c r="H141" s="100"/>
      <c r="I141" s="100"/>
      <c r="J141" s="100"/>
      <c r="K141" s="100"/>
      <c r="L141" s="100"/>
      <c r="M141" s="86"/>
      <c r="N141" s="87">
        <v>3</v>
      </c>
      <c r="O141" s="88"/>
      <c r="P141" s="88"/>
      <c r="Q141" s="88"/>
      <c r="R141" s="89"/>
      <c r="S141" s="87">
        <v>0</v>
      </c>
      <c r="T141" s="88"/>
      <c r="U141" s="88"/>
      <c r="V141" s="88"/>
      <c r="W141" s="88"/>
      <c r="X141" s="89"/>
      <c r="Y141" s="87">
        <v>0</v>
      </c>
      <c r="Z141" s="88"/>
      <c r="AA141" s="88"/>
      <c r="AB141" s="88"/>
      <c r="AC141" s="88"/>
      <c r="AD141" s="88"/>
      <c r="AE141" s="88"/>
      <c r="AF141" s="89"/>
      <c r="AG141" s="87">
        <v>3</v>
      </c>
      <c r="AH141" s="88"/>
      <c r="AI141" s="88"/>
      <c r="AJ141" s="88"/>
      <c r="AK141" s="88"/>
      <c r="AL141" s="88"/>
      <c r="AM141" s="89"/>
    </row>
    <row r="142" spans="1:39" ht="12.95" customHeight="1" x14ac:dyDescent="0.2">
      <c r="A142" s="96" t="s">
        <v>33</v>
      </c>
      <c r="B142" s="74"/>
      <c r="C142" s="74"/>
      <c r="D142" s="74"/>
      <c r="E142" s="75"/>
      <c r="F142" s="97" t="s">
        <v>34</v>
      </c>
      <c r="G142" s="98"/>
      <c r="H142" s="98"/>
      <c r="I142" s="98"/>
      <c r="J142" s="98"/>
      <c r="K142" s="98"/>
      <c r="L142" s="98"/>
      <c r="M142" s="99"/>
      <c r="N142" s="73" t="s">
        <v>16</v>
      </c>
      <c r="O142" s="74"/>
      <c r="P142" s="74"/>
      <c r="Q142" s="74"/>
      <c r="R142" s="75"/>
      <c r="S142" s="73" t="s">
        <v>17</v>
      </c>
      <c r="T142" s="74"/>
      <c r="U142" s="74"/>
      <c r="V142" s="74"/>
      <c r="W142" s="74"/>
      <c r="X142" s="75"/>
      <c r="Y142" s="73" t="s">
        <v>18</v>
      </c>
      <c r="Z142" s="74"/>
      <c r="AA142" s="74"/>
      <c r="AB142" s="74"/>
      <c r="AC142" s="74"/>
      <c r="AD142" s="74"/>
      <c r="AE142" s="74"/>
      <c r="AF142" s="75"/>
      <c r="AG142" s="73" t="s">
        <v>19</v>
      </c>
      <c r="AH142" s="74"/>
      <c r="AI142" s="74"/>
      <c r="AJ142" s="74"/>
      <c r="AK142" s="74"/>
      <c r="AL142" s="74"/>
      <c r="AM142" s="75"/>
    </row>
    <row r="143" spans="1:39" ht="12" customHeight="1" x14ac:dyDescent="0.2">
      <c r="A143" s="47" t="s">
        <v>126</v>
      </c>
      <c r="B143" s="48"/>
      <c r="C143" s="48"/>
      <c r="D143" s="48"/>
      <c r="E143" s="49"/>
      <c r="F143" s="50">
        <v>16331446</v>
      </c>
      <c r="G143" s="51"/>
      <c r="H143" s="51"/>
      <c r="I143" s="51"/>
      <c r="J143" s="51"/>
      <c r="K143" s="51"/>
      <c r="L143" s="51"/>
      <c r="M143" s="52"/>
      <c r="N143" s="79">
        <v>3</v>
      </c>
      <c r="O143" s="80"/>
      <c r="P143" s="80"/>
      <c r="Q143" s="80"/>
      <c r="R143" s="81"/>
      <c r="S143" s="79">
        <v>0</v>
      </c>
      <c r="T143" s="80"/>
      <c r="U143" s="80"/>
      <c r="V143" s="80"/>
      <c r="W143" s="80"/>
      <c r="X143" s="81"/>
      <c r="Y143" s="87">
        <v>0</v>
      </c>
      <c r="Z143" s="88"/>
      <c r="AA143" s="88"/>
      <c r="AB143" s="88"/>
      <c r="AC143" s="88"/>
      <c r="AD143" s="88"/>
      <c r="AE143" s="88"/>
      <c r="AF143" s="89"/>
      <c r="AG143" s="87">
        <v>3</v>
      </c>
      <c r="AH143" s="88"/>
      <c r="AI143" s="88"/>
      <c r="AJ143" s="88"/>
      <c r="AK143" s="88"/>
      <c r="AL143" s="88"/>
      <c r="AM143" s="89"/>
    </row>
    <row r="144" spans="1:39" ht="12" customHeight="1" x14ac:dyDescent="0.2">
      <c r="A144" s="47" t="s">
        <v>87</v>
      </c>
      <c r="B144" s="48"/>
      <c r="C144" s="48"/>
      <c r="D144" s="48"/>
      <c r="E144" s="49"/>
      <c r="F144" s="85">
        <v>16331458</v>
      </c>
      <c r="G144" s="100"/>
      <c r="H144" s="100"/>
      <c r="I144" s="100"/>
      <c r="J144" s="100"/>
      <c r="K144" s="100"/>
      <c r="L144" s="100"/>
      <c r="M144" s="86"/>
      <c r="N144" s="87">
        <v>3</v>
      </c>
      <c r="O144" s="88"/>
      <c r="P144" s="88"/>
      <c r="Q144" s="88"/>
      <c r="R144" s="89"/>
      <c r="S144" s="87">
        <v>0</v>
      </c>
      <c r="T144" s="88"/>
      <c r="U144" s="88"/>
      <c r="V144" s="88"/>
      <c r="W144" s="88"/>
      <c r="X144" s="89"/>
      <c r="Y144" s="87">
        <v>0</v>
      </c>
      <c r="Z144" s="88"/>
      <c r="AA144" s="88"/>
      <c r="AB144" s="88"/>
      <c r="AC144" s="88"/>
      <c r="AD144" s="88"/>
      <c r="AE144" s="88"/>
      <c r="AF144" s="89"/>
      <c r="AG144" s="87">
        <v>3</v>
      </c>
      <c r="AH144" s="88"/>
      <c r="AI144" s="88"/>
      <c r="AJ144" s="88"/>
      <c r="AK144" s="88"/>
      <c r="AL144" s="88"/>
      <c r="AM144" s="89"/>
    </row>
    <row r="145" spans="1:39" ht="12" customHeight="1" x14ac:dyDescent="0.2">
      <c r="A145" s="47" t="s">
        <v>127</v>
      </c>
      <c r="B145" s="48"/>
      <c r="C145" s="48"/>
      <c r="D145" s="48"/>
      <c r="E145" s="49"/>
      <c r="F145" s="50">
        <v>16331461</v>
      </c>
      <c r="G145" s="51"/>
      <c r="H145" s="51"/>
      <c r="I145" s="51"/>
      <c r="J145" s="51"/>
      <c r="K145" s="51"/>
      <c r="L145" s="51"/>
      <c r="M145" s="52"/>
      <c r="N145" s="79">
        <v>3</v>
      </c>
      <c r="O145" s="80"/>
      <c r="P145" s="80"/>
      <c r="Q145" s="80"/>
      <c r="R145" s="81"/>
      <c r="S145" s="79">
        <v>0</v>
      </c>
      <c r="T145" s="80"/>
      <c r="U145" s="80"/>
      <c r="V145" s="80"/>
      <c r="W145" s="80"/>
      <c r="X145" s="81"/>
      <c r="Y145" s="87">
        <v>0</v>
      </c>
      <c r="Z145" s="88"/>
      <c r="AA145" s="88"/>
      <c r="AB145" s="88"/>
      <c r="AC145" s="88"/>
      <c r="AD145" s="88"/>
      <c r="AE145" s="88"/>
      <c r="AF145" s="89"/>
      <c r="AG145" s="87">
        <v>3</v>
      </c>
      <c r="AH145" s="88"/>
      <c r="AI145" s="88"/>
      <c r="AJ145" s="88"/>
      <c r="AK145" s="88"/>
      <c r="AL145" s="88"/>
      <c r="AM145" s="89"/>
    </row>
    <row r="146" spans="1:39" ht="12" customHeight="1" x14ac:dyDescent="0.2">
      <c r="A146" s="47" t="s">
        <v>75</v>
      </c>
      <c r="B146" s="48"/>
      <c r="C146" s="48"/>
      <c r="D146" s="48"/>
      <c r="E146" s="49"/>
      <c r="F146" s="85">
        <v>16331518</v>
      </c>
      <c r="G146" s="100"/>
      <c r="H146" s="100"/>
      <c r="I146" s="100"/>
      <c r="J146" s="100"/>
      <c r="K146" s="100"/>
      <c r="L146" s="100"/>
      <c r="M146" s="86"/>
      <c r="N146" s="87">
        <v>3</v>
      </c>
      <c r="O146" s="88"/>
      <c r="P146" s="88"/>
      <c r="Q146" s="88"/>
      <c r="R146" s="89"/>
      <c r="S146" s="87">
        <v>0</v>
      </c>
      <c r="T146" s="88"/>
      <c r="U146" s="88"/>
      <c r="V146" s="88"/>
      <c r="W146" s="88"/>
      <c r="X146" s="89"/>
      <c r="Y146" s="87">
        <v>0</v>
      </c>
      <c r="Z146" s="88"/>
      <c r="AA146" s="88"/>
      <c r="AB146" s="88"/>
      <c r="AC146" s="88"/>
      <c r="AD146" s="88"/>
      <c r="AE146" s="88"/>
      <c r="AF146" s="89"/>
      <c r="AG146" s="87">
        <v>3</v>
      </c>
      <c r="AH146" s="88"/>
      <c r="AI146" s="88"/>
      <c r="AJ146" s="88"/>
      <c r="AK146" s="88"/>
      <c r="AL146" s="88"/>
      <c r="AM146" s="89"/>
    </row>
    <row r="147" spans="1:39" ht="12" customHeight="1" x14ac:dyDescent="0.2">
      <c r="A147" s="47" t="s">
        <v>128</v>
      </c>
      <c r="B147" s="48"/>
      <c r="C147" s="48"/>
      <c r="D147" s="48"/>
      <c r="E147" s="49"/>
      <c r="F147" s="50">
        <v>16331534</v>
      </c>
      <c r="G147" s="51"/>
      <c r="H147" s="51"/>
      <c r="I147" s="51"/>
      <c r="J147" s="51"/>
      <c r="K147" s="51"/>
      <c r="L147" s="51"/>
      <c r="M147" s="52"/>
      <c r="N147" s="79">
        <v>3</v>
      </c>
      <c r="O147" s="80"/>
      <c r="P147" s="80"/>
      <c r="Q147" s="80"/>
      <c r="R147" s="81"/>
      <c r="S147" s="79">
        <v>0</v>
      </c>
      <c r="T147" s="80"/>
      <c r="U147" s="80"/>
      <c r="V147" s="80"/>
      <c r="W147" s="80"/>
      <c r="X147" s="81"/>
      <c r="Y147" s="87">
        <v>0</v>
      </c>
      <c r="Z147" s="88"/>
      <c r="AA147" s="88"/>
      <c r="AB147" s="88"/>
      <c r="AC147" s="88"/>
      <c r="AD147" s="88"/>
      <c r="AE147" s="88"/>
      <c r="AF147" s="89"/>
      <c r="AG147" s="87">
        <v>3</v>
      </c>
      <c r="AH147" s="88"/>
      <c r="AI147" s="88"/>
      <c r="AJ147" s="88"/>
      <c r="AK147" s="88"/>
      <c r="AL147" s="88"/>
      <c r="AM147" s="89"/>
    </row>
    <row r="148" spans="1:39" ht="12" customHeight="1" x14ac:dyDescent="0.2">
      <c r="A148" s="47" t="s">
        <v>129</v>
      </c>
      <c r="B148" s="48"/>
      <c r="C148" s="48"/>
      <c r="D148" s="48"/>
      <c r="E148" s="49"/>
      <c r="F148" s="85">
        <v>16331581</v>
      </c>
      <c r="G148" s="100"/>
      <c r="H148" s="100"/>
      <c r="I148" s="100"/>
      <c r="J148" s="100"/>
      <c r="K148" s="100"/>
      <c r="L148" s="100"/>
      <c r="M148" s="86"/>
      <c r="N148" s="87">
        <v>3</v>
      </c>
      <c r="O148" s="88"/>
      <c r="P148" s="88"/>
      <c r="Q148" s="88"/>
      <c r="R148" s="89"/>
      <c r="S148" s="87">
        <v>0</v>
      </c>
      <c r="T148" s="88"/>
      <c r="U148" s="88"/>
      <c r="V148" s="88"/>
      <c r="W148" s="88"/>
      <c r="X148" s="89"/>
      <c r="Y148" s="87">
        <v>0</v>
      </c>
      <c r="Z148" s="88"/>
      <c r="AA148" s="88"/>
      <c r="AB148" s="88"/>
      <c r="AC148" s="88"/>
      <c r="AD148" s="88"/>
      <c r="AE148" s="88"/>
      <c r="AF148" s="89"/>
      <c r="AG148" s="87">
        <v>3</v>
      </c>
      <c r="AH148" s="88"/>
      <c r="AI148" s="88"/>
      <c r="AJ148" s="88"/>
      <c r="AK148" s="88"/>
      <c r="AL148" s="88"/>
      <c r="AM148" s="89"/>
    </row>
    <row r="149" spans="1:39" ht="12" customHeight="1" x14ac:dyDescent="0.2">
      <c r="A149" s="47" t="s">
        <v>35</v>
      </c>
      <c r="B149" s="48"/>
      <c r="C149" s="48"/>
      <c r="D149" s="48"/>
      <c r="E149" s="49"/>
      <c r="F149" s="50">
        <v>16331603</v>
      </c>
      <c r="G149" s="51"/>
      <c r="H149" s="51"/>
      <c r="I149" s="51"/>
      <c r="J149" s="51"/>
      <c r="K149" s="51"/>
      <c r="L149" s="51"/>
      <c r="M149" s="52"/>
      <c r="N149" s="79">
        <v>3</v>
      </c>
      <c r="O149" s="80"/>
      <c r="P149" s="80"/>
      <c r="Q149" s="80"/>
      <c r="R149" s="81"/>
      <c r="S149" s="79">
        <v>0</v>
      </c>
      <c r="T149" s="80"/>
      <c r="U149" s="80"/>
      <c r="V149" s="80"/>
      <c r="W149" s="80"/>
      <c r="X149" s="81"/>
      <c r="Y149" s="87">
        <v>0</v>
      </c>
      <c r="Z149" s="88"/>
      <c r="AA149" s="88"/>
      <c r="AB149" s="88"/>
      <c r="AC149" s="88"/>
      <c r="AD149" s="88"/>
      <c r="AE149" s="88"/>
      <c r="AF149" s="89"/>
      <c r="AG149" s="87">
        <v>3</v>
      </c>
      <c r="AH149" s="88"/>
      <c r="AI149" s="88"/>
      <c r="AJ149" s="88"/>
      <c r="AK149" s="88"/>
      <c r="AL149" s="88"/>
      <c r="AM149" s="89"/>
    </row>
    <row r="150" spans="1:39" ht="12" customHeight="1" x14ac:dyDescent="0.2">
      <c r="A150" s="47" t="s">
        <v>56</v>
      </c>
      <c r="B150" s="48"/>
      <c r="C150" s="48"/>
      <c r="D150" s="48"/>
      <c r="E150" s="49"/>
      <c r="F150" s="85">
        <v>16331608</v>
      </c>
      <c r="G150" s="100"/>
      <c r="H150" s="100"/>
      <c r="I150" s="100"/>
      <c r="J150" s="100"/>
      <c r="K150" s="100"/>
      <c r="L150" s="100"/>
      <c r="M150" s="86"/>
      <c r="N150" s="87">
        <v>3</v>
      </c>
      <c r="O150" s="88"/>
      <c r="P150" s="88"/>
      <c r="Q150" s="88"/>
      <c r="R150" s="89"/>
      <c r="S150" s="87">
        <v>0</v>
      </c>
      <c r="T150" s="88"/>
      <c r="U150" s="88"/>
      <c r="V150" s="88"/>
      <c r="W150" s="88"/>
      <c r="X150" s="89"/>
      <c r="Y150" s="87">
        <v>0</v>
      </c>
      <c r="Z150" s="88"/>
      <c r="AA150" s="88"/>
      <c r="AB150" s="88"/>
      <c r="AC150" s="88"/>
      <c r="AD150" s="88"/>
      <c r="AE150" s="88"/>
      <c r="AF150" s="89"/>
      <c r="AG150" s="87">
        <v>3</v>
      </c>
      <c r="AH150" s="88"/>
      <c r="AI150" s="88"/>
      <c r="AJ150" s="88"/>
      <c r="AK150" s="88"/>
      <c r="AL150" s="88"/>
      <c r="AM150" s="89"/>
    </row>
    <row r="151" spans="1:39" ht="12" customHeight="1" x14ac:dyDescent="0.2">
      <c r="A151" s="47" t="s">
        <v>130</v>
      </c>
      <c r="B151" s="48"/>
      <c r="C151" s="48"/>
      <c r="D151" s="48"/>
      <c r="E151" s="49"/>
      <c r="F151" s="50">
        <v>16331642</v>
      </c>
      <c r="G151" s="51"/>
      <c r="H151" s="51"/>
      <c r="I151" s="51"/>
      <c r="J151" s="51"/>
      <c r="K151" s="51"/>
      <c r="L151" s="51"/>
      <c r="M151" s="52"/>
      <c r="N151" s="79">
        <v>3</v>
      </c>
      <c r="O151" s="80"/>
      <c r="P151" s="80"/>
      <c r="Q151" s="80"/>
      <c r="R151" s="81"/>
      <c r="S151" s="79">
        <v>0</v>
      </c>
      <c r="T151" s="80"/>
      <c r="U151" s="80"/>
      <c r="V151" s="80"/>
      <c r="W151" s="80"/>
      <c r="X151" s="81"/>
      <c r="Y151" s="87">
        <v>0</v>
      </c>
      <c r="Z151" s="88"/>
      <c r="AA151" s="88"/>
      <c r="AB151" s="88"/>
      <c r="AC151" s="88"/>
      <c r="AD151" s="88"/>
      <c r="AE151" s="88"/>
      <c r="AF151" s="89"/>
      <c r="AG151" s="87">
        <v>3</v>
      </c>
      <c r="AH151" s="88"/>
      <c r="AI151" s="88"/>
      <c r="AJ151" s="88"/>
      <c r="AK151" s="88"/>
      <c r="AL151" s="88"/>
      <c r="AM151" s="89"/>
    </row>
    <row r="152" spans="1:39" ht="12" customHeight="1" x14ac:dyDescent="0.2">
      <c r="A152" s="47" t="s">
        <v>131</v>
      </c>
      <c r="B152" s="48"/>
      <c r="C152" s="48"/>
      <c r="D152" s="48"/>
      <c r="E152" s="49"/>
      <c r="F152" s="85">
        <v>16331714</v>
      </c>
      <c r="G152" s="100"/>
      <c r="H152" s="100"/>
      <c r="I152" s="100"/>
      <c r="J152" s="100"/>
      <c r="K152" s="100"/>
      <c r="L152" s="100"/>
      <c r="M152" s="86"/>
      <c r="N152" s="87">
        <v>3</v>
      </c>
      <c r="O152" s="88"/>
      <c r="P152" s="88"/>
      <c r="Q152" s="88"/>
      <c r="R152" s="89"/>
      <c r="S152" s="87">
        <v>0</v>
      </c>
      <c r="T152" s="88"/>
      <c r="U152" s="88"/>
      <c r="V152" s="88"/>
      <c r="W152" s="88"/>
      <c r="X152" s="89"/>
      <c r="Y152" s="87">
        <v>0</v>
      </c>
      <c r="Z152" s="88"/>
      <c r="AA152" s="88"/>
      <c r="AB152" s="88"/>
      <c r="AC152" s="88"/>
      <c r="AD152" s="88"/>
      <c r="AE152" s="88"/>
      <c r="AF152" s="89"/>
      <c r="AG152" s="87">
        <v>3</v>
      </c>
      <c r="AH152" s="88"/>
      <c r="AI152" s="88"/>
      <c r="AJ152" s="88"/>
      <c r="AK152" s="88"/>
      <c r="AL152" s="88"/>
      <c r="AM152" s="89"/>
    </row>
    <row r="153" spans="1:39" ht="12" customHeight="1" x14ac:dyDescent="0.2">
      <c r="A153" s="47" t="s">
        <v>132</v>
      </c>
      <c r="B153" s="48"/>
      <c r="C153" s="48"/>
      <c r="D153" s="48"/>
      <c r="E153" s="49"/>
      <c r="F153" s="50">
        <v>16331862</v>
      </c>
      <c r="G153" s="51"/>
      <c r="H153" s="51"/>
      <c r="I153" s="51"/>
      <c r="J153" s="51"/>
      <c r="K153" s="51"/>
      <c r="L153" s="51"/>
      <c r="M153" s="52"/>
      <c r="N153" s="79">
        <v>3</v>
      </c>
      <c r="O153" s="80"/>
      <c r="P153" s="80"/>
      <c r="Q153" s="80"/>
      <c r="R153" s="81"/>
      <c r="S153" s="79">
        <v>0</v>
      </c>
      <c r="T153" s="80"/>
      <c r="U153" s="80"/>
      <c r="V153" s="80"/>
      <c r="W153" s="80"/>
      <c r="X153" s="81"/>
      <c r="Y153" s="87">
        <v>0</v>
      </c>
      <c r="Z153" s="88"/>
      <c r="AA153" s="88"/>
      <c r="AB153" s="88"/>
      <c r="AC153" s="88"/>
      <c r="AD153" s="88"/>
      <c r="AE153" s="88"/>
      <c r="AF153" s="89"/>
      <c r="AG153" s="87">
        <v>3</v>
      </c>
      <c r="AH153" s="88"/>
      <c r="AI153" s="88"/>
      <c r="AJ153" s="88"/>
      <c r="AK153" s="88"/>
      <c r="AL153" s="88"/>
      <c r="AM153" s="89"/>
    </row>
  </sheetData>
  <mergeCells count="879">
    <mergeCell ref="A153:E153"/>
    <mergeCell ref="F153:M153"/>
    <mergeCell ref="N153:R153"/>
    <mergeCell ref="S153:X153"/>
    <mergeCell ref="Y153:AF153"/>
    <mergeCell ref="AG153:AM153"/>
    <mergeCell ref="A151:E151"/>
    <mergeCell ref="F151:M151"/>
    <mergeCell ref="N151:R151"/>
    <mergeCell ref="S151:X151"/>
    <mergeCell ref="Y151:AF151"/>
    <mergeCell ref="AG151:AM151"/>
    <mergeCell ref="A152:E152"/>
    <mergeCell ref="F152:M152"/>
    <mergeCell ref="N152:R152"/>
    <mergeCell ref="S152:X152"/>
    <mergeCell ref="Y152:AF152"/>
    <mergeCell ref="AG152:AM152"/>
    <mergeCell ref="A149:E149"/>
    <mergeCell ref="F149:M149"/>
    <mergeCell ref="N149:R149"/>
    <mergeCell ref="S149:X149"/>
    <mergeCell ref="Y149:AF149"/>
    <mergeCell ref="AG149:AM149"/>
    <mergeCell ref="A150:E150"/>
    <mergeCell ref="F150:M150"/>
    <mergeCell ref="N150:R150"/>
    <mergeCell ref="S150:X150"/>
    <mergeCell ref="Y150:AF150"/>
    <mergeCell ref="AG150:AM150"/>
    <mergeCell ref="A147:E147"/>
    <mergeCell ref="F147:M147"/>
    <mergeCell ref="N147:R147"/>
    <mergeCell ref="S147:X147"/>
    <mergeCell ref="Y147:AF147"/>
    <mergeCell ref="AG147:AM147"/>
    <mergeCell ref="A148:E148"/>
    <mergeCell ref="F148:M148"/>
    <mergeCell ref="N148:R148"/>
    <mergeCell ref="S148:X148"/>
    <mergeCell ref="Y148:AF148"/>
    <mergeCell ref="AG148:AM148"/>
    <mergeCell ref="A145:E145"/>
    <mergeCell ref="F145:M145"/>
    <mergeCell ref="N145:R145"/>
    <mergeCell ref="S145:X145"/>
    <mergeCell ref="Y145:AF145"/>
    <mergeCell ref="AG145:AM145"/>
    <mergeCell ref="A146:E146"/>
    <mergeCell ref="F146:M146"/>
    <mergeCell ref="N146:R146"/>
    <mergeCell ref="S146:X146"/>
    <mergeCell ref="Y146:AF146"/>
    <mergeCell ref="AG146:AM146"/>
    <mergeCell ref="A143:E143"/>
    <mergeCell ref="F143:M143"/>
    <mergeCell ref="N143:R143"/>
    <mergeCell ref="S143:X143"/>
    <mergeCell ref="Y143:AF143"/>
    <mergeCell ref="AG143:AM143"/>
    <mergeCell ref="A144:E144"/>
    <mergeCell ref="F144:M144"/>
    <mergeCell ref="N144:R144"/>
    <mergeCell ref="S144:X144"/>
    <mergeCell ref="Y144:AF144"/>
    <mergeCell ref="AG144:AM144"/>
    <mergeCell ref="A141:E141"/>
    <mergeCell ref="F141:M141"/>
    <mergeCell ref="N141:R141"/>
    <mergeCell ref="S141:X141"/>
    <mergeCell ref="Y141:AF141"/>
    <mergeCell ref="AG141:AM141"/>
    <mergeCell ref="A142:E142"/>
    <mergeCell ref="F142:M142"/>
    <mergeCell ref="N142:R142"/>
    <mergeCell ref="S142:X142"/>
    <mergeCell ref="Y142:AF142"/>
    <mergeCell ref="AG142:AM142"/>
    <mergeCell ref="A139:E139"/>
    <mergeCell ref="F139:M139"/>
    <mergeCell ref="N139:R139"/>
    <mergeCell ref="S139:X139"/>
    <mergeCell ref="Y139:AF139"/>
    <mergeCell ref="AG139:AM139"/>
    <mergeCell ref="A140:E140"/>
    <mergeCell ref="F140:M140"/>
    <mergeCell ref="N140:R140"/>
    <mergeCell ref="S140:X140"/>
    <mergeCell ref="Y140:AF140"/>
    <mergeCell ref="AG140:AM140"/>
    <mergeCell ref="A137:E137"/>
    <mergeCell ref="F137:M137"/>
    <mergeCell ref="N137:R137"/>
    <mergeCell ref="S137:X137"/>
    <mergeCell ref="Y137:AF137"/>
    <mergeCell ref="AG137:AM137"/>
    <mergeCell ref="A138:E138"/>
    <mergeCell ref="F138:M138"/>
    <mergeCell ref="N138:R138"/>
    <mergeCell ref="S138:X138"/>
    <mergeCell ref="Y138:AF138"/>
    <mergeCell ref="AG138:AM138"/>
    <mergeCell ref="A135:E135"/>
    <mergeCell ref="F135:M135"/>
    <mergeCell ref="N135:R135"/>
    <mergeCell ref="S135:X135"/>
    <mergeCell ref="Y135:AF135"/>
    <mergeCell ref="AG135:AM135"/>
    <mergeCell ref="A136:E136"/>
    <mergeCell ref="F136:M136"/>
    <mergeCell ref="N136:R136"/>
    <mergeCell ref="S136:X136"/>
    <mergeCell ref="Y136:AF136"/>
    <mergeCell ref="AG136:AM136"/>
    <mergeCell ref="A133:E133"/>
    <mergeCell ref="F133:M133"/>
    <mergeCell ref="N133:R133"/>
    <mergeCell ref="S133:X133"/>
    <mergeCell ref="Y133:AF133"/>
    <mergeCell ref="AG133:AM133"/>
    <mergeCell ref="A134:E134"/>
    <mergeCell ref="F134:M134"/>
    <mergeCell ref="N134:R134"/>
    <mergeCell ref="S134:X134"/>
    <mergeCell ref="Y134:AF134"/>
    <mergeCell ref="AG134:AM134"/>
    <mergeCell ref="A131:E131"/>
    <mergeCell ref="F131:M131"/>
    <mergeCell ref="N131:R131"/>
    <mergeCell ref="S131:X131"/>
    <mergeCell ref="Y131:AF131"/>
    <mergeCell ref="AG131:AM131"/>
    <mergeCell ref="A132:E132"/>
    <mergeCell ref="F132:M132"/>
    <mergeCell ref="N132:R132"/>
    <mergeCell ref="S132:X132"/>
    <mergeCell ref="Y132:AF132"/>
    <mergeCell ref="AG132:AM132"/>
    <mergeCell ref="A129:E129"/>
    <mergeCell ref="F129:M129"/>
    <mergeCell ref="N129:R129"/>
    <mergeCell ref="S129:X129"/>
    <mergeCell ref="Y129:AF129"/>
    <mergeCell ref="AG129:AM129"/>
    <mergeCell ref="A130:E130"/>
    <mergeCell ref="F130:M130"/>
    <mergeCell ref="N130:R130"/>
    <mergeCell ref="S130:X130"/>
    <mergeCell ref="Y130:AF130"/>
    <mergeCell ref="AG130:AM130"/>
    <mergeCell ref="A127:E127"/>
    <mergeCell ref="F127:M127"/>
    <mergeCell ref="N127:R127"/>
    <mergeCell ref="S127:X127"/>
    <mergeCell ref="Y127:AF127"/>
    <mergeCell ref="AG127:AM127"/>
    <mergeCell ref="A128:E128"/>
    <mergeCell ref="F128:M128"/>
    <mergeCell ref="N128:R128"/>
    <mergeCell ref="S128:X128"/>
    <mergeCell ref="Y128:AF128"/>
    <mergeCell ref="AG128:AM128"/>
    <mergeCell ref="A125:E125"/>
    <mergeCell ref="F125:M125"/>
    <mergeCell ref="N125:R125"/>
    <mergeCell ref="S125:X125"/>
    <mergeCell ref="Y125:AF125"/>
    <mergeCell ref="AG125:AM125"/>
    <mergeCell ref="A126:E126"/>
    <mergeCell ref="F126:M126"/>
    <mergeCell ref="N126:R126"/>
    <mergeCell ref="S126:X126"/>
    <mergeCell ref="Y126:AF126"/>
    <mergeCell ref="AG126:AM126"/>
    <mergeCell ref="A123:E123"/>
    <mergeCell ref="F123:M123"/>
    <mergeCell ref="N123:R123"/>
    <mergeCell ref="S123:X123"/>
    <mergeCell ref="Y123:AF123"/>
    <mergeCell ref="AG123:AM123"/>
    <mergeCell ref="A124:E124"/>
    <mergeCell ref="F124:M124"/>
    <mergeCell ref="N124:R124"/>
    <mergeCell ref="S124:X124"/>
    <mergeCell ref="Y124:AF124"/>
    <mergeCell ref="AG124:AM124"/>
    <mergeCell ref="A120:AQ120"/>
    <mergeCell ref="A121:E121"/>
    <mergeCell ref="F121:M121"/>
    <mergeCell ref="N121:R121"/>
    <mergeCell ref="S121:X121"/>
    <mergeCell ref="Y121:AF121"/>
    <mergeCell ref="AG121:AM121"/>
    <mergeCell ref="A122:E122"/>
    <mergeCell ref="F122:M122"/>
    <mergeCell ref="N122:R122"/>
    <mergeCell ref="S122:X122"/>
    <mergeCell ref="Y122:AF122"/>
    <mergeCell ref="AG122:AM122"/>
    <mergeCell ref="A118:AQ118"/>
    <mergeCell ref="B119:C119"/>
    <mergeCell ref="D119:G119"/>
    <mergeCell ref="H119:I119"/>
    <mergeCell ref="J119:N119"/>
    <mergeCell ref="O119:P119"/>
    <mergeCell ref="Q119:U119"/>
    <mergeCell ref="V119:Y119"/>
    <mergeCell ref="Z119:AC119"/>
    <mergeCell ref="AD119:AI119"/>
    <mergeCell ref="AJ119:AL119"/>
    <mergeCell ref="AM119:AQ119"/>
    <mergeCell ref="A116:AQ116"/>
    <mergeCell ref="B117:C117"/>
    <mergeCell ref="D117:G117"/>
    <mergeCell ref="H117:I117"/>
    <mergeCell ref="J117:N117"/>
    <mergeCell ref="O117:P117"/>
    <mergeCell ref="Q117:U117"/>
    <mergeCell ref="V117:Y117"/>
    <mergeCell ref="Z117:AC117"/>
    <mergeCell ref="AD117:AI117"/>
    <mergeCell ref="AJ117:AL117"/>
    <mergeCell ref="AM117:AQ117"/>
    <mergeCell ref="A114:AQ114"/>
    <mergeCell ref="B115:C115"/>
    <mergeCell ref="D115:G115"/>
    <mergeCell ref="H115:I115"/>
    <mergeCell ref="J115:N115"/>
    <mergeCell ref="O115:P115"/>
    <mergeCell ref="Q115:U115"/>
    <mergeCell ref="V115:Y115"/>
    <mergeCell ref="Z115:AC115"/>
    <mergeCell ref="AD115:AI115"/>
    <mergeCell ref="AJ115:AL115"/>
    <mergeCell ref="AM115:AQ115"/>
    <mergeCell ref="A112:AQ112"/>
    <mergeCell ref="B113:C113"/>
    <mergeCell ref="D113:G113"/>
    <mergeCell ref="H113:I113"/>
    <mergeCell ref="J113:N113"/>
    <mergeCell ref="O113:P113"/>
    <mergeCell ref="Q113:U113"/>
    <mergeCell ref="V113:Y113"/>
    <mergeCell ref="Z113:AC113"/>
    <mergeCell ref="AD113:AI113"/>
    <mergeCell ref="AJ113:AL113"/>
    <mergeCell ref="AM113:AQ113"/>
    <mergeCell ref="A110:E110"/>
    <mergeCell ref="F110:M110"/>
    <mergeCell ref="N110:R110"/>
    <mergeCell ref="S110:X110"/>
    <mergeCell ref="Y110:AF110"/>
    <mergeCell ref="AG110:AM110"/>
    <mergeCell ref="A111:E111"/>
    <mergeCell ref="F111:M111"/>
    <mergeCell ref="N111:R111"/>
    <mergeCell ref="S111:X111"/>
    <mergeCell ref="Y111:AF111"/>
    <mergeCell ref="AG111:AM111"/>
    <mergeCell ref="A108:E108"/>
    <mergeCell ref="F108:M108"/>
    <mergeCell ref="N108:R108"/>
    <mergeCell ref="S108:X108"/>
    <mergeCell ref="Y108:AF108"/>
    <mergeCell ref="AG108:AM108"/>
    <mergeCell ref="A109:E109"/>
    <mergeCell ref="F109:M109"/>
    <mergeCell ref="N109:R109"/>
    <mergeCell ref="S109:X109"/>
    <mergeCell ref="Y109:AF109"/>
    <mergeCell ref="AG109:AM109"/>
    <mergeCell ref="A106:E106"/>
    <mergeCell ref="F106:M106"/>
    <mergeCell ref="N106:R106"/>
    <mergeCell ref="S106:X106"/>
    <mergeCell ref="Y106:AF106"/>
    <mergeCell ref="AG106:AM106"/>
    <mergeCell ref="A107:E107"/>
    <mergeCell ref="F107:M107"/>
    <mergeCell ref="N107:R107"/>
    <mergeCell ref="S107:X107"/>
    <mergeCell ref="Y107:AF107"/>
    <mergeCell ref="AG107:AM107"/>
    <mergeCell ref="A104:E104"/>
    <mergeCell ref="F104:M104"/>
    <mergeCell ref="N104:R104"/>
    <mergeCell ref="S104:X104"/>
    <mergeCell ref="Y104:AF104"/>
    <mergeCell ref="AG104:AM104"/>
    <mergeCell ref="A105:E105"/>
    <mergeCell ref="F105:M105"/>
    <mergeCell ref="N105:R105"/>
    <mergeCell ref="S105:X105"/>
    <mergeCell ref="Y105:AF105"/>
    <mergeCell ref="AG105:AM105"/>
    <mergeCell ref="A102:E102"/>
    <mergeCell ref="F102:M102"/>
    <mergeCell ref="N102:R102"/>
    <mergeCell ref="S102:X102"/>
    <mergeCell ref="Y102:AF102"/>
    <mergeCell ref="AG102:AM102"/>
    <mergeCell ref="A103:E103"/>
    <mergeCell ref="F103:M103"/>
    <mergeCell ref="N103:R103"/>
    <mergeCell ref="S103:X103"/>
    <mergeCell ref="Y103:AF103"/>
    <mergeCell ref="AG103:AM103"/>
    <mergeCell ref="A100:E100"/>
    <mergeCell ref="F100:M100"/>
    <mergeCell ref="N100:R100"/>
    <mergeCell ref="S100:X100"/>
    <mergeCell ref="Y100:AF100"/>
    <mergeCell ref="AG100:AM100"/>
    <mergeCell ref="A101:E101"/>
    <mergeCell ref="F101:M101"/>
    <mergeCell ref="N101:R101"/>
    <mergeCell ref="S101:X101"/>
    <mergeCell ref="Y101:AF101"/>
    <mergeCell ref="AG101:AM101"/>
    <mergeCell ref="A98:E98"/>
    <mergeCell ref="F98:M98"/>
    <mergeCell ref="N98:R98"/>
    <mergeCell ref="S98:X98"/>
    <mergeCell ref="Y98:AF98"/>
    <mergeCell ref="AG98:AM98"/>
    <mergeCell ref="A99:E99"/>
    <mergeCell ref="F99:M99"/>
    <mergeCell ref="N99:R99"/>
    <mergeCell ref="S99:X99"/>
    <mergeCell ref="Y99:AF99"/>
    <mergeCell ref="AG99:AM99"/>
    <mergeCell ref="A96:E96"/>
    <mergeCell ref="F96:M96"/>
    <mergeCell ref="N96:R96"/>
    <mergeCell ref="S96:X96"/>
    <mergeCell ref="Y96:AF96"/>
    <mergeCell ref="AG96:AM96"/>
    <mergeCell ref="A97:E97"/>
    <mergeCell ref="F97:M97"/>
    <mergeCell ref="N97:R97"/>
    <mergeCell ref="S97:X97"/>
    <mergeCell ref="Y97:AF97"/>
    <mergeCell ref="AG97:AM97"/>
    <mergeCell ref="A94:E94"/>
    <mergeCell ref="F94:M94"/>
    <mergeCell ref="N94:R94"/>
    <mergeCell ref="S94:X94"/>
    <mergeCell ref="Y94:AF94"/>
    <mergeCell ref="AG94:AM94"/>
    <mergeCell ref="A95:E95"/>
    <mergeCell ref="F95:M95"/>
    <mergeCell ref="N95:R95"/>
    <mergeCell ref="S95:X95"/>
    <mergeCell ref="Y95:AF95"/>
    <mergeCell ref="AG95:AM95"/>
    <mergeCell ref="A92:E92"/>
    <mergeCell ref="F92:M92"/>
    <mergeCell ref="N92:R92"/>
    <mergeCell ref="S92:X92"/>
    <mergeCell ref="Y92:AF92"/>
    <mergeCell ref="AG92:AM92"/>
    <mergeCell ref="A93:E93"/>
    <mergeCell ref="F93:M93"/>
    <mergeCell ref="N93:R93"/>
    <mergeCell ref="S93:X93"/>
    <mergeCell ref="Y93:AF93"/>
    <mergeCell ref="AG93:AM93"/>
    <mergeCell ref="A90:E90"/>
    <mergeCell ref="F90:M90"/>
    <mergeCell ref="N90:R90"/>
    <mergeCell ref="S90:X90"/>
    <mergeCell ref="Y90:AF90"/>
    <mergeCell ref="AG90:AM90"/>
    <mergeCell ref="A91:E91"/>
    <mergeCell ref="F91:M91"/>
    <mergeCell ref="N91:R91"/>
    <mergeCell ref="S91:X91"/>
    <mergeCell ref="Y91:AF91"/>
    <mergeCell ref="AG91:AM91"/>
    <mergeCell ref="A88:E88"/>
    <mergeCell ref="F88:M88"/>
    <mergeCell ref="N88:R88"/>
    <mergeCell ref="S88:X88"/>
    <mergeCell ref="Y88:AF88"/>
    <mergeCell ref="AG88:AM88"/>
    <mergeCell ref="A89:E89"/>
    <mergeCell ref="F89:M89"/>
    <mergeCell ref="N89:R89"/>
    <mergeCell ref="S89:X89"/>
    <mergeCell ref="Y89:AF89"/>
    <mergeCell ref="AG89:AM89"/>
    <mergeCell ref="A86:E86"/>
    <mergeCell ref="F86:M86"/>
    <mergeCell ref="N86:R86"/>
    <mergeCell ref="S86:X86"/>
    <mergeCell ref="Y86:AF86"/>
    <mergeCell ref="AG86:AM86"/>
    <mergeCell ref="A87:E87"/>
    <mergeCell ref="F87:M87"/>
    <mergeCell ref="N87:R87"/>
    <mergeCell ref="S87:X87"/>
    <mergeCell ref="Y87:AF87"/>
    <mergeCell ref="AG87:AM87"/>
    <mergeCell ref="A84:E84"/>
    <mergeCell ref="F84:M84"/>
    <mergeCell ref="N84:R84"/>
    <mergeCell ref="S84:X84"/>
    <mergeCell ref="Y84:AF84"/>
    <mergeCell ref="AG84:AM84"/>
    <mergeCell ref="A85:E85"/>
    <mergeCell ref="F85:M85"/>
    <mergeCell ref="N85:R85"/>
    <mergeCell ref="S85:X85"/>
    <mergeCell ref="Y85:AF85"/>
    <mergeCell ref="AG85:AM85"/>
    <mergeCell ref="A82:E82"/>
    <mergeCell ref="F82:M82"/>
    <mergeCell ref="N82:R82"/>
    <mergeCell ref="S82:X82"/>
    <mergeCell ref="Y82:AF82"/>
    <mergeCell ref="AG82:AM82"/>
    <mergeCell ref="A83:E83"/>
    <mergeCell ref="F83:M83"/>
    <mergeCell ref="N83:R83"/>
    <mergeCell ref="S83:X83"/>
    <mergeCell ref="Y83:AF83"/>
    <mergeCell ref="AG83:AM83"/>
    <mergeCell ref="A80:E80"/>
    <mergeCell ref="F80:M80"/>
    <mergeCell ref="N80:R80"/>
    <mergeCell ref="S80:X80"/>
    <mergeCell ref="Y80:AF80"/>
    <mergeCell ref="AG80:AM80"/>
    <mergeCell ref="A81:E81"/>
    <mergeCell ref="F81:M81"/>
    <mergeCell ref="N81:R81"/>
    <mergeCell ref="S81:X81"/>
    <mergeCell ref="Y81:AF81"/>
    <mergeCell ref="AG81:AM81"/>
    <mergeCell ref="A78:E78"/>
    <mergeCell ref="F78:M78"/>
    <mergeCell ref="N78:R78"/>
    <mergeCell ref="S78:X78"/>
    <mergeCell ref="Y78:AF78"/>
    <mergeCell ref="AG78:AM78"/>
    <mergeCell ref="A79:E79"/>
    <mergeCell ref="F79:M79"/>
    <mergeCell ref="N79:R79"/>
    <mergeCell ref="S79:X79"/>
    <mergeCell ref="Y79:AF79"/>
    <mergeCell ref="AG79:AM79"/>
    <mergeCell ref="A76:E76"/>
    <mergeCell ref="F76:M76"/>
    <mergeCell ref="N76:R76"/>
    <mergeCell ref="S76:X76"/>
    <mergeCell ref="Y76:AF76"/>
    <mergeCell ref="AG76:AM76"/>
    <mergeCell ref="A77:E77"/>
    <mergeCell ref="F77:M77"/>
    <mergeCell ref="N77:R77"/>
    <mergeCell ref="S77:X77"/>
    <mergeCell ref="Y77:AF77"/>
    <mergeCell ref="AG77:AM77"/>
    <mergeCell ref="A74:E74"/>
    <mergeCell ref="F74:M74"/>
    <mergeCell ref="N74:R74"/>
    <mergeCell ref="S74:X74"/>
    <mergeCell ref="Y74:AF74"/>
    <mergeCell ref="AG74:AM74"/>
    <mergeCell ref="A75:E75"/>
    <mergeCell ref="F75:M75"/>
    <mergeCell ref="N75:R75"/>
    <mergeCell ref="S75:X75"/>
    <mergeCell ref="Y75:AF75"/>
    <mergeCell ref="AG75:AM75"/>
    <mergeCell ref="A72:E72"/>
    <mergeCell ref="F72:M72"/>
    <mergeCell ref="N72:R72"/>
    <mergeCell ref="S72:X72"/>
    <mergeCell ref="Y72:AF72"/>
    <mergeCell ref="AG72:AM72"/>
    <mergeCell ref="A73:E73"/>
    <mergeCell ref="F73:M73"/>
    <mergeCell ref="N73:R73"/>
    <mergeCell ref="S73:X73"/>
    <mergeCell ref="Y73:AF73"/>
    <mergeCell ref="AG73:AM73"/>
    <mergeCell ref="A70:E70"/>
    <mergeCell ref="F70:M70"/>
    <mergeCell ref="N70:R70"/>
    <mergeCell ref="S70:X70"/>
    <mergeCell ref="Y70:AF70"/>
    <mergeCell ref="AG70:AM70"/>
    <mergeCell ref="A71:E71"/>
    <mergeCell ref="F71:M71"/>
    <mergeCell ref="N71:R71"/>
    <mergeCell ref="S71:X71"/>
    <mergeCell ref="Y71:AF71"/>
    <mergeCell ref="AG71:AM71"/>
    <mergeCell ref="A68:E68"/>
    <mergeCell ref="F68:M68"/>
    <mergeCell ref="N68:R68"/>
    <mergeCell ref="S68:X68"/>
    <mergeCell ref="Y68:AF68"/>
    <mergeCell ref="AG68:AM68"/>
    <mergeCell ref="A69:E69"/>
    <mergeCell ref="F69:M69"/>
    <mergeCell ref="N69:R69"/>
    <mergeCell ref="S69:X69"/>
    <mergeCell ref="Y69:AF69"/>
    <mergeCell ref="AG69:AM69"/>
    <mergeCell ref="A66:E66"/>
    <mergeCell ref="F66:M66"/>
    <mergeCell ref="N66:R66"/>
    <mergeCell ref="S66:X66"/>
    <mergeCell ref="Y66:AF66"/>
    <mergeCell ref="AG66:AM66"/>
    <mergeCell ref="A67:E67"/>
    <mergeCell ref="F67:M67"/>
    <mergeCell ref="N67:R67"/>
    <mergeCell ref="S67:X67"/>
    <mergeCell ref="Y67:AF67"/>
    <mergeCell ref="AG67:AM67"/>
    <mergeCell ref="A64:AQ64"/>
    <mergeCell ref="B65:C65"/>
    <mergeCell ref="D65:G65"/>
    <mergeCell ref="H65:I65"/>
    <mergeCell ref="J65:N65"/>
    <mergeCell ref="O65:P65"/>
    <mergeCell ref="Q65:U65"/>
    <mergeCell ref="V65:Y65"/>
    <mergeCell ref="Z65:AC65"/>
    <mergeCell ref="AD65:AI65"/>
    <mergeCell ref="AJ65:AL65"/>
    <mergeCell ref="AM65:AQ65"/>
    <mergeCell ref="A62:AQ62"/>
    <mergeCell ref="B63:C63"/>
    <mergeCell ref="D63:G63"/>
    <mergeCell ref="H63:I63"/>
    <mergeCell ref="J63:N63"/>
    <mergeCell ref="O63:P63"/>
    <mergeCell ref="Q63:U63"/>
    <mergeCell ref="V63:Y63"/>
    <mergeCell ref="Z63:AC63"/>
    <mergeCell ref="AD63:AI63"/>
    <mergeCell ref="AJ63:AL63"/>
    <mergeCell ref="AM63:AQ63"/>
    <mergeCell ref="A60:AQ60"/>
    <mergeCell ref="B61:C61"/>
    <mergeCell ref="D61:G61"/>
    <mergeCell ref="H61:I61"/>
    <mergeCell ref="J61:N61"/>
    <mergeCell ref="O61:P61"/>
    <mergeCell ref="Q61:U61"/>
    <mergeCell ref="V61:Y61"/>
    <mergeCell ref="Z61:AC61"/>
    <mergeCell ref="AD61:AI61"/>
    <mergeCell ref="AJ61:AL61"/>
    <mergeCell ref="AM61:AQ61"/>
    <mergeCell ref="A58:AQ58"/>
    <mergeCell ref="B59:C59"/>
    <mergeCell ref="D59:G59"/>
    <mergeCell ref="H59:I59"/>
    <mergeCell ref="J59:N59"/>
    <mergeCell ref="O59:P59"/>
    <mergeCell ref="Q59:U59"/>
    <mergeCell ref="V59:Y59"/>
    <mergeCell ref="Z59:AC59"/>
    <mergeCell ref="AD59:AI59"/>
    <mergeCell ref="AJ59:AL59"/>
    <mergeCell ref="AM59:AQ59"/>
    <mergeCell ref="A55:E55"/>
    <mergeCell ref="F55:M55"/>
    <mergeCell ref="N55:R55"/>
    <mergeCell ref="S55:X55"/>
    <mergeCell ref="Y55:AF55"/>
    <mergeCell ref="AG55:AM55"/>
    <mergeCell ref="A56:AQ56"/>
    <mergeCell ref="B57:C57"/>
    <mergeCell ref="D57:G57"/>
    <mergeCell ref="H57:I57"/>
    <mergeCell ref="J57:N57"/>
    <mergeCell ref="O57:P57"/>
    <mergeCell ref="Q57:U57"/>
    <mergeCell ref="V57:Y57"/>
    <mergeCell ref="Z57:AC57"/>
    <mergeCell ref="AD57:AI57"/>
    <mergeCell ref="AJ57:AL57"/>
    <mergeCell ref="AM57:AQ57"/>
    <mergeCell ref="A53:E53"/>
    <mergeCell ref="F53:M53"/>
    <mergeCell ref="N53:R53"/>
    <mergeCell ref="S53:X53"/>
    <mergeCell ref="Y53:AF53"/>
    <mergeCell ref="AG53:AM53"/>
    <mergeCell ref="A54:E54"/>
    <mergeCell ref="F54:M54"/>
    <mergeCell ref="N54:R54"/>
    <mergeCell ref="S54:X54"/>
    <mergeCell ref="Y54:AF54"/>
    <mergeCell ref="AG54:AM54"/>
    <mergeCell ref="A51:E51"/>
    <mergeCell ref="F51:M51"/>
    <mergeCell ref="N51:R51"/>
    <mergeCell ref="S51:X51"/>
    <mergeCell ref="Y51:AF51"/>
    <mergeCell ref="AG51:AM51"/>
    <mergeCell ref="A52:E52"/>
    <mergeCell ref="F52:M52"/>
    <mergeCell ref="N52:R52"/>
    <mergeCell ref="S52:X52"/>
    <mergeCell ref="Y52:AF52"/>
    <mergeCell ref="AG52:AM52"/>
    <mergeCell ref="A49:E49"/>
    <mergeCell ref="F49:M49"/>
    <mergeCell ref="N49:R49"/>
    <mergeCell ref="S49:X49"/>
    <mergeCell ref="Y49:AF49"/>
    <mergeCell ref="AG49:AM49"/>
    <mergeCell ref="A50:E50"/>
    <mergeCell ref="F50:M50"/>
    <mergeCell ref="N50:R50"/>
    <mergeCell ref="S50:X50"/>
    <mergeCell ref="Y50:AF50"/>
    <mergeCell ref="AG50:AM50"/>
    <mergeCell ref="A47:E47"/>
    <mergeCell ref="F47:M47"/>
    <mergeCell ref="N47:R47"/>
    <mergeCell ref="S47:X47"/>
    <mergeCell ref="Y47:AF47"/>
    <mergeCell ref="AG47:AM47"/>
    <mergeCell ref="A48:E48"/>
    <mergeCell ref="F48:M48"/>
    <mergeCell ref="N48:R48"/>
    <mergeCell ref="S48:X48"/>
    <mergeCell ref="Y48:AF48"/>
    <mergeCell ref="AG48:AM48"/>
    <mergeCell ref="A45:E45"/>
    <mergeCell ref="F45:M45"/>
    <mergeCell ref="N45:R45"/>
    <mergeCell ref="S45:X45"/>
    <mergeCell ref="Y45:AF45"/>
    <mergeCell ref="AG45:AM45"/>
    <mergeCell ref="A46:E46"/>
    <mergeCell ref="F46:M46"/>
    <mergeCell ref="N46:R46"/>
    <mergeCell ref="S46:X46"/>
    <mergeCell ref="Y46:AF46"/>
    <mergeCell ref="AG46:AM46"/>
    <mergeCell ref="A43:E43"/>
    <mergeCell ref="F43:M43"/>
    <mergeCell ref="N43:R43"/>
    <mergeCell ref="S43:X43"/>
    <mergeCell ref="Y43:AF43"/>
    <mergeCell ref="AG43:AM43"/>
    <mergeCell ref="A44:E44"/>
    <mergeCell ref="F44:M44"/>
    <mergeCell ref="N44:R44"/>
    <mergeCell ref="S44:X44"/>
    <mergeCell ref="Y44:AF44"/>
    <mergeCell ref="AG44:AM44"/>
    <mergeCell ref="A39:E39"/>
    <mergeCell ref="F39:M39"/>
    <mergeCell ref="N39:R39"/>
    <mergeCell ref="S39:X39"/>
    <mergeCell ref="Y39:AF39"/>
    <mergeCell ref="AG39:AM39"/>
    <mergeCell ref="A40:E40"/>
    <mergeCell ref="F40:M40"/>
    <mergeCell ref="N40:R40"/>
    <mergeCell ref="S40:X40"/>
    <mergeCell ref="Y40:AF40"/>
    <mergeCell ref="AG40:AM40"/>
    <mergeCell ref="A37:E37"/>
    <mergeCell ref="F37:M37"/>
    <mergeCell ref="N37:R37"/>
    <mergeCell ref="S37:X37"/>
    <mergeCell ref="Y37:AF37"/>
    <mergeCell ref="AG37:AM37"/>
    <mergeCell ref="A38:E38"/>
    <mergeCell ref="F38:M38"/>
    <mergeCell ref="N38:R38"/>
    <mergeCell ref="S38:X38"/>
    <mergeCell ref="Y38:AF38"/>
    <mergeCell ref="AG38:AM38"/>
    <mergeCell ref="A35:E35"/>
    <mergeCell ref="F35:M35"/>
    <mergeCell ref="N35:R35"/>
    <mergeCell ref="S35:X35"/>
    <mergeCell ref="Y35:AF35"/>
    <mergeCell ref="AG35:AM35"/>
    <mergeCell ref="A36:E36"/>
    <mergeCell ref="F36:M36"/>
    <mergeCell ref="N36:R36"/>
    <mergeCell ref="S36:X36"/>
    <mergeCell ref="Y36:AF36"/>
    <mergeCell ref="AG36:AM36"/>
    <mergeCell ref="A33:E33"/>
    <mergeCell ref="F33:M33"/>
    <mergeCell ref="N33:R33"/>
    <mergeCell ref="S33:X33"/>
    <mergeCell ref="Y33:AF33"/>
    <mergeCell ref="AG33:AM33"/>
    <mergeCell ref="A34:E34"/>
    <mergeCell ref="F34:M34"/>
    <mergeCell ref="N34:R34"/>
    <mergeCell ref="S34:X34"/>
    <mergeCell ref="Y34:AF34"/>
    <mergeCell ref="AG34:AM34"/>
    <mergeCell ref="A31:E31"/>
    <mergeCell ref="F31:M31"/>
    <mergeCell ref="N31:R31"/>
    <mergeCell ref="S31:X31"/>
    <mergeCell ref="Y31:AF31"/>
    <mergeCell ref="AG31:AM31"/>
    <mergeCell ref="A32:E32"/>
    <mergeCell ref="F32:M32"/>
    <mergeCell ref="N32:R32"/>
    <mergeCell ref="S32:X32"/>
    <mergeCell ref="Y32:AF32"/>
    <mergeCell ref="AG32:AM32"/>
    <mergeCell ref="A29:E29"/>
    <mergeCell ref="F29:M29"/>
    <mergeCell ref="N29:R29"/>
    <mergeCell ref="S29:X29"/>
    <mergeCell ref="Y29:AF29"/>
    <mergeCell ref="AG29:AM29"/>
    <mergeCell ref="A30:E30"/>
    <mergeCell ref="F30:M30"/>
    <mergeCell ref="N30:R30"/>
    <mergeCell ref="S30:X30"/>
    <mergeCell ref="Y30:AF30"/>
    <mergeCell ref="AG30:AM30"/>
    <mergeCell ref="A27:E27"/>
    <mergeCell ref="F27:M27"/>
    <mergeCell ref="N27:R27"/>
    <mergeCell ref="S27:X27"/>
    <mergeCell ref="Y27:AF27"/>
    <mergeCell ref="AG27:AM27"/>
    <mergeCell ref="A28:E28"/>
    <mergeCell ref="F28:M28"/>
    <mergeCell ref="N28:R28"/>
    <mergeCell ref="S28:X28"/>
    <mergeCell ref="Y28:AF28"/>
    <mergeCell ref="AG28:AM28"/>
    <mergeCell ref="A25:E25"/>
    <mergeCell ref="F25:M25"/>
    <mergeCell ref="N25:R25"/>
    <mergeCell ref="S25:X25"/>
    <mergeCell ref="Y25:AF25"/>
    <mergeCell ref="AG25:AM25"/>
    <mergeCell ref="A26:E26"/>
    <mergeCell ref="F26:M26"/>
    <mergeCell ref="N26:R26"/>
    <mergeCell ref="S26:X26"/>
    <mergeCell ref="Y26:AF26"/>
    <mergeCell ref="AG26:AM26"/>
    <mergeCell ref="A23:E23"/>
    <mergeCell ref="F23:M23"/>
    <mergeCell ref="N23:R23"/>
    <mergeCell ref="S23:X23"/>
    <mergeCell ref="Y23:AF23"/>
    <mergeCell ref="AG23:AM23"/>
    <mergeCell ref="A24:E24"/>
    <mergeCell ref="F24:M24"/>
    <mergeCell ref="N24:R24"/>
    <mergeCell ref="S24:X24"/>
    <mergeCell ref="Y24:AF24"/>
    <mergeCell ref="AG24:AM24"/>
    <mergeCell ref="A21:E21"/>
    <mergeCell ref="F21:M21"/>
    <mergeCell ref="N21:R21"/>
    <mergeCell ref="S21:X21"/>
    <mergeCell ref="Y21:AF21"/>
    <mergeCell ref="AG21:AM21"/>
    <mergeCell ref="A22:E22"/>
    <mergeCell ref="F22:M22"/>
    <mergeCell ref="N22:R22"/>
    <mergeCell ref="S22:X22"/>
    <mergeCell ref="Y22:AF22"/>
    <mergeCell ref="AG22:AM22"/>
    <mergeCell ref="A19:E19"/>
    <mergeCell ref="F19:M19"/>
    <mergeCell ref="N19:R19"/>
    <mergeCell ref="S19:X19"/>
    <mergeCell ref="Y19:AF19"/>
    <mergeCell ref="AG19:AM19"/>
    <mergeCell ref="A20:E20"/>
    <mergeCell ref="F20:M20"/>
    <mergeCell ref="N20:R20"/>
    <mergeCell ref="S20:X20"/>
    <mergeCell ref="Y20:AF20"/>
    <mergeCell ref="AG20:AM20"/>
    <mergeCell ref="A15:E15"/>
    <mergeCell ref="F15:M15"/>
    <mergeCell ref="N15:R15"/>
    <mergeCell ref="S15:X15"/>
    <mergeCell ref="Y15:AF15"/>
    <mergeCell ref="AG15:AM15"/>
    <mergeCell ref="A16:E16"/>
    <mergeCell ref="F16:M16"/>
    <mergeCell ref="N16:R16"/>
    <mergeCell ref="S16:X16"/>
    <mergeCell ref="Y16:AF16"/>
    <mergeCell ref="AG16:AM16"/>
    <mergeCell ref="A11:E11"/>
    <mergeCell ref="F11:M11"/>
    <mergeCell ref="N11:R11"/>
    <mergeCell ref="S11:X11"/>
    <mergeCell ref="Y11:AF11"/>
    <mergeCell ref="AG11:AM11"/>
    <mergeCell ref="A12:E12"/>
    <mergeCell ref="F12:M12"/>
    <mergeCell ref="N12:R12"/>
    <mergeCell ref="S12:X12"/>
    <mergeCell ref="Y12:AF12"/>
    <mergeCell ref="AG12:AM12"/>
    <mergeCell ref="AH8:AJ8"/>
    <mergeCell ref="AK8:AP8"/>
    <mergeCell ref="A9:B9"/>
    <mergeCell ref="C9:D9"/>
    <mergeCell ref="E9:H9"/>
    <mergeCell ref="I9:L9"/>
    <mergeCell ref="M9:O9"/>
    <mergeCell ref="P9:S9"/>
    <mergeCell ref="T9:W9"/>
    <mergeCell ref="X9:AA9"/>
    <mergeCell ref="AB9:AG9"/>
    <mergeCell ref="AH9:AJ9"/>
    <mergeCell ref="AK9:AP9"/>
    <mergeCell ref="A8:B8"/>
    <mergeCell ref="C8:D8"/>
    <mergeCell ref="E8:H8"/>
    <mergeCell ref="I8:L8"/>
    <mergeCell ref="M8:O8"/>
    <mergeCell ref="P8:S8"/>
    <mergeCell ref="T8:W8"/>
    <mergeCell ref="X8:AA8"/>
    <mergeCell ref="AB8:AG8"/>
    <mergeCell ref="AO6:AR6"/>
    <mergeCell ref="A7:E7"/>
    <mergeCell ref="F7:J7"/>
    <mergeCell ref="K7:N7"/>
    <mergeCell ref="O7:Q7"/>
    <mergeCell ref="R7:V7"/>
    <mergeCell ref="W7:Z7"/>
    <mergeCell ref="AA7:AD7"/>
    <mergeCell ref="AE7:AK7"/>
    <mergeCell ref="AL7:AN7"/>
    <mergeCell ref="AO7:AR7"/>
    <mergeCell ref="A6:E6"/>
    <mergeCell ref="F6:J6"/>
    <mergeCell ref="K6:N6"/>
    <mergeCell ref="O6:Q6"/>
    <mergeCell ref="R6:V6"/>
    <mergeCell ref="W6:Z6"/>
    <mergeCell ref="AA6:AD6"/>
    <mergeCell ref="AE6:AK6"/>
    <mergeCell ref="AL6:AN6"/>
    <mergeCell ref="AP4:AS4"/>
    <mergeCell ref="A5:C5"/>
    <mergeCell ref="D5:F5"/>
    <mergeCell ref="G5:K5"/>
    <mergeCell ref="L5:T5"/>
    <mergeCell ref="U5:Y5"/>
    <mergeCell ref="Z5:AB5"/>
    <mergeCell ref="AC5:AE5"/>
    <mergeCell ref="AF5:AH5"/>
    <mergeCell ref="AI5:AO5"/>
    <mergeCell ref="AP5:AS5"/>
    <mergeCell ref="A4:C4"/>
    <mergeCell ref="D4:F4"/>
    <mergeCell ref="G4:K4"/>
    <mergeCell ref="L4:T4"/>
    <mergeCell ref="U4:Y4"/>
    <mergeCell ref="Z4:AB4"/>
    <mergeCell ref="AC4:AE4"/>
    <mergeCell ref="AF4:AH4"/>
    <mergeCell ref="AI4:AO4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148"/>
  <sheetViews>
    <sheetView tabSelected="1" workbookViewId="0">
      <selection activeCell="W5" sqref="W5"/>
    </sheetView>
  </sheetViews>
  <sheetFormatPr defaultRowHeight="11.25" x14ac:dyDescent="0.2"/>
  <cols>
    <col min="1" max="4" width="9.5" style="9" bestFit="1" customWidth="1"/>
    <col min="5" max="5" width="11" style="9" bestFit="1" customWidth="1"/>
    <col min="6" max="9" width="9.5" style="9" bestFit="1" customWidth="1"/>
    <col min="10" max="11" width="14.6640625" style="9" bestFit="1" customWidth="1"/>
    <col min="12" max="12" width="10" style="9" bestFit="1" customWidth="1"/>
    <col min="13" max="13" width="13.1640625" style="9" bestFit="1" customWidth="1"/>
    <col min="14" max="17" width="9.5" style="9" bestFit="1" customWidth="1"/>
    <col min="18" max="18" width="4.1640625" style="9" customWidth="1"/>
    <col min="19" max="19" width="9.33203125" style="9"/>
    <col min="20" max="20" width="14" style="9" customWidth="1"/>
    <col min="21" max="21" width="10" style="9" bestFit="1" customWidth="1"/>
    <col min="22" max="22" width="6.6640625" style="9" bestFit="1" customWidth="1"/>
    <col min="23" max="23" width="22" style="9" bestFit="1" customWidth="1"/>
    <col min="24" max="24" width="9.33203125" style="9"/>
    <col min="25" max="26" width="9.5" style="9" bestFit="1" customWidth="1"/>
    <col min="27" max="30" width="9.33203125" style="9"/>
    <col min="31" max="31" width="13.33203125" style="9" bestFit="1" customWidth="1"/>
    <col min="32" max="33" width="10" style="9" bestFit="1" customWidth="1"/>
    <col min="34" max="16384" width="9.33203125" style="9"/>
  </cols>
  <sheetData>
    <row r="4" spans="1:28" ht="33.75" x14ac:dyDescent="0.2">
      <c r="A4" s="8" t="s">
        <v>133</v>
      </c>
      <c r="B4" s="8" t="s">
        <v>134</v>
      </c>
      <c r="C4" s="8" t="s">
        <v>135</v>
      </c>
      <c r="D4" s="8" t="s">
        <v>136</v>
      </c>
      <c r="E4" s="8" t="s">
        <v>137</v>
      </c>
      <c r="F4" s="8" t="s">
        <v>138</v>
      </c>
      <c r="G4" s="8" t="s">
        <v>139</v>
      </c>
      <c r="H4" s="8" t="s">
        <v>140</v>
      </c>
      <c r="I4" s="8" t="s">
        <v>141</v>
      </c>
      <c r="J4" s="8" t="s">
        <v>142</v>
      </c>
    </row>
    <row r="5" spans="1:28" ht="33.75" x14ac:dyDescent="0.2">
      <c r="A5" s="10" t="s">
        <v>456</v>
      </c>
      <c r="B5" s="11">
        <v>723</v>
      </c>
      <c r="C5" s="11">
        <v>3579704</v>
      </c>
      <c r="D5" s="11" t="s">
        <v>457</v>
      </c>
      <c r="E5" s="12">
        <v>43477</v>
      </c>
      <c r="F5" s="13">
        <v>4457.7</v>
      </c>
      <c r="G5" s="11">
        <v>445.77</v>
      </c>
      <c r="H5" s="13">
        <v>0</v>
      </c>
      <c r="I5" s="11"/>
      <c r="J5" s="11"/>
    </row>
    <row r="6" spans="1:28" ht="45" x14ac:dyDescent="0.2">
      <c r="A6" s="14" t="s">
        <v>143</v>
      </c>
      <c r="B6" s="14" t="s">
        <v>144</v>
      </c>
      <c r="C6" s="14" t="s">
        <v>145</v>
      </c>
      <c r="D6" s="14" t="s">
        <v>146</v>
      </c>
      <c r="E6" s="14" t="s">
        <v>147</v>
      </c>
      <c r="F6" s="14" t="s">
        <v>148</v>
      </c>
      <c r="G6" s="14" t="s">
        <v>149</v>
      </c>
      <c r="H6" s="14" t="s">
        <v>150</v>
      </c>
      <c r="I6" s="14" t="s">
        <v>139</v>
      </c>
      <c r="J6" s="14" t="s">
        <v>140</v>
      </c>
    </row>
    <row r="7" spans="1:28" ht="22.5" x14ac:dyDescent="0.2">
      <c r="A7" s="10" t="s">
        <v>458</v>
      </c>
      <c r="B7" s="15">
        <v>654</v>
      </c>
      <c r="C7" s="15">
        <v>412</v>
      </c>
      <c r="D7" s="15">
        <v>412</v>
      </c>
      <c r="E7" s="15">
        <v>242</v>
      </c>
      <c r="F7" s="15">
        <v>34</v>
      </c>
      <c r="G7" s="15">
        <v>211</v>
      </c>
      <c r="H7" s="16">
        <v>4457.7</v>
      </c>
      <c r="I7" s="16">
        <v>445.77</v>
      </c>
      <c r="J7" s="13">
        <v>0</v>
      </c>
    </row>
    <row r="10" spans="1:28" x14ac:dyDescent="0.2">
      <c r="L10" s="145" t="s">
        <v>151</v>
      </c>
      <c r="M10" s="145"/>
      <c r="N10" s="145"/>
      <c r="O10" s="145"/>
      <c r="P10" s="145"/>
      <c r="Q10" s="145"/>
      <c r="T10" s="146" t="s">
        <v>152</v>
      </c>
      <c r="U10" s="147"/>
      <c r="V10" s="147"/>
      <c r="W10" s="147"/>
      <c r="X10" s="147"/>
      <c r="Y10" s="147"/>
      <c r="Z10" s="147"/>
      <c r="AA10" s="147"/>
      <c r="AB10" s="147"/>
    </row>
    <row r="11" spans="1:28" ht="33.75" x14ac:dyDescent="0.2">
      <c r="A11" s="17" t="s">
        <v>153</v>
      </c>
      <c r="B11" s="17" t="s">
        <v>154</v>
      </c>
      <c r="C11" s="17" t="s">
        <v>155</v>
      </c>
      <c r="D11" s="17" t="s">
        <v>144</v>
      </c>
      <c r="E11" s="17" t="s">
        <v>145</v>
      </c>
      <c r="F11" s="17" t="s">
        <v>146</v>
      </c>
      <c r="G11" s="17" t="s">
        <v>147</v>
      </c>
      <c r="H11" s="17" t="s">
        <v>148</v>
      </c>
      <c r="I11" s="17" t="s">
        <v>156</v>
      </c>
      <c r="J11" s="17" t="s">
        <v>157</v>
      </c>
      <c r="K11" s="17" t="s">
        <v>158</v>
      </c>
      <c r="L11" s="17" t="s">
        <v>159</v>
      </c>
      <c r="M11" s="17" t="s">
        <v>160</v>
      </c>
      <c r="N11" s="17" t="s">
        <v>144</v>
      </c>
      <c r="O11" s="17" t="s">
        <v>145</v>
      </c>
      <c r="P11" s="17" t="s">
        <v>146</v>
      </c>
      <c r="Q11" s="17" t="s">
        <v>147</v>
      </c>
      <c r="S11" s="18" t="s">
        <v>161</v>
      </c>
      <c r="T11" s="19" t="s">
        <v>162</v>
      </c>
      <c r="U11" s="19" t="s">
        <v>163</v>
      </c>
      <c r="V11" s="19" t="s">
        <v>164</v>
      </c>
      <c r="W11" s="19" t="s">
        <v>165</v>
      </c>
      <c r="X11" s="19" t="s">
        <v>166</v>
      </c>
      <c r="Y11" s="19" t="s">
        <v>167</v>
      </c>
      <c r="Z11" s="19" t="s">
        <v>168</v>
      </c>
      <c r="AA11" s="19" t="s">
        <v>169</v>
      </c>
      <c r="AB11" s="19" t="s">
        <v>170</v>
      </c>
    </row>
    <row r="12" spans="1:28" x14ac:dyDescent="0.2">
      <c r="A12" s="15">
        <v>2850</v>
      </c>
      <c r="B12" s="15">
        <v>300</v>
      </c>
      <c r="C12" s="15" t="s">
        <v>171</v>
      </c>
      <c r="D12" s="15">
        <v>10</v>
      </c>
      <c r="E12" s="15">
        <v>8</v>
      </c>
      <c r="F12" s="15">
        <v>8</v>
      </c>
      <c r="G12" s="15">
        <v>2</v>
      </c>
      <c r="H12" s="15">
        <v>1</v>
      </c>
      <c r="I12" s="15">
        <v>1</v>
      </c>
      <c r="J12" s="20">
        <v>43731</v>
      </c>
      <c r="K12" s="20">
        <v>43475</v>
      </c>
      <c r="L12" s="21" t="s">
        <v>460</v>
      </c>
      <c r="M12" s="15">
        <v>16331603</v>
      </c>
      <c r="N12" s="15">
        <v>2</v>
      </c>
      <c r="O12" s="15">
        <v>0</v>
      </c>
      <c r="P12" s="15">
        <v>0</v>
      </c>
      <c r="Q12" s="15">
        <v>2</v>
      </c>
      <c r="S12" s="9" t="str">
        <f>TEXT(A12&amp;B12,0)</f>
        <v>2850300</v>
      </c>
      <c r="T12" s="15" t="str">
        <f>INDEX(Sheet2!C:C,MATCH(Summary!S12,Sheet2!W:W,0),0)</f>
        <v>JC20-670</v>
      </c>
      <c r="U12" s="15">
        <f>M12</f>
        <v>16331603</v>
      </c>
      <c r="V12" s="15"/>
      <c r="W12" s="15" t="s">
        <v>528</v>
      </c>
      <c r="X12" s="15" t="s">
        <v>529</v>
      </c>
      <c r="Y12" s="22">
        <f>VLOOKUP(T12,Sheet2!C:Q,15,0)</f>
        <v>25</v>
      </c>
      <c r="Z12" s="22">
        <f>Y12*I12*0.1</f>
        <v>2.5</v>
      </c>
      <c r="AA12" s="15" t="s">
        <v>172</v>
      </c>
      <c r="AB12" s="15"/>
    </row>
    <row r="13" spans="1:28" x14ac:dyDescent="0.2">
      <c r="A13" s="23">
        <v>2850</v>
      </c>
      <c r="B13" s="23">
        <v>508</v>
      </c>
      <c r="C13" s="15" t="s">
        <v>171</v>
      </c>
      <c r="D13" s="23">
        <v>34</v>
      </c>
      <c r="E13" s="23">
        <v>32</v>
      </c>
      <c r="F13" s="23">
        <v>32</v>
      </c>
      <c r="G13" s="23">
        <v>2</v>
      </c>
      <c r="H13" s="23">
        <v>2</v>
      </c>
      <c r="I13" s="23">
        <v>0</v>
      </c>
      <c r="J13" s="20">
        <v>43731</v>
      </c>
      <c r="K13" s="20">
        <v>43475</v>
      </c>
      <c r="L13" s="21" t="s">
        <v>461</v>
      </c>
      <c r="M13" s="15">
        <v>16331743</v>
      </c>
      <c r="N13" s="15">
        <v>2</v>
      </c>
      <c r="O13" s="15">
        <v>0</v>
      </c>
      <c r="P13" s="15">
        <v>0</v>
      </c>
      <c r="Q13" s="15">
        <v>2</v>
      </c>
      <c r="S13" s="9" t="str">
        <f>TEXT(A13&amp;B13,0)</f>
        <v>2850508</v>
      </c>
      <c r="T13" s="15" t="str">
        <f>INDEX(Sheet2!C:C,MATCH(Summary!S13,Sheet2!W:W,0),0)</f>
        <v>JC20-646</v>
      </c>
      <c r="U13" s="15">
        <f>M13</f>
        <v>16331743</v>
      </c>
      <c r="V13" s="15"/>
      <c r="W13" s="15" t="s">
        <v>528</v>
      </c>
      <c r="X13" s="15" t="s">
        <v>529</v>
      </c>
      <c r="Y13" s="22">
        <f>VLOOKUP(T13,Sheet2!C:Q,15,0)</f>
        <v>25</v>
      </c>
      <c r="Z13" s="22">
        <f>Y13*I13*0.1</f>
        <v>0</v>
      </c>
      <c r="AA13" s="15" t="s">
        <v>172</v>
      </c>
      <c r="AB13" s="15"/>
    </row>
    <row r="14" spans="1:28" x14ac:dyDescent="0.2">
      <c r="A14" s="148">
        <v>2851</v>
      </c>
      <c r="B14" s="148">
        <v>507</v>
      </c>
      <c r="C14" s="148" t="s">
        <v>173</v>
      </c>
      <c r="D14" s="148">
        <v>98</v>
      </c>
      <c r="E14" s="148">
        <v>54</v>
      </c>
      <c r="F14" s="148">
        <v>54</v>
      </c>
      <c r="G14" s="148">
        <v>44</v>
      </c>
      <c r="H14" s="148">
        <v>5</v>
      </c>
      <c r="I14" s="148">
        <v>39</v>
      </c>
      <c r="J14" s="149">
        <v>44097</v>
      </c>
      <c r="K14" s="149">
        <v>44105</v>
      </c>
      <c r="L14" s="15" t="s">
        <v>174</v>
      </c>
      <c r="M14" s="15">
        <v>16331414</v>
      </c>
      <c r="N14" s="15">
        <v>2</v>
      </c>
      <c r="O14" s="15">
        <v>0</v>
      </c>
      <c r="P14" s="15">
        <v>0</v>
      </c>
      <c r="Q14" s="15">
        <v>2</v>
      </c>
      <c r="S14" s="9" t="str">
        <f>TEXT(A14&amp;B14,0)</f>
        <v>2851507</v>
      </c>
      <c r="T14" s="15" t="str">
        <f>INDEX(Sheet2!C:C,MATCH(Summary!S14,Sheet2!W:W,0),0)</f>
        <v>JC20-647</v>
      </c>
      <c r="U14" s="15">
        <f t="shared" ref="U14:U51" si="0">M14</f>
        <v>16331414</v>
      </c>
      <c r="V14" s="15"/>
      <c r="W14" s="148" t="s">
        <v>175</v>
      </c>
      <c r="X14" s="139" t="s">
        <v>530</v>
      </c>
      <c r="Y14" s="22">
        <f>VLOOKUP(T14,Sheet2!C:Q,15,0)</f>
        <v>27.35</v>
      </c>
      <c r="Z14" s="142">
        <f>Y14*I14*0.1</f>
        <v>106.66500000000002</v>
      </c>
      <c r="AA14" s="148" t="s">
        <v>541</v>
      </c>
      <c r="AB14" s="15"/>
    </row>
    <row r="15" spans="1:28" x14ac:dyDescent="0.2">
      <c r="A15" s="140"/>
      <c r="B15" s="140"/>
      <c r="C15" s="140"/>
      <c r="D15" s="140"/>
      <c r="E15" s="140"/>
      <c r="F15" s="140"/>
      <c r="G15" s="140"/>
      <c r="H15" s="140"/>
      <c r="I15" s="140"/>
      <c r="J15" s="150"/>
      <c r="K15" s="150"/>
      <c r="L15" s="15" t="s">
        <v>194</v>
      </c>
      <c r="M15" s="15">
        <v>16331452</v>
      </c>
      <c r="N15" s="15">
        <v>2</v>
      </c>
      <c r="O15" s="15">
        <v>0</v>
      </c>
      <c r="P15" s="15">
        <v>0</v>
      </c>
      <c r="Q15" s="15">
        <v>2</v>
      </c>
      <c r="S15" s="9" t="str">
        <f>S14</f>
        <v>2851507</v>
      </c>
      <c r="T15" s="15" t="str">
        <f>INDEX(Sheet2!C:C,MATCH(Summary!S15,Sheet2!W:W,0),0)</f>
        <v>JC20-647</v>
      </c>
      <c r="U15" s="15">
        <f t="shared" si="0"/>
        <v>16331452</v>
      </c>
      <c r="V15" s="15"/>
      <c r="W15" s="140"/>
      <c r="X15" s="140"/>
      <c r="Y15" s="22">
        <f>VLOOKUP(T15,Sheet2!C:Q,15,0)</f>
        <v>27.35</v>
      </c>
      <c r="Z15" s="143"/>
      <c r="AA15" s="140"/>
      <c r="AB15" s="15"/>
    </row>
    <row r="16" spans="1:28" x14ac:dyDescent="0.2">
      <c r="A16" s="140"/>
      <c r="B16" s="140"/>
      <c r="C16" s="140"/>
      <c r="D16" s="140"/>
      <c r="E16" s="140"/>
      <c r="F16" s="140"/>
      <c r="G16" s="140"/>
      <c r="H16" s="140"/>
      <c r="I16" s="140"/>
      <c r="J16" s="150"/>
      <c r="K16" s="150"/>
      <c r="L16" s="15" t="s">
        <v>462</v>
      </c>
      <c r="M16" s="15">
        <v>16331464</v>
      </c>
      <c r="N16" s="15">
        <v>2</v>
      </c>
      <c r="O16" s="15">
        <v>0</v>
      </c>
      <c r="P16" s="15">
        <v>0</v>
      </c>
      <c r="Q16" s="15">
        <v>2</v>
      </c>
      <c r="S16" s="9" t="str">
        <f t="shared" ref="S16:S34" si="1">S15</f>
        <v>2851507</v>
      </c>
      <c r="T16" s="15" t="str">
        <f>INDEX(Sheet2!C:C,MATCH(Summary!S16,Sheet2!W:W,0),0)</f>
        <v>JC20-647</v>
      </c>
      <c r="U16" s="15">
        <f t="shared" ref="U16:U22" si="2">M16</f>
        <v>16331464</v>
      </c>
      <c r="V16" s="15"/>
      <c r="W16" s="140"/>
      <c r="X16" s="140"/>
      <c r="Y16" s="22">
        <f>VLOOKUP(T16,Sheet2!C:Q,15,0)</f>
        <v>27.35</v>
      </c>
      <c r="Z16" s="143"/>
      <c r="AA16" s="140"/>
      <c r="AB16" s="15"/>
    </row>
    <row r="17" spans="1:28" x14ac:dyDescent="0.2">
      <c r="A17" s="140"/>
      <c r="B17" s="140"/>
      <c r="C17" s="140"/>
      <c r="D17" s="140"/>
      <c r="E17" s="140"/>
      <c r="F17" s="140"/>
      <c r="G17" s="140"/>
      <c r="H17" s="140"/>
      <c r="I17" s="140"/>
      <c r="J17" s="150"/>
      <c r="K17" s="150"/>
      <c r="L17" s="15" t="s">
        <v>463</v>
      </c>
      <c r="M17" s="15">
        <v>16331473</v>
      </c>
      <c r="N17" s="15">
        <v>2</v>
      </c>
      <c r="O17" s="15">
        <v>0</v>
      </c>
      <c r="P17" s="15">
        <v>0</v>
      </c>
      <c r="Q17" s="15">
        <v>2</v>
      </c>
      <c r="S17" s="9" t="str">
        <f t="shared" si="1"/>
        <v>2851507</v>
      </c>
      <c r="T17" s="15" t="str">
        <f>INDEX(Sheet2!C:C,MATCH(Summary!S17,Sheet2!W:W,0),0)</f>
        <v>JC20-647</v>
      </c>
      <c r="U17" s="15">
        <f t="shared" si="2"/>
        <v>16331473</v>
      </c>
      <c r="V17" s="15"/>
      <c r="W17" s="140"/>
      <c r="X17" s="140"/>
      <c r="Y17" s="22">
        <f>VLOOKUP(T17,Sheet2!C:Q,15,0)</f>
        <v>27.35</v>
      </c>
      <c r="Z17" s="143"/>
      <c r="AA17" s="140"/>
      <c r="AB17" s="15"/>
    </row>
    <row r="18" spans="1:28" x14ac:dyDescent="0.2">
      <c r="A18" s="140"/>
      <c r="B18" s="140"/>
      <c r="C18" s="140"/>
      <c r="D18" s="140"/>
      <c r="E18" s="140"/>
      <c r="F18" s="140"/>
      <c r="G18" s="140"/>
      <c r="H18" s="140"/>
      <c r="I18" s="140"/>
      <c r="J18" s="150"/>
      <c r="K18" s="150"/>
      <c r="L18" s="15" t="s">
        <v>464</v>
      </c>
      <c r="M18" s="15">
        <v>16331482</v>
      </c>
      <c r="N18" s="15">
        <v>2</v>
      </c>
      <c r="O18" s="15">
        <v>0</v>
      </c>
      <c r="P18" s="15">
        <v>0</v>
      </c>
      <c r="Q18" s="15">
        <v>2</v>
      </c>
      <c r="S18" s="9" t="str">
        <f t="shared" si="1"/>
        <v>2851507</v>
      </c>
      <c r="T18" s="15" t="str">
        <f>INDEX(Sheet2!C:C,MATCH(Summary!S18,Sheet2!W:W,0),0)</f>
        <v>JC20-647</v>
      </c>
      <c r="U18" s="15">
        <f t="shared" si="2"/>
        <v>16331482</v>
      </c>
      <c r="V18" s="15"/>
      <c r="W18" s="140"/>
      <c r="X18" s="140"/>
      <c r="Y18" s="22">
        <f>VLOOKUP(T18,Sheet2!C:Q,15,0)</f>
        <v>27.35</v>
      </c>
      <c r="Z18" s="143"/>
      <c r="AA18" s="140"/>
      <c r="AB18" s="15"/>
    </row>
    <row r="19" spans="1:28" x14ac:dyDescent="0.2">
      <c r="A19" s="140"/>
      <c r="B19" s="140"/>
      <c r="C19" s="140"/>
      <c r="D19" s="140"/>
      <c r="E19" s="140"/>
      <c r="F19" s="140"/>
      <c r="G19" s="140"/>
      <c r="H19" s="140"/>
      <c r="I19" s="140"/>
      <c r="J19" s="150"/>
      <c r="K19" s="150"/>
      <c r="L19" s="15" t="s">
        <v>183</v>
      </c>
      <c r="M19" s="15">
        <v>16331488</v>
      </c>
      <c r="N19" s="15">
        <v>2</v>
      </c>
      <c r="O19" s="15">
        <v>0</v>
      </c>
      <c r="P19" s="15">
        <v>0</v>
      </c>
      <c r="Q19" s="15">
        <v>2</v>
      </c>
      <c r="S19" s="9" t="str">
        <f t="shared" si="1"/>
        <v>2851507</v>
      </c>
      <c r="T19" s="15" t="str">
        <f>INDEX(Sheet2!C:C,MATCH(Summary!S19,Sheet2!W:W,0),0)</f>
        <v>JC20-647</v>
      </c>
      <c r="U19" s="15">
        <f t="shared" si="2"/>
        <v>16331488</v>
      </c>
      <c r="V19" s="15"/>
      <c r="W19" s="140"/>
      <c r="X19" s="140"/>
      <c r="Y19" s="22">
        <f>VLOOKUP(T19,Sheet2!C:Q,15,0)</f>
        <v>27.35</v>
      </c>
      <c r="Z19" s="143"/>
      <c r="AA19" s="140"/>
      <c r="AB19" s="15"/>
    </row>
    <row r="20" spans="1:28" x14ac:dyDescent="0.2">
      <c r="A20" s="140"/>
      <c r="B20" s="140"/>
      <c r="C20" s="140"/>
      <c r="D20" s="140"/>
      <c r="E20" s="140"/>
      <c r="F20" s="140"/>
      <c r="G20" s="140"/>
      <c r="H20" s="140"/>
      <c r="I20" s="140"/>
      <c r="J20" s="150"/>
      <c r="K20" s="150"/>
      <c r="L20" s="15" t="s">
        <v>465</v>
      </c>
      <c r="M20" s="15">
        <v>16331489</v>
      </c>
      <c r="N20" s="15">
        <v>2</v>
      </c>
      <c r="O20" s="15">
        <v>0</v>
      </c>
      <c r="P20" s="15">
        <v>0</v>
      </c>
      <c r="Q20" s="15">
        <v>2</v>
      </c>
      <c r="S20" s="9" t="str">
        <f t="shared" si="1"/>
        <v>2851507</v>
      </c>
      <c r="T20" s="15" t="str">
        <f>INDEX(Sheet2!C:C,MATCH(Summary!S20,Sheet2!W:W,0),0)</f>
        <v>JC20-647</v>
      </c>
      <c r="U20" s="15">
        <f t="shared" si="2"/>
        <v>16331489</v>
      </c>
      <c r="V20" s="15"/>
      <c r="W20" s="140"/>
      <c r="X20" s="140"/>
      <c r="Y20" s="22">
        <f>VLOOKUP(T20,Sheet2!C:Q,15,0)</f>
        <v>27.35</v>
      </c>
      <c r="Z20" s="143"/>
      <c r="AA20" s="140"/>
      <c r="AB20" s="15"/>
    </row>
    <row r="21" spans="1:28" x14ac:dyDescent="0.2">
      <c r="A21" s="140"/>
      <c r="B21" s="140"/>
      <c r="C21" s="140"/>
      <c r="D21" s="140"/>
      <c r="E21" s="140"/>
      <c r="F21" s="140"/>
      <c r="G21" s="140"/>
      <c r="H21" s="140"/>
      <c r="I21" s="140"/>
      <c r="J21" s="150"/>
      <c r="K21" s="150"/>
      <c r="L21" s="15" t="s">
        <v>466</v>
      </c>
      <c r="M21" s="15">
        <v>16331504</v>
      </c>
      <c r="N21" s="15">
        <v>2</v>
      </c>
      <c r="O21" s="15">
        <v>0</v>
      </c>
      <c r="P21" s="15">
        <v>0</v>
      </c>
      <c r="Q21" s="15">
        <v>2</v>
      </c>
      <c r="S21" s="9" t="str">
        <f t="shared" si="1"/>
        <v>2851507</v>
      </c>
      <c r="T21" s="15" t="str">
        <f>INDEX(Sheet2!C:C,MATCH(Summary!S21,Sheet2!W:W,0),0)</f>
        <v>JC20-647</v>
      </c>
      <c r="U21" s="15">
        <f t="shared" si="2"/>
        <v>16331504</v>
      </c>
      <c r="V21" s="15"/>
      <c r="W21" s="140"/>
      <c r="X21" s="140"/>
      <c r="Y21" s="22">
        <f>VLOOKUP(T21,Sheet2!C:Q,15,0)</f>
        <v>27.35</v>
      </c>
      <c r="Z21" s="143"/>
      <c r="AA21" s="140"/>
      <c r="AB21" s="15"/>
    </row>
    <row r="22" spans="1:28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50"/>
      <c r="K22" s="150"/>
      <c r="L22" s="15" t="s">
        <v>467</v>
      </c>
      <c r="M22" s="15">
        <v>16331507</v>
      </c>
      <c r="N22" s="15">
        <v>2</v>
      </c>
      <c r="O22" s="15">
        <v>0</v>
      </c>
      <c r="P22" s="15">
        <v>0</v>
      </c>
      <c r="Q22" s="15">
        <v>2</v>
      </c>
      <c r="S22" s="9" t="str">
        <f t="shared" si="1"/>
        <v>2851507</v>
      </c>
      <c r="T22" s="15" t="str">
        <f>INDEX(Sheet2!C:C,MATCH(Summary!S22,Sheet2!W:W,0),0)</f>
        <v>JC20-647</v>
      </c>
      <c r="U22" s="15">
        <f t="shared" si="2"/>
        <v>16331507</v>
      </c>
      <c r="V22" s="15"/>
      <c r="W22" s="140"/>
      <c r="X22" s="140"/>
      <c r="Y22" s="22">
        <f>VLOOKUP(T22,Sheet2!C:Q,15,0)</f>
        <v>27.35</v>
      </c>
      <c r="Z22" s="143"/>
      <c r="AA22" s="140"/>
      <c r="AB22" s="15"/>
    </row>
    <row r="23" spans="1:28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50"/>
      <c r="K23" s="150"/>
      <c r="L23" s="15" t="s">
        <v>468</v>
      </c>
      <c r="M23" s="15">
        <v>16331516</v>
      </c>
      <c r="N23" s="15">
        <v>2</v>
      </c>
      <c r="O23" s="15">
        <v>0</v>
      </c>
      <c r="P23" s="15">
        <v>0</v>
      </c>
      <c r="Q23" s="15">
        <v>2</v>
      </c>
      <c r="S23" s="9" t="str">
        <f t="shared" si="1"/>
        <v>2851507</v>
      </c>
      <c r="T23" s="15" t="str">
        <f>INDEX(Sheet2!C:C,MATCH(Summary!S23,Sheet2!W:W,0),0)</f>
        <v>JC20-647</v>
      </c>
      <c r="U23" s="15">
        <f t="shared" si="0"/>
        <v>16331516</v>
      </c>
      <c r="V23" s="15"/>
      <c r="W23" s="140"/>
      <c r="X23" s="140"/>
      <c r="Y23" s="22">
        <f>VLOOKUP(T23,Sheet2!C:Q,15,0)</f>
        <v>27.35</v>
      </c>
      <c r="Z23" s="143"/>
      <c r="AA23" s="140"/>
      <c r="AB23" s="15"/>
    </row>
    <row r="24" spans="1:28" x14ac:dyDescent="0.2">
      <c r="A24" s="140"/>
      <c r="B24" s="140"/>
      <c r="C24" s="140"/>
      <c r="D24" s="140"/>
      <c r="E24" s="140"/>
      <c r="F24" s="140"/>
      <c r="G24" s="140"/>
      <c r="H24" s="140"/>
      <c r="I24" s="140"/>
      <c r="J24" s="150"/>
      <c r="K24" s="150"/>
      <c r="L24" s="15" t="s">
        <v>469</v>
      </c>
      <c r="M24" s="15">
        <v>16331529</v>
      </c>
      <c r="N24" s="15">
        <v>2</v>
      </c>
      <c r="O24" s="15">
        <v>0</v>
      </c>
      <c r="P24" s="15">
        <v>0</v>
      </c>
      <c r="Q24" s="15">
        <v>2</v>
      </c>
      <c r="S24" s="9" t="str">
        <f t="shared" si="1"/>
        <v>2851507</v>
      </c>
      <c r="T24" s="15" t="str">
        <f>INDEX(Sheet2!C:C,MATCH(Summary!S24,Sheet2!W:W,0),0)</f>
        <v>JC20-647</v>
      </c>
      <c r="U24" s="15">
        <f t="shared" si="0"/>
        <v>16331529</v>
      </c>
      <c r="V24" s="15"/>
      <c r="W24" s="140"/>
      <c r="X24" s="140"/>
      <c r="Y24" s="22">
        <f>VLOOKUP(T24,Sheet2!C:Q,15,0)</f>
        <v>27.35</v>
      </c>
      <c r="Z24" s="143"/>
      <c r="AA24" s="140"/>
      <c r="AB24" s="15"/>
    </row>
    <row r="25" spans="1:28" x14ac:dyDescent="0.2">
      <c r="A25" s="140"/>
      <c r="B25" s="140"/>
      <c r="C25" s="140"/>
      <c r="D25" s="140"/>
      <c r="E25" s="140"/>
      <c r="F25" s="140"/>
      <c r="G25" s="140"/>
      <c r="H25" s="140"/>
      <c r="I25" s="140"/>
      <c r="J25" s="150"/>
      <c r="K25" s="150"/>
      <c r="L25" s="15" t="s">
        <v>470</v>
      </c>
      <c r="M25" s="15">
        <v>16331533</v>
      </c>
      <c r="N25" s="15">
        <v>2</v>
      </c>
      <c r="O25" s="15">
        <v>0</v>
      </c>
      <c r="P25" s="15">
        <v>0</v>
      </c>
      <c r="Q25" s="15">
        <v>2</v>
      </c>
      <c r="S25" s="9" t="str">
        <f t="shared" si="1"/>
        <v>2851507</v>
      </c>
      <c r="T25" s="15" t="str">
        <f>INDEX(Sheet2!C:C,MATCH(Summary!S25,Sheet2!W:W,0),0)</f>
        <v>JC20-647</v>
      </c>
      <c r="U25" s="15">
        <f t="shared" si="0"/>
        <v>16331533</v>
      </c>
      <c r="V25" s="15"/>
      <c r="W25" s="140"/>
      <c r="X25" s="140"/>
      <c r="Y25" s="22">
        <f>VLOOKUP(T25,Sheet2!C:Q,15,0)</f>
        <v>27.35</v>
      </c>
      <c r="Z25" s="143"/>
      <c r="AA25" s="140"/>
      <c r="AB25" s="15"/>
    </row>
    <row r="26" spans="1:28" x14ac:dyDescent="0.2">
      <c r="A26" s="140"/>
      <c r="B26" s="140"/>
      <c r="C26" s="140"/>
      <c r="D26" s="140"/>
      <c r="E26" s="140"/>
      <c r="F26" s="140"/>
      <c r="G26" s="140"/>
      <c r="H26" s="140"/>
      <c r="I26" s="140"/>
      <c r="J26" s="150"/>
      <c r="K26" s="150"/>
      <c r="L26" s="15" t="s">
        <v>471</v>
      </c>
      <c r="M26" s="15">
        <v>16331549</v>
      </c>
      <c r="N26" s="15">
        <v>2</v>
      </c>
      <c r="O26" s="15">
        <v>0</v>
      </c>
      <c r="P26" s="15">
        <v>0</v>
      </c>
      <c r="Q26" s="15">
        <v>2</v>
      </c>
      <c r="S26" s="9" t="str">
        <f t="shared" si="1"/>
        <v>2851507</v>
      </c>
      <c r="T26" s="15" t="str">
        <f>INDEX(Sheet2!C:C,MATCH(Summary!S26,Sheet2!W:W,0),0)</f>
        <v>JC20-647</v>
      </c>
      <c r="U26" s="15">
        <f t="shared" si="0"/>
        <v>16331549</v>
      </c>
      <c r="V26" s="15"/>
      <c r="W26" s="140"/>
      <c r="X26" s="140"/>
      <c r="Y26" s="22">
        <f>VLOOKUP(T26,Sheet2!C:Q,15,0)</f>
        <v>27.35</v>
      </c>
      <c r="Z26" s="143"/>
      <c r="AA26" s="140"/>
      <c r="AB26" s="15"/>
    </row>
    <row r="27" spans="1:28" x14ac:dyDescent="0.2">
      <c r="A27" s="140"/>
      <c r="B27" s="140"/>
      <c r="C27" s="140"/>
      <c r="D27" s="140"/>
      <c r="E27" s="140"/>
      <c r="F27" s="140"/>
      <c r="G27" s="140"/>
      <c r="H27" s="140"/>
      <c r="I27" s="140"/>
      <c r="J27" s="150"/>
      <c r="K27" s="150"/>
      <c r="L27" s="15" t="s">
        <v>472</v>
      </c>
      <c r="M27" s="15">
        <v>16331556</v>
      </c>
      <c r="N27" s="15">
        <v>2</v>
      </c>
      <c r="O27" s="15">
        <v>0</v>
      </c>
      <c r="P27" s="15">
        <v>0</v>
      </c>
      <c r="Q27" s="15">
        <v>2</v>
      </c>
      <c r="S27" s="9" t="str">
        <f t="shared" si="1"/>
        <v>2851507</v>
      </c>
      <c r="T27" s="15" t="str">
        <f>INDEX(Sheet2!C:C,MATCH(Summary!S27,Sheet2!W:W,0),0)</f>
        <v>JC20-647</v>
      </c>
      <c r="U27" s="15">
        <f t="shared" si="0"/>
        <v>16331556</v>
      </c>
      <c r="V27" s="15"/>
      <c r="W27" s="140"/>
      <c r="X27" s="140"/>
      <c r="Y27" s="22">
        <f>VLOOKUP(T27,Sheet2!C:Q,15,0)</f>
        <v>27.35</v>
      </c>
      <c r="Z27" s="143"/>
      <c r="AA27" s="140"/>
      <c r="AB27" s="15"/>
    </row>
    <row r="28" spans="1:28" x14ac:dyDescent="0.2">
      <c r="A28" s="140"/>
      <c r="B28" s="140"/>
      <c r="C28" s="140"/>
      <c r="D28" s="140"/>
      <c r="E28" s="140"/>
      <c r="F28" s="140"/>
      <c r="G28" s="140"/>
      <c r="H28" s="140"/>
      <c r="I28" s="140"/>
      <c r="J28" s="150"/>
      <c r="K28" s="150"/>
      <c r="L28" s="15" t="s">
        <v>473</v>
      </c>
      <c r="M28" s="15">
        <v>16331568</v>
      </c>
      <c r="N28" s="15">
        <v>2</v>
      </c>
      <c r="O28" s="15">
        <v>0</v>
      </c>
      <c r="P28" s="15">
        <v>0</v>
      </c>
      <c r="Q28" s="15">
        <v>2</v>
      </c>
      <c r="S28" s="9" t="str">
        <f t="shared" si="1"/>
        <v>2851507</v>
      </c>
      <c r="T28" s="15" t="str">
        <f>INDEX(Sheet2!C:C,MATCH(Summary!S28,Sheet2!W:W,0),0)</f>
        <v>JC20-647</v>
      </c>
      <c r="U28" s="15">
        <f t="shared" si="0"/>
        <v>16331568</v>
      </c>
      <c r="V28" s="15"/>
      <c r="W28" s="140"/>
      <c r="X28" s="140"/>
      <c r="Y28" s="22">
        <f>VLOOKUP(T28,Sheet2!C:Q,15,0)</f>
        <v>27.35</v>
      </c>
      <c r="Z28" s="143"/>
      <c r="AA28" s="140"/>
      <c r="AB28" s="15"/>
    </row>
    <row r="29" spans="1:28" x14ac:dyDescent="0.2">
      <c r="A29" s="140"/>
      <c r="B29" s="140"/>
      <c r="C29" s="140"/>
      <c r="D29" s="140"/>
      <c r="E29" s="140"/>
      <c r="F29" s="140"/>
      <c r="G29" s="140"/>
      <c r="H29" s="140"/>
      <c r="I29" s="140"/>
      <c r="J29" s="150"/>
      <c r="K29" s="150"/>
      <c r="L29" s="15" t="s">
        <v>474</v>
      </c>
      <c r="M29" s="15">
        <v>16331589</v>
      </c>
      <c r="N29" s="15">
        <v>2</v>
      </c>
      <c r="O29" s="15">
        <v>0</v>
      </c>
      <c r="P29" s="15">
        <v>0</v>
      </c>
      <c r="Q29" s="15">
        <v>2</v>
      </c>
      <c r="S29" s="9" t="str">
        <f t="shared" si="1"/>
        <v>2851507</v>
      </c>
      <c r="T29" s="15" t="str">
        <f>INDEX(Sheet2!C:C,MATCH(Summary!S29,Sheet2!W:W,0),0)</f>
        <v>JC20-647</v>
      </c>
      <c r="U29" s="15">
        <f t="shared" si="0"/>
        <v>16331589</v>
      </c>
      <c r="V29" s="15"/>
      <c r="W29" s="140"/>
      <c r="X29" s="140"/>
      <c r="Y29" s="22">
        <f>VLOOKUP(T29,Sheet2!C:Q,15,0)</f>
        <v>27.35</v>
      </c>
      <c r="Z29" s="143"/>
      <c r="AA29" s="140"/>
      <c r="AB29" s="15"/>
    </row>
    <row r="30" spans="1:28" x14ac:dyDescent="0.2">
      <c r="A30" s="140"/>
      <c r="B30" s="140"/>
      <c r="C30" s="140"/>
      <c r="D30" s="140"/>
      <c r="E30" s="140"/>
      <c r="F30" s="140"/>
      <c r="G30" s="140"/>
      <c r="H30" s="140"/>
      <c r="I30" s="140"/>
      <c r="J30" s="150"/>
      <c r="K30" s="150"/>
      <c r="L30" s="15" t="s">
        <v>475</v>
      </c>
      <c r="M30" s="15">
        <v>16331593</v>
      </c>
      <c r="N30" s="15">
        <v>2</v>
      </c>
      <c r="O30" s="15">
        <v>0</v>
      </c>
      <c r="P30" s="15">
        <v>0</v>
      </c>
      <c r="Q30" s="15">
        <v>2</v>
      </c>
      <c r="S30" s="9" t="str">
        <f t="shared" si="1"/>
        <v>2851507</v>
      </c>
      <c r="T30" s="15" t="str">
        <f>INDEX(Sheet2!C:C,MATCH(Summary!S30,Sheet2!W:W,0),0)</f>
        <v>JC20-647</v>
      </c>
      <c r="U30" s="15">
        <f t="shared" si="0"/>
        <v>16331593</v>
      </c>
      <c r="V30" s="15"/>
      <c r="W30" s="140"/>
      <c r="X30" s="140"/>
      <c r="Y30" s="22">
        <f>VLOOKUP(T30,Sheet2!C:Q,15,0)</f>
        <v>27.35</v>
      </c>
      <c r="Z30" s="143"/>
      <c r="AA30" s="140"/>
      <c r="AB30" s="15"/>
    </row>
    <row r="31" spans="1:28" x14ac:dyDescent="0.2">
      <c r="A31" s="140"/>
      <c r="B31" s="140"/>
      <c r="C31" s="140"/>
      <c r="D31" s="140"/>
      <c r="E31" s="140"/>
      <c r="F31" s="140"/>
      <c r="G31" s="140"/>
      <c r="H31" s="140"/>
      <c r="I31" s="140"/>
      <c r="J31" s="150"/>
      <c r="K31" s="150"/>
      <c r="L31" s="15" t="s">
        <v>186</v>
      </c>
      <c r="M31" s="15">
        <v>16331608</v>
      </c>
      <c r="N31" s="15">
        <v>2</v>
      </c>
      <c r="O31" s="15">
        <v>0</v>
      </c>
      <c r="P31" s="15">
        <v>0</v>
      </c>
      <c r="Q31" s="15">
        <v>2</v>
      </c>
      <c r="S31" s="9" t="str">
        <f t="shared" si="1"/>
        <v>2851507</v>
      </c>
      <c r="T31" s="15" t="str">
        <f>INDEX(Sheet2!C:C,MATCH(Summary!S31,Sheet2!W:W,0),0)</f>
        <v>JC20-647</v>
      </c>
      <c r="U31" s="15">
        <f t="shared" si="0"/>
        <v>16331608</v>
      </c>
      <c r="V31" s="15"/>
      <c r="W31" s="140"/>
      <c r="X31" s="140"/>
      <c r="Y31" s="22">
        <f>VLOOKUP(T31,Sheet2!C:Q,15,0)</f>
        <v>27.35</v>
      </c>
      <c r="Z31" s="143"/>
      <c r="AA31" s="140"/>
      <c r="AB31" s="15"/>
    </row>
    <row r="32" spans="1:28" x14ac:dyDescent="0.2">
      <c r="A32" s="140"/>
      <c r="B32" s="140"/>
      <c r="C32" s="140"/>
      <c r="D32" s="140"/>
      <c r="E32" s="140"/>
      <c r="F32" s="140"/>
      <c r="G32" s="140"/>
      <c r="H32" s="140"/>
      <c r="I32" s="140"/>
      <c r="J32" s="150"/>
      <c r="K32" s="150"/>
      <c r="L32" s="24" t="s">
        <v>476</v>
      </c>
      <c r="M32" s="15">
        <v>16331613</v>
      </c>
      <c r="N32" s="15">
        <v>2</v>
      </c>
      <c r="O32" s="15">
        <v>0</v>
      </c>
      <c r="P32" s="15">
        <v>0</v>
      </c>
      <c r="Q32" s="15">
        <v>2</v>
      </c>
      <c r="S32" s="9" t="str">
        <f t="shared" si="1"/>
        <v>2851507</v>
      </c>
      <c r="T32" s="15" t="str">
        <f>INDEX(Sheet2!C:C,MATCH(Summary!S32,Sheet2!W:W,0),0)</f>
        <v>JC20-647</v>
      </c>
      <c r="U32" s="15">
        <f t="shared" si="0"/>
        <v>16331613</v>
      </c>
      <c r="V32" s="15"/>
      <c r="W32" s="140"/>
      <c r="X32" s="140"/>
      <c r="Y32" s="22">
        <f>VLOOKUP(T32,Sheet2!C:Q,15,0)</f>
        <v>27.35</v>
      </c>
      <c r="Z32" s="143"/>
      <c r="AA32" s="140"/>
      <c r="AB32" s="15"/>
    </row>
    <row r="33" spans="1:28" x14ac:dyDescent="0.2">
      <c r="A33" s="140"/>
      <c r="B33" s="140"/>
      <c r="C33" s="140"/>
      <c r="D33" s="140"/>
      <c r="E33" s="140"/>
      <c r="F33" s="140"/>
      <c r="G33" s="140"/>
      <c r="H33" s="140"/>
      <c r="I33" s="140"/>
      <c r="J33" s="150"/>
      <c r="K33" s="150"/>
      <c r="L33" s="15" t="s">
        <v>477</v>
      </c>
      <c r="M33" s="15">
        <v>16331616</v>
      </c>
      <c r="N33" s="15">
        <v>4</v>
      </c>
      <c r="O33" s="15">
        <v>0</v>
      </c>
      <c r="P33" s="15">
        <v>0</v>
      </c>
      <c r="Q33" s="15">
        <v>4</v>
      </c>
      <c r="S33" s="9" t="str">
        <f t="shared" si="1"/>
        <v>2851507</v>
      </c>
      <c r="T33" s="15" t="str">
        <f>INDEX(Sheet2!C:C,MATCH(Summary!S33,Sheet2!W:W,0),0)</f>
        <v>JC20-647</v>
      </c>
      <c r="U33" s="15">
        <f t="shared" si="0"/>
        <v>16331616</v>
      </c>
      <c r="V33" s="15"/>
      <c r="W33" s="140"/>
      <c r="X33" s="140"/>
      <c r="Y33" s="22">
        <f>VLOOKUP(T33,Sheet2!C:Q,15,0)</f>
        <v>27.35</v>
      </c>
      <c r="Z33" s="143"/>
      <c r="AA33" s="140"/>
      <c r="AB33" s="15"/>
    </row>
    <row r="34" spans="1:28" x14ac:dyDescent="0.2">
      <c r="A34" s="141"/>
      <c r="B34" s="141"/>
      <c r="C34" s="141"/>
      <c r="D34" s="141"/>
      <c r="E34" s="141"/>
      <c r="F34" s="141"/>
      <c r="G34" s="141"/>
      <c r="H34" s="141"/>
      <c r="I34" s="141"/>
      <c r="J34" s="151"/>
      <c r="K34" s="151"/>
      <c r="L34" s="15" t="s">
        <v>478</v>
      </c>
      <c r="M34" s="15">
        <v>16331623</v>
      </c>
      <c r="N34" s="15">
        <v>2</v>
      </c>
      <c r="O34" s="15">
        <v>0</v>
      </c>
      <c r="P34" s="15">
        <v>0</v>
      </c>
      <c r="Q34" s="15">
        <v>2</v>
      </c>
      <c r="S34" s="9" t="str">
        <f t="shared" si="1"/>
        <v>2851507</v>
      </c>
      <c r="T34" s="15" t="str">
        <f>INDEX(Sheet2!C:C,MATCH(Summary!S34,Sheet2!W:W,0),0)</f>
        <v>JC20-647</v>
      </c>
      <c r="U34" s="15">
        <f t="shared" si="0"/>
        <v>16331623</v>
      </c>
      <c r="V34" s="15"/>
      <c r="W34" s="141"/>
      <c r="X34" s="141"/>
      <c r="Y34" s="22">
        <f>VLOOKUP(T34,Sheet2!C:Q,15,0)</f>
        <v>27.35</v>
      </c>
      <c r="Z34" s="144"/>
      <c r="AA34" s="141"/>
      <c r="AB34" s="15"/>
    </row>
    <row r="35" spans="1:28" s="27" customFormat="1" x14ac:dyDescent="0.2">
      <c r="A35" s="133">
        <v>2851</v>
      </c>
      <c r="B35" s="133">
        <v>606</v>
      </c>
      <c r="C35" s="133" t="s">
        <v>178</v>
      </c>
      <c r="D35" s="133">
        <v>118</v>
      </c>
      <c r="E35" s="133">
        <v>96</v>
      </c>
      <c r="F35" s="133">
        <v>96</v>
      </c>
      <c r="G35" s="133">
        <v>22</v>
      </c>
      <c r="H35" s="133">
        <v>6</v>
      </c>
      <c r="I35" s="133">
        <v>16</v>
      </c>
      <c r="J35" s="134">
        <v>44097</v>
      </c>
      <c r="K35" s="134">
        <v>44105</v>
      </c>
      <c r="L35" s="26" t="s">
        <v>479</v>
      </c>
      <c r="M35" s="26">
        <v>16331430</v>
      </c>
      <c r="N35" s="26">
        <v>2</v>
      </c>
      <c r="O35" s="26">
        <v>0</v>
      </c>
      <c r="P35" s="26">
        <v>0</v>
      </c>
      <c r="Q35" s="26">
        <v>2</v>
      </c>
      <c r="S35" s="27" t="str">
        <f>TEXT(A35&amp;B35,0)</f>
        <v>2851606</v>
      </c>
      <c r="T35" s="26" t="str">
        <f>INDEX(Sheet2!C:C,MATCH(Summary!S35,Sheet2!W:W,0),0)</f>
        <v>JC20-665</v>
      </c>
      <c r="U35" s="26">
        <f t="shared" si="0"/>
        <v>16331430</v>
      </c>
      <c r="V35" s="26"/>
      <c r="W35" s="133" t="s">
        <v>179</v>
      </c>
      <c r="X35" s="129" t="s">
        <v>531</v>
      </c>
      <c r="Y35" s="42">
        <f>VLOOKUP(T35,Sheet2!C:Q,15,0)</f>
        <v>27.35</v>
      </c>
      <c r="Z35" s="132">
        <f>Y35*I35*0.1</f>
        <v>43.760000000000005</v>
      </c>
      <c r="AA35" s="133" t="s">
        <v>180</v>
      </c>
      <c r="AB35" s="26"/>
    </row>
    <row r="36" spans="1:28" s="27" customFormat="1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5"/>
      <c r="K36" s="135"/>
      <c r="L36" s="26" t="s">
        <v>480</v>
      </c>
      <c r="M36" s="26">
        <v>16331431</v>
      </c>
      <c r="N36" s="26">
        <v>2</v>
      </c>
      <c r="O36" s="26">
        <v>0</v>
      </c>
      <c r="P36" s="26">
        <v>0</v>
      </c>
      <c r="Q36" s="26">
        <v>2</v>
      </c>
      <c r="S36" s="27" t="str">
        <f>S35</f>
        <v>2851606</v>
      </c>
      <c r="T36" s="26" t="str">
        <f>INDEX(Sheet2!C:C,MATCH(Summary!S36,Sheet2!W:W,0),0)</f>
        <v>JC20-665</v>
      </c>
      <c r="U36" s="26">
        <f t="shared" si="0"/>
        <v>16331431</v>
      </c>
      <c r="V36" s="26"/>
      <c r="W36" s="130"/>
      <c r="X36" s="130"/>
      <c r="Y36" s="42">
        <f>VLOOKUP(T36,Sheet2!C:Q,15,0)</f>
        <v>27.35</v>
      </c>
      <c r="Z36" s="137"/>
      <c r="AA36" s="130"/>
      <c r="AB36" s="26"/>
    </row>
    <row r="37" spans="1:28" s="27" customFormat="1" x14ac:dyDescent="0.2">
      <c r="A37" s="130"/>
      <c r="B37" s="130"/>
      <c r="C37" s="130"/>
      <c r="D37" s="130"/>
      <c r="E37" s="130"/>
      <c r="F37" s="130"/>
      <c r="G37" s="130"/>
      <c r="H37" s="130"/>
      <c r="I37" s="130"/>
      <c r="J37" s="135"/>
      <c r="K37" s="135"/>
      <c r="L37" s="26" t="s">
        <v>481</v>
      </c>
      <c r="M37" s="26">
        <v>16331443</v>
      </c>
      <c r="N37" s="26">
        <v>2</v>
      </c>
      <c r="O37" s="26">
        <v>0</v>
      </c>
      <c r="P37" s="26">
        <v>0</v>
      </c>
      <c r="Q37" s="26">
        <v>2</v>
      </c>
      <c r="S37" s="27" t="str">
        <f t="shared" ref="S37:S99" si="3">S36</f>
        <v>2851606</v>
      </c>
      <c r="T37" s="26" t="str">
        <f>INDEX(Sheet2!C:C,MATCH(Summary!S37,Sheet2!W:W,0),0)</f>
        <v>JC20-665</v>
      </c>
      <c r="U37" s="26">
        <f t="shared" si="0"/>
        <v>16331443</v>
      </c>
      <c r="V37" s="26"/>
      <c r="W37" s="130"/>
      <c r="X37" s="130"/>
      <c r="Y37" s="42">
        <f>VLOOKUP(T37,Sheet2!C:Q,15,0)</f>
        <v>27.35</v>
      </c>
      <c r="Z37" s="137"/>
      <c r="AA37" s="130"/>
      <c r="AB37" s="26"/>
    </row>
    <row r="38" spans="1:28" s="27" customFormat="1" x14ac:dyDescent="0.2">
      <c r="A38" s="130"/>
      <c r="B38" s="130"/>
      <c r="C38" s="130"/>
      <c r="D38" s="130"/>
      <c r="E38" s="130"/>
      <c r="F38" s="130"/>
      <c r="G38" s="130"/>
      <c r="H38" s="130"/>
      <c r="I38" s="130"/>
      <c r="J38" s="135"/>
      <c r="K38" s="135"/>
      <c r="L38" s="26" t="s">
        <v>198</v>
      </c>
      <c r="M38" s="26">
        <v>16331462</v>
      </c>
      <c r="N38" s="26">
        <v>2</v>
      </c>
      <c r="O38" s="26">
        <v>0</v>
      </c>
      <c r="P38" s="26">
        <v>0</v>
      </c>
      <c r="Q38" s="26">
        <v>2</v>
      </c>
      <c r="S38" s="27" t="str">
        <f t="shared" si="3"/>
        <v>2851606</v>
      </c>
      <c r="T38" s="26" t="str">
        <f>INDEX(Sheet2!C:C,MATCH(Summary!S38,Sheet2!W:W,0),0)</f>
        <v>JC20-665</v>
      </c>
      <c r="U38" s="26">
        <f t="shared" si="0"/>
        <v>16331462</v>
      </c>
      <c r="V38" s="26"/>
      <c r="W38" s="130"/>
      <c r="X38" s="130"/>
      <c r="Y38" s="42">
        <f>VLOOKUP(T38,Sheet2!C:Q,15,0)</f>
        <v>27.35</v>
      </c>
      <c r="Z38" s="137"/>
      <c r="AA38" s="130"/>
      <c r="AB38" s="26"/>
    </row>
    <row r="39" spans="1:28" s="27" customFormat="1" x14ac:dyDescent="0.2">
      <c r="A39" s="130"/>
      <c r="B39" s="130"/>
      <c r="C39" s="130"/>
      <c r="D39" s="130"/>
      <c r="E39" s="130"/>
      <c r="F39" s="130"/>
      <c r="G39" s="130"/>
      <c r="H39" s="130"/>
      <c r="I39" s="130"/>
      <c r="J39" s="135"/>
      <c r="K39" s="135"/>
      <c r="L39" s="26" t="s">
        <v>482</v>
      </c>
      <c r="M39" s="26">
        <v>16331477</v>
      </c>
      <c r="N39" s="26">
        <v>2</v>
      </c>
      <c r="O39" s="26">
        <v>0</v>
      </c>
      <c r="P39" s="26">
        <v>0</v>
      </c>
      <c r="Q39" s="26">
        <v>2</v>
      </c>
      <c r="S39" s="27" t="str">
        <f t="shared" si="3"/>
        <v>2851606</v>
      </c>
      <c r="T39" s="26" t="str">
        <f>INDEX(Sheet2!C:C,MATCH(Summary!S39,Sheet2!W:W,0),0)</f>
        <v>JC20-665</v>
      </c>
      <c r="U39" s="26">
        <f t="shared" si="0"/>
        <v>16331477</v>
      </c>
      <c r="V39" s="26"/>
      <c r="W39" s="130"/>
      <c r="X39" s="130"/>
      <c r="Y39" s="42">
        <f>VLOOKUP(T39,Sheet2!C:Q,15,0)</f>
        <v>27.35</v>
      </c>
      <c r="Z39" s="137"/>
      <c r="AA39" s="130"/>
      <c r="AB39" s="26"/>
    </row>
    <row r="40" spans="1:28" s="27" customFormat="1" x14ac:dyDescent="0.2">
      <c r="A40" s="130"/>
      <c r="B40" s="130"/>
      <c r="C40" s="130"/>
      <c r="D40" s="130"/>
      <c r="E40" s="130"/>
      <c r="F40" s="130"/>
      <c r="G40" s="130"/>
      <c r="H40" s="130"/>
      <c r="I40" s="130"/>
      <c r="J40" s="135"/>
      <c r="K40" s="135"/>
      <c r="L40" s="26" t="s">
        <v>483</v>
      </c>
      <c r="M40" s="26">
        <v>16331480</v>
      </c>
      <c r="N40" s="26">
        <v>2</v>
      </c>
      <c r="O40" s="26">
        <v>0</v>
      </c>
      <c r="P40" s="26">
        <v>0</v>
      </c>
      <c r="Q40" s="26">
        <v>2</v>
      </c>
      <c r="S40" s="27" t="str">
        <f t="shared" si="3"/>
        <v>2851606</v>
      </c>
      <c r="T40" s="26" t="str">
        <f>INDEX(Sheet2!C:C,MATCH(Summary!S40,Sheet2!W:W,0),0)</f>
        <v>JC20-665</v>
      </c>
      <c r="U40" s="26">
        <f t="shared" si="0"/>
        <v>16331480</v>
      </c>
      <c r="V40" s="26"/>
      <c r="W40" s="130"/>
      <c r="X40" s="130"/>
      <c r="Y40" s="42">
        <f>VLOOKUP(T40,Sheet2!C:Q,15,0)</f>
        <v>27.35</v>
      </c>
      <c r="Z40" s="137"/>
      <c r="AA40" s="130"/>
      <c r="AB40" s="26"/>
    </row>
    <row r="41" spans="1:28" s="27" customFormat="1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5"/>
      <c r="K41" s="135"/>
      <c r="L41" s="26" t="s">
        <v>199</v>
      </c>
      <c r="M41" s="26">
        <v>16331483</v>
      </c>
      <c r="N41" s="26">
        <v>2</v>
      </c>
      <c r="O41" s="26">
        <v>0</v>
      </c>
      <c r="P41" s="26">
        <v>0</v>
      </c>
      <c r="Q41" s="26">
        <v>2</v>
      </c>
      <c r="S41" s="27" t="str">
        <f t="shared" si="3"/>
        <v>2851606</v>
      </c>
      <c r="T41" s="26" t="str">
        <f>INDEX(Sheet2!C:C,MATCH(Summary!S41,Sheet2!W:W,0),0)</f>
        <v>JC20-665</v>
      </c>
      <c r="U41" s="26">
        <f t="shared" si="0"/>
        <v>16331483</v>
      </c>
      <c r="V41" s="26"/>
      <c r="W41" s="130"/>
      <c r="X41" s="130"/>
      <c r="Y41" s="42">
        <f>VLOOKUP(T41,Sheet2!C:Q,15,0)</f>
        <v>27.35</v>
      </c>
      <c r="Z41" s="137"/>
      <c r="AA41" s="130"/>
      <c r="AB41" s="26"/>
    </row>
    <row r="42" spans="1:28" s="27" customForma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5"/>
      <c r="K42" s="135"/>
      <c r="L42" s="26" t="s">
        <v>183</v>
      </c>
      <c r="M42" s="26">
        <v>16331488</v>
      </c>
      <c r="N42" s="26">
        <v>2</v>
      </c>
      <c r="O42" s="26">
        <v>0</v>
      </c>
      <c r="P42" s="26">
        <v>0</v>
      </c>
      <c r="Q42" s="26">
        <v>2</v>
      </c>
      <c r="S42" s="27" t="str">
        <f t="shared" si="3"/>
        <v>2851606</v>
      </c>
      <c r="T42" s="26" t="str">
        <f>INDEX(Sheet2!C:C,MATCH(Summary!S42,Sheet2!W:W,0),0)</f>
        <v>JC20-665</v>
      </c>
      <c r="U42" s="26">
        <f t="shared" si="0"/>
        <v>16331488</v>
      </c>
      <c r="V42" s="26"/>
      <c r="W42" s="130"/>
      <c r="X42" s="130"/>
      <c r="Y42" s="42">
        <f>VLOOKUP(T42,Sheet2!C:Q,15,0)</f>
        <v>27.35</v>
      </c>
      <c r="Z42" s="137"/>
      <c r="AA42" s="130"/>
      <c r="AB42" s="26"/>
    </row>
    <row r="43" spans="1:28" s="27" customFormat="1" x14ac:dyDescent="0.2">
      <c r="A43" s="130"/>
      <c r="B43" s="130"/>
      <c r="C43" s="130"/>
      <c r="D43" s="130"/>
      <c r="E43" s="130"/>
      <c r="F43" s="130"/>
      <c r="G43" s="130"/>
      <c r="H43" s="130"/>
      <c r="I43" s="130"/>
      <c r="J43" s="135"/>
      <c r="K43" s="135"/>
      <c r="L43" s="26" t="s">
        <v>465</v>
      </c>
      <c r="M43" s="26">
        <v>16331489</v>
      </c>
      <c r="N43" s="26">
        <v>2</v>
      </c>
      <c r="O43" s="26">
        <v>0</v>
      </c>
      <c r="P43" s="26">
        <v>0</v>
      </c>
      <c r="Q43" s="26">
        <v>2</v>
      </c>
      <c r="S43" s="27" t="str">
        <f t="shared" si="3"/>
        <v>2851606</v>
      </c>
      <c r="T43" s="26" t="str">
        <f>INDEX(Sheet2!C:C,MATCH(Summary!S43,Sheet2!W:W,0),0)</f>
        <v>JC20-665</v>
      </c>
      <c r="U43" s="26">
        <f t="shared" si="0"/>
        <v>16331489</v>
      </c>
      <c r="V43" s="26"/>
      <c r="W43" s="130"/>
      <c r="X43" s="130"/>
      <c r="Y43" s="42">
        <f>VLOOKUP(T43,Sheet2!C:Q,15,0)</f>
        <v>27.35</v>
      </c>
      <c r="Z43" s="137"/>
      <c r="AA43" s="130"/>
      <c r="AB43" s="26"/>
    </row>
    <row r="44" spans="1:28" s="27" customFormat="1" x14ac:dyDescent="0.2">
      <c r="A44" s="130"/>
      <c r="B44" s="130"/>
      <c r="C44" s="130"/>
      <c r="D44" s="130"/>
      <c r="E44" s="130"/>
      <c r="F44" s="130"/>
      <c r="G44" s="130"/>
      <c r="H44" s="130"/>
      <c r="I44" s="130"/>
      <c r="J44" s="135"/>
      <c r="K44" s="135"/>
      <c r="L44" s="26" t="s">
        <v>200</v>
      </c>
      <c r="M44" s="26">
        <v>16331495</v>
      </c>
      <c r="N44" s="26">
        <v>2</v>
      </c>
      <c r="O44" s="26">
        <v>0</v>
      </c>
      <c r="P44" s="26">
        <v>0</v>
      </c>
      <c r="Q44" s="26">
        <v>2</v>
      </c>
      <c r="S44" s="27" t="str">
        <f t="shared" si="3"/>
        <v>2851606</v>
      </c>
      <c r="T44" s="26" t="str">
        <f>INDEX(Sheet2!C:C,MATCH(Summary!S44,Sheet2!W:W,0),0)</f>
        <v>JC20-665</v>
      </c>
      <c r="U44" s="26">
        <f t="shared" si="0"/>
        <v>16331495</v>
      </c>
      <c r="V44" s="26"/>
      <c r="W44" s="130"/>
      <c r="X44" s="130"/>
      <c r="Y44" s="42">
        <f>VLOOKUP(T44,Sheet2!C:Q,15,0)</f>
        <v>27.35</v>
      </c>
      <c r="Z44" s="137"/>
      <c r="AA44" s="130"/>
      <c r="AB44" s="26"/>
    </row>
    <row r="45" spans="1:28" s="27" customFormat="1" x14ac:dyDescent="0.2">
      <c r="A45" s="130"/>
      <c r="B45" s="130"/>
      <c r="C45" s="130"/>
      <c r="D45" s="130"/>
      <c r="E45" s="130"/>
      <c r="F45" s="130"/>
      <c r="G45" s="130"/>
      <c r="H45" s="130"/>
      <c r="I45" s="130"/>
      <c r="J45" s="135"/>
      <c r="K45" s="135"/>
      <c r="L45" s="25" t="s">
        <v>468</v>
      </c>
      <c r="M45" s="25">
        <v>16331516</v>
      </c>
      <c r="N45" s="25">
        <v>2</v>
      </c>
      <c r="O45" s="25">
        <v>0</v>
      </c>
      <c r="P45" s="25">
        <v>0</v>
      </c>
      <c r="Q45" s="25">
        <v>2</v>
      </c>
      <c r="S45" s="27" t="str">
        <f t="shared" si="3"/>
        <v>2851606</v>
      </c>
      <c r="T45" s="25" t="str">
        <f>INDEX(Sheet2!C:C,MATCH(Summary!S45,Sheet2!W:W,0),0)</f>
        <v>JC20-665</v>
      </c>
      <c r="U45" s="25">
        <f t="shared" si="0"/>
        <v>16331516</v>
      </c>
      <c r="V45" s="25"/>
      <c r="W45" s="130"/>
      <c r="X45" s="130"/>
      <c r="Y45" s="28">
        <f>VLOOKUP(T45,Sheet2!C:Q,15,0)</f>
        <v>27.35</v>
      </c>
      <c r="Z45" s="137"/>
      <c r="AA45" s="130"/>
      <c r="AB45" s="25"/>
    </row>
    <row r="46" spans="1:28" s="27" customFormat="1" ht="15.75" customHeight="1" x14ac:dyDescent="0.2">
      <c r="A46" s="26">
        <v>2851</v>
      </c>
      <c r="B46" s="26">
        <v>804</v>
      </c>
      <c r="C46" s="26" t="s">
        <v>484</v>
      </c>
      <c r="D46" s="26">
        <v>96</v>
      </c>
      <c r="E46" s="26">
        <v>94</v>
      </c>
      <c r="F46" s="26">
        <v>94</v>
      </c>
      <c r="G46" s="26">
        <v>2</v>
      </c>
      <c r="H46" s="26">
        <v>5</v>
      </c>
      <c r="I46" s="26">
        <v>0</v>
      </c>
      <c r="J46" s="43">
        <v>43731</v>
      </c>
      <c r="K46" s="43">
        <v>43475</v>
      </c>
      <c r="L46" s="25" t="s">
        <v>71</v>
      </c>
      <c r="M46" s="25">
        <v>16331864</v>
      </c>
      <c r="N46" s="25">
        <v>2</v>
      </c>
      <c r="O46" s="25">
        <v>0</v>
      </c>
      <c r="P46" s="25">
        <v>0</v>
      </c>
      <c r="Q46" s="25">
        <v>2</v>
      </c>
      <c r="S46" s="27" t="str">
        <f>TEXT(A46&amp;B46,0)</f>
        <v>2851804</v>
      </c>
      <c r="T46" s="26" t="str">
        <f>INDEX(Sheet2!C:C,MATCH(Summary!S46,Sheet2!W:W,0),0)</f>
        <v>JC20-653</v>
      </c>
      <c r="U46" s="26">
        <f t="shared" ref="U46" si="4">M46</f>
        <v>16331864</v>
      </c>
      <c r="V46" s="26"/>
      <c r="W46" s="15" t="s">
        <v>528</v>
      </c>
      <c r="X46" s="15" t="s">
        <v>529</v>
      </c>
      <c r="Y46" s="28">
        <f>VLOOKUP(T46,Sheet2!C:Q,15,0)</f>
        <v>27.35</v>
      </c>
      <c r="Z46" s="42">
        <f>Y46*I46*0.1</f>
        <v>0</v>
      </c>
      <c r="AA46" s="26" t="s">
        <v>532</v>
      </c>
      <c r="AB46" s="26"/>
    </row>
    <row r="47" spans="1:28" s="27" customFormat="1" x14ac:dyDescent="0.2">
      <c r="A47" s="133">
        <v>2852</v>
      </c>
      <c r="B47" s="133">
        <v>209</v>
      </c>
      <c r="C47" s="133" t="s">
        <v>193</v>
      </c>
      <c r="D47" s="133">
        <v>40</v>
      </c>
      <c r="E47" s="133">
        <v>32</v>
      </c>
      <c r="F47" s="133">
        <v>32</v>
      </c>
      <c r="G47" s="133">
        <v>8</v>
      </c>
      <c r="H47" s="133">
        <v>2</v>
      </c>
      <c r="I47" s="133">
        <v>6</v>
      </c>
      <c r="J47" s="134">
        <v>44097</v>
      </c>
      <c r="K47" s="134">
        <v>44105</v>
      </c>
      <c r="L47" s="26" t="s">
        <v>181</v>
      </c>
      <c r="M47" s="26">
        <v>16331447</v>
      </c>
      <c r="N47" s="26">
        <v>2</v>
      </c>
      <c r="O47" s="26">
        <v>0</v>
      </c>
      <c r="P47" s="26">
        <v>0</v>
      </c>
      <c r="Q47" s="26">
        <v>2</v>
      </c>
      <c r="S47" s="27" t="str">
        <f>TEXT(A47&amp;B47,0)</f>
        <v>2852209</v>
      </c>
      <c r="T47" s="26" t="str">
        <f>INDEX(Sheet2!C:C,MATCH(Summary!S47,Sheet2!W:W,0),0)</f>
        <v>JC20-678</v>
      </c>
      <c r="U47" s="26">
        <f t="shared" si="0"/>
        <v>16331447</v>
      </c>
      <c r="V47" s="26"/>
      <c r="W47" s="133" t="s">
        <v>195</v>
      </c>
      <c r="X47" s="129" t="s">
        <v>533</v>
      </c>
      <c r="Y47" s="42">
        <f>VLOOKUP(T47,Sheet2!C:Q,15,0)</f>
        <v>31.59</v>
      </c>
      <c r="Z47" s="132">
        <f t="shared" ref="Z47" si="5">Y47*I47*0.1</f>
        <v>18.954000000000001</v>
      </c>
      <c r="AA47" s="133" t="s">
        <v>196</v>
      </c>
      <c r="AB47" s="26"/>
    </row>
    <row r="48" spans="1:28" s="27" customFormat="1" x14ac:dyDescent="0.2">
      <c r="A48" s="130"/>
      <c r="B48" s="130"/>
      <c r="C48" s="130"/>
      <c r="D48" s="130"/>
      <c r="E48" s="130"/>
      <c r="F48" s="130"/>
      <c r="G48" s="130"/>
      <c r="H48" s="130"/>
      <c r="I48" s="130"/>
      <c r="J48" s="135"/>
      <c r="K48" s="135"/>
      <c r="L48" s="26" t="s">
        <v>485</v>
      </c>
      <c r="M48" s="26">
        <v>16331493</v>
      </c>
      <c r="N48" s="26">
        <v>2</v>
      </c>
      <c r="O48" s="26">
        <v>0</v>
      </c>
      <c r="P48" s="26">
        <v>0</v>
      </c>
      <c r="Q48" s="26">
        <v>2</v>
      </c>
      <c r="S48" s="27" t="str">
        <f t="shared" si="3"/>
        <v>2852209</v>
      </c>
      <c r="T48" s="26" t="str">
        <f>INDEX(Sheet2!C:C,MATCH(Summary!S48,Sheet2!W:W,0),0)</f>
        <v>JC20-678</v>
      </c>
      <c r="U48" s="26">
        <f t="shared" si="0"/>
        <v>16331493</v>
      </c>
      <c r="V48" s="26"/>
      <c r="W48" s="130"/>
      <c r="X48" s="130"/>
      <c r="Y48" s="42">
        <f>VLOOKUP(T48,Sheet2!C:Q,15,0)</f>
        <v>31.59</v>
      </c>
      <c r="Z48" s="137"/>
      <c r="AA48" s="130"/>
      <c r="AB48" s="26"/>
    </row>
    <row r="49" spans="1:28" s="27" customFormat="1" x14ac:dyDescent="0.2">
      <c r="A49" s="130"/>
      <c r="B49" s="130"/>
      <c r="C49" s="130"/>
      <c r="D49" s="130"/>
      <c r="E49" s="130"/>
      <c r="F49" s="130"/>
      <c r="G49" s="130"/>
      <c r="H49" s="130"/>
      <c r="I49" s="130"/>
      <c r="J49" s="135"/>
      <c r="K49" s="135"/>
      <c r="L49" s="26" t="s">
        <v>486</v>
      </c>
      <c r="M49" s="26">
        <v>16331501</v>
      </c>
      <c r="N49" s="26">
        <v>2</v>
      </c>
      <c r="O49" s="26">
        <v>0</v>
      </c>
      <c r="P49" s="26">
        <v>0</v>
      </c>
      <c r="Q49" s="26">
        <v>2</v>
      </c>
      <c r="S49" s="27" t="str">
        <f t="shared" si="3"/>
        <v>2852209</v>
      </c>
      <c r="T49" s="26" t="str">
        <f>INDEX(Sheet2!C:C,MATCH(Summary!S49,Sheet2!W:W,0),0)</f>
        <v>JC20-678</v>
      </c>
      <c r="U49" s="26">
        <f t="shared" ref="U49" si="6">M49</f>
        <v>16331501</v>
      </c>
      <c r="V49" s="26"/>
      <c r="W49" s="130"/>
      <c r="X49" s="130"/>
      <c r="Y49" s="42">
        <f>VLOOKUP(T49,Sheet2!C:Q,15,0)</f>
        <v>31.59</v>
      </c>
      <c r="Z49" s="137"/>
      <c r="AA49" s="130"/>
      <c r="AB49" s="26"/>
    </row>
    <row r="50" spans="1:28" s="27" customFormat="1" x14ac:dyDescent="0.2">
      <c r="A50" s="131"/>
      <c r="B50" s="131"/>
      <c r="C50" s="131"/>
      <c r="D50" s="131"/>
      <c r="E50" s="131"/>
      <c r="F50" s="131"/>
      <c r="G50" s="131"/>
      <c r="H50" s="131"/>
      <c r="I50" s="131"/>
      <c r="J50" s="136"/>
      <c r="K50" s="136"/>
      <c r="L50" s="26" t="s">
        <v>184</v>
      </c>
      <c r="M50" s="26">
        <v>16331518</v>
      </c>
      <c r="N50" s="26">
        <v>2</v>
      </c>
      <c r="O50" s="26">
        <v>0</v>
      </c>
      <c r="P50" s="26">
        <v>0</v>
      </c>
      <c r="Q50" s="26">
        <v>2</v>
      </c>
      <c r="S50" s="27" t="str">
        <f>S48</f>
        <v>2852209</v>
      </c>
      <c r="T50" s="26" t="str">
        <f>INDEX(Sheet2!C:C,MATCH(Summary!S50,Sheet2!W:W,0),0)</f>
        <v>JC20-678</v>
      </c>
      <c r="U50" s="26">
        <f t="shared" si="0"/>
        <v>16331518</v>
      </c>
      <c r="V50" s="26"/>
      <c r="W50" s="131"/>
      <c r="X50" s="131"/>
      <c r="Y50" s="42">
        <f>VLOOKUP(T50,Sheet2!C:Q,15,0)</f>
        <v>31.59</v>
      </c>
      <c r="Z50" s="138"/>
      <c r="AA50" s="131"/>
      <c r="AB50" s="26"/>
    </row>
    <row r="51" spans="1:28" s="27" customFormat="1" ht="12.75" customHeight="1" x14ac:dyDescent="0.2">
      <c r="A51" s="133">
        <v>2852</v>
      </c>
      <c r="B51" s="133">
        <v>605</v>
      </c>
      <c r="C51" s="133" t="s">
        <v>193</v>
      </c>
      <c r="D51" s="133">
        <v>22</v>
      </c>
      <c r="E51" s="133">
        <v>0</v>
      </c>
      <c r="F51" s="133">
        <v>0</v>
      </c>
      <c r="G51" s="133">
        <v>22</v>
      </c>
      <c r="H51" s="133">
        <v>1</v>
      </c>
      <c r="I51" s="133">
        <v>21</v>
      </c>
      <c r="J51" s="134">
        <v>44097</v>
      </c>
      <c r="K51" s="134">
        <v>44105</v>
      </c>
      <c r="L51" s="26" t="s">
        <v>487</v>
      </c>
      <c r="M51" s="26">
        <v>16331506</v>
      </c>
      <c r="N51" s="26">
        <v>2</v>
      </c>
      <c r="O51" s="26">
        <v>0</v>
      </c>
      <c r="P51" s="26">
        <v>0</v>
      </c>
      <c r="Q51" s="26">
        <v>2</v>
      </c>
      <c r="S51" s="27" t="str">
        <f>TEXT(A51&amp;B51,0)</f>
        <v>2852605</v>
      </c>
      <c r="T51" s="26" t="str">
        <f>INDEX(Sheet2!C:C,MATCH(Summary!S51,Sheet2!W:W,0),0)</f>
        <v>JC20-666</v>
      </c>
      <c r="U51" s="26">
        <f t="shared" si="0"/>
        <v>16331506</v>
      </c>
      <c r="V51" s="26"/>
      <c r="W51" s="133" t="s">
        <v>195</v>
      </c>
      <c r="X51" s="129" t="s">
        <v>533</v>
      </c>
      <c r="Y51" s="42">
        <f>VLOOKUP(T51,Sheet2!C:Q,15,0)</f>
        <v>31.59</v>
      </c>
      <c r="Z51" s="132">
        <f t="shared" ref="Z51" si="7">Y51*I51*0.1</f>
        <v>66.338999999999999</v>
      </c>
      <c r="AA51" s="133" t="s">
        <v>196</v>
      </c>
      <c r="AB51" s="26"/>
    </row>
    <row r="52" spans="1:28" s="27" customFormat="1" x14ac:dyDescent="0.2">
      <c r="A52" s="130"/>
      <c r="B52" s="130"/>
      <c r="C52" s="130"/>
      <c r="D52" s="130"/>
      <c r="E52" s="130"/>
      <c r="F52" s="130"/>
      <c r="G52" s="130"/>
      <c r="H52" s="130"/>
      <c r="I52" s="130"/>
      <c r="J52" s="135"/>
      <c r="K52" s="135"/>
      <c r="L52" s="26" t="s">
        <v>488</v>
      </c>
      <c r="M52" s="26">
        <v>16331574</v>
      </c>
      <c r="N52" s="26">
        <v>2</v>
      </c>
      <c r="O52" s="26">
        <v>0</v>
      </c>
      <c r="P52" s="26">
        <v>0</v>
      </c>
      <c r="Q52" s="26">
        <v>2</v>
      </c>
      <c r="S52" s="27" t="str">
        <f t="shared" si="3"/>
        <v>2852605</v>
      </c>
      <c r="T52" s="26" t="str">
        <f>INDEX(Sheet2!C:C,MATCH(Summary!S52,Sheet2!W:W,0),0)</f>
        <v>JC20-666</v>
      </c>
      <c r="U52" s="26">
        <f t="shared" ref="U52:U62" si="8">M52</f>
        <v>16331574</v>
      </c>
      <c r="V52" s="26"/>
      <c r="W52" s="130"/>
      <c r="X52" s="130"/>
      <c r="Y52" s="42">
        <f>VLOOKUP(T52,Sheet2!C:Q,15,0)</f>
        <v>31.59</v>
      </c>
      <c r="Z52" s="137"/>
      <c r="AA52" s="130"/>
      <c r="AB52" s="26"/>
    </row>
    <row r="53" spans="1:28" s="27" customFormat="1" x14ac:dyDescent="0.2">
      <c r="A53" s="130"/>
      <c r="B53" s="130"/>
      <c r="C53" s="130"/>
      <c r="D53" s="130"/>
      <c r="E53" s="130"/>
      <c r="F53" s="130"/>
      <c r="G53" s="130"/>
      <c r="H53" s="130"/>
      <c r="I53" s="130"/>
      <c r="J53" s="135"/>
      <c r="K53" s="135"/>
      <c r="L53" s="26" t="s">
        <v>489</v>
      </c>
      <c r="M53" s="26">
        <v>16331581</v>
      </c>
      <c r="N53" s="26">
        <v>2</v>
      </c>
      <c r="O53" s="26">
        <v>0</v>
      </c>
      <c r="P53" s="26">
        <v>0</v>
      </c>
      <c r="Q53" s="26">
        <v>2</v>
      </c>
      <c r="S53" s="27" t="str">
        <f t="shared" si="3"/>
        <v>2852605</v>
      </c>
      <c r="T53" s="26" t="str">
        <f>INDEX(Sheet2!C:C,MATCH(Summary!S53,Sheet2!W:W,0),0)</f>
        <v>JC20-666</v>
      </c>
      <c r="U53" s="26">
        <f t="shared" si="8"/>
        <v>16331581</v>
      </c>
      <c r="V53" s="26"/>
      <c r="W53" s="130"/>
      <c r="X53" s="130"/>
      <c r="Y53" s="42">
        <f>VLOOKUP(T53,Sheet2!C:Q,15,0)</f>
        <v>31.59</v>
      </c>
      <c r="Z53" s="137"/>
      <c r="AA53" s="130"/>
      <c r="AB53" s="26"/>
    </row>
    <row r="54" spans="1:28" s="27" customFormat="1" x14ac:dyDescent="0.2">
      <c r="A54" s="130"/>
      <c r="B54" s="130"/>
      <c r="C54" s="130"/>
      <c r="D54" s="130"/>
      <c r="E54" s="130"/>
      <c r="F54" s="130"/>
      <c r="G54" s="130"/>
      <c r="H54" s="130"/>
      <c r="I54" s="130"/>
      <c r="J54" s="135"/>
      <c r="K54" s="135"/>
      <c r="L54" s="26" t="s">
        <v>490</v>
      </c>
      <c r="M54" s="26">
        <v>16331601</v>
      </c>
      <c r="N54" s="26">
        <v>4</v>
      </c>
      <c r="O54" s="26">
        <v>0</v>
      </c>
      <c r="P54" s="26">
        <v>0</v>
      </c>
      <c r="Q54" s="26">
        <v>4</v>
      </c>
      <c r="S54" s="27" t="str">
        <f t="shared" si="3"/>
        <v>2852605</v>
      </c>
      <c r="T54" s="26" t="str">
        <f>INDEX(Sheet2!C:C,MATCH(Summary!S54,Sheet2!W:W,0),0)</f>
        <v>JC20-666</v>
      </c>
      <c r="U54" s="26">
        <f t="shared" si="8"/>
        <v>16331601</v>
      </c>
      <c r="V54" s="26"/>
      <c r="W54" s="130"/>
      <c r="X54" s="130"/>
      <c r="Y54" s="42">
        <f>VLOOKUP(T54,Sheet2!C:Q,15,0)</f>
        <v>31.59</v>
      </c>
      <c r="Z54" s="137"/>
      <c r="AA54" s="130"/>
      <c r="AB54" s="26"/>
    </row>
    <row r="55" spans="1:28" s="27" customFormat="1" x14ac:dyDescent="0.2">
      <c r="A55" s="130"/>
      <c r="B55" s="130"/>
      <c r="C55" s="130"/>
      <c r="D55" s="130"/>
      <c r="E55" s="130"/>
      <c r="F55" s="130"/>
      <c r="G55" s="130"/>
      <c r="H55" s="130"/>
      <c r="I55" s="130"/>
      <c r="J55" s="135"/>
      <c r="K55" s="135"/>
      <c r="L55" s="26" t="s">
        <v>176</v>
      </c>
      <c r="M55" s="26">
        <v>16331644</v>
      </c>
      <c r="N55" s="26">
        <v>2</v>
      </c>
      <c r="O55" s="26">
        <v>0</v>
      </c>
      <c r="P55" s="26">
        <v>0</v>
      </c>
      <c r="Q55" s="26">
        <v>2</v>
      </c>
      <c r="S55" s="27" t="str">
        <f t="shared" si="3"/>
        <v>2852605</v>
      </c>
      <c r="T55" s="26" t="str">
        <f>INDEX(Sheet2!C:C,MATCH(Summary!S55,Sheet2!W:W,0),0)</f>
        <v>JC20-666</v>
      </c>
      <c r="U55" s="26">
        <f t="shared" si="8"/>
        <v>16331644</v>
      </c>
      <c r="V55" s="26"/>
      <c r="W55" s="130"/>
      <c r="X55" s="130"/>
      <c r="Y55" s="42">
        <f>VLOOKUP(T55,Sheet2!C:Q,15,0)</f>
        <v>31.59</v>
      </c>
      <c r="Z55" s="137"/>
      <c r="AA55" s="130"/>
      <c r="AB55" s="26"/>
    </row>
    <row r="56" spans="1:28" s="27" customFormat="1" x14ac:dyDescent="0.2">
      <c r="A56" s="130"/>
      <c r="B56" s="130"/>
      <c r="C56" s="130"/>
      <c r="D56" s="130"/>
      <c r="E56" s="130"/>
      <c r="F56" s="130"/>
      <c r="G56" s="130"/>
      <c r="H56" s="130"/>
      <c r="I56" s="130"/>
      <c r="J56" s="135"/>
      <c r="K56" s="135"/>
      <c r="L56" s="26" t="s">
        <v>491</v>
      </c>
      <c r="M56" s="26">
        <v>16331657</v>
      </c>
      <c r="N56" s="26">
        <v>2</v>
      </c>
      <c r="O56" s="26">
        <v>0</v>
      </c>
      <c r="P56" s="26">
        <v>0</v>
      </c>
      <c r="Q56" s="26">
        <v>2</v>
      </c>
      <c r="S56" s="27" t="str">
        <f t="shared" si="3"/>
        <v>2852605</v>
      </c>
      <c r="T56" s="26" t="str">
        <f>INDEX(Sheet2!C:C,MATCH(Summary!S56,Sheet2!W:W,0),0)</f>
        <v>JC20-666</v>
      </c>
      <c r="U56" s="26">
        <f t="shared" si="8"/>
        <v>16331657</v>
      </c>
      <c r="V56" s="26"/>
      <c r="W56" s="130"/>
      <c r="X56" s="130"/>
      <c r="Y56" s="42">
        <f>VLOOKUP(T56,Sheet2!C:Q,15,0)</f>
        <v>31.59</v>
      </c>
      <c r="Z56" s="137"/>
      <c r="AA56" s="130"/>
      <c r="AB56" s="26"/>
    </row>
    <row r="57" spans="1:28" s="27" customFormat="1" x14ac:dyDescent="0.2">
      <c r="A57" s="130"/>
      <c r="B57" s="130"/>
      <c r="C57" s="130"/>
      <c r="D57" s="130"/>
      <c r="E57" s="130"/>
      <c r="F57" s="130"/>
      <c r="G57" s="130"/>
      <c r="H57" s="130"/>
      <c r="I57" s="130"/>
      <c r="J57" s="135"/>
      <c r="K57" s="135"/>
      <c r="L57" s="26" t="s">
        <v>177</v>
      </c>
      <c r="M57" s="26">
        <v>16331672</v>
      </c>
      <c r="N57" s="26">
        <v>2</v>
      </c>
      <c r="O57" s="26">
        <v>0</v>
      </c>
      <c r="P57" s="26">
        <v>0</v>
      </c>
      <c r="Q57" s="26">
        <v>2</v>
      </c>
      <c r="S57" s="27" t="str">
        <f t="shared" si="3"/>
        <v>2852605</v>
      </c>
      <c r="T57" s="26" t="str">
        <f>INDEX(Sheet2!C:C,MATCH(Summary!S57,Sheet2!W:W,0),0)</f>
        <v>JC20-666</v>
      </c>
      <c r="U57" s="26">
        <f t="shared" si="8"/>
        <v>16331672</v>
      </c>
      <c r="V57" s="26"/>
      <c r="W57" s="130"/>
      <c r="X57" s="130"/>
      <c r="Y57" s="42">
        <f>VLOOKUP(T57,Sheet2!C:Q,15,0)</f>
        <v>31.59</v>
      </c>
      <c r="Z57" s="137"/>
      <c r="AA57" s="130"/>
      <c r="AB57" s="26"/>
    </row>
    <row r="58" spans="1:28" s="27" customFormat="1" x14ac:dyDescent="0.2">
      <c r="A58" s="130"/>
      <c r="B58" s="130"/>
      <c r="C58" s="130"/>
      <c r="D58" s="130"/>
      <c r="E58" s="130"/>
      <c r="F58" s="130"/>
      <c r="G58" s="130"/>
      <c r="H58" s="130"/>
      <c r="I58" s="130"/>
      <c r="J58" s="135"/>
      <c r="K58" s="135"/>
      <c r="L58" s="26" t="s">
        <v>189</v>
      </c>
      <c r="M58" s="26">
        <v>16331811</v>
      </c>
      <c r="N58" s="26">
        <v>2</v>
      </c>
      <c r="O58" s="26">
        <v>0</v>
      </c>
      <c r="P58" s="26">
        <v>0</v>
      </c>
      <c r="Q58" s="26">
        <v>2</v>
      </c>
      <c r="S58" s="27" t="str">
        <f t="shared" si="3"/>
        <v>2852605</v>
      </c>
      <c r="T58" s="26" t="str">
        <f>INDEX(Sheet2!C:C,MATCH(Summary!S58,Sheet2!W:W,0),0)</f>
        <v>JC20-666</v>
      </c>
      <c r="U58" s="26">
        <f t="shared" si="8"/>
        <v>16331811</v>
      </c>
      <c r="V58" s="26"/>
      <c r="W58" s="130"/>
      <c r="X58" s="130"/>
      <c r="Y58" s="42">
        <f>VLOOKUP(T58,Sheet2!C:Q,15,0)</f>
        <v>31.59</v>
      </c>
      <c r="Z58" s="137"/>
      <c r="AA58" s="130"/>
      <c r="AB58" s="26"/>
    </row>
    <row r="59" spans="1:28" s="27" customFormat="1" x14ac:dyDescent="0.2">
      <c r="A59" s="130"/>
      <c r="B59" s="130"/>
      <c r="C59" s="130"/>
      <c r="D59" s="130"/>
      <c r="E59" s="130"/>
      <c r="F59" s="130"/>
      <c r="G59" s="130"/>
      <c r="H59" s="130"/>
      <c r="I59" s="130"/>
      <c r="J59" s="135"/>
      <c r="K59" s="135"/>
      <c r="L59" s="26" t="s">
        <v>204</v>
      </c>
      <c r="M59" s="26">
        <v>16331858</v>
      </c>
      <c r="N59" s="26">
        <v>2</v>
      </c>
      <c r="O59" s="26">
        <v>0</v>
      </c>
      <c r="P59" s="26">
        <v>0</v>
      </c>
      <c r="Q59" s="26">
        <v>2</v>
      </c>
      <c r="S59" s="27" t="str">
        <f t="shared" si="3"/>
        <v>2852605</v>
      </c>
      <c r="T59" s="26" t="str">
        <f>INDEX(Sheet2!C:C,MATCH(Summary!S59,Sheet2!W:W,0),0)</f>
        <v>JC20-666</v>
      </c>
      <c r="U59" s="26">
        <f t="shared" si="8"/>
        <v>16331858</v>
      </c>
      <c r="V59" s="26"/>
      <c r="W59" s="130"/>
      <c r="X59" s="130"/>
      <c r="Y59" s="42">
        <f>VLOOKUP(T59,Sheet2!C:Q,15,0)</f>
        <v>31.59</v>
      </c>
      <c r="Z59" s="137"/>
      <c r="AA59" s="130"/>
      <c r="AB59" s="26"/>
    </row>
    <row r="60" spans="1:28" s="27" customFormat="1" x14ac:dyDescent="0.2">
      <c r="A60" s="131"/>
      <c r="B60" s="131"/>
      <c r="C60" s="131"/>
      <c r="D60" s="131"/>
      <c r="E60" s="131"/>
      <c r="F60" s="131"/>
      <c r="G60" s="131"/>
      <c r="H60" s="131"/>
      <c r="I60" s="131"/>
      <c r="J60" s="136"/>
      <c r="K60" s="136"/>
      <c r="L60" s="26" t="s">
        <v>492</v>
      </c>
      <c r="M60" s="26">
        <v>16331877</v>
      </c>
      <c r="N60" s="26">
        <v>2</v>
      </c>
      <c r="O60" s="26">
        <v>0</v>
      </c>
      <c r="P60" s="26">
        <v>0</v>
      </c>
      <c r="Q60" s="26">
        <v>2</v>
      </c>
      <c r="S60" s="27" t="str">
        <f t="shared" si="3"/>
        <v>2852605</v>
      </c>
      <c r="T60" s="26" t="str">
        <f>INDEX(Sheet2!C:C,MATCH(Summary!S60,Sheet2!W:W,0),0)</f>
        <v>JC20-666</v>
      </c>
      <c r="U60" s="26">
        <f t="shared" si="8"/>
        <v>16331877</v>
      </c>
      <c r="V60" s="26"/>
      <c r="W60" s="131"/>
      <c r="X60" s="131"/>
      <c r="Y60" s="42">
        <f>VLOOKUP(T60,Sheet2!C:Q,15,0)</f>
        <v>31.59</v>
      </c>
      <c r="Z60" s="138"/>
      <c r="AA60" s="131"/>
      <c r="AB60" s="26"/>
    </row>
    <row r="61" spans="1:28" s="27" customFormat="1" x14ac:dyDescent="0.2">
      <c r="A61" s="133">
        <v>2852</v>
      </c>
      <c r="B61" s="133">
        <v>704</v>
      </c>
      <c r="C61" s="133" t="s">
        <v>202</v>
      </c>
      <c r="D61" s="133">
        <v>56</v>
      </c>
      <c r="E61" s="133">
        <v>0</v>
      </c>
      <c r="F61" s="133">
        <v>0</v>
      </c>
      <c r="G61" s="133">
        <v>56</v>
      </c>
      <c r="H61" s="133">
        <v>3</v>
      </c>
      <c r="I61" s="133">
        <v>53</v>
      </c>
      <c r="J61" s="134">
        <v>44097</v>
      </c>
      <c r="K61" s="134">
        <v>44105</v>
      </c>
      <c r="L61" s="26" t="s">
        <v>493</v>
      </c>
      <c r="M61" s="26">
        <v>16331433</v>
      </c>
      <c r="N61" s="26">
        <v>2</v>
      </c>
      <c r="O61" s="26">
        <v>0</v>
      </c>
      <c r="P61" s="26">
        <v>0</v>
      </c>
      <c r="Q61" s="26">
        <v>2</v>
      </c>
      <c r="S61" s="27" t="str">
        <f>TEXT(A61&amp;B61,0)</f>
        <v>2852704</v>
      </c>
      <c r="T61" s="26" t="str">
        <f>INDEX(Sheet2!C:C,MATCH(Summary!S61,Sheet2!W:W,0),0)</f>
        <v>JC20-660</v>
      </c>
      <c r="U61" s="26">
        <f t="shared" si="8"/>
        <v>16331433</v>
      </c>
      <c r="V61" s="26"/>
      <c r="W61" s="133" t="s">
        <v>175</v>
      </c>
      <c r="X61" s="129" t="s">
        <v>533</v>
      </c>
      <c r="Y61" s="42">
        <f>VLOOKUP(T61,Sheet2!C:Q,15,0)</f>
        <v>31.59</v>
      </c>
      <c r="Z61" s="132">
        <f>Y61*I61*0.1</f>
        <v>167.42700000000002</v>
      </c>
      <c r="AA61" s="133" t="s">
        <v>196</v>
      </c>
      <c r="AB61" s="26"/>
    </row>
    <row r="62" spans="1:28" s="27" customFormat="1" x14ac:dyDescent="0.2">
      <c r="A62" s="130"/>
      <c r="B62" s="130"/>
      <c r="C62" s="130"/>
      <c r="D62" s="130"/>
      <c r="E62" s="130"/>
      <c r="F62" s="130"/>
      <c r="G62" s="130"/>
      <c r="H62" s="130"/>
      <c r="I62" s="130"/>
      <c r="J62" s="135"/>
      <c r="K62" s="135"/>
      <c r="L62" s="26" t="s">
        <v>182</v>
      </c>
      <c r="M62" s="26">
        <v>16331458</v>
      </c>
      <c r="N62" s="26">
        <v>2</v>
      </c>
      <c r="O62" s="26">
        <v>0</v>
      </c>
      <c r="P62" s="26">
        <v>0</v>
      </c>
      <c r="Q62" s="26">
        <v>2</v>
      </c>
      <c r="S62" s="27" t="str">
        <f t="shared" si="3"/>
        <v>2852704</v>
      </c>
      <c r="T62" s="26" t="str">
        <f>INDEX(Sheet2!C:C,MATCH(Summary!S62,Sheet2!W:W,0),0)</f>
        <v>JC20-660</v>
      </c>
      <c r="U62" s="26">
        <f t="shared" si="8"/>
        <v>16331458</v>
      </c>
      <c r="V62" s="26"/>
      <c r="W62" s="130"/>
      <c r="X62" s="130"/>
      <c r="Y62" s="42">
        <f>VLOOKUP(T62,Sheet2!C:Q,15,0)</f>
        <v>31.59</v>
      </c>
      <c r="Z62" s="137"/>
      <c r="AA62" s="130"/>
      <c r="AB62" s="26"/>
    </row>
    <row r="63" spans="1:28" s="27" customFormat="1" x14ac:dyDescent="0.2">
      <c r="A63" s="130"/>
      <c r="B63" s="130"/>
      <c r="C63" s="130"/>
      <c r="D63" s="130"/>
      <c r="E63" s="130"/>
      <c r="F63" s="130"/>
      <c r="G63" s="130"/>
      <c r="H63" s="130"/>
      <c r="I63" s="130"/>
      <c r="J63" s="135"/>
      <c r="K63" s="135"/>
      <c r="L63" s="26" t="s">
        <v>494</v>
      </c>
      <c r="M63" s="26">
        <v>16331474</v>
      </c>
      <c r="N63" s="26">
        <v>2</v>
      </c>
      <c r="O63" s="26">
        <v>0</v>
      </c>
      <c r="P63" s="26">
        <v>0</v>
      </c>
      <c r="Q63" s="26">
        <v>2</v>
      </c>
      <c r="S63" s="27" t="str">
        <f t="shared" si="3"/>
        <v>2852704</v>
      </c>
      <c r="T63" s="26" t="str">
        <f>INDEX(Sheet2!C:C,MATCH(Summary!S63,Sheet2!W:W,0),0)</f>
        <v>JC20-660</v>
      </c>
      <c r="U63" s="26">
        <f t="shared" ref="U63:U89" si="9">M63</f>
        <v>16331474</v>
      </c>
      <c r="V63" s="26"/>
      <c r="W63" s="130"/>
      <c r="X63" s="130"/>
      <c r="Y63" s="42">
        <f>VLOOKUP(T63,Sheet2!C:Q,15,0)</f>
        <v>31.59</v>
      </c>
      <c r="Z63" s="137"/>
      <c r="AA63" s="130"/>
      <c r="AB63" s="26"/>
    </row>
    <row r="64" spans="1:28" s="27" customFormat="1" x14ac:dyDescent="0.2">
      <c r="A64" s="130"/>
      <c r="B64" s="130"/>
      <c r="C64" s="130"/>
      <c r="D64" s="130"/>
      <c r="E64" s="130"/>
      <c r="F64" s="130"/>
      <c r="G64" s="130"/>
      <c r="H64" s="130"/>
      <c r="I64" s="130"/>
      <c r="J64" s="135"/>
      <c r="K64" s="135"/>
      <c r="L64" s="26" t="s">
        <v>495</v>
      </c>
      <c r="M64" s="26">
        <v>16331486</v>
      </c>
      <c r="N64" s="26">
        <v>2</v>
      </c>
      <c r="O64" s="26">
        <v>0</v>
      </c>
      <c r="P64" s="26">
        <v>0</v>
      </c>
      <c r="Q64" s="26">
        <v>2</v>
      </c>
      <c r="S64" s="27" t="str">
        <f t="shared" si="3"/>
        <v>2852704</v>
      </c>
      <c r="T64" s="26" t="str">
        <f>INDEX(Sheet2!C:C,MATCH(Summary!S64,Sheet2!W:W,0),0)</f>
        <v>JC20-660</v>
      </c>
      <c r="U64" s="26">
        <f t="shared" si="9"/>
        <v>16331486</v>
      </c>
      <c r="V64" s="26"/>
      <c r="W64" s="130"/>
      <c r="X64" s="130"/>
      <c r="Y64" s="42">
        <f>VLOOKUP(T64,Sheet2!C:Q,15,0)</f>
        <v>31.59</v>
      </c>
      <c r="Z64" s="137"/>
      <c r="AA64" s="130"/>
      <c r="AB64" s="26"/>
    </row>
    <row r="65" spans="1:28" s="27" customFormat="1" x14ac:dyDescent="0.2">
      <c r="A65" s="130"/>
      <c r="B65" s="130"/>
      <c r="C65" s="130"/>
      <c r="D65" s="130"/>
      <c r="E65" s="130"/>
      <c r="F65" s="130"/>
      <c r="G65" s="130"/>
      <c r="H65" s="130"/>
      <c r="I65" s="130"/>
      <c r="J65" s="135"/>
      <c r="K65" s="135"/>
      <c r="L65" s="26" t="s">
        <v>496</v>
      </c>
      <c r="M65" s="26">
        <v>16331509</v>
      </c>
      <c r="N65" s="26">
        <v>2</v>
      </c>
      <c r="O65" s="26">
        <v>0</v>
      </c>
      <c r="P65" s="26">
        <v>0</v>
      </c>
      <c r="Q65" s="26">
        <v>2</v>
      </c>
      <c r="S65" s="27" t="str">
        <f t="shared" si="3"/>
        <v>2852704</v>
      </c>
      <c r="T65" s="26" t="str">
        <f>INDEX(Sheet2!C:C,MATCH(Summary!S65,Sheet2!W:W,0),0)</f>
        <v>JC20-660</v>
      </c>
      <c r="U65" s="26">
        <f t="shared" si="9"/>
        <v>16331509</v>
      </c>
      <c r="V65" s="26"/>
      <c r="W65" s="130"/>
      <c r="X65" s="130"/>
      <c r="Y65" s="42">
        <f>VLOOKUP(T65,Sheet2!C:Q,15,0)</f>
        <v>31.59</v>
      </c>
      <c r="Z65" s="137"/>
      <c r="AA65" s="130"/>
      <c r="AB65" s="26"/>
    </row>
    <row r="66" spans="1:28" s="27" customFormat="1" x14ac:dyDescent="0.2">
      <c r="A66" s="130"/>
      <c r="B66" s="130"/>
      <c r="C66" s="130"/>
      <c r="D66" s="130"/>
      <c r="E66" s="130"/>
      <c r="F66" s="130"/>
      <c r="G66" s="130"/>
      <c r="H66" s="130"/>
      <c r="I66" s="130"/>
      <c r="J66" s="135"/>
      <c r="K66" s="135"/>
      <c r="L66" s="26" t="s">
        <v>497</v>
      </c>
      <c r="M66" s="26">
        <v>16331521</v>
      </c>
      <c r="N66" s="26">
        <v>2</v>
      </c>
      <c r="O66" s="26">
        <v>0</v>
      </c>
      <c r="P66" s="26">
        <v>0</v>
      </c>
      <c r="Q66" s="26">
        <v>2</v>
      </c>
      <c r="S66" s="27" t="str">
        <f t="shared" si="3"/>
        <v>2852704</v>
      </c>
      <c r="T66" s="26" t="str">
        <f>INDEX(Sheet2!C:C,MATCH(Summary!S66,Sheet2!W:W,0),0)</f>
        <v>JC20-660</v>
      </c>
      <c r="U66" s="26">
        <f t="shared" si="9"/>
        <v>16331521</v>
      </c>
      <c r="V66" s="26"/>
      <c r="W66" s="130"/>
      <c r="X66" s="130"/>
      <c r="Y66" s="42">
        <f>VLOOKUP(T66,Sheet2!C:Q,15,0)</f>
        <v>31.59</v>
      </c>
      <c r="Z66" s="137"/>
      <c r="AA66" s="130"/>
      <c r="AB66" s="26"/>
    </row>
    <row r="67" spans="1:28" s="27" customFormat="1" x14ac:dyDescent="0.2">
      <c r="A67" s="130"/>
      <c r="B67" s="130"/>
      <c r="C67" s="130"/>
      <c r="D67" s="130"/>
      <c r="E67" s="130"/>
      <c r="F67" s="130"/>
      <c r="G67" s="130"/>
      <c r="H67" s="130"/>
      <c r="I67" s="130"/>
      <c r="J67" s="135"/>
      <c r="K67" s="135"/>
      <c r="L67" s="26" t="s">
        <v>498</v>
      </c>
      <c r="M67" s="26">
        <v>16331532</v>
      </c>
      <c r="N67" s="26">
        <v>2</v>
      </c>
      <c r="O67" s="26">
        <v>0</v>
      </c>
      <c r="P67" s="26">
        <v>0</v>
      </c>
      <c r="Q67" s="26">
        <v>2</v>
      </c>
      <c r="S67" s="27" t="str">
        <f t="shared" si="3"/>
        <v>2852704</v>
      </c>
      <c r="T67" s="26" t="str">
        <f>INDEX(Sheet2!C:C,MATCH(Summary!S67,Sheet2!W:W,0),0)</f>
        <v>JC20-660</v>
      </c>
      <c r="U67" s="26">
        <f t="shared" si="9"/>
        <v>16331532</v>
      </c>
      <c r="V67" s="26"/>
      <c r="W67" s="130"/>
      <c r="X67" s="130"/>
      <c r="Y67" s="42">
        <f>VLOOKUP(T67,Sheet2!C:Q,15,0)</f>
        <v>31.59</v>
      </c>
      <c r="Z67" s="137"/>
      <c r="AA67" s="130"/>
      <c r="AB67" s="26"/>
    </row>
    <row r="68" spans="1:28" s="27" customFormat="1" x14ac:dyDescent="0.2">
      <c r="A68" s="130"/>
      <c r="B68" s="130"/>
      <c r="C68" s="130"/>
      <c r="D68" s="130"/>
      <c r="E68" s="130"/>
      <c r="F68" s="130"/>
      <c r="G68" s="130"/>
      <c r="H68" s="130"/>
      <c r="I68" s="130"/>
      <c r="J68" s="135"/>
      <c r="K68" s="135"/>
      <c r="L68" s="26" t="s">
        <v>499</v>
      </c>
      <c r="M68" s="26">
        <v>16331596</v>
      </c>
      <c r="N68" s="26">
        <v>2</v>
      </c>
      <c r="O68" s="26">
        <v>0</v>
      </c>
      <c r="P68" s="26">
        <v>0</v>
      </c>
      <c r="Q68" s="26">
        <v>2</v>
      </c>
      <c r="S68" s="27" t="str">
        <f t="shared" si="3"/>
        <v>2852704</v>
      </c>
      <c r="T68" s="26" t="str">
        <f>INDEX(Sheet2!C:C,MATCH(Summary!S68,Sheet2!W:W,0),0)</f>
        <v>JC20-660</v>
      </c>
      <c r="U68" s="26">
        <f t="shared" si="9"/>
        <v>16331596</v>
      </c>
      <c r="V68" s="26"/>
      <c r="W68" s="130"/>
      <c r="X68" s="130"/>
      <c r="Y68" s="42">
        <f>VLOOKUP(T68,Sheet2!C:Q,15,0)</f>
        <v>31.59</v>
      </c>
      <c r="Z68" s="137"/>
      <c r="AA68" s="130"/>
      <c r="AB68" s="26"/>
    </row>
    <row r="69" spans="1:28" s="27" customFormat="1" x14ac:dyDescent="0.2">
      <c r="A69" s="130"/>
      <c r="B69" s="130"/>
      <c r="C69" s="130"/>
      <c r="D69" s="130"/>
      <c r="E69" s="130"/>
      <c r="F69" s="130"/>
      <c r="G69" s="130"/>
      <c r="H69" s="130"/>
      <c r="I69" s="130"/>
      <c r="J69" s="135"/>
      <c r="K69" s="135"/>
      <c r="L69" s="26" t="s">
        <v>185</v>
      </c>
      <c r="M69" s="26">
        <v>16331602</v>
      </c>
      <c r="N69" s="26">
        <v>2</v>
      </c>
      <c r="O69" s="26">
        <v>0</v>
      </c>
      <c r="P69" s="26">
        <v>0</v>
      </c>
      <c r="Q69" s="26">
        <v>2</v>
      </c>
      <c r="S69" s="27" t="str">
        <f t="shared" si="3"/>
        <v>2852704</v>
      </c>
      <c r="T69" s="26" t="str">
        <f>INDEX(Sheet2!C:C,MATCH(Summary!S69,Sheet2!W:W,0),0)</f>
        <v>JC20-660</v>
      </c>
      <c r="U69" s="26">
        <f t="shared" si="9"/>
        <v>16331602</v>
      </c>
      <c r="V69" s="26"/>
      <c r="W69" s="130"/>
      <c r="X69" s="130"/>
      <c r="Y69" s="42">
        <f>VLOOKUP(T69,Sheet2!C:Q,15,0)</f>
        <v>31.59</v>
      </c>
      <c r="Z69" s="137"/>
      <c r="AA69" s="130"/>
      <c r="AB69" s="26"/>
    </row>
    <row r="70" spans="1:28" s="27" customFormat="1" x14ac:dyDescent="0.2">
      <c r="A70" s="130"/>
      <c r="B70" s="130"/>
      <c r="C70" s="130"/>
      <c r="D70" s="130"/>
      <c r="E70" s="130"/>
      <c r="F70" s="130"/>
      <c r="G70" s="130"/>
      <c r="H70" s="130"/>
      <c r="I70" s="130"/>
      <c r="J70" s="135"/>
      <c r="K70" s="135"/>
      <c r="L70" s="26" t="s">
        <v>476</v>
      </c>
      <c r="M70" s="26">
        <v>16331613</v>
      </c>
      <c r="N70" s="26">
        <v>2</v>
      </c>
      <c r="O70" s="26">
        <v>0</v>
      </c>
      <c r="P70" s="26">
        <v>0</v>
      </c>
      <c r="Q70" s="26">
        <v>2</v>
      </c>
      <c r="S70" s="27" t="str">
        <f t="shared" si="3"/>
        <v>2852704</v>
      </c>
      <c r="T70" s="26" t="str">
        <f>INDEX(Sheet2!C:C,MATCH(Summary!S70,Sheet2!W:W,0),0)</f>
        <v>JC20-660</v>
      </c>
      <c r="U70" s="26">
        <f t="shared" si="9"/>
        <v>16331613</v>
      </c>
      <c r="V70" s="26"/>
      <c r="W70" s="130"/>
      <c r="X70" s="130"/>
      <c r="Y70" s="42">
        <f>VLOOKUP(T70,Sheet2!C:Q,15,0)</f>
        <v>31.59</v>
      </c>
      <c r="Z70" s="137"/>
      <c r="AA70" s="130"/>
      <c r="AB70" s="26"/>
    </row>
    <row r="71" spans="1:28" s="27" customFormat="1" x14ac:dyDescent="0.2">
      <c r="A71" s="130"/>
      <c r="B71" s="130"/>
      <c r="C71" s="130"/>
      <c r="D71" s="130"/>
      <c r="E71" s="130"/>
      <c r="F71" s="130"/>
      <c r="G71" s="130"/>
      <c r="H71" s="130"/>
      <c r="I71" s="130"/>
      <c r="J71" s="135"/>
      <c r="K71" s="135"/>
      <c r="L71" s="26" t="s">
        <v>500</v>
      </c>
      <c r="M71" s="26">
        <v>16331652</v>
      </c>
      <c r="N71" s="26">
        <v>2</v>
      </c>
      <c r="O71" s="26">
        <v>0</v>
      </c>
      <c r="P71" s="26">
        <v>0</v>
      </c>
      <c r="Q71" s="26">
        <v>2</v>
      </c>
      <c r="S71" s="27" t="str">
        <f t="shared" si="3"/>
        <v>2852704</v>
      </c>
      <c r="T71" s="26" t="str">
        <f>INDEX(Sheet2!C:C,MATCH(Summary!S71,Sheet2!W:W,0),0)</f>
        <v>JC20-660</v>
      </c>
      <c r="U71" s="26">
        <f t="shared" si="9"/>
        <v>16331652</v>
      </c>
      <c r="V71" s="26"/>
      <c r="W71" s="130"/>
      <c r="X71" s="130"/>
      <c r="Y71" s="42">
        <f>VLOOKUP(T71,Sheet2!C:Q,15,0)</f>
        <v>31.59</v>
      </c>
      <c r="Z71" s="137"/>
      <c r="AA71" s="130"/>
      <c r="AB71" s="26"/>
    </row>
    <row r="72" spans="1:28" s="27" customFormat="1" x14ac:dyDescent="0.2">
      <c r="A72" s="130"/>
      <c r="B72" s="130"/>
      <c r="C72" s="130"/>
      <c r="D72" s="130"/>
      <c r="E72" s="130"/>
      <c r="F72" s="130"/>
      <c r="G72" s="130"/>
      <c r="H72" s="130"/>
      <c r="I72" s="130"/>
      <c r="J72" s="135"/>
      <c r="K72" s="135"/>
      <c r="L72" s="26" t="s">
        <v>501</v>
      </c>
      <c r="M72" s="26">
        <v>16331665</v>
      </c>
      <c r="N72" s="26">
        <v>2</v>
      </c>
      <c r="O72" s="26">
        <v>0</v>
      </c>
      <c r="P72" s="26">
        <v>0</v>
      </c>
      <c r="Q72" s="26">
        <v>2</v>
      </c>
      <c r="S72" s="27" t="str">
        <f t="shared" si="3"/>
        <v>2852704</v>
      </c>
      <c r="T72" s="26" t="str">
        <f>INDEX(Sheet2!C:C,MATCH(Summary!S72,Sheet2!W:W,0),0)</f>
        <v>JC20-660</v>
      </c>
      <c r="U72" s="26">
        <f t="shared" si="9"/>
        <v>16331665</v>
      </c>
      <c r="V72" s="26"/>
      <c r="W72" s="130"/>
      <c r="X72" s="130"/>
      <c r="Y72" s="42">
        <f>VLOOKUP(T72,Sheet2!C:Q,15,0)</f>
        <v>31.59</v>
      </c>
      <c r="Z72" s="137"/>
      <c r="AA72" s="130"/>
      <c r="AB72" s="26"/>
    </row>
    <row r="73" spans="1:28" s="27" customFormat="1" x14ac:dyDescent="0.2">
      <c r="A73" s="130"/>
      <c r="B73" s="130"/>
      <c r="C73" s="130"/>
      <c r="D73" s="130"/>
      <c r="E73" s="130"/>
      <c r="F73" s="130"/>
      <c r="G73" s="130"/>
      <c r="H73" s="130"/>
      <c r="I73" s="130"/>
      <c r="J73" s="135"/>
      <c r="K73" s="135"/>
      <c r="L73" s="26" t="s">
        <v>502</v>
      </c>
      <c r="M73" s="26">
        <v>16331675</v>
      </c>
      <c r="N73" s="26">
        <v>2</v>
      </c>
      <c r="O73" s="26">
        <v>0</v>
      </c>
      <c r="P73" s="26">
        <v>0</v>
      </c>
      <c r="Q73" s="26">
        <v>2</v>
      </c>
      <c r="S73" s="27" t="str">
        <f t="shared" si="3"/>
        <v>2852704</v>
      </c>
      <c r="T73" s="26" t="str">
        <f>INDEX(Sheet2!C:C,MATCH(Summary!S73,Sheet2!W:W,0),0)</f>
        <v>JC20-660</v>
      </c>
      <c r="U73" s="26">
        <f t="shared" si="9"/>
        <v>16331675</v>
      </c>
      <c r="V73" s="26"/>
      <c r="W73" s="130"/>
      <c r="X73" s="130"/>
      <c r="Y73" s="42">
        <f>VLOOKUP(T73,Sheet2!C:Q,15,0)</f>
        <v>31.59</v>
      </c>
      <c r="Z73" s="137"/>
      <c r="AA73" s="130"/>
      <c r="AB73" s="26"/>
    </row>
    <row r="74" spans="1:28" s="27" customFormat="1" x14ac:dyDescent="0.2">
      <c r="A74" s="130"/>
      <c r="B74" s="130"/>
      <c r="C74" s="130"/>
      <c r="D74" s="130"/>
      <c r="E74" s="130"/>
      <c r="F74" s="130"/>
      <c r="G74" s="130"/>
      <c r="H74" s="130"/>
      <c r="I74" s="130"/>
      <c r="J74" s="135"/>
      <c r="K74" s="135"/>
      <c r="L74" s="26" t="s">
        <v>503</v>
      </c>
      <c r="M74" s="26">
        <v>16331709</v>
      </c>
      <c r="N74" s="26">
        <v>2</v>
      </c>
      <c r="O74" s="26">
        <v>0</v>
      </c>
      <c r="P74" s="26">
        <v>0</v>
      </c>
      <c r="Q74" s="26">
        <v>2</v>
      </c>
      <c r="S74" s="27" t="str">
        <f t="shared" si="3"/>
        <v>2852704</v>
      </c>
      <c r="T74" s="26" t="str">
        <f>INDEX(Sheet2!C:C,MATCH(Summary!S74,Sheet2!W:W,0),0)</f>
        <v>JC20-660</v>
      </c>
      <c r="U74" s="26">
        <f t="shared" si="9"/>
        <v>16331709</v>
      </c>
      <c r="V74" s="26"/>
      <c r="W74" s="130"/>
      <c r="X74" s="130"/>
      <c r="Y74" s="42">
        <f>VLOOKUP(T74,Sheet2!C:Q,15,0)</f>
        <v>31.59</v>
      </c>
      <c r="Z74" s="137"/>
      <c r="AA74" s="130"/>
      <c r="AB74" s="26"/>
    </row>
    <row r="75" spans="1:28" s="27" customFormat="1" x14ac:dyDescent="0.2">
      <c r="A75" s="130"/>
      <c r="B75" s="130"/>
      <c r="C75" s="130"/>
      <c r="D75" s="130"/>
      <c r="E75" s="130"/>
      <c r="F75" s="130"/>
      <c r="G75" s="130"/>
      <c r="H75" s="130"/>
      <c r="I75" s="130"/>
      <c r="J75" s="135"/>
      <c r="K75" s="135"/>
      <c r="L75" s="26" t="s">
        <v>187</v>
      </c>
      <c r="M75" s="26">
        <v>16331714</v>
      </c>
      <c r="N75" s="26">
        <v>2</v>
      </c>
      <c r="O75" s="26">
        <v>0</v>
      </c>
      <c r="P75" s="26">
        <v>0</v>
      </c>
      <c r="Q75" s="26">
        <v>2</v>
      </c>
      <c r="S75" s="27" t="str">
        <f t="shared" si="3"/>
        <v>2852704</v>
      </c>
      <c r="T75" s="26" t="str">
        <f>INDEX(Sheet2!C:C,MATCH(Summary!S75,Sheet2!W:W,0),0)</f>
        <v>JC20-660</v>
      </c>
      <c r="U75" s="26">
        <f t="shared" si="9"/>
        <v>16331714</v>
      </c>
      <c r="V75" s="26"/>
      <c r="W75" s="130"/>
      <c r="X75" s="130"/>
      <c r="Y75" s="42">
        <f>VLOOKUP(T75,Sheet2!C:Q,15,0)</f>
        <v>31.59</v>
      </c>
      <c r="Z75" s="137"/>
      <c r="AA75" s="130"/>
      <c r="AB75" s="26"/>
    </row>
    <row r="76" spans="1:28" s="27" customFormat="1" x14ac:dyDescent="0.2">
      <c r="A76" s="130"/>
      <c r="B76" s="130"/>
      <c r="C76" s="130"/>
      <c r="D76" s="130"/>
      <c r="E76" s="130"/>
      <c r="F76" s="130"/>
      <c r="G76" s="130"/>
      <c r="H76" s="130"/>
      <c r="I76" s="130"/>
      <c r="J76" s="135"/>
      <c r="K76" s="135"/>
      <c r="L76" s="26" t="s">
        <v>504</v>
      </c>
      <c r="M76" s="26">
        <v>16331734</v>
      </c>
      <c r="N76" s="26">
        <v>2</v>
      </c>
      <c r="O76" s="26">
        <v>0</v>
      </c>
      <c r="P76" s="26">
        <v>0</v>
      </c>
      <c r="Q76" s="26">
        <v>2</v>
      </c>
      <c r="S76" s="27" t="str">
        <f t="shared" si="3"/>
        <v>2852704</v>
      </c>
      <c r="T76" s="26" t="str">
        <f>INDEX(Sheet2!C:C,MATCH(Summary!S76,Sheet2!W:W,0),0)</f>
        <v>JC20-660</v>
      </c>
      <c r="U76" s="26">
        <f t="shared" si="9"/>
        <v>16331734</v>
      </c>
      <c r="V76" s="26"/>
      <c r="W76" s="130"/>
      <c r="X76" s="130"/>
      <c r="Y76" s="42">
        <f>VLOOKUP(T76,Sheet2!C:Q,15,0)</f>
        <v>31.59</v>
      </c>
      <c r="Z76" s="137"/>
      <c r="AA76" s="130"/>
      <c r="AB76" s="26"/>
    </row>
    <row r="77" spans="1:28" s="27" customFormat="1" x14ac:dyDescent="0.2">
      <c r="A77" s="130"/>
      <c r="B77" s="130"/>
      <c r="C77" s="130"/>
      <c r="D77" s="130"/>
      <c r="E77" s="130"/>
      <c r="F77" s="130"/>
      <c r="G77" s="130"/>
      <c r="H77" s="130"/>
      <c r="I77" s="130"/>
      <c r="J77" s="135"/>
      <c r="K77" s="135"/>
      <c r="L77" s="26" t="s">
        <v>188</v>
      </c>
      <c r="M77" s="26">
        <v>16331737</v>
      </c>
      <c r="N77" s="26">
        <v>2</v>
      </c>
      <c r="O77" s="26">
        <v>0</v>
      </c>
      <c r="P77" s="26">
        <v>0</v>
      </c>
      <c r="Q77" s="26">
        <v>2</v>
      </c>
      <c r="S77" s="27" t="str">
        <f t="shared" si="3"/>
        <v>2852704</v>
      </c>
      <c r="T77" s="26" t="str">
        <f>INDEX(Sheet2!C:C,MATCH(Summary!S77,Sheet2!W:W,0),0)</f>
        <v>JC20-660</v>
      </c>
      <c r="U77" s="26">
        <f t="shared" si="9"/>
        <v>16331737</v>
      </c>
      <c r="V77" s="26"/>
      <c r="W77" s="130"/>
      <c r="X77" s="130"/>
      <c r="Y77" s="42">
        <f>VLOOKUP(T77,Sheet2!C:Q,15,0)</f>
        <v>31.59</v>
      </c>
      <c r="Z77" s="137"/>
      <c r="AA77" s="130"/>
      <c r="AB77" s="26"/>
    </row>
    <row r="78" spans="1:28" s="27" customFormat="1" x14ac:dyDescent="0.2">
      <c r="A78" s="130"/>
      <c r="B78" s="130"/>
      <c r="C78" s="130"/>
      <c r="D78" s="130"/>
      <c r="E78" s="130"/>
      <c r="F78" s="130"/>
      <c r="G78" s="130"/>
      <c r="H78" s="130"/>
      <c r="I78" s="130"/>
      <c r="J78" s="135"/>
      <c r="K78" s="135"/>
      <c r="L78" s="26" t="s">
        <v>505</v>
      </c>
      <c r="M78" s="26">
        <v>16331776</v>
      </c>
      <c r="N78" s="26">
        <v>2</v>
      </c>
      <c r="O78" s="26">
        <v>0</v>
      </c>
      <c r="P78" s="26">
        <v>0</v>
      </c>
      <c r="Q78" s="26">
        <v>2</v>
      </c>
      <c r="S78" s="27" t="str">
        <f t="shared" si="3"/>
        <v>2852704</v>
      </c>
      <c r="T78" s="26" t="str">
        <f>INDEX(Sheet2!C:C,MATCH(Summary!S78,Sheet2!W:W,0),0)</f>
        <v>JC20-660</v>
      </c>
      <c r="U78" s="26">
        <f t="shared" si="9"/>
        <v>16331776</v>
      </c>
      <c r="V78" s="26"/>
      <c r="W78" s="130"/>
      <c r="X78" s="130"/>
      <c r="Y78" s="42">
        <f>VLOOKUP(T78,Sheet2!C:Q,15,0)</f>
        <v>31.59</v>
      </c>
      <c r="Z78" s="137"/>
      <c r="AA78" s="130"/>
      <c r="AB78" s="26"/>
    </row>
    <row r="79" spans="1:28" s="27" customFormat="1" x14ac:dyDescent="0.2">
      <c r="A79" s="130"/>
      <c r="B79" s="130"/>
      <c r="C79" s="130"/>
      <c r="D79" s="130"/>
      <c r="E79" s="130"/>
      <c r="F79" s="130"/>
      <c r="G79" s="130"/>
      <c r="H79" s="130"/>
      <c r="I79" s="130"/>
      <c r="J79" s="135"/>
      <c r="K79" s="135"/>
      <c r="L79" s="26" t="s">
        <v>506</v>
      </c>
      <c r="M79" s="26">
        <v>16331797</v>
      </c>
      <c r="N79" s="26">
        <v>2</v>
      </c>
      <c r="O79" s="26">
        <v>0</v>
      </c>
      <c r="P79" s="26">
        <v>0</v>
      </c>
      <c r="Q79" s="26">
        <v>2</v>
      </c>
      <c r="S79" s="27" t="str">
        <f t="shared" si="3"/>
        <v>2852704</v>
      </c>
      <c r="T79" s="26" t="str">
        <f>INDEX(Sheet2!C:C,MATCH(Summary!S79,Sheet2!W:W,0),0)</f>
        <v>JC20-660</v>
      </c>
      <c r="U79" s="26">
        <f t="shared" si="9"/>
        <v>16331797</v>
      </c>
      <c r="V79" s="26"/>
      <c r="W79" s="130"/>
      <c r="X79" s="130"/>
      <c r="Y79" s="42">
        <f>VLOOKUP(T79,Sheet2!C:Q,15,0)</f>
        <v>31.59</v>
      </c>
      <c r="Z79" s="137"/>
      <c r="AA79" s="130"/>
      <c r="AB79" s="26"/>
    </row>
    <row r="80" spans="1:28" s="27" customFormat="1" x14ac:dyDescent="0.2">
      <c r="A80" s="130"/>
      <c r="B80" s="130"/>
      <c r="C80" s="130"/>
      <c r="D80" s="130"/>
      <c r="E80" s="130"/>
      <c r="F80" s="130"/>
      <c r="G80" s="130"/>
      <c r="H80" s="130"/>
      <c r="I80" s="130"/>
      <c r="J80" s="135"/>
      <c r="K80" s="135"/>
      <c r="L80" s="26" t="s">
        <v>191</v>
      </c>
      <c r="M80" s="26">
        <v>16331828</v>
      </c>
      <c r="N80" s="26">
        <v>2</v>
      </c>
      <c r="O80" s="26">
        <v>0</v>
      </c>
      <c r="P80" s="26">
        <v>0</v>
      </c>
      <c r="Q80" s="26">
        <v>2</v>
      </c>
      <c r="S80" s="27" t="str">
        <f t="shared" si="3"/>
        <v>2852704</v>
      </c>
      <c r="T80" s="26" t="str">
        <f>INDEX(Sheet2!C:C,MATCH(Summary!S80,Sheet2!W:W,0),0)</f>
        <v>JC20-660</v>
      </c>
      <c r="U80" s="26">
        <f t="shared" si="9"/>
        <v>16331828</v>
      </c>
      <c r="V80" s="26"/>
      <c r="W80" s="130"/>
      <c r="X80" s="130"/>
      <c r="Y80" s="42">
        <f>VLOOKUP(T80,Sheet2!C:Q,15,0)</f>
        <v>31.59</v>
      </c>
      <c r="Z80" s="137"/>
      <c r="AA80" s="130"/>
      <c r="AB80" s="26"/>
    </row>
    <row r="81" spans="1:28" s="27" customFormat="1" x14ac:dyDescent="0.2">
      <c r="A81" s="130"/>
      <c r="B81" s="130"/>
      <c r="C81" s="130"/>
      <c r="D81" s="130"/>
      <c r="E81" s="130"/>
      <c r="F81" s="130"/>
      <c r="G81" s="130"/>
      <c r="H81" s="130"/>
      <c r="I81" s="130"/>
      <c r="J81" s="135"/>
      <c r="K81" s="135"/>
      <c r="L81" s="26" t="s">
        <v>203</v>
      </c>
      <c r="M81" s="26">
        <v>16331833</v>
      </c>
      <c r="N81" s="26">
        <v>2</v>
      </c>
      <c r="O81" s="26">
        <v>0</v>
      </c>
      <c r="P81" s="26">
        <v>0</v>
      </c>
      <c r="Q81" s="26">
        <v>2</v>
      </c>
      <c r="S81" s="27" t="str">
        <f t="shared" si="3"/>
        <v>2852704</v>
      </c>
      <c r="T81" s="26" t="str">
        <f>INDEX(Sheet2!C:C,MATCH(Summary!S81,Sheet2!W:W,0),0)</f>
        <v>JC20-660</v>
      </c>
      <c r="U81" s="26">
        <f t="shared" si="9"/>
        <v>16331833</v>
      </c>
      <c r="V81" s="26"/>
      <c r="W81" s="130"/>
      <c r="X81" s="130"/>
      <c r="Y81" s="42">
        <f>VLOOKUP(T81,Sheet2!C:Q,15,0)</f>
        <v>31.59</v>
      </c>
      <c r="Z81" s="137"/>
      <c r="AA81" s="130"/>
      <c r="AB81" s="26"/>
    </row>
    <row r="82" spans="1:28" s="27" customFormat="1" x14ac:dyDescent="0.2">
      <c r="A82" s="130"/>
      <c r="B82" s="130"/>
      <c r="C82" s="130"/>
      <c r="D82" s="130"/>
      <c r="E82" s="130"/>
      <c r="F82" s="130"/>
      <c r="G82" s="130"/>
      <c r="H82" s="130"/>
      <c r="I82" s="130"/>
      <c r="J82" s="135"/>
      <c r="K82" s="135"/>
      <c r="L82" s="26" t="s">
        <v>192</v>
      </c>
      <c r="M82" s="26">
        <v>16331836</v>
      </c>
      <c r="N82" s="26">
        <v>2</v>
      </c>
      <c r="O82" s="26">
        <v>0</v>
      </c>
      <c r="P82" s="26">
        <v>0</v>
      </c>
      <c r="Q82" s="26">
        <v>2</v>
      </c>
      <c r="S82" s="27" t="str">
        <f t="shared" si="3"/>
        <v>2852704</v>
      </c>
      <c r="T82" s="26" t="str">
        <f>INDEX(Sheet2!C:C,MATCH(Summary!S82,Sheet2!W:W,0),0)</f>
        <v>JC20-660</v>
      </c>
      <c r="U82" s="26">
        <f t="shared" si="9"/>
        <v>16331836</v>
      </c>
      <c r="V82" s="26"/>
      <c r="W82" s="130"/>
      <c r="X82" s="130"/>
      <c r="Y82" s="42">
        <f>VLOOKUP(T82,Sheet2!C:Q,15,0)</f>
        <v>31.59</v>
      </c>
      <c r="Z82" s="137"/>
      <c r="AA82" s="130"/>
      <c r="AB82" s="26"/>
    </row>
    <row r="83" spans="1:28" s="27" customFormat="1" x14ac:dyDescent="0.2">
      <c r="A83" s="130"/>
      <c r="B83" s="130"/>
      <c r="C83" s="130"/>
      <c r="D83" s="130"/>
      <c r="E83" s="130"/>
      <c r="F83" s="130"/>
      <c r="G83" s="130"/>
      <c r="H83" s="130"/>
      <c r="I83" s="130"/>
      <c r="J83" s="135"/>
      <c r="K83" s="135"/>
      <c r="L83" s="26" t="s">
        <v>507</v>
      </c>
      <c r="M83" s="26">
        <v>16331856</v>
      </c>
      <c r="N83" s="26">
        <v>2</v>
      </c>
      <c r="O83" s="26">
        <v>0</v>
      </c>
      <c r="P83" s="26">
        <v>0</v>
      </c>
      <c r="Q83" s="26">
        <v>2</v>
      </c>
      <c r="S83" s="27" t="str">
        <f t="shared" si="3"/>
        <v>2852704</v>
      </c>
      <c r="T83" s="26" t="str">
        <f>INDEX(Sheet2!C:C,MATCH(Summary!S83,Sheet2!W:W,0),0)</f>
        <v>JC20-660</v>
      </c>
      <c r="U83" s="26">
        <f t="shared" si="9"/>
        <v>16331856</v>
      </c>
      <c r="V83" s="26"/>
      <c r="W83" s="130"/>
      <c r="X83" s="130"/>
      <c r="Y83" s="42">
        <f>VLOOKUP(T83,Sheet2!C:Q,15,0)</f>
        <v>31.59</v>
      </c>
      <c r="Z83" s="137"/>
      <c r="AA83" s="130"/>
      <c r="AB83" s="26"/>
    </row>
    <row r="84" spans="1:28" s="27" customFormat="1" x14ac:dyDescent="0.2">
      <c r="A84" s="130"/>
      <c r="B84" s="130"/>
      <c r="C84" s="130"/>
      <c r="D84" s="130"/>
      <c r="E84" s="130"/>
      <c r="F84" s="130"/>
      <c r="G84" s="130"/>
      <c r="H84" s="130"/>
      <c r="I84" s="130"/>
      <c r="J84" s="135"/>
      <c r="K84" s="135"/>
      <c r="L84" s="26" t="s">
        <v>508</v>
      </c>
      <c r="M84" s="26">
        <v>16331861</v>
      </c>
      <c r="N84" s="26">
        <v>2</v>
      </c>
      <c r="O84" s="26">
        <v>0</v>
      </c>
      <c r="P84" s="26">
        <v>0</v>
      </c>
      <c r="Q84" s="26">
        <v>2</v>
      </c>
      <c r="S84" s="27" t="str">
        <f t="shared" si="3"/>
        <v>2852704</v>
      </c>
      <c r="T84" s="26" t="str">
        <f>INDEX(Sheet2!C:C,MATCH(Summary!S84,Sheet2!W:W,0),0)</f>
        <v>JC20-660</v>
      </c>
      <c r="U84" s="26">
        <f t="shared" si="9"/>
        <v>16331861</v>
      </c>
      <c r="V84" s="26"/>
      <c r="W84" s="130"/>
      <c r="X84" s="130"/>
      <c r="Y84" s="42">
        <f>VLOOKUP(T84,Sheet2!C:Q,15,0)</f>
        <v>31.59</v>
      </c>
      <c r="Z84" s="137"/>
      <c r="AA84" s="130"/>
      <c r="AB84" s="26"/>
    </row>
    <row r="85" spans="1:28" s="27" customFormat="1" x14ac:dyDescent="0.2">
      <c r="A85" s="130"/>
      <c r="B85" s="130"/>
      <c r="C85" s="130"/>
      <c r="D85" s="130"/>
      <c r="E85" s="130"/>
      <c r="F85" s="130"/>
      <c r="G85" s="130"/>
      <c r="H85" s="130"/>
      <c r="I85" s="130"/>
      <c r="J85" s="135"/>
      <c r="K85" s="135"/>
      <c r="L85" s="26" t="s">
        <v>509</v>
      </c>
      <c r="M85" s="26">
        <v>16331868</v>
      </c>
      <c r="N85" s="26">
        <v>2</v>
      </c>
      <c r="O85" s="26">
        <v>0</v>
      </c>
      <c r="P85" s="26">
        <v>0</v>
      </c>
      <c r="Q85" s="26">
        <v>2</v>
      </c>
      <c r="S85" s="27" t="str">
        <f t="shared" si="3"/>
        <v>2852704</v>
      </c>
      <c r="T85" s="26" t="str">
        <f>INDEX(Sheet2!C:C,MATCH(Summary!S85,Sheet2!W:W,0),0)</f>
        <v>JC20-660</v>
      </c>
      <c r="U85" s="26">
        <f t="shared" si="9"/>
        <v>16331868</v>
      </c>
      <c r="V85" s="26"/>
      <c r="W85" s="130"/>
      <c r="X85" s="130"/>
      <c r="Y85" s="42">
        <f>VLOOKUP(T85,Sheet2!C:Q,15,0)</f>
        <v>31.59</v>
      </c>
      <c r="Z85" s="137"/>
      <c r="AA85" s="130"/>
      <c r="AB85" s="26"/>
    </row>
    <row r="86" spans="1:28" s="27" customFormat="1" x14ac:dyDescent="0.2">
      <c r="A86" s="130"/>
      <c r="B86" s="130"/>
      <c r="C86" s="130"/>
      <c r="D86" s="130"/>
      <c r="E86" s="130"/>
      <c r="F86" s="130"/>
      <c r="G86" s="130"/>
      <c r="H86" s="130"/>
      <c r="I86" s="130"/>
      <c r="J86" s="135"/>
      <c r="K86" s="135"/>
      <c r="L86" s="26" t="s">
        <v>510</v>
      </c>
      <c r="M86" s="26">
        <v>16331870</v>
      </c>
      <c r="N86" s="26">
        <v>2</v>
      </c>
      <c r="O86" s="26">
        <v>0</v>
      </c>
      <c r="P86" s="26">
        <v>0</v>
      </c>
      <c r="Q86" s="26">
        <v>2</v>
      </c>
      <c r="S86" s="27" t="str">
        <f t="shared" si="3"/>
        <v>2852704</v>
      </c>
      <c r="T86" s="26" t="str">
        <f>INDEX(Sheet2!C:C,MATCH(Summary!S86,Sheet2!W:W,0),0)</f>
        <v>JC20-660</v>
      </c>
      <c r="U86" s="26">
        <f t="shared" si="9"/>
        <v>16331870</v>
      </c>
      <c r="V86" s="26"/>
      <c r="W86" s="130"/>
      <c r="X86" s="130"/>
      <c r="Y86" s="42">
        <f>VLOOKUP(T86,Sheet2!C:Q,15,0)</f>
        <v>31.59</v>
      </c>
      <c r="Z86" s="137"/>
      <c r="AA86" s="130"/>
      <c r="AB86" s="26"/>
    </row>
    <row r="87" spans="1:28" s="27" customFormat="1" x14ac:dyDescent="0.2">
      <c r="A87" s="131"/>
      <c r="B87" s="131"/>
      <c r="C87" s="131"/>
      <c r="D87" s="131"/>
      <c r="E87" s="131"/>
      <c r="F87" s="131"/>
      <c r="G87" s="131"/>
      <c r="H87" s="131"/>
      <c r="I87" s="131"/>
      <c r="J87" s="136"/>
      <c r="K87" s="136"/>
      <c r="L87" s="26" t="s">
        <v>511</v>
      </c>
      <c r="M87" s="26">
        <v>16331912</v>
      </c>
      <c r="N87" s="26">
        <v>4</v>
      </c>
      <c r="O87" s="26">
        <v>0</v>
      </c>
      <c r="P87" s="26">
        <v>0</v>
      </c>
      <c r="Q87" s="26">
        <v>4</v>
      </c>
      <c r="S87" s="27" t="str">
        <f t="shared" si="3"/>
        <v>2852704</v>
      </c>
      <c r="T87" s="26" t="str">
        <f>INDEX(Sheet2!C:C,MATCH(Summary!S87,Sheet2!W:W,0),0)</f>
        <v>JC20-660</v>
      </c>
      <c r="U87" s="26">
        <f t="shared" si="9"/>
        <v>16331912</v>
      </c>
      <c r="V87" s="26"/>
      <c r="W87" s="131"/>
      <c r="X87" s="131"/>
      <c r="Y87" s="42">
        <f>VLOOKUP(T87,Sheet2!C:Q,15,0)</f>
        <v>31.59</v>
      </c>
      <c r="Z87" s="138"/>
      <c r="AA87" s="131"/>
      <c r="AB87" s="26"/>
    </row>
    <row r="88" spans="1:28" s="27" customFormat="1" x14ac:dyDescent="0.2">
      <c r="A88" s="133">
        <v>2854</v>
      </c>
      <c r="B88" s="133">
        <v>306</v>
      </c>
      <c r="C88" s="133" t="s">
        <v>484</v>
      </c>
      <c r="D88" s="133">
        <v>24</v>
      </c>
      <c r="E88" s="133">
        <v>15</v>
      </c>
      <c r="F88" s="133">
        <v>15</v>
      </c>
      <c r="G88" s="133">
        <v>9</v>
      </c>
      <c r="H88" s="133">
        <v>1</v>
      </c>
      <c r="I88" s="133">
        <v>8</v>
      </c>
      <c r="J88" s="134">
        <v>44097</v>
      </c>
      <c r="K88" s="134">
        <v>44105</v>
      </c>
      <c r="L88" s="26" t="s">
        <v>194</v>
      </c>
      <c r="M88" s="26">
        <v>16331452</v>
      </c>
      <c r="N88" s="26">
        <v>3</v>
      </c>
      <c r="O88" s="26">
        <v>0</v>
      </c>
      <c r="P88" s="26">
        <v>0</v>
      </c>
      <c r="Q88" s="26">
        <v>3</v>
      </c>
      <c r="S88" s="27" t="str">
        <f>TEXT(A88&amp;B88,0)</f>
        <v>2854306</v>
      </c>
      <c r="T88" s="26" t="str">
        <f>INDEX(Sheet2!C:C,MATCH(Summary!S88,Sheet2!W:W,0),0)</f>
        <v>JC21-674</v>
      </c>
      <c r="U88" s="26">
        <f t="shared" si="9"/>
        <v>16331452</v>
      </c>
      <c r="V88" s="26"/>
      <c r="W88" s="133" t="s">
        <v>535</v>
      </c>
      <c r="X88" s="129" t="s">
        <v>534</v>
      </c>
      <c r="Y88" s="42">
        <f>VLOOKUP(T88,Sheet2!C:Q,15,0)</f>
        <v>5.35</v>
      </c>
      <c r="Z88" s="132">
        <f>I88*Y88*0.1</f>
        <v>4.28</v>
      </c>
      <c r="AA88" s="133" t="s">
        <v>542</v>
      </c>
      <c r="AB88" s="26"/>
    </row>
    <row r="89" spans="1:28" s="27" customFormat="1" x14ac:dyDescent="0.2">
      <c r="A89" s="130"/>
      <c r="B89" s="130"/>
      <c r="C89" s="130"/>
      <c r="D89" s="130"/>
      <c r="E89" s="130"/>
      <c r="F89" s="130"/>
      <c r="G89" s="130"/>
      <c r="H89" s="130"/>
      <c r="I89" s="130"/>
      <c r="J89" s="135"/>
      <c r="K89" s="135"/>
      <c r="L89" s="26" t="s">
        <v>512</v>
      </c>
      <c r="M89" s="26">
        <v>16331583</v>
      </c>
      <c r="N89" s="26">
        <v>3</v>
      </c>
      <c r="O89" s="26">
        <v>0</v>
      </c>
      <c r="P89" s="26">
        <v>0</v>
      </c>
      <c r="Q89" s="26">
        <v>3</v>
      </c>
      <c r="S89" s="27" t="str">
        <f t="shared" si="3"/>
        <v>2854306</v>
      </c>
      <c r="T89" s="26" t="str">
        <f>INDEX(Sheet2!C:C,MATCH(Summary!S89,Sheet2!W:W,0),0)</f>
        <v>JC21-674</v>
      </c>
      <c r="U89" s="26">
        <f t="shared" si="9"/>
        <v>16331583</v>
      </c>
      <c r="V89" s="26"/>
      <c r="W89" s="130"/>
      <c r="X89" s="130"/>
      <c r="Y89" s="42">
        <f>VLOOKUP(T89,Sheet2!C:Q,15,0)</f>
        <v>5.35</v>
      </c>
      <c r="Z89" s="137"/>
      <c r="AA89" s="130"/>
      <c r="AB89" s="26"/>
    </row>
    <row r="90" spans="1:28" s="27" customFormat="1" x14ac:dyDescent="0.2">
      <c r="A90" s="131"/>
      <c r="B90" s="131"/>
      <c r="C90" s="131"/>
      <c r="D90" s="131"/>
      <c r="E90" s="131"/>
      <c r="F90" s="131"/>
      <c r="G90" s="131"/>
      <c r="H90" s="131"/>
      <c r="I90" s="131"/>
      <c r="J90" s="136"/>
      <c r="K90" s="136"/>
      <c r="L90" s="26" t="s">
        <v>513</v>
      </c>
      <c r="M90" s="26">
        <v>16331752</v>
      </c>
      <c r="N90" s="26">
        <v>3</v>
      </c>
      <c r="O90" s="26">
        <v>0</v>
      </c>
      <c r="P90" s="26">
        <v>0</v>
      </c>
      <c r="Q90" s="26">
        <v>3</v>
      </c>
      <c r="S90" s="27" t="str">
        <f t="shared" si="3"/>
        <v>2854306</v>
      </c>
      <c r="T90" s="26" t="str">
        <f>INDEX(Sheet2!C:C,MATCH(Summary!S90,Sheet2!W:W,0),0)</f>
        <v>JC21-674</v>
      </c>
      <c r="U90" s="26">
        <f t="shared" ref="U90:U92" si="10">M90</f>
        <v>16331752</v>
      </c>
      <c r="V90" s="26"/>
      <c r="W90" s="131"/>
      <c r="X90" s="131"/>
      <c r="Y90" s="42">
        <f>VLOOKUP(T90,Sheet2!C:Q,15,0)</f>
        <v>5.35</v>
      </c>
      <c r="Z90" s="138"/>
      <c r="AA90" s="131"/>
      <c r="AB90" s="26"/>
    </row>
    <row r="91" spans="1:28" s="27" customFormat="1" x14ac:dyDescent="0.2">
      <c r="A91" s="133">
        <v>2854</v>
      </c>
      <c r="B91" s="133">
        <v>405</v>
      </c>
      <c r="C91" s="133" t="s">
        <v>514</v>
      </c>
      <c r="D91" s="133">
        <v>27</v>
      </c>
      <c r="E91" s="133">
        <v>0</v>
      </c>
      <c r="F91" s="133">
        <v>0</v>
      </c>
      <c r="G91" s="133">
        <v>27</v>
      </c>
      <c r="H91" s="133">
        <v>1</v>
      </c>
      <c r="I91" s="133">
        <v>26</v>
      </c>
      <c r="J91" s="134">
        <v>44097</v>
      </c>
      <c r="K91" s="134">
        <v>44105</v>
      </c>
      <c r="L91" s="26" t="s">
        <v>498</v>
      </c>
      <c r="M91" s="26">
        <v>16331532</v>
      </c>
      <c r="N91" s="26">
        <v>3</v>
      </c>
      <c r="O91" s="26">
        <v>0</v>
      </c>
      <c r="P91" s="26">
        <v>0</v>
      </c>
      <c r="Q91" s="26">
        <v>3</v>
      </c>
      <c r="S91" s="27" t="str">
        <f>TEXT(A91&amp;B91,0)</f>
        <v>2854405</v>
      </c>
      <c r="T91" s="26" t="str">
        <f>INDEX(Sheet2!C:C,MATCH(Summary!S91,Sheet2!W:W,0),0)</f>
        <v>JC21-692</v>
      </c>
      <c r="U91" s="26">
        <f t="shared" si="10"/>
        <v>16331532</v>
      </c>
      <c r="V91" s="26"/>
      <c r="W91" s="133" t="s">
        <v>537</v>
      </c>
      <c r="X91" s="129" t="s">
        <v>536</v>
      </c>
      <c r="Y91" s="42">
        <f>VLOOKUP(T91,Sheet2!C:Q,15,0)</f>
        <v>5.35</v>
      </c>
      <c r="Z91" s="132">
        <f>I91*Y91*0.1</f>
        <v>13.91</v>
      </c>
      <c r="AA91" s="133" t="s">
        <v>215</v>
      </c>
      <c r="AB91" s="26"/>
    </row>
    <row r="92" spans="1:28" s="27" customFormat="1" x14ac:dyDescent="0.2">
      <c r="A92" s="130"/>
      <c r="B92" s="130"/>
      <c r="C92" s="130"/>
      <c r="D92" s="130"/>
      <c r="E92" s="130"/>
      <c r="F92" s="130"/>
      <c r="G92" s="130"/>
      <c r="H92" s="130"/>
      <c r="I92" s="130"/>
      <c r="J92" s="135"/>
      <c r="K92" s="135"/>
      <c r="L92" s="26" t="s">
        <v>515</v>
      </c>
      <c r="M92" s="26">
        <v>16331544</v>
      </c>
      <c r="N92" s="26">
        <v>3</v>
      </c>
      <c r="O92" s="26">
        <v>0</v>
      </c>
      <c r="P92" s="26">
        <v>0</v>
      </c>
      <c r="Q92" s="26">
        <v>3</v>
      </c>
      <c r="S92" s="27" t="str">
        <f t="shared" si="3"/>
        <v>2854405</v>
      </c>
      <c r="T92" s="26" t="str">
        <f>INDEX(Sheet2!C:C,MATCH(Summary!S92,Sheet2!W:W,0),0)</f>
        <v>JC21-692</v>
      </c>
      <c r="U92" s="26">
        <f t="shared" si="10"/>
        <v>16331544</v>
      </c>
      <c r="V92" s="26"/>
      <c r="W92" s="130"/>
      <c r="X92" s="130"/>
      <c r="Y92" s="42">
        <f>VLOOKUP(T92,Sheet2!C:Q,15,0)</f>
        <v>5.35</v>
      </c>
      <c r="Z92" s="130"/>
      <c r="AA92" s="130"/>
      <c r="AB92" s="26"/>
    </row>
    <row r="93" spans="1:28" s="27" customFormat="1" x14ac:dyDescent="0.2">
      <c r="A93" s="130"/>
      <c r="B93" s="130"/>
      <c r="C93" s="130"/>
      <c r="D93" s="130"/>
      <c r="E93" s="130"/>
      <c r="F93" s="130"/>
      <c r="G93" s="130"/>
      <c r="H93" s="130"/>
      <c r="I93" s="130"/>
      <c r="J93" s="135"/>
      <c r="K93" s="135"/>
      <c r="L93" s="26" t="s">
        <v>459</v>
      </c>
      <c r="M93" s="26">
        <v>16331603</v>
      </c>
      <c r="N93" s="26">
        <v>3</v>
      </c>
      <c r="O93" s="26">
        <v>0</v>
      </c>
      <c r="P93" s="26">
        <v>0</v>
      </c>
      <c r="Q93" s="26">
        <v>3</v>
      </c>
      <c r="S93" s="27" t="str">
        <f t="shared" si="3"/>
        <v>2854405</v>
      </c>
      <c r="T93" s="26" t="str">
        <f>INDEX(Sheet2!C:C,MATCH(Summary!S93,Sheet2!W:W,0),0)</f>
        <v>JC21-692</v>
      </c>
      <c r="U93" s="26">
        <f t="shared" ref="U93:U102" si="11">M93</f>
        <v>16331603</v>
      </c>
      <c r="V93" s="26"/>
      <c r="W93" s="130"/>
      <c r="X93" s="130"/>
      <c r="Y93" s="42">
        <f>VLOOKUP(T93,Sheet2!C:Q,15,0)</f>
        <v>5.35</v>
      </c>
      <c r="Z93" s="130"/>
      <c r="AA93" s="130"/>
      <c r="AB93" s="26"/>
    </row>
    <row r="94" spans="1:28" s="27" customFormat="1" x14ac:dyDescent="0.2">
      <c r="A94" s="130"/>
      <c r="B94" s="130"/>
      <c r="C94" s="130"/>
      <c r="D94" s="130"/>
      <c r="E94" s="130"/>
      <c r="F94" s="130"/>
      <c r="G94" s="130"/>
      <c r="H94" s="130"/>
      <c r="I94" s="130"/>
      <c r="J94" s="135"/>
      <c r="K94" s="135"/>
      <c r="L94" s="26" t="s">
        <v>516</v>
      </c>
      <c r="M94" s="26">
        <v>16331753</v>
      </c>
      <c r="N94" s="26">
        <v>3</v>
      </c>
      <c r="O94" s="26">
        <v>0</v>
      </c>
      <c r="P94" s="26">
        <v>0</v>
      </c>
      <c r="Q94" s="26">
        <v>3</v>
      </c>
      <c r="S94" s="27" t="str">
        <f t="shared" si="3"/>
        <v>2854405</v>
      </c>
      <c r="T94" s="26" t="str">
        <f>INDEX(Sheet2!C:C,MATCH(Summary!S94,Sheet2!W:W,0),0)</f>
        <v>JC21-692</v>
      </c>
      <c r="U94" s="26">
        <f t="shared" si="11"/>
        <v>16331753</v>
      </c>
      <c r="V94" s="26"/>
      <c r="W94" s="130"/>
      <c r="X94" s="130"/>
      <c r="Y94" s="42">
        <f>VLOOKUP(T94,Sheet2!C:Q,15,0)</f>
        <v>5.35</v>
      </c>
      <c r="Z94" s="130"/>
      <c r="AA94" s="130"/>
      <c r="AB94" s="26"/>
    </row>
    <row r="95" spans="1:28" s="27" customFormat="1" x14ac:dyDescent="0.2">
      <c r="A95" s="130"/>
      <c r="B95" s="130"/>
      <c r="C95" s="130"/>
      <c r="D95" s="130"/>
      <c r="E95" s="130"/>
      <c r="F95" s="130"/>
      <c r="G95" s="130"/>
      <c r="H95" s="130"/>
      <c r="I95" s="130"/>
      <c r="J95" s="135"/>
      <c r="K95" s="135"/>
      <c r="L95" s="26" t="s">
        <v>517</v>
      </c>
      <c r="M95" s="26">
        <v>16331759</v>
      </c>
      <c r="N95" s="26">
        <v>3</v>
      </c>
      <c r="O95" s="26">
        <v>0</v>
      </c>
      <c r="P95" s="26">
        <v>0</v>
      </c>
      <c r="Q95" s="26">
        <v>3</v>
      </c>
      <c r="S95" s="27" t="str">
        <f t="shared" si="3"/>
        <v>2854405</v>
      </c>
      <c r="T95" s="26" t="str">
        <f>INDEX(Sheet2!C:C,MATCH(Summary!S95,Sheet2!W:W,0),0)</f>
        <v>JC21-692</v>
      </c>
      <c r="U95" s="26">
        <f t="shared" si="11"/>
        <v>16331759</v>
      </c>
      <c r="V95" s="26"/>
      <c r="W95" s="130"/>
      <c r="X95" s="130"/>
      <c r="Y95" s="42">
        <f>VLOOKUP(T95,Sheet2!C:Q,15,0)</f>
        <v>5.35</v>
      </c>
      <c r="Z95" s="130"/>
      <c r="AA95" s="130"/>
      <c r="AB95" s="26"/>
    </row>
    <row r="96" spans="1:28" s="27" customFormat="1" x14ac:dyDescent="0.2">
      <c r="A96" s="130"/>
      <c r="B96" s="130"/>
      <c r="C96" s="130"/>
      <c r="D96" s="130"/>
      <c r="E96" s="130"/>
      <c r="F96" s="130"/>
      <c r="G96" s="130"/>
      <c r="H96" s="130"/>
      <c r="I96" s="130"/>
      <c r="J96" s="135"/>
      <c r="K96" s="135"/>
      <c r="L96" s="26" t="s">
        <v>197</v>
      </c>
      <c r="M96" s="26">
        <v>16331782</v>
      </c>
      <c r="N96" s="26">
        <v>3</v>
      </c>
      <c r="O96" s="26">
        <v>0</v>
      </c>
      <c r="P96" s="26">
        <v>0</v>
      </c>
      <c r="Q96" s="26">
        <v>3</v>
      </c>
      <c r="S96" s="27" t="str">
        <f t="shared" si="3"/>
        <v>2854405</v>
      </c>
      <c r="T96" s="26" t="str">
        <f>INDEX(Sheet2!C:C,MATCH(Summary!S96,Sheet2!W:W,0),0)</f>
        <v>JC21-692</v>
      </c>
      <c r="U96" s="26">
        <f t="shared" si="11"/>
        <v>16331782</v>
      </c>
      <c r="V96" s="26"/>
      <c r="W96" s="130"/>
      <c r="X96" s="130"/>
      <c r="Y96" s="42">
        <f>VLOOKUP(T96,Sheet2!C:Q,15,0)</f>
        <v>5.35</v>
      </c>
      <c r="Z96" s="130"/>
      <c r="AA96" s="130"/>
      <c r="AB96" s="26"/>
    </row>
    <row r="97" spans="1:28" s="27" customFormat="1" x14ac:dyDescent="0.2">
      <c r="A97" s="130"/>
      <c r="B97" s="130"/>
      <c r="C97" s="130"/>
      <c r="D97" s="130"/>
      <c r="E97" s="130"/>
      <c r="F97" s="130"/>
      <c r="G97" s="130"/>
      <c r="H97" s="130"/>
      <c r="I97" s="130"/>
      <c r="J97" s="135"/>
      <c r="K97" s="135"/>
      <c r="L97" s="26" t="s">
        <v>518</v>
      </c>
      <c r="M97" s="26">
        <v>16331807</v>
      </c>
      <c r="N97" s="26">
        <v>3</v>
      </c>
      <c r="O97" s="26">
        <v>0</v>
      </c>
      <c r="P97" s="26">
        <v>0</v>
      </c>
      <c r="Q97" s="26">
        <v>3</v>
      </c>
      <c r="S97" s="27" t="str">
        <f t="shared" si="3"/>
        <v>2854405</v>
      </c>
      <c r="T97" s="26" t="str">
        <f>INDEX(Sheet2!C:C,MATCH(Summary!S97,Sheet2!W:W,0),0)</f>
        <v>JC21-692</v>
      </c>
      <c r="U97" s="26">
        <f t="shared" si="11"/>
        <v>16331807</v>
      </c>
      <c r="V97" s="26"/>
      <c r="W97" s="130"/>
      <c r="X97" s="130"/>
      <c r="Y97" s="42">
        <f>VLOOKUP(T97,Sheet2!C:Q,15,0)</f>
        <v>5.35</v>
      </c>
      <c r="Z97" s="130"/>
      <c r="AA97" s="130"/>
      <c r="AB97" s="26"/>
    </row>
    <row r="98" spans="1:28" s="27" customFormat="1" x14ac:dyDescent="0.2">
      <c r="A98" s="130"/>
      <c r="B98" s="130"/>
      <c r="C98" s="130"/>
      <c r="D98" s="130"/>
      <c r="E98" s="130"/>
      <c r="F98" s="130"/>
      <c r="G98" s="130"/>
      <c r="H98" s="130"/>
      <c r="I98" s="130"/>
      <c r="J98" s="135"/>
      <c r="K98" s="135"/>
      <c r="L98" s="26" t="s">
        <v>190</v>
      </c>
      <c r="M98" s="26">
        <v>16331824</v>
      </c>
      <c r="N98" s="26">
        <v>3</v>
      </c>
      <c r="O98" s="26">
        <v>0</v>
      </c>
      <c r="P98" s="26">
        <v>0</v>
      </c>
      <c r="Q98" s="26">
        <v>3</v>
      </c>
      <c r="S98" s="27" t="str">
        <f t="shared" si="3"/>
        <v>2854405</v>
      </c>
      <c r="T98" s="26" t="str">
        <f>INDEX(Sheet2!C:C,MATCH(Summary!S98,Sheet2!W:W,0),0)</f>
        <v>JC21-692</v>
      </c>
      <c r="U98" s="26">
        <f t="shared" si="11"/>
        <v>16331824</v>
      </c>
      <c r="V98" s="26"/>
      <c r="W98" s="130"/>
      <c r="X98" s="130"/>
      <c r="Y98" s="42">
        <f>VLOOKUP(T98,Sheet2!C:Q,15,0)</f>
        <v>5.35</v>
      </c>
      <c r="Z98" s="130"/>
      <c r="AA98" s="130"/>
      <c r="AB98" s="26"/>
    </row>
    <row r="99" spans="1:28" s="27" customFormat="1" x14ac:dyDescent="0.2">
      <c r="A99" s="131"/>
      <c r="B99" s="131"/>
      <c r="C99" s="131"/>
      <c r="D99" s="131"/>
      <c r="E99" s="131"/>
      <c r="F99" s="131"/>
      <c r="G99" s="131"/>
      <c r="H99" s="131"/>
      <c r="I99" s="131"/>
      <c r="J99" s="136"/>
      <c r="K99" s="136"/>
      <c r="L99" s="26" t="s">
        <v>519</v>
      </c>
      <c r="M99" s="26">
        <v>16331896</v>
      </c>
      <c r="N99" s="26">
        <v>3</v>
      </c>
      <c r="O99" s="26">
        <v>0</v>
      </c>
      <c r="P99" s="26">
        <v>0</v>
      </c>
      <c r="Q99" s="26">
        <v>3</v>
      </c>
      <c r="S99" s="27" t="str">
        <f t="shared" si="3"/>
        <v>2854405</v>
      </c>
      <c r="T99" s="26" t="str">
        <f>INDEX(Sheet2!C:C,MATCH(Summary!S99,Sheet2!W:W,0),0)</f>
        <v>JC21-692</v>
      </c>
      <c r="U99" s="26">
        <f t="shared" si="11"/>
        <v>16331896</v>
      </c>
      <c r="V99" s="26"/>
      <c r="W99" s="131"/>
      <c r="X99" s="131"/>
      <c r="Y99" s="42">
        <f>VLOOKUP(T99,Sheet2!C:Q,15,0)</f>
        <v>5.35</v>
      </c>
      <c r="Z99" s="131"/>
      <c r="AA99" s="131"/>
      <c r="AB99" s="26"/>
    </row>
    <row r="100" spans="1:28" s="27" customFormat="1" x14ac:dyDescent="0.2">
      <c r="A100" s="26">
        <v>2854</v>
      </c>
      <c r="B100" s="26">
        <v>504</v>
      </c>
      <c r="C100" s="26" t="s">
        <v>521</v>
      </c>
      <c r="D100" s="26">
        <v>66</v>
      </c>
      <c r="E100" s="26">
        <v>63</v>
      </c>
      <c r="F100" s="26">
        <v>63</v>
      </c>
      <c r="G100" s="26">
        <v>3</v>
      </c>
      <c r="H100" s="26">
        <v>3</v>
      </c>
      <c r="I100" s="26">
        <v>0</v>
      </c>
      <c r="J100" s="43">
        <v>44097</v>
      </c>
      <c r="K100" s="43">
        <v>44105</v>
      </c>
      <c r="L100" s="26" t="s">
        <v>520</v>
      </c>
      <c r="M100" s="26">
        <v>16331813</v>
      </c>
      <c r="N100" s="26">
        <v>3</v>
      </c>
      <c r="O100" s="26">
        <v>0</v>
      </c>
      <c r="P100" s="26">
        <v>0</v>
      </c>
      <c r="Q100" s="26">
        <v>3</v>
      </c>
      <c r="S100" s="27" t="str">
        <f>TEXT(A100&amp;B100,0)</f>
        <v>2854504</v>
      </c>
      <c r="T100" s="26" t="str">
        <f>INDEX(Sheet2!C:C,MATCH(Summary!S100,Sheet2!W:W,0),0)</f>
        <v>JC21-650</v>
      </c>
      <c r="U100" s="26">
        <f t="shared" si="11"/>
        <v>16331813</v>
      </c>
      <c r="V100" s="26"/>
      <c r="W100" s="15" t="s">
        <v>528</v>
      </c>
      <c r="X100" s="15" t="s">
        <v>529</v>
      </c>
      <c r="Y100" s="42">
        <f>VLOOKUP(T100,Sheet2!C:Q,15,0)</f>
        <v>5.35</v>
      </c>
      <c r="Z100" s="42">
        <f>Y100*I100*0.1</f>
        <v>0</v>
      </c>
      <c r="AA100" s="26" t="s">
        <v>532</v>
      </c>
      <c r="AB100" s="26"/>
    </row>
    <row r="101" spans="1:28" s="27" customFormat="1" x14ac:dyDescent="0.2">
      <c r="A101" s="133">
        <v>2854</v>
      </c>
      <c r="B101" s="133">
        <v>603</v>
      </c>
      <c r="C101" s="133" t="s">
        <v>484</v>
      </c>
      <c r="D101" s="133">
        <v>30</v>
      </c>
      <c r="E101" s="133">
        <v>18</v>
      </c>
      <c r="F101" s="133">
        <v>18</v>
      </c>
      <c r="G101" s="133">
        <v>12</v>
      </c>
      <c r="H101" s="133">
        <v>2</v>
      </c>
      <c r="I101" s="133">
        <v>10</v>
      </c>
      <c r="J101" s="134">
        <v>44097</v>
      </c>
      <c r="K101" s="134">
        <v>44105</v>
      </c>
      <c r="L101" s="26" t="s">
        <v>522</v>
      </c>
      <c r="M101" s="26">
        <v>16331496</v>
      </c>
      <c r="N101" s="26">
        <v>3</v>
      </c>
      <c r="O101" s="26">
        <v>0</v>
      </c>
      <c r="P101" s="26">
        <v>0</v>
      </c>
      <c r="Q101" s="26">
        <v>3</v>
      </c>
      <c r="S101" s="27" t="str">
        <f>TEXT(A101&amp;B101,0)</f>
        <v>2854603</v>
      </c>
      <c r="T101" s="26" t="str">
        <f>INDEX(Sheet2!C:C,MATCH(Summary!S101,Sheet2!W:W,0),0)</f>
        <v>JC21-668</v>
      </c>
      <c r="U101" s="26">
        <f t="shared" si="11"/>
        <v>16331496</v>
      </c>
      <c r="V101" s="26"/>
      <c r="W101" s="133" t="s">
        <v>538</v>
      </c>
      <c r="X101" s="129" t="s">
        <v>540</v>
      </c>
      <c r="Y101" s="42">
        <f>VLOOKUP(T101,Sheet2!C:Q,15,0)</f>
        <v>5.35</v>
      </c>
      <c r="Z101" s="132">
        <f>I101*Y101*0.1</f>
        <v>5.3500000000000005</v>
      </c>
      <c r="AA101" s="133" t="s">
        <v>543</v>
      </c>
      <c r="AB101" s="26"/>
    </row>
    <row r="102" spans="1:28" s="27" customFormat="1" x14ac:dyDescent="0.2">
      <c r="A102" s="130"/>
      <c r="B102" s="130"/>
      <c r="C102" s="130"/>
      <c r="D102" s="130"/>
      <c r="E102" s="130"/>
      <c r="F102" s="130"/>
      <c r="G102" s="130"/>
      <c r="H102" s="130"/>
      <c r="I102" s="130"/>
      <c r="J102" s="135"/>
      <c r="K102" s="135"/>
      <c r="L102" s="26" t="s">
        <v>186</v>
      </c>
      <c r="M102" s="26">
        <v>16331608</v>
      </c>
      <c r="N102" s="26">
        <v>3</v>
      </c>
      <c r="O102" s="26">
        <v>0</v>
      </c>
      <c r="P102" s="26">
        <v>0</v>
      </c>
      <c r="Q102" s="26">
        <v>3</v>
      </c>
      <c r="S102" s="27" t="str">
        <f t="shared" ref="S102:S115" si="12">S101</f>
        <v>2854603</v>
      </c>
      <c r="T102" s="26" t="str">
        <f>INDEX(Sheet2!C:C,MATCH(Summary!S102,Sheet2!W:W,0),0)</f>
        <v>JC21-668</v>
      </c>
      <c r="U102" s="26">
        <f t="shared" si="11"/>
        <v>16331608</v>
      </c>
      <c r="V102" s="26"/>
      <c r="W102" s="130"/>
      <c r="X102" s="130"/>
      <c r="Y102" s="42">
        <f>VLOOKUP(T102,Sheet2!C:Q,15,0)</f>
        <v>5.35</v>
      </c>
      <c r="Z102" s="130"/>
      <c r="AA102" s="130"/>
      <c r="AB102" s="26"/>
    </row>
    <row r="103" spans="1:28" s="27" customFormat="1" x14ac:dyDescent="0.2">
      <c r="A103" s="130"/>
      <c r="B103" s="130"/>
      <c r="C103" s="130"/>
      <c r="D103" s="130"/>
      <c r="E103" s="130"/>
      <c r="F103" s="130"/>
      <c r="G103" s="130"/>
      <c r="H103" s="130"/>
      <c r="I103" s="130"/>
      <c r="J103" s="135"/>
      <c r="K103" s="135"/>
      <c r="L103" s="26" t="s">
        <v>201</v>
      </c>
      <c r="M103" s="26">
        <v>16331764</v>
      </c>
      <c r="N103" s="26">
        <v>3</v>
      </c>
      <c r="O103" s="26">
        <v>0</v>
      </c>
      <c r="P103" s="26">
        <v>0</v>
      </c>
      <c r="Q103" s="26">
        <v>3</v>
      </c>
      <c r="S103" s="27" t="str">
        <f>S102</f>
        <v>2854603</v>
      </c>
      <c r="T103" s="26" t="str">
        <f>INDEX(Sheet2!C:C,MATCH(Summary!S103,Sheet2!W:W,0),0)</f>
        <v>JC21-668</v>
      </c>
      <c r="U103" s="26">
        <f t="shared" ref="U103:U106" si="13">M103</f>
        <v>16331764</v>
      </c>
      <c r="V103" s="26"/>
      <c r="W103" s="130"/>
      <c r="X103" s="130"/>
      <c r="Y103" s="42">
        <f>VLOOKUP(T103,Sheet2!C:Q,15,0)</f>
        <v>5.35</v>
      </c>
      <c r="Z103" s="130"/>
      <c r="AA103" s="130"/>
      <c r="AB103" s="26"/>
    </row>
    <row r="104" spans="1:28" s="27" customFormat="1" x14ac:dyDescent="0.2">
      <c r="A104" s="131"/>
      <c r="B104" s="131"/>
      <c r="C104" s="131"/>
      <c r="D104" s="131"/>
      <c r="E104" s="131"/>
      <c r="F104" s="131"/>
      <c r="G104" s="131"/>
      <c r="H104" s="131"/>
      <c r="I104" s="131"/>
      <c r="J104" s="136"/>
      <c r="K104" s="136"/>
      <c r="L104" s="26" t="s">
        <v>505</v>
      </c>
      <c r="M104" s="26">
        <v>16331776</v>
      </c>
      <c r="N104" s="26">
        <v>3</v>
      </c>
      <c r="O104" s="26">
        <v>0</v>
      </c>
      <c r="P104" s="26">
        <v>0</v>
      </c>
      <c r="Q104" s="26">
        <v>3</v>
      </c>
      <c r="S104" s="27" t="str">
        <f t="shared" si="12"/>
        <v>2854603</v>
      </c>
      <c r="T104" s="26" t="str">
        <f>INDEX(Sheet2!C:C,MATCH(Summary!S104,Sheet2!W:W,0),0)</f>
        <v>JC21-668</v>
      </c>
      <c r="U104" s="26">
        <f t="shared" si="13"/>
        <v>16331776</v>
      </c>
      <c r="V104" s="26"/>
      <c r="W104" s="131"/>
      <c r="X104" s="131"/>
      <c r="Y104" s="42">
        <f>VLOOKUP(T104,Sheet2!C:Q,15,0)</f>
        <v>5.35</v>
      </c>
      <c r="Z104" s="131"/>
      <c r="AA104" s="131"/>
      <c r="AB104" s="26"/>
    </row>
    <row r="105" spans="1:28" s="27" customFormat="1" x14ac:dyDescent="0.2">
      <c r="A105" s="133">
        <v>2854</v>
      </c>
      <c r="B105" s="133">
        <v>702</v>
      </c>
      <c r="C105" s="133" t="s">
        <v>484</v>
      </c>
      <c r="D105" s="133">
        <v>33</v>
      </c>
      <c r="E105" s="133">
        <v>0</v>
      </c>
      <c r="F105" s="133">
        <v>0</v>
      </c>
      <c r="G105" s="133">
        <v>33</v>
      </c>
      <c r="H105" s="133">
        <v>2</v>
      </c>
      <c r="I105" s="133">
        <v>31</v>
      </c>
      <c r="J105" s="134">
        <v>44097</v>
      </c>
      <c r="K105" s="134">
        <v>44105</v>
      </c>
      <c r="L105" s="26" t="s">
        <v>523</v>
      </c>
      <c r="M105" s="26">
        <v>16331446</v>
      </c>
      <c r="N105" s="26">
        <v>3</v>
      </c>
      <c r="O105" s="26">
        <v>0</v>
      </c>
      <c r="P105" s="26">
        <v>0</v>
      </c>
      <c r="Q105" s="26">
        <v>3</v>
      </c>
      <c r="S105" s="27" t="str">
        <f>TEXT(A105&amp;B105,0)</f>
        <v>2854702</v>
      </c>
      <c r="T105" s="26" t="str">
        <f>INDEX(Sheet2!C:C,MATCH(Summary!S105,Sheet2!W:W,0),0)</f>
        <v>JC21-662</v>
      </c>
      <c r="U105" s="26">
        <f t="shared" si="13"/>
        <v>16331446</v>
      </c>
      <c r="V105" s="26"/>
      <c r="W105" s="133" t="s">
        <v>539</v>
      </c>
      <c r="X105" s="129" t="s">
        <v>540</v>
      </c>
      <c r="Y105" s="42">
        <f>VLOOKUP(T105,Sheet2!C:Q,15,0)</f>
        <v>5.35</v>
      </c>
      <c r="Z105" s="132">
        <f>I105*Y105*0.1</f>
        <v>16.585000000000001</v>
      </c>
      <c r="AA105" s="133" t="s">
        <v>543</v>
      </c>
      <c r="AB105" s="26"/>
    </row>
    <row r="106" spans="1:28" s="27" customFormat="1" x14ac:dyDescent="0.2">
      <c r="A106" s="130"/>
      <c r="B106" s="130"/>
      <c r="C106" s="130"/>
      <c r="D106" s="130"/>
      <c r="E106" s="130"/>
      <c r="F106" s="130"/>
      <c r="G106" s="130"/>
      <c r="H106" s="130"/>
      <c r="I106" s="130"/>
      <c r="J106" s="135"/>
      <c r="K106" s="135"/>
      <c r="L106" s="26" t="s">
        <v>182</v>
      </c>
      <c r="M106" s="26">
        <v>16331458</v>
      </c>
      <c r="N106" s="26">
        <v>3</v>
      </c>
      <c r="O106" s="26">
        <v>0</v>
      </c>
      <c r="P106" s="26">
        <v>0</v>
      </c>
      <c r="Q106" s="26">
        <v>3</v>
      </c>
      <c r="S106" s="27" t="str">
        <f t="shared" si="12"/>
        <v>2854702</v>
      </c>
      <c r="T106" s="26" t="str">
        <f>INDEX(Sheet2!C:C,MATCH(Summary!S106,Sheet2!W:W,0),0)</f>
        <v>JC21-662</v>
      </c>
      <c r="U106" s="26">
        <f t="shared" si="13"/>
        <v>16331458</v>
      </c>
      <c r="V106" s="26"/>
      <c r="W106" s="130"/>
      <c r="X106" s="130"/>
      <c r="Y106" s="42">
        <f>VLOOKUP(T106,Sheet2!C:Q,15,0)</f>
        <v>5.35</v>
      </c>
      <c r="Z106" s="130"/>
      <c r="AA106" s="130"/>
      <c r="AB106" s="26"/>
    </row>
    <row r="107" spans="1:28" s="27" customFormat="1" x14ac:dyDescent="0.2">
      <c r="A107" s="130"/>
      <c r="B107" s="130"/>
      <c r="C107" s="130"/>
      <c r="D107" s="130"/>
      <c r="E107" s="130"/>
      <c r="F107" s="130"/>
      <c r="G107" s="130"/>
      <c r="H107" s="130"/>
      <c r="I107" s="130"/>
      <c r="J107" s="135"/>
      <c r="K107" s="135"/>
      <c r="L107" s="26" t="s">
        <v>524</v>
      </c>
      <c r="M107" s="26">
        <v>16331461</v>
      </c>
      <c r="N107" s="26">
        <v>3</v>
      </c>
      <c r="O107" s="26">
        <v>0</v>
      </c>
      <c r="P107" s="26">
        <v>0</v>
      </c>
      <c r="Q107" s="26">
        <v>3</v>
      </c>
      <c r="S107" s="27" t="str">
        <f>S106</f>
        <v>2854702</v>
      </c>
      <c r="T107" s="26" t="str">
        <f>INDEX(Sheet2!C:C,MATCH(Summary!S107,Sheet2!W:W,0),0)</f>
        <v>JC21-662</v>
      </c>
      <c r="U107" s="26">
        <f t="shared" ref="U107:U108" si="14">M107</f>
        <v>16331461</v>
      </c>
      <c r="V107" s="26"/>
      <c r="W107" s="130"/>
      <c r="X107" s="130"/>
      <c r="Y107" s="42">
        <f>VLOOKUP(T107,Sheet2!C:Q,15,0)</f>
        <v>5.35</v>
      </c>
      <c r="Z107" s="130"/>
      <c r="AA107" s="130"/>
      <c r="AB107" s="26"/>
    </row>
    <row r="108" spans="1:28" s="27" customFormat="1" x14ac:dyDescent="0.2">
      <c r="A108" s="130"/>
      <c r="B108" s="130"/>
      <c r="C108" s="130"/>
      <c r="D108" s="130"/>
      <c r="E108" s="130"/>
      <c r="F108" s="130"/>
      <c r="G108" s="130"/>
      <c r="H108" s="130"/>
      <c r="I108" s="130"/>
      <c r="J108" s="135"/>
      <c r="K108" s="135"/>
      <c r="L108" s="26" t="s">
        <v>184</v>
      </c>
      <c r="M108" s="26">
        <v>16331518</v>
      </c>
      <c r="N108" s="26">
        <v>3</v>
      </c>
      <c r="O108" s="26">
        <v>0</v>
      </c>
      <c r="P108" s="26">
        <v>0</v>
      </c>
      <c r="Q108" s="26">
        <v>3</v>
      </c>
      <c r="S108" s="27" t="str">
        <f t="shared" si="12"/>
        <v>2854702</v>
      </c>
      <c r="T108" s="26" t="str">
        <f>INDEX(Sheet2!C:C,MATCH(Summary!S108,Sheet2!W:W,0),0)</f>
        <v>JC21-662</v>
      </c>
      <c r="U108" s="26">
        <f t="shared" si="14"/>
        <v>16331518</v>
      </c>
      <c r="V108" s="26"/>
      <c r="W108" s="130"/>
      <c r="X108" s="130"/>
      <c r="Y108" s="42">
        <f>VLOOKUP(T108,Sheet2!C:Q,15,0)</f>
        <v>5.35</v>
      </c>
      <c r="Z108" s="130"/>
      <c r="AA108" s="130"/>
      <c r="AB108" s="26"/>
    </row>
    <row r="109" spans="1:28" s="27" customFormat="1" x14ac:dyDescent="0.2">
      <c r="A109" s="130"/>
      <c r="B109" s="130"/>
      <c r="C109" s="130"/>
      <c r="D109" s="130"/>
      <c r="E109" s="130"/>
      <c r="F109" s="130"/>
      <c r="G109" s="130"/>
      <c r="H109" s="130"/>
      <c r="I109" s="130"/>
      <c r="J109" s="135"/>
      <c r="K109" s="135"/>
      <c r="L109" s="26" t="s">
        <v>525</v>
      </c>
      <c r="M109" s="26">
        <v>16331534</v>
      </c>
      <c r="N109" s="26">
        <v>3</v>
      </c>
      <c r="O109" s="26">
        <v>0</v>
      </c>
      <c r="P109" s="26">
        <v>0</v>
      </c>
      <c r="Q109" s="26">
        <v>3</v>
      </c>
      <c r="S109" s="27" t="str">
        <f t="shared" si="12"/>
        <v>2854702</v>
      </c>
      <c r="T109" s="26" t="str">
        <f>INDEX(Sheet2!C:C,MATCH(Summary!S109,Sheet2!W:W,0),0)</f>
        <v>JC21-662</v>
      </c>
      <c r="U109" s="26">
        <f t="shared" ref="U109:U115" si="15">M109</f>
        <v>16331534</v>
      </c>
      <c r="V109" s="26"/>
      <c r="W109" s="130"/>
      <c r="X109" s="130"/>
      <c r="Y109" s="42">
        <f>VLOOKUP(T109,Sheet2!C:Q,15,0)</f>
        <v>5.35</v>
      </c>
      <c r="Z109" s="130"/>
      <c r="AA109" s="130"/>
      <c r="AB109" s="26"/>
    </row>
    <row r="110" spans="1:28" s="27" customFormat="1" x14ac:dyDescent="0.2">
      <c r="A110" s="130"/>
      <c r="B110" s="130"/>
      <c r="C110" s="130"/>
      <c r="D110" s="130"/>
      <c r="E110" s="130"/>
      <c r="F110" s="130"/>
      <c r="G110" s="130"/>
      <c r="H110" s="130"/>
      <c r="I110" s="130"/>
      <c r="J110" s="135"/>
      <c r="K110" s="135"/>
      <c r="L110" s="26" t="s">
        <v>489</v>
      </c>
      <c r="M110" s="26">
        <v>16331581</v>
      </c>
      <c r="N110" s="26">
        <v>3</v>
      </c>
      <c r="O110" s="26">
        <v>0</v>
      </c>
      <c r="P110" s="26">
        <v>0</v>
      </c>
      <c r="Q110" s="26">
        <v>3</v>
      </c>
      <c r="S110" s="27" t="str">
        <f t="shared" si="12"/>
        <v>2854702</v>
      </c>
      <c r="T110" s="26" t="str">
        <f>INDEX(Sheet2!C:C,MATCH(Summary!S110,Sheet2!W:W,0),0)</f>
        <v>JC21-662</v>
      </c>
      <c r="U110" s="26">
        <f t="shared" si="15"/>
        <v>16331581</v>
      </c>
      <c r="V110" s="26"/>
      <c r="W110" s="130"/>
      <c r="X110" s="130"/>
      <c r="Y110" s="42">
        <f>VLOOKUP(T110,Sheet2!C:Q,15,0)</f>
        <v>5.35</v>
      </c>
      <c r="Z110" s="130"/>
      <c r="AA110" s="130"/>
      <c r="AB110" s="26"/>
    </row>
    <row r="111" spans="1:28" s="27" customFormat="1" x14ac:dyDescent="0.2">
      <c r="A111" s="130"/>
      <c r="B111" s="130"/>
      <c r="C111" s="130"/>
      <c r="D111" s="130"/>
      <c r="E111" s="130"/>
      <c r="F111" s="130"/>
      <c r="G111" s="130"/>
      <c r="H111" s="130"/>
      <c r="I111" s="130"/>
      <c r="J111" s="135"/>
      <c r="K111" s="135"/>
      <c r="L111" s="26" t="s">
        <v>459</v>
      </c>
      <c r="M111" s="26">
        <v>16331603</v>
      </c>
      <c r="N111" s="26">
        <v>3</v>
      </c>
      <c r="O111" s="26">
        <v>0</v>
      </c>
      <c r="P111" s="26">
        <v>0</v>
      </c>
      <c r="Q111" s="26">
        <v>3</v>
      </c>
      <c r="S111" s="27" t="str">
        <f t="shared" si="12"/>
        <v>2854702</v>
      </c>
      <c r="T111" s="26" t="str">
        <f>INDEX(Sheet2!C:C,MATCH(Summary!S111,Sheet2!W:W,0),0)</f>
        <v>JC21-662</v>
      </c>
      <c r="U111" s="26">
        <f t="shared" si="15"/>
        <v>16331603</v>
      </c>
      <c r="V111" s="26"/>
      <c r="W111" s="130"/>
      <c r="X111" s="130"/>
      <c r="Y111" s="42">
        <f>VLOOKUP(T111,Sheet2!C:Q,15,0)</f>
        <v>5.35</v>
      </c>
      <c r="Z111" s="130"/>
      <c r="AA111" s="130"/>
      <c r="AB111" s="26"/>
    </row>
    <row r="112" spans="1:28" s="27" customFormat="1" x14ac:dyDescent="0.2">
      <c r="A112" s="130"/>
      <c r="B112" s="130"/>
      <c r="C112" s="130"/>
      <c r="D112" s="130"/>
      <c r="E112" s="130"/>
      <c r="F112" s="130"/>
      <c r="G112" s="130"/>
      <c r="H112" s="130"/>
      <c r="I112" s="130"/>
      <c r="J112" s="135"/>
      <c r="K112" s="135"/>
      <c r="L112" s="26" t="s">
        <v>186</v>
      </c>
      <c r="M112" s="26">
        <v>16331608</v>
      </c>
      <c r="N112" s="26">
        <v>3</v>
      </c>
      <c r="O112" s="26">
        <v>0</v>
      </c>
      <c r="P112" s="26">
        <v>0</v>
      </c>
      <c r="Q112" s="26">
        <v>3</v>
      </c>
      <c r="S112" s="27" t="str">
        <f t="shared" si="12"/>
        <v>2854702</v>
      </c>
      <c r="T112" s="26" t="str">
        <f>INDEX(Sheet2!C:C,MATCH(Summary!S112,Sheet2!W:W,0),0)</f>
        <v>JC21-662</v>
      </c>
      <c r="U112" s="26">
        <f t="shared" si="15"/>
        <v>16331608</v>
      </c>
      <c r="V112" s="26"/>
      <c r="W112" s="130"/>
      <c r="X112" s="130"/>
      <c r="Y112" s="42">
        <f>VLOOKUP(T112,Sheet2!C:Q,15,0)</f>
        <v>5.35</v>
      </c>
      <c r="Z112" s="130"/>
      <c r="AA112" s="130"/>
      <c r="AB112" s="26"/>
    </row>
    <row r="113" spans="1:28" s="27" customFormat="1" x14ac:dyDescent="0.2">
      <c r="A113" s="130"/>
      <c r="B113" s="130"/>
      <c r="C113" s="130"/>
      <c r="D113" s="130"/>
      <c r="E113" s="130"/>
      <c r="F113" s="130"/>
      <c r="G113" s="130"/>
      <c r="H113" s="130"/>
      <c r="I113" s="130"/>
      <c r="J113" s="135"/>
      <c r="K113" s="135"/>
      <c r="L113" s="26" t="s">
        <v>526</v>
      </c>
      <c r="M113" s="26">
        <v>16331642</v>
      </c>
      <c r="N113" s="26">
        <v>3</v>
      </c>
      <c r="O113" s="26">
        <v>0</v>
      </c>
      <c r="P113" s="26">
        <v>0</v>
      </c>
      <c r="Q113" s="26">
        <v>3</v>
      </c>
      <c r="S113" s="27" t="str">
        <f t="shared" si="12"/>
        <v>2854702</v>
      </c>
      <c r="T113" s="26" t="str">
        <f>INDEX(Sheet2!C:C,MATCH(Summary!S113,Sheet2!W:W,0),0)</f>
        <v>JC21-662</v>
      </c>
      <c r="U113" s="26">
        <f t="shared" si="15"/>
        <v>16331642</v>
      </c>
      <c r="V113" s="26"/>
      <c r="W113" s="130"/>
      <c r="X113" s="130"/>
      <c r="Y113" s="42">
        <f>VLOOKUP(T113,Sheet2!C:Q,15,0)</f>
        <v>5.35</v>
      </c>
      <c r="Z113" s="130"/>
      <c r="AA113" s="130"/>
      <c r="AB113" s="26"/>
    </row>
    <row r="114" spans="1:28" s="27" customFormat="1" x14ac:dyDescent="0.2">
      <c r="A114" s="130"/>
      <c r="B114" s="130"/>
      <c r="C114" s="130"/>
      <c r="D114" s="130"/>
      <c r="E114" s="130"/>
      <c r="F114" s="130"/>
      <c r="G114" s="130"/>
      <c r="H114" s="130"/>
      <c r="I114" s="130"/>
      <c r="J114" s="135"/>
      <c r="K114" s="135"/>
      <c r="L114" s="26" t="s">
        <v>187</v>
      </c>
      <c r="M114" s="26">
        <v>16331714</v>
      </c>
      <c r="N114" s="26">
        <v>3</v>
      </c>
      <c r="O114" s="26">
        <v>0</v>
      </c>
      <c r="P114" s="26">
        <v>0</v>
      </c>
      <c r="Q114" s="26">
        <v>3</v>
      </c>
      <c r="S114" s="27" t="str">
        <f t="shared" si="12"/>
        <v>2854702</v>
      </c>
      <c r="T114" s="26" t="str">
        <f>INDEX(Sheet2!C:C,MATCH(Summary!S114,Sheet2!W:W,0),0)</f>
        <v>JC21-662</v>
      </c>
      <c r="U114" s="26">
        <f t="shared" si="15"/>
        <v>16331714</v>
      </c>
      <c r="V114" s="26"/>
      <c r="W114" s="130"/>
      <c r="X114" s="130"/>
      <c r="Y114" s="42">
        <f>VLOOKUP(T114,Sheet2!C:Q,15,0)</f>
        <v>5.35</v>
      </c>
      <c r="Z114" s="130"/>
      <c r="AA114" s="130"/>
      <c r="AB114" s="26"/>
    </row>
    <row r="115" spans="1:28" s="27" customFormat="1" x14ac:dyDescent="0.2">
      <c r="A115" s="131"/>
      <c r="B115" s="131"/>
      <c r="C115" s="131"/>
      <c r="D115" s="131"/>
      <c r="E115" s="131"/>
      <c r="F115" s="131"/>
      <c r="G115" s="131"/>
      <c r="H115" s="131"/>
      <c r="I115" s="131"/>
      <c r="J115" s="136"/>
      <c r="K115" s="136"/>
      <c r="L115" s="26" t="s">
        <v>527</v>
      </c>
      <c r="M115" s="26">
        <v>16331862</v>
      </c>
      <c r="N115" s="26">
        <v>3</v>
      </c>
      <c r="O115" s="26">
        <v>0</v>
      </c>
      <c r="P115" s="26">
        <v>0</v>
      </c>
      <c r="Q115" s="26">
        <v>3</v>
      </c>
      <c r="S115" s="27" t="str">
        <f t="shared" si="12"/>
        <v>2854702</v>
      </c>
      <c r="T115" s="26" t="str">
        <f>INDEX(Sheet2!C:C,MATCH(Summary!S115,Sheet2!W:W,0),0)</f>
        <v>JC21-662</v>
      </c>
      <c r="U115" s="26">
        <f t="shared" si="15"/>
        <v>16331862</v>
      </c>
      <c r="V115" s="26"/>
      <c r="W115" s="131"/>
      <c r="X115" s="131"/>
      <c r="Y115" s="42">
        <f>VLOOKUP(T115,Sheet2!C:Q,15,0)</f>
        <v>5.35</v>
      </c>
      <c r="Z115" s="131"/>
      <c r="AA115" s="131"/>
      <c r="AB115" s="26"/>
    </row>
    <row r="116" spans="1:28" s="27" customFormat="1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43"/>
      <c r="K116" s="43"/>
      <c r="L116" s="26"/>
      <c r="M116" s="26"/>
      <c r="N116" s="26"/>
      <c r="O116" s="26"/>
      <c r="P116" s="26"/>
      <c r="Q116" s="26"/>
      <c r="T116" s="26"/>
      <c r="U116" s="26"/>
      <c r="V116" s="26"/>
      <c r="W116" s="26"/>
      <c r="X116" s="26"/>
      <c r="Y116" s="26"/>
      <c r="Z116" s="42"/>
      <c r="AA116" s="26"/>
      <c r="AB116" s="26"/>
    </row>
    <row r="117" spans="1:28" s="27" customFormat="1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43"/>
      <c r="K117" s="43"/>
      <c r="L117" s="26"/>
      <c r="M117" s="26"/>
      <c r="N117" s="26"/>
      <c r="O117" s="26"/>
      <c r="P117" s="26"/>
      <c r="Q117" s="26"/>
      <c r="T117" s="26"/>
      <c r="U117" s="26"/>
      <c r="V117" s="26"/>
      <c r="W117" s="26"/>
      <c r="X117" s="26"/>
      <c r="Y117" s="26"/>
      <c r="Z117" s="42"/>
      <c r="AA117" s="26"/>
      <c r="AB117" s="26"/>
    </row>
    <row r="118" spans="1:28" s="27" customFormat="1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43"/>
      <c r="K118" s="43"/>
      <c r="L118" s="26"/>
      <c r="M118" s="26"/>
      <c r="N118" s="26"/>
      <c r="O118" s="26"/>
      <c r="P118" s="26"/>
      <c r="Q118" s="26"/>
      <c r="T118" s="26"/>
      <c r="U118" s="26"/>
      <c r="V118" s="26"/>
      <c r="W118" s="26"/>
      <c r="X118" s="26"/>
      <c r="Y118" s="26"/>
      <c r="Z118" s="42"/>
      <c r="AA118" s="26"/>
      <c r="AB118" s="26"/>
    </row>
    <row r="119" spans="1:28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20"/>
      <c r="K119" s="20"/>
      <c r="L119" s="15"/>
      <c r="M119" s="15"/>
      <c r="N119" s="15"/>
      <c r="O119" s="15"/>
      <c r="P119" s="15"/>
      <c r="Q119" s="15"/>
      <c r="T119" s="15"/>
      <c r="U119" s="15"/>
      <c r="V119" s="15"/>
      <c r="W119" s="15"/>
      <c r="X119" s="15"/>
      <c r="Y119" s="15"/>
      <c r="Z119" s="22"/>
      <c r="AA119" s="15"/>
      <c r="AB119" s="15"/>
    </row>
    <row r="120" spans="1:28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20"/>
      <c r="K120" s="20"/>
      <c r="L120" s="15"/>
      <c r="M120" s="15"/>
      <c r="N120" s="15"/>
      <c r="O120" s="15"/>
      <c r="P120" s="15"/>
      <c r="Q120" s="15"/>
      <c r="T120" s="15"/>
      <c r="U120" s="15"/>
      <c r="V120" s="15"/>
      <c r="W120" s="15"/>
      <c r="X120" s="15"/>
      <c r="Y120" s="15"/>
      <c r="Z120" s="22"/>
      <c r="AA120" s="15"/>
      <c r="AB120" s="15"/>
    </row>
    <row r="121" spans="1:28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20"/>
      <c r="K121" s="20"/>
      <c r="L121" s="15"/>
      <c r="M121" s="15"/>
      <c r="N121" s="15"/>
      <c r="O121" s="15"/>
      <c r="P121" s="15"/>
      <c r="Q121" s="15"/>
      <c r="T121" s="15"/>
      <c r="U121" s="15"/>
      <c r="V121" s="15"/>
      <c r="W121" s="15"/>
      <c r="X121" s="15"/>
      <c r="Y121" s="15"/>
      <c r="Z121" s="22"/>
      <c r="AA121" s="15"/>
      <c r="AB121" s="15"/>
    </row>
    <row r="122" spans="1:28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20"/>
      <c r="K122" s="20"/>
      <c r="L122" s="15"/>
      <c r="M122" s="15"/>
      <c r="N122" s="15"/>
      <c r="O122" s="15"/>
      <c r="P122" s="15"/>
      <c r="Q122" s="15"/>
      <c r="T122" s="15"/>
      <c r="U122" s="15"/>
      <c r="V122" s="15"/>
      <c r="W122" s="15"/>
      <c r="X122" s="15"/>
      <c r="Y122" s="15"/>
      <c r="Z122" s="22"/>
      <c r="AA122" s="15"/>
      <c r="AB122" s="15"/>
    </row>
    <row r="123" spans="1:28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20"/>
      <c r="K123" s="20"/>
      <c r="L123" s="15"/>
      <c r="M123" s="15"/>
      <c r="N123" s="15"/>
      <c r="O123" s="15"/>
      <c r="P123" s="15"/>
      <c r="Q123" s="15"/>
      <c r="T123" s="15"/>
      <c r="U123" s="15"/>
      <c r="V123" s="15"/>
      <c r="W123" s="15"/>
      <c r="X123" s="15"/>
      <c r="Y123" s="15"/>
      <c r="Z123" s="22"/>
      <c r="AA123" s="15"/>
      <c r="AB123" s="15"/>
    </row>
    <row r="124" spans="1:28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20"/>
      <c r="K124" s="20"/>
      <c r="L124" s="15"/>
      <c r="M124" s="15"/>
      <c r="N124" s="15"/>
      <c r="O124" s="15"/>
      <c r="P124" s="15"/>
      <c r="Q124" s="15"/>
      <c r="T124" s="15"/>
      <c r="U124" s="15"/>
      <c r="V124" s="15"/>
      <c r="W124" s="15"/>
      <c r="X124" s="15"/>
      <c r="Y124" s="15"/>
      <c r="Z124" s="22"/>
      <c r="AA124" s="15"/>
      <c r="AB124" s="15"/>
    </row>
    <row r="125" spans="1:28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20"/>
      <c r="K125" s="20"/>
      <c r="L125" s="15"/>
      <c r="M125" s="15"/>
      <c r="N125" s="15"/>
      <c r="O125" s="15"/>
      <c r="P125" s="15"/>
      <c r="Q125" s="15"/>
      <c r="T125" s="15"/>
      <c r="U125" s="15"/>
      <c r="V125" s="15"/>
      <c r="W125" s="15"/>
      <c r="X125" s="15"/>
      <c r="Y125" s="15"/>
      <c r="Z125" s="22"/>
      <c r="AA125" s="15"/>
      <c r="AB125" s="15"/>
    </row>
    <row r="126" spans="1:28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20"/>
      <c r="K126" s="20"/>
      <c r="L126" s="15"/>
      <c r="M126" s="15"/>
      <c r="N126" s="15"/>
      <c r="O126" s="15"/>
      <c r="P126" s="15"/>
      <c r="Q126" s="15"/>
      <c r="T126" s="15"/>
      <c r="U126" s="15"/>
      <c r="V126" s="15"/>
      <c r="W126" s="15"/>
      <c r="X126" s="15"/>
      <c r="Y126" s="15"/>
      <c r="Z126" s="22"/>
      <c r="AA126" s="15"/>
      <c r="AB126" s="15"/>
    </row>
    <row r="127" spans="1:28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20"/>
      <c r="K127" s="20"/>
      <c r="L127" s="15"/>
      <c r="M127" s="15"/>
      <c r="N127" s="15"/>
      <c r="O127" s="15"/>
      <c r="P127" s="15"/>
      <c r="Q127" s="15"/>
      <c r="T127" s="15"/>
      <c r="U127" s="15"/>
      <c r="V127" s="15"/>
      <c r="W127" s="15"/>
      <c r="X127" s="15"/>
      <c r="Y127" s="15"/>
      <c r="Z127" s="22"/>
      <c r="AA127" s="15"/>
      <c r="AB127" s="15"/>
    </row>
    <row r="128" spans="1:28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20"/>
      <c r="K128" s="20"/>
      <c r="L128" s="15"/>
      <c r="M128" s="15"/>
      <c r="N128" s="15"/>
      <c r="O128" s="15"/>
      <c r="P128" s="15"/>
      <c r="Q128" s="15"/>
      <c r="T128" s="15"/>
      <c r="U128" s="15"/>
      <c r="V128" s="15"/>
      <c r="W128" s="15"/>
      <c r="X128" s="15"/>
      <c r="Y128" s="15"/>
      <c r="Z128" s="22"/>
      <c r="AA128" s="15"/>
      <c r="AB128" s="15"/>
    </row>
    <row r="129" spans="1:28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20"/>
      <c r="K129" s="20"/>
      <c r="L129" s="15"/>
      <c r="M129" s="15"/>
      <c r="N129" s="15"/>
      <c r="O129" s="15"/>
      <c r="P129" s="15"/>
      <c r="Q129" s="15"/>
      <c r="T129" s="15"/>
      <c r="U129" s="15"/>
      <c r="V129" s="15"/>
      <c r="W129" s="15"/>
      <c r="X129" s="15"/>
      <c r="Y129" s="15"/>
      <c r="Z129" s="22"/>
      <c r="AA129" s="15"/>
      <c r="AB129" s="15"/>
    </row>
    <row r="130" spans="1:28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20"/>
      <c r="K130" s="20"/>
      <c r="L130" s="15"/>
      <c r="M130" s="15"/>
      <c r="N130" s="15"/>
      <c r="O130" s="15"/>
      <c r="P130" s="15"/>
      <c r="Q130" s="15"/>
      <c r="T130" s="15"/>
      <c r="U130" s="15"/>
      <c r="V130" s="15"/>
      <c r="W130" s="15"/>
      <c r="X130" s="15"/>
      <c r="Y130" s="15"/>
      <c r="Z130" s="22"/>
      <c r="AA130" s="15"/>
      <c r="AB130" s="15"/>
    </row>
    <row r="131" spans="1:28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20"/>
      <c r="K131" s="20"/>
      <c r="L131" s="15"/>
      <c r="M131" s="15"/>
      <c r="N131" s="15"/>
      <c r="O131" s="15"/>
      <c r="P131" s="15"/>
      <c r="Q131" s="15"/>
      <c r="T131" s="15"/>
      <c r="U131" s="15"/>
      <c r="V131" s="15"/>
      <c r="W131" s="15"/>
      <c r="X131" s="15"/>
      <c r="Y131" s="15"/>
      <c r="Z131" s="22"/>
      <c r="AA131" s="15"/>
      <c r="AB131" s="15"/>
    </row>
    <row r="132" spans="1:28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20"/>
      <c r="K132" s="20"/>
      <c r="L132" s="15"/>
      <c r="M132" s="15"/>
      <c r="N132" s="15"/>
      <c r="O132" s="15"/>
      <c r="P132" s="15"/>
      <c r="Q132" s="15"/>
      <c r="T132" s="15"/>
      <c r="U132" s="15"/>
      <c r="V132" s="15"/>
      <c r="W132" s="15"/>
      <c r="X132" s="15"/>
      <c r="Y132" s="15"/>
      <c r="Z132" s="22"/>
      <c r="AA132" s="15"/>
      <c r="AB132" s="15"/>
    </row>
    <row r="133" spans="1:28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20"/>
      <c r="K133" s="20"/>
      <c r="L133" s="15"/>
      <c r="M133" s="15"/>
      <c r="N133" s="15"/>
      <c r="O133" s="15"/>
      <c r="P133" s="15"/>
      <c r="Q133" s="15"/>
      <c r="T133" s="15"/>
      <c r="U133" s="15"/>
      <c r="V133" s="15"/>
      <c r="W133" s="15"/>
      <c r="X133" s="15"/>
      <c r="Y133" s="15"/>
      <c r="Z133" s="22"/>
      <c r="AA133" s="15"/>
      <c r="AB133" s="15"/>
    </row>
    <row r="134" spans="1:28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20"/>
      <c r="K134" s="20"/>
      <c r="L134" s="15"/>
      <c r="M134" s="15"/>
      <c r="N134" s="15"/>
      <c r="O134" s="15"/>
      <c r="P134" s="15"/>
      <c r="Q134" s="15"/>
      <c r="T134" s="15"/>
      <c r="U134" s="15"/>
      <c r="V134" s="15"/>
      <c r="W134" s="15"/>
      <c r="X134" s="15"/>
      <c r="Y134" s="15"/>
      <c r="Z134" s="22"/>
      <c r="AA134" s="15"/>
      <c r="AB134" s="15"/>
    </row>
    <row r="135" spans="1:28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20"/>
      <c r="K135" s="20"/>
      <c r="L135" s="15"/>
      <c r="M135" s="15"/>
      <c r="N135" s="15"/>
      <c r="O135" s="15"/>
      <c r="P135" s="15"/>
      <c r="Q135" s="15"/>
      <c r="T135" s="15"/>
      <c r="U135" s="15"/>
      <c r="V135" s="15"/>
      <c r="W135" s="15"/>
      <c r="X135" s="15"/>
      <c r="Y135" s="15"/>
      <c r="Z135" s="22"/>
      <c r="AA135" s="15"/>
      <c r="AB135" s="15"/>
    </row>
    <row r="136" spans="1:28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20"/>
      <c r="K136" s="20"/>
      <c r="L136" s="15"/>
      <c r="M136" s="15"/>
      <c r="N136" s="15"/>
      <c r="O136" s="15"/>
      <c r="P136" s="15"/>
      <c r="Q136" s="15"/>
      <c r="T136" s="15"/>
      <c r="U136" s="15"/>
      <c r="V136" s="15"/>
      <c r="W136" s="15"/>
      <c r="X136" s="15"/>
      <c r="Y136" s="15"/>
      <c r="Z136" s="22"/>
      <c r="AA136" s="15"/>
      <c r="AB136" s="15"/>
    </row>
    <row r="137" spans="1:28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20"/>
      <c r="K137" s="20"/>
      <c r="L137" s="15"/>
      <c r="M137" s="15"/>
      <c r="N137" s="15"/>
      <c r="O137" s="15"/>
      <c r="P137" s="15"/>
      <c r="Q137" s="15"/>
      <c r="T137" s="15"/>
      <c r="U137" s="15"/>
      <c r="V137" s="15"/>
      <c r="W137" s="15"/>
      <c r="X137" s="15"/>
      <c r="Y137" s="15"/>
      <c r="Z137" s="22"/>
      <c r="AA137" s="15"/>
      <c r="AB137" s="15"/>
    </row>
    <row r="138" spans="1:28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20"/>
      <c r="K138" s="20"/>
      <c r="L138" s="15"/>
      <c r="M138" s="15"/>
      <c r="N138" s="15"/>
      <c r="O138" s="15"/>
      <c r="P138" s="15"/>
      <c r="Q138" s="15"/>
      <c r="T138" s="15"/>
      <c r="U138" s="15"/>
      <c r="V138" s="15"/>
      <c r="W138" s="15"/>
      <c r="X138" s="15"/>
      <c r="Y138" s="15"/>
      <c r="Z138" s="22"/>
      <c r="AA138" s="15"/>
      <c r="AB138" s="15"/>
    </row>
    <row r="139" spans="1:28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20"/>
      <c r="K139" s="20"/>
      <c r="L139" s="15"/>
      <c r="M139" s="15"/>
      <c r="N139" s="15"/>
      <c r="O139" s="15"/>
      <c r="P139" s="15"/>
      <c r="Q139" s="15"/>
      <c r="T139" s="15"/>
      <c r="U139" s="15"/>
      <c r="V139" s="15"/>
      <c r="W139" s="15"/>
      <c r="X139" s="15"/>
      <c r="Y139" s="15"/>
      <c r="Z139" s="22"/>
      <c r="AA139" s="15"/>
      <c r="AB139" s="15"/>
    </row>
    <row r="140" spans="1:28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20"/>
      <c r="K140" s="20"/>
      <c r="L140" s="15"/>
      <c r="M140" s="15"/>
      <c r="N140" s="15"/>
      <c r="O140" s="15"/>
      <c r="P140" s="15"/>
      <c r="Q140" s="15"/>
      <c r="T140" s="15"/>
      <c r="U140" s="15"/>
      <c r="V140" s="15"/>
      <c r="W140" s="15"/>
      <c r="X140" s="15"/>
      <c r="Y140" s="15"/>
      <c r="Z140" s="22"/>
      <c r="AA140" s="15"/>
      <c r="AB140" s="15"/>
    </row>
    <row r="141" spans="1:28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20"/>
      <c r="K141" s="20"/>
      <c r="L141" s="15"/>
      <c r="M141" s="15"/>
      <c r="N141" s="15"/>
      <c r="O141" s="15"/>
      <c r="P141" s="15"/>
      <c r="Q141" s="15"/>
      <c r="T141" s="15"/>
      <c r="U141" s="15"/>
      <c r="V141" s="15"/>
      <c r="W141" s="15"/>
      <c r="X141" s="15"/>
      <c r="Y141" s="15"/>
      <c r="Z141" s="22"/>
      <c r="AA141" s="15"/>
      <c r="AB141" s="15"/>
    </row>
    <row r="142" spans="1:28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20"/>
      <c r="K142" s="20"/>
      <c r="L142" s="15"/>
      <c r="M142" s="15"/>
      <c r="N142" s="15"/>
      <c r="O142" s="15"/>
      <c r="P142" s="15"/>
      <c r="Q142" s="15"/>
      <c r="T142" s="15"/>
      <c r="U142" s="15"/>
      <c r="V142" s="15"/>
      <c r="W142" s="15"/>
      <c r="X142" s="15"/>
      <c r="Y142" s="15"/>
      <c r="Z142" s="22"/>
      <c r="AA142" s="15"/>
      <c r="AB142" s="15"/>
    </row>
    <row r="143" spans="1:28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20"/>
      <c r="K143" s="20"/>
      <c r="L143" s="15"/>
      <c r="M143" s="15"/>
      <c r="N143" s="15"/>
      <c r="O143" s="15"/>
      <c r="P143" s="15"/>
      <c r="Q143" s="15"/>
      <c r="T143" s="15"/>
      <c r="U143" s="15"/>
      <c r="V143" s="15"/>
      <c r="W143" s="15"/>
      <c r="X143" s="15"/>
      <c r="Y143" s="15"/>
      <c r="Z143" s="22"/>
      <c r="AA143" s="15"/>
      <c r="AB143" s="15"/>
    </row>
    <row r="144" spans="1:28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20"/>
      <c r="K144" s="20"/>
      <c r="L144" s="15"/>
      <c r="M144" s="15"/>
      <c r="N144" s="15"/>
      <c r="O144" s="15"/>
      <c r="P144" s="15"/>
      <c r="Q144" s="15"/>
      <c r="T144" s="15"/>
      <c r="U144" s="15"/>
      <c r="V144" s="15"/>
      <c r="W144" s="15"/>
      <c r="X144" s="15"/>
      <c r="Y144" s="15"/>
      <c r="Z144" s="22"/>
      <c r="AA144" s="15"/>
      <c r="AB144" s="15"/>
    </row>
    <row r="145" spans="1:28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20"/>
      <c r="K145" s="20"/>
      <c r="L145" s="15"/>
      <c r="M145" s="15"/>
      <c r="N145" s="15"/>
      <c r="O145" s="15"/>
      <c r="P145" s="15"/>
      <c r="Q145" s="15"/>
      <c r="T145" s="15"/>
      <c r="U145" s="15"/>
      <c r="V145" s="15"/>
      <c r="W145" s="15"/>
      <c r="X145" s="15"/>
      <c r="Y145" s="15"/>
      <c r="Z145" s="22"/>
      <c r="AA145" s="15"/>
      <c r="AB145" s="15"/>
    </row>
    <row r="146" spans="1:28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20"/>
      <c r="K146" s="20"/>
      <c r="L146" s="15"/>
      <c r="M146" s="15"/>
      <c r="N146" s="15"/>
      <c r="O146" s="15"/>
      <c r="P146" s="15"/>
      <c r="Q146" s="15"/>
      <c r="T146" s="15"/>
      <c r="U146" s="15"/>
      <c r="V146" s="15"/>
      <c r="W146" s="15"/>
      <c r="X146" s="15"/>
      <c r="Y146" s="15"/>
      <c r="Z146" s="22"/>
      <c r="AA146" s="15"/>
      <c r="AB146" s="15"/>
    </row>
    <row r="147" spans="1:28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20"/>
      <c r="K147" s="20"/>
      <c r="L147" s="15"/>
      <c r="M147" s="15"/>
      <c r="N147" s="15"/>
      <c r="O147" s="15"/>
      <c r="P147" s="15"/>
      <c r="Q147" s="15"/>
      <c r="T147" s="15"/>
      <c r="U147" s="15"/>
      <c r="V147" s="15"/>
      <c r="W147" s="15"/>
      <c r="X147" s="15"/>
      <c r="Y147" s="15"/>
      <c r="Z147" s="22"/>
      <c r="AA147" s="15"/>
      <c r="AB147" s="15"/>
    </row>
    <row r="148" spans="1:28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20"/>
      <c r="K148" s="20"/>
      <c r="L148" s="15"/>
      <c r="M148" s="15"/>
      <c r="N148" s="15"/>
      <c r="O148" s="15"/>
      <c r="P148" s="15"/>
      <c r="Q148" s="15"/>
      <c r="T148" s="15"/>
      <c r="U148" s="15"/>
      <c r="V148" s="15"/>
      <c r="W148" s="15"/>
      <c r="X148" s="15"/>
      <c r="Y148" s="15"/>
      <c r="Z148" s="22"/>
      <c r="AA148" s="15"/>
      <c r="AB148" s="15"/>
    </row>
  </sheetData>
  <mergeCells count="137">
    <mergeCell ref="Z51:Z60"/>
    <mergeCell ref="AA51:AA60"/>
    <mergeCell ref="A61:A87"/>
    <mergeCell ref="B61:B87"/>
    <mergeCell ref="C61:C87"/>
    <mergeCell ref="D61:D87"/>
    <mergeCell ref="E61:E87"/>
    <mergeCell ref="F61:F87"/>
    <mergeCell ref="G61:G87"/>
    <mergeCell ref="H61:H87"/>
    <mergeCell ref="H51:H60"/>
    <mergeCell ref="I51:I60"/>
    <mergeCell ref="J51:J60"/>
    <mergeCell ref="K51:K60"/>
    <mergeCell ref="W51:W60"/>
    <mergeCell ref="X51:X60"/>
    <mergeCell ref="AA61:AA87"/>
    <mergeCell ref="I61:I87"/>
    <mergeCell ref="J61:J87"/>
    <mergeCell ref="K61:K87"/>
    <mergeCell ref="W61:W87"/>
    <mergeCell ref="X61:X87"/>
    <mergeCell ref="Z61:Z87"/>
    <mergeCell ref="A51:A60"/>
    <mergeCell ref="B51:B60"/>
    <mergeCell ref="C51:C60"/>
    <mergeCell ref="D51:D60"/>
    <mergeCell ref="E51:E60"/>
    <mergeCell ref="F51:F60"/>
    <mergeCell ref="G51:G60"/>
    <mergeCell ref="G47:G50"/>
    <mergeCell ref="H47:H50"/>
    <mergeCell ref="X35:X45"/>
    <mergeCell ref="A47:A50"/>
    <mergeCell ref="B47:B50"/>
    <mergeCell ref="C47:C50"/>
    <mergeCell ref="D47:D50"/>
    <mergeCell ref="E47:E50"/>
    <mergeCell ref="X47:X50"/>
    <mergeCell ref="Z47:Z50"/>
    <mergeCell ref="AA47:AA50"/>
    <mergeCell ref="I47:I50"/>
    <mergeCell ref="J47:J50"/>
    <mergeCell ref="K47:K50"/>
    <mergeCell ref="W47:W50"/>
    <mergeCell ref="G35:G45"/>
    <mergeCell ref="H35:H45"/>
    <mergeCell ref="I35:I45"/>
    <mergeCell ref="I14:I34"/>
    <mergeCell ref="J14:J34"/>
    <mergeCell ref="K14:K34"/>
    <mergeCell ref="W14:W34"/>
    <mergeCell ref="F47:F50"/>
    <mergeCell ref="J35:J45"/>
    <mergeCell ref="K35:K45"/>
    <mergeCell ref="W35:W45"/>
    <mergeCell ref="F88:F90"/>
    <mergeCell ref="G88:G90"/>
    <mergeCell ref="H88:H90"/>
    <mergeCell ref="X14:X34"/>
    <mergeCell ref="Z14:Z34"/>
    <mergeCell ref="L10:Q10"/>
    <mergeCell ref="T10:AB10"/>
    <mergeCell ref="A14:A34"/>
    <mergeCell ref="B14:B34"/>
    <mergeCell ref="C14:C34"/>
    <mergeCell ref="D14:D34"/>
    <mergeCell ref="E14:E34"/>
    <mergeCell ref="F14:F34"/>
    <mergeCell ref="G14:G34"/>
    <mergeCell ref="H14:H34"/>
    <mergeCell ref="Z35:Z45"/>
    <mergeCell ref="AA35:AA45"/>
    <mergeCell ref="AA14:AA34"/>
    <mergeCell ref="A35:A45"/>
    <mergeCell ref="B35:B45"/>
    <mergeCell ref="C35:C45"/>
    <mergeCell ref="D35:D45"/>
    <mergeCell ref="E35:E45"/>
    <mergeCell ref="F35:F45"/>
    <mergeCell ref="W88:W90"/>
    <mergeCell ref="X88:X90"/>
    <mergeCell ref="Z88:Z90"/>
    <mergeCell ref="AA88:AA90"/>
    <mergeCell ref="A91:A99"/>
    <mergeCell ref="B91:B99"/>
    <mergeCell ref="C91:C99"/>
    <mergeCell ref="D91:D99"/>
    <mergeCell ref="E91:E99"/>
    <mergeCell ref="F91:F99"/>
    <mergeCell ref="G91:G99"/>
    <mergeCell ref="H91:H99"/>
    <mergeCell ref="I91:I99"/>
    <mergeCell ref="J91:J99"/>
    <mergeCell ref="K91:K99"/>
    <mergeCell ref="W91:W99"/>
    <mergeCell ref="I88:I90"/>
    <mergeCell ref="J88:J90"/>
    <mergeCell ref="K88:K90"/>
    <mergeCell ref="C88:C90"/>
    <mergeCell ref="A88:A90"/>
    <mergeCell ref="B88:B90"/>
    <mergeCell ref="D88:D90"/>
    <mergeCell ref="E88:E90"/>
    <mergeCell ref="J101:J104"/>
    <mergeCell ref="K101:K104"/>
    <mergeCell ref="W101:W104"/>
    <mergeCell ref="X101:X104"/>
    <mergeCell ref="Z101:Z104"/>
    <mergeCell ref="AA101:AA104"/>
    <mergeCell ref="X91:X99"/>
    <mergeCell ref="Z91:Z99"/>
    <mergeCell ref="AA91:AA99"/>
    <mergeCell ref="A101:A104"/>
    <mergeCell ref="B101:B104"/>
    <mergeCell ref="C101:C104"/>
    <mergeCell ref="D101:D104"/>
    <mergeCell ref="E101:E104"/>
    <mergeCell ref="F101:F104"/>
    <mergeCell ref="G101:G104"/>
    <mergeCell ref="H101:H104"/>
    <mergeCell ref="I101:I104"/>
    <mergeCell ref="X105:X115"/>
    <mergeCell ref="Z105:Z115"/>
    <mergeCell ref="AA105:AA115"/>
    <mergeCell ref="A105:A115"/>
    <mergeCell ref="B105:B115"/>
    <mergeCell ref="C105:C115"/>
    <mergeCell ref="D105:D115"/>
    <mergeCell ref="E105:E115"/>
    <mergeCell ref="F105:F115"/>
    <mergeCell ref="G105:G115"/>
    <mergeCell ref="H105:H115"/>
    <mergeCell ref="I105:I115"/>
    <mergeCell ref="J105:J115"/>
    <mergeCell ref="K105:K115"/>
    <mergeCell ref="W105:W115"/>
  </mergeCells>
  <phoneticPr fontId="1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3" sqref="A13:A14"/>
    </sheetView>
  </sheetViews>
  <sheetFormatPr defaultRowHeight="13.5" x14ac:dyDescent="0.2"/>
  <cols>
    <col min="1" max="1" width="55.1640625" style="30" customWidth="1"/>
    <col min="2" max="2" width="21.83203125" style="30" customWidth="1"/>
    <col min="3" max="16384" width="9.33203125" style="30"/>
  </cols>
  <sheetData>
    <row r="1" spans="1:2" ht="15" x14ac:dyDescent="0.2">
      <c r="A1" s="29" t="s">
        <v>205</v>
      </c>
      <c r="B1" s="29" t="s">
        <v>206</v>
      </c>
    </row>
    <row r="2" spans="1:2" x14ac:dyDescent="0.2">
      <c r="A2" s="152" t="s">
        <v>207</v>
      </c>
      <c r="B2" s="154" t="s">
        <v>208</v>
      </c>
    </row>
    <row r="3" spans="1:2" x14ac:dyDescent="0.2">
      <c r="A3" s="153"/>
      <c r="B3" s="154"/>
    </row>
    <row r="4" spans="1:2" x14ac:dyDescent="0.2">
      <c r="A4" s="153"/>
      <c r="B4" s="154"/>
    </row>
    <row r="5" spans="1:2" x14ac:dyDescent="0.2">
      <c r="A5" s="153"/>
      <c r="B5" s="154"/>
    </row>
    <row r="6" spans="1:2" ht="27" x14ac:dyDescent="0.15">
      <c r="A6" s="31" t="s">
        <v>209</v>
      </c>
      <c r="B6" s="32" t="s">
        <v>208</v>
      </c>
    </row>
    <row r="7" spans="1:2" x14ac:dyDescent="0.15">
      <c r="A7" s="33" t="s">
        <v>210</v>
      </c>
      <c r="B7" s="32" t="s">
        <v>208</v>
      </c>
    </row>
    <row r="8" spans="1:2" x14ac:dyDescent="0.15">
      <c r="A8" s="34" t="s">
        <v>211</v>
      </c>
      <c r="B8" s="32" t="s">
        <v>208</v>
      </c>
    </row>
    <row r="9" spans="1:2" x14ac:dyDescent="0.15">
      <c r="A9" s="34" t="s">
        <v>212</v>
      </c>
      <c r="B9" s="32" t="s">
        <v>208</v>
      </c>
    </row>
    <row r="10" spans="1:2" x14ac:dyDescent="0.15">
      <c r="A10" s="33" t="s">
        <v>213</v>
      </c>
      <c r="B10" s="32" t="s">
        <v>208</v>
      </c>
    </row>
    <row r="11" spans="1:2" x14ac:dyDescent="0.15">
      <c r="A11" s="34" t="s">
        <v>214</v>
      </c>
      <c r="B11" s="32" t="s">
        <v>215</v>
      </c>
    </row>
    <row r="12" spans="1:2" x14ac:dyDescent="0.15">
      <c r="A12" s="34" t="s">
        <v>216</v>
      </c>
      <c r="B12" s="35" t="s">
        <v>215</v>
      </c>
    </row>
    <row r="13" spans="1:2" x14ac:dyDescent="0.15">
      <c r="A13" s="155" t="s">
        <v>217</v>
      </c>
      <c r="B13" s="33" t="s">
        <v>215</v>
      </c>
    </row>
    <row r="14" spans="1:2" x14ac:dyDescent="0.15">
      <c r="A14" s="156"/>
      <c r="B14" s="33" t="s">
        <v>215</v>
      </c>
    </row>
    <row r="15" spans="1:2" x14ac:dyDescent="0.15">
      <c r="A15" s="33"/>
      <c r="B15" s="33"/>
    </row>
  </sheetData>
  <mergeCells count="3">
    <mergeCell ref="A2:A5"/>
    <mergeCell ref="B2:B5"/>
    <mergeCell ref="A13:A14"/>
  </mergeCells>
  <phoneticPr fontId="1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>
      <selection activeCell="Y16" sqref="Y16"/>
    </sheetView>
  </sheetViews>
  <sheetFormatPr defaultRowHeight="15" customHeight="1" x14ac:dyDescent="0.2"/>
  <cols>
    <col min="1" max="21" width="9.33203125" style="30"/>
    <col min="22" max="22" width="30.83203125" style="30" bestFit="1" customWidth="1"/>
    <col min="23" max="23" width="21.33203125" style="30" bestFit="1" customWidth="1"/>
    <col min="24" max="16384" width="9.33203125" style="30"/>
  </cols>
  <sheetData>
    <row r="1" spans="1:23" ht="15" customHeight="1" x14ac:dyDescent="0.25">
      <c r="A1" s="36" t="s">
        <v>218</v>
      </c>
      <c r="B1" s="36" t="s">
        <v>219</v>
      </c>
      <c r="C1" s="36" t="s">
        <v>220</v>
      </c>
      <c r="D1" s="36" t="s">
        <v>221</v>
      </c>
      <c r="E1" s="36" t="s">
        <v>222</v>
      </c>
      <c r="F1" s="36" t="s">
        <v>223</v>
      </c>
      <c r="G1" s="36" t="s">
        <v>224</v>
      </c>
      <c r="H1" s="36" t="s">
        <v>155</v>
      </c>
      <c r="I1" s="36" t="s">
        <v>225</v>
      </c>
      <c r="J1" s="36" t="s">
        <v>226</v>
      </c>
      <c r="K1" s="36" t="s">
        <v>227</v>
      </c>
      <c r="L1" s="36" t="s">
        <v>228</v>
      </c>
      <c r="M1" s="36" t="s">
        <v>229</v>
      </c>
      <c r="N1" s="36"/>
      <c r="O1" s="36"/>
      <c r="P1" s="36" t="s">
        <v>230</v>
      </c>
      <c r="Q1" s="36" t="s">
        <v>231</v>
      </c>
      <c r="R1" s="36"/>
      <c r="S1" s="36" t="s">
        <v>232</v>
      </c>
      <c r="T1" s="36"/>
      <c r="U1" s="36" t="s">
        <v>233</v>
      </c>
      <c r="V1" s="37" t="s">
        <v>234</v>
      </c>
      <c r="W1" s="37" t="s">
        <v>235</v>
      </c>
    </row>
    <row r="2" spans="1:23" ht="15" customHeight="1" x14ac:dyDescent="0.25">
      <c r="A2" s="38" t="s">
        <v>236</v>
      </c>
      <c r="B2" s="38" t="s">
        <v>237</v>
      </c>
      <c r="C2" s="38" t="s">
        <v>238</v>
      </c>
      <c r="D2" s="38" t="s">
        <v>239</v>
      </c>
      <c r="E2" s="38" t="s">
        <v>240</v>
      </c>
      <c r="F2" s="38" t="s">
        <v>241</v>
      </c>
      <c r="G2" s="39">
        <v>2</v>
      </c>
      <c r="H2" s="38" t="s">
        <v>242</v>
      </c>
      <c r="I2" s="38" t="s">
        <v>243</v>
      </c>
      <c r="J2" s="39"/>
      <c r="K2" s="39">
        <v>10.25</v>
      </c>
      <c r="L2" s="39">
        <v>12.5</v>
      </c>
      <c r="M2" s="39">
        <v>7</v>
      </c>
      <c r="N2" s="39"/>
      <c r="O2" s="38"/>
      <c r="P2" s="38" t="s">
        <v>244</v>
      </c>
      <c r="Q2" s="39">
        <v>25</v>
      </c>
      <c r="R2" s="39"/>
      <c r="S2" s="40"/>
      <c r="T2" s="39"/>
      <c r="U2" s="38" t="s">
        <v>245</v>
      </c>
      <c r="V2" s="41" t="s">
        <v>246</v>
      </c>
      <c r="W2" s="41" t="str">
        <f>MID(P2,4,4)&amp;U2</f>
        <v>2850508</v>
      </c>
    </row>
    <row r="3" spans="1:23" ht="15" customHeight="1" x14ac:dyDescent="0.25">
      <c r="A3" s="38" t="s">
        <v>236</v>
      </c>
      <c r="B3" s="38" t="s">
        <v>247</v>
      </c>
      <c r="C3" s="38" t="s">
        <v>248</v>
      </c>
      <c r="D3" s="38" t="s">
        <v>239</v>
      </c>
      <c r="E3" s="38" t="s">
        <v>249</v>
      </c>
      <c r="F3" s="38" t="s">
        <v>241</v>
      </c>
      <c r="G3" s="39">
        <v>2</v>
      </c>
      <c r="H3" s="38" t="s">
        <v>250</v>
      </c>
      <c r="I3" s="38" t="s">
        <v>243</v>
      </c>
      <c r="J3" s="39"/>
      <c r="K3" s="39">
        <v>10.25</v>
      </c>
      <c r="L3" s="39">
        <v>12.5</v>
      </c>
      <c r="M3" s="39">
        <v>8</v>
      </c>
      <c r="N3" s="39"/>
      <c r="O3" s="38"/>
      <c r="P3" s="38" t="s">
        <v>251</v>
      </c>
      <c r="Q3" s="39">
        <v>27.35</v>
      </c>
      <c r="R3" s="39"/>
      <c r="S3" s="40"/>
      <c r="T3" s="39"/>
      <c r="U3" s="38" t="s">
        <v>252</v>
      </c>
      <c r="V3" s="41" t="s">
        <v>253</v>
      </c>
      <c r="W3" s="41" t="str">
        <f t="shared" ref="W3:W49" si="0">MID(P3,4,4)&amp;U3</f>
        <v>2851507</v>
      </c>
    </row>
    <row r="4" spans="1:23" ht="15" customHeight="1" x14ac:dyDescent="0.25">
      <c r="A4" s="38" t="s">
        <v>236</v>
      </c>
      <c r="B4" s="38" t="s">
        <v>254</v>
      </c>
      <c r="C4" s="38" t="s">
        <v>255</v>
      </c>
      <c r="D4" s="38" t="s">
        <v>239</v>
      </c>
      <c r="E4" s="38" t="s">
        <v>256</v>
      </c>
      <c r="F4" s="38" t="s">
        <v>241</v>
      </c>
      <c r="G4" s="39">
        <v>2</v>
      </c>
      <c r="H4" s="38" t="s">
        <v>257</v>
      </c>
      <c r="I4" s="38" t="s">
        <v>243</v>
      </c>
      <c r="J4" s="39"/>
      <c r="K4" s="39">
        <v>10.25</v>
      </c>
      <c r="L4" s="39">
        <v>12.5</v>
      </c>
      <c r="M4" s="39">
        <v>9</v>
      </c>
      <c r="N4" s="39"/>
      <c r="O4" s="38"/>
      <c r="P4" s="38" t="s">
        <v>258</v>
      </c>
      <c r="Q4" s="39">
        <v>31.59</v>
      </c>
      <c r="R4" s="39"/>
      <c r="S4" s="40"/>
      <c r="T4" s="39"/>
      <c r="U4" s="38" t="s">
        <v>259</v>
      </c>
      <c r="V4" s="41" t="s">
        <v>260</v>
      </c>
      <c r="W4" s="41" t="str">
        <f t="shared" si="0"/>
        <v>2852506</v>
      </c>
    </row>
    <row r="5" spans="1:23" ht="15" customHeight="1" x14ac:dyDescent="0.25">
      <c r="A5" s="38" t="s">
        <v>236</v>
      </c>
      <c r="B5" s="38" t="s">
        <v>261</v>
      </c>
      <c r="C5" s="38" t="s">
        <v>262</v>
      </c>
      <c r="D5" s="38" t="s">
        <v>239</v>
      </c>
      <c r="E5" s="38" t="s">
        <v>263</v>
      </c>
      <c r="F5" s="38" t="s">
        <v>241</v>
      </c>
      <c r="G5" s="39">
        <v>2</v>
      </c>
      <c r="H5" s="38" t="s">
        <v>264</v>
      </c>
      <c r="I5" s="38" t="s">
        <v>243</v>
      </c>
      <c r="J5" s="39"/>
      <c r="K5" s="39">
        <v>10.25</v>
      </c>
      <c r="L5" s="39">
        <v>12.5</v>
      </c>
      <c r="M5" s="39">
        <v>9</v>
      </c>
      <c r="N5" s="39"/>
      <c r="O5" s="38"/>
      <c r="P5" s="38" t="s">
        <v>265</v>
      </c>
      <c r="Q5" s="39">
        <v>31.59</v>
      </c>
      <c r="R5" s="39"/>
      <c r="S5" s="40"/>
      <c r="T5" s="39"/>
      <c r="U5" s="38" t="s">
        <v>266</v>
      </c>
      <c r="V5" s="41" t="s">
        <v>267</v>
      </c>
      <c r="W5" s="41" t="str">
        <f t="shared" si="0"/>
        <v>2853505</v>
      </c>
    </row>
    <row r="6" spans="1:23" ht="15" customHeight="1" x14ac:dyDescent="0.25">
      <c r="A6" s="38" t="s">
        <v>236</v>
      </c>
      <c r="B6" s="38" t="s">
        <v>268</v>
      </c>
      <c r="C6" s="38" t="s">
        <v>269</v>
      </c>
      <c r="D6" s="38" t="s">
        <v>239</v>
      </c>
      <c r="E6" s="38" t="s">
        <v>270</v>
      </c>
      <c r="F6" s="38" t="s">
        <v>241</v>
      </c>
      <c r="G6" s="39">
        <v>3</v>
      </c>
      <c r="H6" s="38" t="s">
        <v>271</v>
      </c>
      <c r="I6" s="38" t="s">
        <v>272</v>
      </c>
      <c r="J6" s="39"/>
      <c r="K6" s="39">
        <v>6.5</v>
      </c>
      <c r="L6" s="39">
        <v>10.5</v>
      </c>
      <c r="M6" s="39">
        <v>4</v>
      </c>
      <c r="N6" s="39"/>
      <c r="O6" s="38"/>
      <c r="P6" s="38" t="s">
        <v>273</v>
      </c>
      <c r="Q6" s="39">
        <v>5.35</v>
      </c>
      <c r="R6" s="39"/>
      <c r="S6" s="40"/>
      <c r="T6" s="39"/>
      <c r="U6" s="38" t="s">
        <v>274</v>
      </c>
      <c r="V6" s="41" t="s">
        <v>270</v>
      </c>
      <c r="W6" s="41" t="str">
        <f t="shared" si="0"/>
        <v>2854504</v>
      </c>
    </row>
    <row r="7" spans="1:23" ht="15" customHeight="1" x14ac:dyDescent="0.25">
      <c r="A7" s="38" t="s">
        <v>236</v>
      </c>
      <c r="B7" s="38" t="s">
        <v>275</v>
      </c>
      <c r="C7" s="38" t="s">
        <v>276</v>
      </c>
      <c r="D7" s="38" t="s">
        <v>239</v>
      </c>
      <c r="E7" s="38" t="s">
        <v>277</v>
      </c>
      <c r="F7" s="38" t="s">
        <v>241</v>
      </c>
      <c r="G7" s="39">
        <v>3</v>
      </c>
      <c r="H7" s="38" t="s">
        <v>278</v>
      </c>
      <c r="I7" s="38" t="s">
        <v>272</v>
      </c>
      <c r="J7" s="39"/>
      <c r="K7" s="39">
        <v>6.5</v>
      </c>
      <c r="L7" s="39">
        <v>10.5</v>
      </c>
      <c r="M7" s="39">
        <v>4</v>
      </c>
      <c r="N7" s="39"/>
      <c r="O7" s="38"/>
      <c r="P7" s="38" t="s">
        <v>279</v>
      </c>
      <c r="Q7" s="39">
        <v>6.25</v>
      </c>
      <c r="R7" s="39"/>
      <c r="S7" s="40"/>
      <c r="T7" s="39"/>
      <c r="U7" s="38" t="s">
        <v>280</v>
      </c>
      <c r="V7" s="41" t="s">
        <v>277</v>
      </c>
      <c r="W7" s="41" t="str">
        <f t="shared" si="0"/>
        <v>2855503</v>
      </c>
    </row>
    <row r="8" spans="1:23" ht="15" customHeight="1" x14ac:dyDescent="0.25">
      <c r="A8" s="38" t="s">
        <v>236</v>
      </c>
      <c r="B8" s="38" t="s">
        <v>281</v>
      </c>
      <c r="C8" s="38" t="s">
        <v>282</v>
      </c>
      <c r="D8" s="38" t="s">
        <v>239</v>
      </c>
      <c r="E8" s="38" t="s">
        <v>240</v>
      </c>
      <c r="F8" s="38" t="s">
        <v>283</v>
      </c>
      <c r="G8" s="39">
        <v>2</v>
      </c>
      <c r="H8" s="38" t="s">
        <v>242</v>
      </c>
      <c r="I8" s="38" t="s">
        <v>243</v>
      </c>
      <c r="J8" s="39"/>
      <c r="K8" s="39">
        <v>10.25</v>
      </c>
      <c r="L8" s="39">
        <v>12.5</v>
      </c>
      <c r="M8" s="39">
        <v>7</v>
      </c>
      <c r="N8" s="39"/>
      <c r="O8" s="38"/>
      <c r="P8" s="38" t="s">
        <v>284</v>
      </c>
      <c r="Q8" s="39">
        <v>25</v>
      </c>
      <c r="R8" s="39"/>
      <c r="S8" s="40"/>
      <c r="T8" s="39"/>
      <c r="U8" s="38" t="s">
        <v>285</v>
      </c>
      <c r="V8" s="41" t="s">
        <v>246</v>
      </c>
      <c r="W8" s="41" t="str">
        <f t="shared" si="0"/>
        <v>2850805</v>
      </c>
    </row>
    <row r="9" spans="1:23" ht="15" customHeight="1" x14ac:dyDescent="0.25">
      <c r="A9" s="38" t="s">
        <v>236</v>
      </c>
      <c r="B9" s="38" t="s">
        <v>286</v>
      </c>
      <c r="C9" s="38" t="s">
        <v>287</v>
      </c>
      <c r="D9" s="38" t="s">
        <v>239</v>
      </c>
      <c r="E9" s="38" t="s">
        <v>249</v>
      </c>
      <c r="F9" s="38" t="s">
        <v>283</v>
      </c>
      <c r="G9" s="39">
        <v>2</v>
      </c>
      <c r="H9" s="38" t="s">
        <v>250</v>
      </c>
      <c r="I9" s="38" t="s">
        <v>243</v>
      </c>
      <c r="J9" s="39"/>
      <c r="K9" s="39">
        <v>10.25</v>
      </c>
      <c r="L9" s="39">
        <v>12.5</v>
      </c>
      <c r="M9" s="39">
        <v>8</v>
      </c>
      <c r="N9" s="39"/>
      <c r="O9" s="38"/>
      <c r="P9" s="38" t="s">
        <v>288</v>
      </c>
      <c r="Q9" s="39">
        <v>27.35</v>
      </c>
      <c r="R9" s="39"/>
      <c r="S9" s="40"/>
      <c r="T9" s="39"/>
      <c r="U9" s="38" t="s">
        <v>289</v>
      </c>
      <c r="V9" s="41" t="s">
        <v>253</v>
      </c>
      <c r="W9" s="41" t="str">
        <f t="shared" si="0"/>
        <v>2851804</v>
      </c>
    </row>
    <row r="10" spans="1:23" ht="15" customHeight="1" x14ac:dyDescent="0.25">
      <c r="A10" s="38" t="s">
        <v>236</v>
      </c>
      <c r="B10" s="38" t="s">
        <v>290</v>
      </c>
      <c r="C10" s="38" t="s">
        <v>291</v>
      </c>
      <c r="D10" s="38" t="s">
        <v>239</v>
      </c>
      <c r="E10" s="38" t="s">
        <v>256</v>
      </c>
      <c r="F10" s="38" t="s">
        <v>283</v>
      </c>
      <c r="G10" s="39">
        <v>2</v>
      </c>
      <c r="H10" s="38" t="s">
        <v>257</v>
      </c>
      <c r="I10" s="38" t="s">
        <v>243</v>
      </c>
      <c r="J10" s="39"/>
      <c r="K10" s="39">
        <v>10.25</v>
      </c>
      <c r="L10" s="39">
        <v>12.5</v>
      </c>
      <c r="M10" s="39">
        <v>9</v>
      </c>
      <c r="N10" s="39"/>
      <c r="O10" s="38"/>
      <c r="P10" s="38" t="s">
        <v>292</v>
      </c>
      <c r="Q10" s="39">
        <v>31.59</v>
      </c>
      <c r="R10" s="39"/>
      <c r="S10" s="40"/>
      <c r="T10" s="39"/>
      <c r="U10" s="38" t="s">
        <v>293</v>
      </c>
      <c r="V10" s="41" t="s">
        <v>260</v>
      </c>
      <c r="W10" s="41" t="str">
        <f t="shared" si="0"/>
        <v>2852803</v>
      </c>
    </row>
    <row r="11" spans="1:23" ht="15" customHeight="1" x14ac:dyDescent="0.25">
      <c r="A11" s="38" t="s">
        <v>236</v>
      </c>
      <c r="B11" s="38" t="s">
        <v>294</v>
      </c>
      <c r="C11" s="38" t="s">
        <v>295</v>
      </c>
      <c r="D11" s="38" t="s">
        <v>239</v>
      </c>
      <c r="E11" s="38" t="s">
        <v>263</v>
      </c>
      <c r="F11" s="38" t="s">
        <v>283</v>
      </c>
      <c r="G11" s="39">
        <v>2</v>
      </c>
      <c r="H11" s="38" t="s">
        <v>264</v>
      </c>
      <c r="I11" s="38" t="s">
        <v>243</v>
      </c>
      <c r="J11" s="39"/>
      <c r="K11" s="39">
        <v>10.25</v>
      </c>
      <c r="L11" s="39">
        <v>12.5</v>
      </c>
      <c r="M11" s="39">
        <v>9</v>
      </c>
      <c r="N11" s="39"/>
      <c r="O11" s="38"/>
      <c r="P11" s="38" t="s">
        <v>296</v>
      </c>
      <c r="Q11" s="39">
        <v>31.59</v>
      </c>
      <c r="R11" s="39"/>
      <c r="S11" s="40"/>
      <c r="T11" s="39"/>
      <c r="U11" s="38" t="s">
        <v>297</v>
      </c>
      <c r="V11" s="41" t="s">
        <v>267</v>
      </c>
      <c r="W11" s="41" t="str">
        <f t="shared" si="0"/>
        <v>2853802</v>
      </c>
    </row>
    <row r="12" spans="1:23" ht="15" customHeight="1" x14ac:dyDescent="0.25">
      <c r="A12" s="38" t="s">
        <v>236</v>
      </c>
      <c r="B12" s="38" t="s">
        <v>298</v>
      </c>
      <c r="C12" s="38" t="s">
        <v>299</v>
      </c>
      <c r="D12" s="38" t="s">
        <v>239</v>
      </c>
      <c r="E12" s="38" t="s">
        <v>270</v>
      </c>
      <c r="F12" s="38" t="s">
        <v>283</v>
      </c>
      <c r="G12" s="39">
        <v>3</v>
      </c>
      <c r="H12" s="38" t="s">
        <v>271</v>
      </c>
      <c r="I12" s="38" t="s">
        <v>272</v>
      </c>
      <c r="J12" s="39"/>
      <c r="K12" s="39">
        <v>6.5</v>
      </c>
      <c r="L12" s="39">
        <v>10.5</v>
      </c>
      <c r="M12" s="39">
        <v>4</v>
      </c>
      <c r="N12" s="39"/>
      <c r="O12" s="38"/>
      <c r="P12" s="38" t="s">
        <v>300</v>
      </c>
      <c r="Q12" s="39">
        <v>5.35</v>
      </c>
      <c r="R12" s="39"/>
      <c r="S12" s="40"/>
      <c r="T12" s="39"/>
      <c r="U12" s="38" t="s">
        <v>301</v>
      </c>
      <c r="V12" s="41" t="s">
        <v>270</v>
      </c>
      <c r="W12" s="41" t="str">
        <f t="shared" si="0"/>
        <v>2854801</v>
      </c>
    </row>
    <row r="13" spans="1:23" ht="15" customHeight="1" x14ac:dyDescent="0.25">
      <c r="A13" s="38" t="s">
        <v>236</v>
      </c>
      <c r="B13" s="38" t="s">
        <v>302</v>
      </c>
      <c r="C13" s="38" t="s">
        <v>303</v>
      </c>
      <c r="D13" s="38" t="s">
        <v>239</v>
      </c>
      <c r="E13" s="38" t="s">
        <v>277</v>
      </c>
      <c r="F13" s="38" t="s">
        <v>283</v>
      </c>
      <c r="G13" s="39">
        <v>3</v>
      </c>
      <c r="H13" s="38" t="s">
        <v>278</v>
      </c>
      <c r="I13" s="38" t="s">
        <v>272</v>
      </c>
      <c r="J13" s="39"/>
      <c r="K13" s="39">
        <v>6.5</v>
      </c>
      <c r="L13" s="39">
        <v>10.5</v>
      </c>
      <c r="M13" s="39">
        <v>4</v>
      </c>
      <c r="N13" s="39"/>
      <c r="O13" s="38"/>
      <c r="P13" s="38" t="s">
        <v>304</v>
      </c>
      <c r="Q13" s="39">
        <v>6.25</v>
      </c>
      <c r="R13" s="39"/>
      <c r="S13" s="40"/>
      <c r="T13" s="39"/>
      <c r="U13" s="38" t="s">
        <v>305</v>
      </c>
      <c r="V13" s="41" t="s">
        <v>277</v>
      </c>
      <c r="W13" s="41" t="str">
        <f t="shared" si="0"/>
        <v>2855800</v>
      </c>
    </row>
    <row r="14" spans="1:23" ht="15" customHeight="1" x14ac:dyDescent="0.25">
      <c r="A14" s="38" t="s">
        <v>236</v>
      </c>
      <c r="B14" s="38" t="s">
        <v>306</v>
      </c>
      <c r="C14" s="38" t="s">
        <v>307</v>
      </c>
      <c r="D14" s="38" t="s">
        <v>239</v>
      </c>
      <c r="E14" s="38" t="s">
        <v>240</v>
      </c>
      <c r="F14" s="38" t="s">
        <v>308</v>
      </c>
      <c r="G14" s="39">
        <v>2</v>
      </c>
      <c r="H14" s="38" t="s">
        <v>242</v>
      </c>
      <c r="I14" s="38" t="s">
        <v>243</v>
      </c>
      <c r="J14" s="39"/>
      <c r="K14" s="39">
        <v>10.25</v>
      </c>
      <c r="L14" s="39">
        <v>12.5</v>
      </c>
      <c r="M14" s="39">
        <v>7</v>
      </c>
      <c r="N14" s="39"/>
      <c r="O14" s="38"/>
      <c r="P14" s="38" t="s">
        <v>309</v>
      </c>
      <c r="Q14" s="39">
        <v>25</v>
      </c>
      <c r="R14" s="39"/>
      <c r="S14" s="40"/>
      <c r="T14" s="39"/>
      <c r="U14" s="38" t="s">
        <v>310</v>
      </c>
      <c r="V14" s="41" t="s">
        <v>246</v>
      </c>
      <c r="W14" s="41" t="str">
        <f t="shared" si="0"/>
        <v>2850706</v>
      </c>
    </row>
    <row r="15" spans="1:23" ht="15" customHeight="1" x14ac:dyDescent="0.25">
      <c r="A15" s="38" t="s">
        <v>236</v>
      </c>
      <c r="B15" s="38" t="s">
        <v>311</v>
      </c>
      <c r="C15" s="38" t="s">
        <v>312</v>
      </c>
      <c r="D15" s="38" t="s">
        <v>239</v>
      </c>
      <c r="E15" s="38" t="s">
        <v>249</v>
      </c>
      <c r="F15" s="38" t="s">
        <v>308</v>
      </c>
      <c r="G15" s="39">
        <v>2</v>
      </c>
      <c r="H15" s="38" t="s">
        <v>250</v>
      </c>
      <c r="I15" s="38" t="s">
        <v>243</v>
      </c>
      <c r="J15" s="39"/>
      <c r="K15" s="39">
        <v>10.25</v>
      </c>
      <c r="L15" s="39">
        <v>12.5</v>
      </c>
      <c r="M15" s="39">
        <v>8</v>
      </c>
      <c r="N15" s="39"/>
      <c r="O15" s="38"/>
      <c r="P15" s="38" t="s">
        <v>313</v>
      </c>
      <c r="Q15" s="39">
        <v>27.35</v>
      </c>
      <c r="R15" s="39"/>
      <c r="S15" s="40"/>
      <c r="T15" s="39"/>
      <c r="U15" s="38" t="s">
        <v>314</v>
      </c>
      <c r="V15" s="41" t="s">
        <v>253</v>
      </c>
      <c r="W15" s="41" t="str">
        <f t="shared" si="0"/>
        <v>2851705</v>
      </c>
    </row>
    <row r="16" spans="1:23" ht="15" customHeight="1" x14ac:dyDescent="0.25">
      <c r="A16" s="38" t="s">
        <v>236</v>
      </c>
      <c r="B16" s="38" t="s">
        <v>315</v>
      </c>
      <c r="C16" s="38" t="s">
        <v>316</v>
      </c>
      <c r="D16" s="38" t="s">
        <v>239</v>
      </c>
      <c r="E16" s="38" t="s">
        <v>256</v>
      </c>
      <c r="F16" s="38" t="s">
        <v>308</v>
      </c>
      <c r="G16" s="39">
        <v>2</v>
      </c>
      <c r="H16" s="38" t="s">
        <v>257</v>
      </c>
      <c r="I16" s="38" t="s">
        <v>243</v>
      </c>
      <c r="J16" s="39"/>
      <c r="K16" s="39">
        <v>10.25</v>
      </c>
      <c r="L16" s="39">
        <v>12.5</v>
      </c>
      <c r="M16" s="39">
        <v>9</v>
      </c>
      <c r="N16" s="39"/>
      <c r="O16" s="38"/>
      <c r="P16" s="38" t="s">
        <v>317</v>
      </c>
      <c r="Q16" s="39">
        <v>31.59</v>
      </c>
      <c r="R16" s="39"/>
      <c r="S16" s="40"/>
      <c r="T16" s="39"/>
      <c r="U16" s="38" t="s">
        <v>318</v>
      </c>
      <c r="V16" s="41" t="s">
        <v>260</v>
      </c>
      <c r="W16" s="41" t="str">
        <f t="shared" si="0"/>
        <v>2852704</v>
      </c>
    </row>
    <row r="17" spans="1:23" ht="15" customHeight="1" x14ac:dyDescent="0.25">
      <c r="A17" s="38" t="s">
        <v>236</v>
      </c>
      <c r="B17" s="38" t="s">
        <v>319</v>
      </c>
      <c r="C17" s="38" t="s">
        <v>320</v>
      </c>
      <c r="D17" s="38" t="s">
        <v>239</v>
      </c>
      <c r="E17" s="38" t="s">
        <v>263</v>
      </c>
      <c r="F17" s="38" t="s">
        <v>308</v>
      </c>
      <c r="G17" s="39">
        <v>2</v>
      </c>
      <c r="H17" s="38" t="s">
        <v>264</v>
      </c>
      <c r="I17" s="38" t="s">
        <v>243</v>
      </c>
      <c r="J17" s="39"/>
      <c r="K17" s="39">
        <v>10.25</v>
      </c>
      <c r="L17" s="39">
        <v>12.5</v>
      </c>
      <c r="M17" s="39">
        <v>9</v>
      </c>
      <c r="N17" s="39"/>
      <c r="O17" s="38"/>
      <c r="P17" s="38" t="s">
        <v>321</v>
      </c>
      <c r="Q17" s="39">
        <v>31.59</v>
      </c>
      <c r="R17" s="39"/>
      <c r="S17" s="40"/>
      <c r="T17" s="39"/>
      <c r="U17" s="38" t="s">
        <v>322</v>
      </c>
      <c r="V17" s="41" t="s">
        <v>267</v>
      </c>
      <c r="W17" s="41" t="str">
        <f t="shared" si="0"/>
        <v>2853703</v>
      </c>
    </row>
    <row r="18" spans="1:23" ht="15" customHeight="1" x14ac:dyDescent="0.25">
      <c r="A18" s="38" t="s">
        <v>236</v>
      </c>
      <c r="B18" s="38" t="s">
        <v>323</v>
      </c>
      <c r="C18" s="38" t="s">
        <v>324</v>
      </c>
      <c r="D18" s="38" t="s">
        <v>239</v>
      </c>
      <c r="E18" s="38" t="s">
        <v>270</v>
      </c>
      <c r="F18" s="38" t="s">
        <v>308</v>
      </c>
      <c r="G18" s="39">
        <v>3</v>
      </c>
      <c r="H18" s="38" t="s">
        <v>271</v>
      </c>
      <c r="I18" s="38" t="s">
        <v>272</v>
      </c>
      <c r="J18" s="39"/>
      <c r="K18" s="39">
        <v>6.5</v>
      </c>
      <c r="L18" s="39">
        <v>10.5</v>
      </c>
      <c r="M18" s="39">
        <v>4</v>
      </c>
      <c r="N18" s="39"/>
      <c r="O18" s="38"/>
      <c r="P18" s="38" t="s">
        <v>325</v>
      </c>
      <c r="Q18" s="39">
        <v>5.35</v>
      </c>
      <c r="R18" s="39"/>
      <c r="S18" s="40"/>
      <c r="T18" s="39"/>
      <c r="U18" s="38" t="s">
        <v>326</v>
      </c>
      <c r="V18" s="41" t="s">
        <v>270</v>
      </c>
      <c r="W18" s="41" t="str">
        <f t="shared" si="0"/>
        <v>2854702</v>
      </c>
    </row>
    <row r="19" spans="1:23" ht="15" customHeight="1" x14ac:dyDescent="0.25">
      <c r="A19" s="38" t="s">
        <v>236</v>
      </c>
      <c r="B19" s="38" t="s">
        <v>327</v>
      </c>
      <c r="C19" s="38" t="s">
        <v>328</v>
      </c>
      <c r="D19" s="38" t="s">
        <v>239</v>
      </c>
      <c r="E19" s="38" t="s">
        <v>277</v>
      </c>
      <c r="F19" s="38" t="s">
        <v>308</v>
      </c>
      <c r="G19" s="39">
        <v>3</v>
      </c>
      <c r="H19" s="38" t="s">
        <v>278</v>
      </c>
      <c r="I19" s="38" t="s">
        <v>272</v>
      </c>
      <c r="J19" s="39"/>
      <c r="K19" s="39">
        <v>10</v>
      </c>
      <c r="L19" s="39">
        <v>10</v>
      </c>
      <c r="M19" s="39">
        <v>4</v>
      </c>
      <c r="N19" s="39"/>
      <c r="O19" s="38"/>
      <c r="P19" s="38" t="s">
        <v>329</v>
      </c>
      <c r="Q19" s="39">
        <v>6.25</v>
      </c>
      <c r="R19" s="39"/>
      <c r="S19" s="40"/>
      <c r="T19" s="39"/>
      <c r="U19" s="38" t="s">
        <v>330</v>
      </c>
      <c r="V19" s="41" t="s">
        <v>277</v>
      </c>
      <c r="W19" s="41" t="str">
        <f t="shared" si="0"/>
        <v>2855701</v>
      </c>
    </row>
    <row r="20" spans="1:23" ht="15" customHeight="1" x14ac:dyDescent="0.25">
      <c r="A20" s="38" t="s">
        <v>236</v>
      </c>
      <c r="B20" s="38" t="s">
        <v>331</v>
      </c>
      <c r="C20" s="38" t="s">
        <v>332</v>
      </c>
      <c r="D20" s="38" t="s">
        <v>239</v>
      </c>
      <c r="E20" s="38" t="s">
        <v>240</v>
      </c>
      <c r="F20" s="38" t="s">
        <v>333</v>
      </c>
      <c r="G20" s="39">
        <v>2</v>
      </c>
      <c r="H20" s="38" t="s">
        <v>242</v>
      </c>
      <c r="I20" s="38" t="s">
        <v>243</v>
      </c>
      <c r="J20" s="39"/>
      <c r="K20" s="39">
        <v>10.25</v>
      </c>
      <c r="L20" s="39">
        <v>12.5</v>
      </c>
      <c r="M20" s="39">
        <v>7</v>
      </c>
      <c r="N20" s="39"/>
      <c r="O20" s="38"/>
      <c r="P20" s="38" t="s">
        <v>334</v>
      </c>
      <c r="Q20" s="39">
        <v>25</v>
      </c>
      <c r="R20" s="39"/>
      <c r="S20" s="40"/>
      <c r="T20" s="39"/>
      <c r="U20" s="38" t="s">
        <v>335</v>
      </c>
      <c r="V20" s="41" t="s">
        <v>246</v>
      </c>
      <c r="W20" s="41" t="str">
        <f t="shared" si="0"/>
        <v>2850607</v>
      </c>
    </row>
    <row r="21" spans="1:23" ht="15" customHeight="1" x14ac:dyDescent="0.25">
      <c r="A21" s="38" t="s">
        <v>236</v>
      </c>
      <c r="B21" s="38" t="s">
        <v>336</v>
      </c>
      <c r="C21" s="38" t="s">
        <v>337</v>
      </c>
      <c r="D21" s="38" t="s">
        <v>239</v>
      </c>
      <c r="E21" s="38" t="s">
        <v>249</v>
      </c>
      <c r="F21" s="38" t="s">
        <v>333</v>
      </c>
      <c r="G21" s="39">
        <v>2</v>
      </c>
      <c r="H21" s="38" t="s">
        <v>250</v>
      </c>
      <c r="I21" s="38" t="s">
        <v>243</v>
      </c>
      <c r="J21" s="39"/>
      <c r="K21" s="39">
        <v>10.25</v>
      </c>
      <c r="L21" s="39">
        <v>12.5</v>
      </c>
      <c r="M21" s="39">
        <v>8</v>
      </c>
      <c r="N21" s="39"/>
      <c r="O21" s="38"/>
      <c r="P21" s="38" t="s">
        <v>338</v>
      </c>
      <c r="Q21" s="39">
        <v>27.35</v>
      </c>
      <c r="R21" s="39"/>
      <c r="S21" s="40"/>
      <c r="T21" s="39"/>
      <c r="U21" s="38" t="s">
        <v>339</v>
      </c>
      <c r="V21" s="41" t="s">
        <v>253</v>
      </c>
      <c r="W21" s="41" t="str">
        <f t="shared" si="0"/>
        <v>2851606</v>
      </c>
    </row>
    <row r="22" spans="1:23" ht="15" customHeight="1" x14ac:dyDescent="0.25">
      <c r="A22" s="38" t="s">
        <v>236</v>
      </c>
      <c r="B22" s="38" t="s">
        <v>340</v>
      </c>
      <c r="C22" s="38" t="s">
        <v>341</v>
      </c>
      <c r="D22" s="38" t="s">
        <v>239</v>
      </c>
      <c r="E22" s="38" t="s">
        <v>256</v>
      </c>
      <c r="F22" s="38" t="s">
        <v>333</v>
      </c>
      <c r="G22" s="39">
        <v>2</v>
      </c>
      <c r="H22" s="38" t="s">
        <v>257</v>
      </c>
      <c r="I22" s="38" t="s">
        <v>243</v>
      </c>
      <c r="J22" s="39"/>
      <c r="K22" s="39">
        <v>10.25</v>
      </c>
      <c r="L22" s="39">
        <v>12.5</v>
      </c>
      <c r="M22" s="39">
        <v>9</v>
      </c>
      <c r="N22" s="39"/>
      <c r="O22" s="38"/>
      <c r="P22" s="38" t="s">
        <v>342</v>
      </c>
      <c r="Q22" s="39">
        <v>31.59</v>
      </c>
      <c r="R22" s="39"/>
      <c r="S22" s="40"/>
      <c r="T22" s="39"/>
      <c r="U22" s="38" t="s">
        <v>343</v>
      </c>
      <c r="V22" s="41" t="s">
        <v>260</v>
      </c>
      <c r="W22" s="41" t="str">
        <f t="shared" si="0"/>
        <v>2852605</v>
      </c>
    </row>
    <row r="23" spans="1:23" ht="15" customHeight="1" x14ac:dyDescent="0.25">
      <c r="A23" s="38" t="s">
        <v>236</v>
      </c>
      <c r="B23" s="38" t="s">
        <v>344</v>
      </c>
      <c r="C23" s="38" t="s">
        <v>345</v>
      </c>
      <c r="D23" s="38" t="s">
        <v>239</v>
      </c>
      <c r="E23" s="38" t="s">
        <v>263</v>
      </c>
      <c r="F23" s="38" t="s">
        <v>333</v>
      </c>
      <c r="G23" s="39">
        <v>2</v>
      </c>
      <c r="H23" s="38" t="s">
        <v>264</v>
      </c>
      <c r="I23" s="38" t="s">
        <v>243</v>
      </c>
      <c r="J23" s="39"/>
      <c r="K23" s="39">
        <v>10.25</v>
      </c>
      <c r="L23" s="39">
        <v>12.5</v>
      </c>
      <c r="M23" s="39">
        <v>9</v>
      </c>
      <c r="N23" s="39"/>
      <c r="O23" s="38"/>
      <c r="P23" s="38" t="s">
        <v>346</v>
      </c>
      <c r="Q23" s="39">
        <v>31.59</v>
      </c>
      <c r="R23" s="39"/>
      <c r="S23" s="40"/>
      <c r="T23" s="39"/>
      <c r="U23" s="38" t="s">
        <v>347</v>
      </c>
      <c r="V23" s="41" t="s">
        <v>267</v>
      </c>
      <c r="W23" s="41" t="str">
        <f t="shared" si="0"/>
        <v>2853604</v>
      </c>
    </row>
    <row r="24" spans="1:23" ht="15" customHeight="1" x14ac:dyDescent="0.25">
      <c r="A24" s="38" t="s">
        <v>236</v>
      </c>
      <c r="B24" s="38" t="s">
        <v>348</v>
      </c>
      <c r="C24" s="38" t="s">
        <v>349</v>
      </c>
      <c r="D24" s="38" t="s">
        <v>239</v>
      </c>
      <c r="E24" s="38" t="s">
        <v>270</v>
      </c>
      <c r="F24" s="38" t="s">
        <v>333</v>
      </c>
      <c r="G24" s="39">
        <v>3</v>
      </c>
      <c r="H24" s="38" t="s">
        <v>271</v>
      </c>
      <c r="I24" s="38" t="s">
        <v>272</v>
      </c>
      <c r="J24" s="39"/>
      <c r="K24" s="39">
        <v>6.5</v>
      </c>
      <c r="L24" s="39">
        <v>10.5</v>
      </c>
      <c r="M24" s="39">
        <v>4</v>
      </c>
      <c r="N24" s="39"/>
      <c r="O24" s="38"/>
      <c r="P24" s="38" t="s">
        <v>350</v>
      </c>
      <c r="Q24" s="39">
        <v>5.35</v>
      </c>
      <c r="R24" s="39"/>
      <c r="S24" s="40"/>
      <c r="T24" s="39"/>
      <c r="U24" s="38" t="s">
        <v>351</v>
      </c>
      <c r="V24" s="41" t="s">
        <v>270</v>
      </c>
      <c r="W24" s="41" t="str">
        <f t="shared" si="0"/>
        <v>2854603</v>
      </c>
    </row>
    <row r="25" spans="1:23" ht="15" customHeight="1" x14ac:dyDescent="0.25">
      <c r="A25" s="38" t="s">
        <v>236</v>
      </c>
      <c r="B25" s="38" t="s">
        <v>352</v>
      </c>
      <c r="C25" s="38" t="s">
        <v>353</v>
      </c>
      <c r="D25" s="38" t="s">
        <v>239</v>
      </c>
      <c r="E25" s="38" t="s">
        <v>277</v>
      </c>
      <c r="F25" s="38" t="s">
        <v>333</v>
      </c>
      <c r="G25" s="39">
        <v>3</v>
      </c>
      <c r="H25" s="38" t="s">
        <v>278</v>
      </c>
      <c r="I25" s="38" t="s">
        <v>272</v>
      </c>
      <c r="J25" s="39"/>
      <c r="K25" s="39">
        <v>6.5</v>
      </c>
      <c r="L25" s="39">
        <v>10.5</v>
      </c>
      <c r="M25" s="39">
        <v>4</v>
      </c>
      <c r="N25" s="39"/>
      <c r="O25" s="38"/>
      <c r="P25" s="38" t="s">
        <v>354</v>
      </c>
      <c r="Q25" s="39">
        <v>6.25</v>
      </c>
      <c r="R25" s="39"/>
      <c r="S25" s="40"/>
      <c r="T25" s="39"/>
      <c r="U25" s="38" t="s">
        <v>355</v>
      </c>
      <c r="V25" s="41" t="s">
        <v>277</v>
      </c>
      <c r="W25" s="41" t="str">
        <f t="shared" si="0"/>
        <v>2855602</v>
      </c>
    </row>
    <row r="26" spans="1:23" ht="15" customHeight="1" x14ac:dyDescent="0.25">
      <c r="A26" s="38" t="s">
        <v>236</v>
      </c>
      <c r="B26" s="38" t="s">
        <v>356</v>
      </c>
      <c r="C26" s="38" t="s">
        <v>357</v>
      </c>
      <c r="D26" s="38" t="s">
        <v>239</v>
      </c>
      <c r="E26" s="38" t="s">
        <v>240</v>
      </c>
      <c r="F26" s="38" t="s">
        <v>358</v>
      </c>
      <c r="G26" s="39">
        <v>2</v>
      </c>
      <c r="H26" s="38" t="s">
        <v>242</v>
      </c>
      <c r="I26" s="38" t="s">
        <v>243</v>
      </c>
      <c r="J26" s="39"/>
      <c r="K26" s="39">
        <v>10.25</v>
      </c>
      <c r="L26" s="39">
        <v>12.5</v>
      </c>
      <c r="M26" s="39">
        <v>7</v>
      </c>
      <c r="N26" s="39"/>
      <c r="O26" s="38"/>
      <c r="P26" s="38" t="s">
        <v>359</v>
      </c>
      <c r="Q26" s="39">
        <v>25</v>
      </c>
      <c r="R26" s="39"/>
      <c r="S26" s="40"/>
      <c r="T26" s="39"/>
      <c r="U26" s="38" t="s">
        <v>360</v>
      </c>
      <c r="V26" s="41" t="s">
        <v>246</v>
      </c>
      <c r="W26" s="41" t="str">
        <f t="shared" si="0"/>
        <v>2850300</v>
      </c>
    </row>
    <row r="27" spans="1:23" ht="15" customHeight="1" x14ac:dyDescent="0.25">
      <c r="A27" s="38" t="s">
        <v>236</v>
      </c>
      <c r="B27" s="38" t="s">
        <v>361</v>
      </c>
      <c r="C27" s="38" t="s">
        <v>362</v>
      </c>
      <c r="D27" s="38" t="s">
        <v>239</v>
      </c>
      <c r="E27" s="38" t="s">
        <v>249</v>
      </c>
      <c r="F27" s="38" t="s">
        <v>358</v>
      </c>
      <c r="G27" s="39">
        <v>2</v>
      </c>
      <c r="H27" s="38" t="s">
        <v>250</v>
      </c>
      <c r="I27" s="38" t="s">
        <v>243</v>
      </c>
      <c r="J27" s="39"/>
      <c r="K27" s="39">
        <v>10.25</v>
      </c>
      <c r="L27" s="39">
        <v>12.5</v>
      </c>
      <c r="M27" s="39">
        <v>8</v>
      </c>
      <c r="N27" s="39"/>
      <c r="O27" s="38"/>
      <c r="P27" s="38" t="s">
        <v>363</v>
      </c>
      <c r="Q27" s="39">
        <v>27.35</v>
      </c>
      <c r="R27" s="39"/>
      <c r="S27" s="40"/>
      <c r="T27" s="39"/>
      <c r="U27" s="38" t="s">
        <v>364</v>
      </c>
      <c r="V27" s="41" t="s">
        <v>253</v>
      </c>
      <c r="W27" s="41" t="str">
        <f t="shared" si="0"/>
        <v>2851309</v>
      </c>
    </row>
    <row r="28" spans="1:23" ht="15" customHeight="1" x14ac:dyDescent="0.25">
      <c r="A28" s="38" t="s">
        <v>236</v>
      </c>
      <c r="B28" s="38" t="s">
        <v>365</v>
      </c>
      <c r="C28" s="38" t="s">
        <v>366</v>
      </c>
      <c r="D28" s="38" t="s">
        <v>239</v>
      </c>
      <c r="E28" s="38" t="s">
        <v>256</v>
      </c>
      <c r="F28" s="38" t="s">
        <v>358</v>
      </c>
      <c r="G28" s="39">
        <v>2</v>
      </c>
      <c r="H28" s="38" t="s">
        <v>257</v>
      </c>
      <c r="I28" s="38" t="s">
        <v>243</v>
      </c>
      <c r="J28" s="39"/>
      <c r="K28" s="39">
        <v>10.25</v>
      </c>
      <c r="L28" s="39">
        <v>12.5</v>
      </c>
      <c r="M28" s="39">
        <v>9</v>
      </c>
      <c r="N28" s="39"/>
      <c r="O28" s="38"/>
      <c r="P28" s="38" t="s">
        <v>367</v>
      </c>
      <c r="Q28" s="39">
        <v>31.59</v>
      </c>
      <c r="R28" s="39"/>
      <c r="S28" s="40"/>
      <c r="T28" s="39"/>
      <c r="U28" s="38" t="s">
        <v>368</v>
      </c>
      <c r="V28" s="41" t="s">
        <v>260</v>
      </c>
      <c r="W28" s="41" t="str">
        <f t="shared" si="0"/>
        <v>2852308</v>
      </c>
    </row>
    <row r="29" spans="1:23" ht="15" customHeight="1" x14ac:dyDescent="0.25">
      <c r="A29" s="38" t="s">
        <v>236</v>
      </c>
      <c r="B29" s="38" t="s">
        <v>369</v>
      </c>
      <c r="C29" s="38" t="s">
        <v>370</v>
      </c>
      <c r="D29" s="38" t="s">
        <v>239</v>
      </c>
      <c r="E29" s="38" t="s">
        <v>263</v>
      </c>
      <c r="F29" s="38" t="s">
        <v>358</v>
      </c>
      <c r="G29" s="39">
        <v>2</v>
      </c>
      <c r="H29" s="38" t="s">
        <v>264</v>
      </c>
      <c r="I29" s="38" t="s">
        <v>243</v>
      </c>
      <c r="J29" s="39"/>
      <c r="K29" s="39">
        <v>10.25</v>
      </c>
      <c r="L29" s="39">
        <v>12.5</v>
      </c>
      <c r="M29" s="39">
        <v>9</v>
      </c>
      <c r="N29" s="39"/>
      <c r="O29" s="38"/>
      <c r="P29" s="38" t="s">
        <v>371</v>
      </c>
      <c r="Q29" s="39">
        <v>31.59</v>
      </c>
      <c r="R29" s="39"/>
      <c r="S29" s="40"/>
      <c r="T29" s="39"/>
      <c r="U29" s="38" t="s">
        <v>372</v>
      </c>
      <c r="V29" s="41" t="s">
        <v>267</v>
      </c>
      <c r="W29" s="41" t="str">
        <f t="shared" si="0"/>
        <v>2853307</v>
      </c>
    </row>
    <row r="30" spans="1:23" ht="15" customHeight="1" x14ac:dyDescent="0.25">
      <c r="A30" s="38" t="s">
        <v>236</v>
      </c>
      <c r="B30" s="38" t="s">
        <v>373</v>
      </c>
      <c r="C30" s="38" t="s">
        <v>374</v>
      </c>
      <c r="D30" s="38" t="s">
        <v>239</v>
      </c>
      <c r="E30" s="38" t="s">
        <v>270</v>
      </c>
      <c r="F30" s="38" t="s">
        <v>358</v>
      </c>
      <c r="G30" s="39">
        <v>3</v>
      </c>
      <c r="H30" s="38" t="s">
        <v>271</v>
      </c>
      <c r="I30" s="38" t="s">
        <v>272</v>
      </c>
      <c r="J30" s="39"/>
      <c r="K30" s="39">
        <v>6.5</v>
      </c>
      <c r="L30" s="39">
        <v>10.5</v>
      </c>
      <c r="M30" s="39">
        <v>4</v>
      </c>
      <c r="N30" s="39"/>
      <c r="O30" s="38"/>
      <c r="P30" s="38" t="s">
        <v>375</v>
      </c>
      <c r="Q30" s="39">
        <v>5.35</v>
      </c>
      <c r="R30" s="39"/>
      <c r="S30" s="40"/>
      <c r="T30" s="39"/>
      <c r="U30" s="38" t="s">
        <v>376</v>
      </c>
      <c r="V30" s="41" t="s">
        <v>270</v>
      </c>
      <c r="W30" s="41" t="str">
        <f t="shared" si="0"/>
        <v>2854306</v>
      </c>
    </row>
    <row r="31" spans="1:23" ht="15" customHeight="1" x14ac:dyDescent="0.25">
      <c r="A31" s="38" t="s">
        <v>236</v>
      </c>
      <c r="B31" s="38" t="s">
        <v>377</v>
      </c>
      <c r="C31" s="38" t="s">
        <v>378</v>
      </c>
      <c r="D31" s="38" t="s">
        <v>239</v>
      </c>
      <c r="E31" s="38" t="s">
        <v>277</v>
      </c>
      <c r="F31" s="38" t="s">
        <v>358</v>
      </c>
      <c r="G31" s="39">
        <v>3</v>
      </c>
      <c r="H31" s="38" t="s">
        <v>278</v>
      </c>
      <c r="I31" s="38" t="s">
        <v>272</v>
      </c>
      <c r="J31" s="39"/>
      <c r="K31" s="39">
        <v>6.5</v>
      </c>
      <c r="L31" s="39">
        <v>10.5</v>
      </c>
      <c r="M31" s="39">
        <v>4</v>
      </c>
      <c r="N31" s="39"/>
      <c r="O31" s="38"/>
      <c r="P31" s="38" t="s">
        <v>379</v>
      </c>
      <c r="Q31" s="39">
        <v>6.25</v>
      </c>
      <c r="R31" s="39"/>
      <c r="S31" s="40"/>
      <c r="T31" s="39"/>
      <c r="U31" s="38" t="s">
        <v>380</v>
      </c>
      <c r="V31" s="41" t="s">
        <v>277</v>
      </c>
      <c r="W31" s="41" t="str">
        <f t="shared" si="0"/>
        <v>2855305</v>
      </c>
    </row>
    <row r="32" spans="1:23" ht="15" customHeight="1" x14ac:dyDescent="0.25">
      <c r="A32" s="38" t="s">
        <v>236</v>
      </c>
      <c r="B32" s="38" t="s">
        <v>381</v>
      </c>
      <c r="C32" s="38" t="s">
        <v>382</v>
      </c>
      <c r="D32" s="38" t="s">
        <v>239</v>
      </c>
      <c r="E32" s="38" t="s">
        <v>240</v>
      </c>
      <c r="F32" s="38" t="s">
        <v>383</v>
      </c>
      <c r="G32" s="39">
        <v>2</v>
      </c>
      <c r="H32" s="38" t="s">
        <v>242</v>
      </c>
      <c r="I32" s="38" t="s">
        <v>243</v>
      </c>
      <c r="J32" s="39"/>
      <c r="K32" s="39">
        <v>10.25</v>
      </c>
      <c r="L32" s="39">
        <v>12.5</v>
      </c>
      <c r="M32" s="39">
        <v>7</v>
      </c>
      <c r="N32" s="39"/>
      <c r="O32" s="38"/>
      <c r="P32" s="38" t="s">
        <v>384</v>
      </c>
      <c r="Q32" s="39">
        <v>25</v>
      </c>
      <c r="R32" s="39"/>
      <c r="S32" s="40"/>
      <c r="T32" s="39"/>
      <c r="U32" s="38" t="s">
        <v>385</v>
      </c>
      <c r="V32" s="41" t="s">
        <v>246</v>
      </c>
      <c r="W32" s="41" t="str">
        <f t="shared" si="0"/>
        <v>2850201</v>
      </c>
    </row>
    <row r="33" spans="1:23" ht="15" customHeight="1" x14ac:dyDescent="0.25">
      <c r="A33" s="38" t="s">
        <v>236</v>
      </c>
      <c r="B33" s="38" t="s">
        <v>386</v>
      </c>
      <c r="C33" s="38" t="s">
        <v>387</v>
      </c>
      <c r="D33" s="38" t="s">
        <v>239</v>
      </c>
      <c r="E33" s="38" t="s">
        <v>249</v>
      </c>
      <c r="F33" s="38" t="s">
        <v>383</v>
      </c>
      <c r="G33" s="39">
        <v>2</v>
      </c>
      <c r="H33" s="38" t="s">
        <v>250</v>
      </c>
      <c r="I33" s="38" t="s">
        <v>243</v>
      </c>
      <c r="J33" s="39"/>
      <c r="K33" s="39">
        <v>10.25</v>
      </c>
      <c r="L33" s="39">
        <v>12.5</v>
      </c>
      <c r="M33" s="39">
        <v>8</v>
      </c>
      <c r="N33" s="39"/>
      <c r="O33" s="38"/>
      <c r="P33" s="38" t="s">
        <v>388</v>
      </c>
      <c r="Q33" s="39">
        <v>27.35</v>
      </c>
      <c r="R33" s="39"/>
      <c r="S33" s="40"/>
      <c r="T33" s="39"/>
      <c r="U33" s="38" t="s">
        <v>389</v>
      </c>
      <c r="V33" s="41" t="s">
        <v>253</v>
      </c>
      <c r="W33" s="41" t="str">
        <f t="shared" si="0"/>
        <v>2851200</v>
      </c>
    </row>
    <row r="34" spans="1:23" ht="15" customHeight="1" x14ac:dyDescent="0.25">
      <c r="A34" s="38" t="s">
        <v>236</v>
      </c>
      <c r="B34" s="38" t="s">
        <v>390</v>
      </c>
      <c r="C34" s="38" t="s">
        <v>391</v>
      </c>
      <c r="D34" s="38" t="s">
        <v>239</v>
      </c>
      <c r="E34" s="38" t="s">
        <v>256</v>
      </c>
      <c r="F34" s="38" t="s">
        <v>383</v>
      </c>
      <c r="G34" s="39">
        <v>2</v>
      </c>
      <c r="H34" s="38" t="s">
        <v>257</v>
      </c>
      <c r="I34" s="38" t="s">
        <v>243</v>
      </c>
      <c r="J34" s="39"/>
      <c r="K34" s="39">
        <v>10.25</v>
      </c>
      <c r="L34" s="39">
        <v>12.5</v>
      </c>
      <c r="M34" s="39">
        <v>9</v>
      </c>
      <c r="N34" s="39"/>
      <c r="O34" s="38"/>
      <c r="P34" s="38" t="s">
        <v>392</v>
      </c>
      <c r="Q34" s="39">
        <v>31.59</v>
      </c>
      <c r="R34" s="39"/>
      <c r="S34" s="40"/>
      <c r="T34" s="39"/>
      <c r="U34" s="38" t="s">
        <v>393</v>
      </c>
      <c r="V34" s="41" t="s">
        <v>260</v>
      </c>
      <c r="W34" s="41" t="str">
        <f t="shared" si="0"/>
        <v>2852209</v>
      </c>
    </row>
    <row r="35" spans="1:23" ht="15" customHeight="1" x14ac:dyDescent="0.25">
      <c r="A35" s="38" t="s">
        <v>236</v>
      </c>
      <c r="B35" s="38" t="s">
        <v>394</v>
      </c>
      <c r="C35" s="38" t="s">
        <v>395</v>
      </c>
      <c r="D35" s="38" t="s">
        <v>239</v>
      </c>
      <c r="E35" s="38" t="s">
        <v>263</v>
      </c>
      <c r="F35" s="38" t="s">
        <v>383</v>
      </c>
      <c r="G35" s="39">
        <v>2</v>
      </c>
      <c r="H35" s="38" t="s">
        <v>264</v>
      </c>
      <c r="I35" s="38" t="s">
        <v>243</v>
      </c>
      <c r="J35" s="39"/>
      <c r="K35" s="39">
        <v>10.25</v>
      </c>
      <c r="L35" s="39">
        <v>12.5</v>
      </c>
      <c r="M35" s="39">
        <v>9</v>
      </c>
      <c r="N35" s="39"/>
      <c r="O35" s="38"/>
      <c r="P35" s="38" t="s">
        <v>396</v>
      </c>
      <c r="Q35" s="39">
        <v>31.59</v>
      </c>
      <c r="R35" s="39"/>
      <c r="S35" s="40"/>
      <c r="T35" s="39"/>
      <c r="U35" s="38" t="s">
        <v>397</v>
      </c>
      <c r="V35" s="41" t="s">
        <v>267</v>
      </c>
      <c r="W35" s="41" t="str">
        <f t="shared" si="0"/>
        <v>2853208</v>
      </c>
    </row>
    <row r="36" spans="1:23" ht="15" customHeight="1" x14ac:dyDescent="0.25">
      <c r="A36" s="38" t="s">
        <v>236</v>
      </c>
      <c r="B36" s="38" t="s">
        <v>398</v>
      </c>
      <c r="C36" s="38" t="s">
        <v>399</v>
      </c>
      <c r="D36" s="38" t="s">
        <v>239</v>
      </c>
      <c r="E36" s="38" t="s">
        <v>270</v>
      </c>
      <c r="F36" s="38" t="s">
        <v>383</v>
      </c>
      <c r="G36" s="39">
        <v>3</v>
      </c>
      <c r="H36" s="38" t="s">
        <v>271</v>
      </c>
      <c r="I36" s="38" t="s">
        <v>272</v>
      </c>
      <c r="J36" s="39"/>
      <c r="K36" s="39">
        <v>6.5</v>
      </c>
      <c r="L36" s="39">
        <v>10.5</v>
      </c>
      <c r="M36" s="39">
        <v>4</v>
      </c>
      <c r="N36" s="39"/>
      <c r="O36" s="38"/>
      <c r="P36" s="38" t="s">
        <v>400</v>
      </c>
      <c r="Q36" s="39">
        <v>5.35</v>
      </c>
      <c r="R36" s="39"/>
      <c r="S36" s="40"/>
      <c r="T36" s="39"/>
      <c r="U36" s="38" t="s">
        <v>401</v>
      </c>
      <c r="V36" s="41" t="s">
        <v>270</v>
      </c>
      <c r="W36" s="41" t="str">
        <f t="shared" si="0"/>
        <v>2854207</v>
      </c>
    </row>
    <row r="37" spans="1:23" ht="15" customHeight="1" x14ac:dyDescent="0.25">
      <c r="A37" s="38" t="s">
        <v>236</v>
      </c>
      <c r="B37" s="38" t="s">
        <v>402</v>
      </c>
      <c r="C37" s="38" t="s">
        <v>403</v>
      </c>
      <c r="D37" s="38" t="s">
        <v>239</v>
      </c>
      <c r="E37" s="38" t="s">
        <v>277</v>
      </c>
      <c r="F37" s="38" t="s">
        <v>383</v>
      </c>
      <c r="G37" s="39">
        <v>3</v>
      </c>
      <c r="H37" s="38" t="s">
        <v>278</v>
      </c>
      <c r="I37" s="38" t="s">
        <v>272</v>
      </c>
      <c r="J37" s="39"/>
      <c r="K37" s="39">
        <v>6.5</v>
      </c>
      <c r="L37" s="39">
        <v>10.5</v>
      </c>
      <c r="M37" s="39">
        <v>4</v>
      </c>
      <c r="N37" s="39"/>
      <c r="O37" s="38"/>
      <c r="P37" s="38" t="s">
        <v>404</v>
      </c>
      <c r="Q37" s="39">
        <v>6.25</v>
      </c>
      <c r="R37" s="39"/>
      <c r="S37" s="40"/>
      <c r="T37" s="39"/>
      <c r="U37" s="38" t="s">
        <v>405</v>
      </c>
      <c r="V37" s="41" t="s">
        <v>277</v>
      </c>
      <c r="W37" s="41" t="str">
        <f t="shared" si="0"/>
        <v>2855206</v>
      </c>
    </row>
    <row r="38" spans="1:23" ht="15" customHeight="1" x14ac:dyDescent="0.25">
      <c r="A38" s="38" t="s">
        <v>236</v>
      </c>
      <c r="B38" s="38" t="s">
        <v>406</v>
      </c>
      <c r="C38" s="38" t="s">
        <v>407</v>
      </c>
      <c r="D38" s="38" t="s">
        <v>239</v>
      </c>
      <c r="E38" s="38" t="s">
        <v>240</v>
      </c>
      <c r="F38" s="38" t="s">
        <v>408</v>
      </c>
      <c r="G38" s="39">
        <v>2</v>
      </c>
      <c r="H38" s="38" t="s">
        <v>242</v>
      </c>
      <c r="I38" s="38" t="s">
        <v>243</v>
      </c>
      <c r="J38" s="39"/>
      <c r="K38" s="39">
        <v>10.25</v>
      </c>
      <c r="L38" s="39">
        <v>12.5</v>
      </c>
      <c r="M38" s="39">
        <v>7</v>
      </c>
      <c r="N38" s="39"/>
      <c r="O38" s="38"/>
      <c r="P38" s="38" t="s">
        <v>409</v>
      </c>
      <c r="Q38" s="39">
        <v>25</v>
      </c>
      <c r="R38" s="39"/>
      <c r="S38" s="40"/>
      <c r="T38" s="39"/>
      <c r="U38" s="38" t="s">
        <v>410</v>
      </c>
      <c r="V38" s="41" t="s">
        <v>246</v>
      </c>
      <c r="W38" s="41" t="str">
        <f t="shared" si="0"/>
        <v>2850102</v>
      </c>
    </row>
    <row r="39" spans="1:23" ht="15" customHeight="1" x14ac:dyDescent="0.25">
      <c r="A39" s="38" t="s">
        <v>236</v>
      </c>
      <c r="B39" s="38" t="s">
        <v>411</v>
      </c>
      <c r="C39" s="38" t="s">
        <v>412</v>
      </c>
      <c r="D39" s="38" t="s">
        <v>239</v>
      </c>
      <c r="E39" s="38" t="s">
        <v>249</v>
      </c>
      <c r="F39" s="38" t="s">
        <v>408</v>
      </c>
      <c r="G39" s="39">
        <v>2</v>
      </c>
      <c r="H39" s="38" t="s">
        <v>250</v>
      </c>
      <c r="I39" s="38" t="s">
        <v>243</v>
      </c>
      <c r="J39" s="39"/>
      <c r="K39" s="39">
        <v>10.25</v>
      </c>
      <c r="L39" s="39">
        <v>12.5</v>
      </c>
      <c r="M39" s="39">
        <v>8</v>
      </c>
      <c r="N39" s="39"/>
      <c r="O39" s="38"/>
      <c r="P39" s="38" t="s">
        <v>413</v>
      </c>
      <c r="Q39" s="39">
        <v>27.35</v>
      </c>
      <c r="R39" s="39"/>
      <c r="S39" s="40"/>
      <c r="T39" s="39"/>
      <c r="U39" s="38" t="s">
        <v>414</v>
      </c>
      <c r="V39" s="41" t="s">
        <v>253</v>
      </c>
      <c r="W39" s="41" t="str">
        <f t="shared" si="0"/>
        <v>2851101</v>
      </c>
    </row>
    <row r="40" spans="1:23" ht="15" customHeight="1" x14ac:dyDescent="0.25">
      <c r="A40" s="38" t="s">
        <v>236</v>
      </c>
      <c r="B40" s="38" t="s">
        <v>415</v>
      </c>
      <c r="C40" s="38" t="s">
        <v>416</v>
      </c>
      <c r="D40" s="38" t="s">
        <v>239</v>
      </c>
      <c r="E40" s="38" t="s">
        <v>256</v>
      </c>
      <c r="F40" s="38" t="s">
        <v>408</v>
      </c>
      <c r="G40" s="39">
        <v>2</v>
      </c>
      <c r="H40" s="38" t="s">
        <v>257</v>
      </c>
      <c r="I40" s="38" t="s">
        <v>243</v>
      </c>
      <c r="J40" s="39"/>
      <c r="K40" s="39">
        <v>10.25</v>
      </c>
      <c r="L40" s="39">
        <v>12.5</v>
      </c>
      <c r="M40" s="39">
        <v>9</v>
      </c>
      <c r="N40" s="39"/>
      <c r="O40" s="38"/>
      <c r="P40" s="38" t="s">
        <v>417</v>
      </c>
      <c r="Q40" s="39">
        <v>31.59</v>
      </c>
      <c r="R40" s="39"/>
      <c r="S40" s="40"/>
      <c r="T40" s="39"/>
      <c r="U40" s="38" t="s">
        <v>418</v>
      </c>
      <c r="V40" s="41" t="s">
        <v>260</v>
      </c>
      <c r="W40" s="41" t="str">
        <f t="shared" si="0"/>
        <v>2852100</v>
      </c>
    </row>
    <row r="41" spans="1:23" ht="15" customHeight="1" x14ac:dyDescent="0.25">
      <c r="A41" s="38" t="s">
        <v>236</v>
      </c>
      <c r="B41" s="38" t="s">
        <v>419</v>
      </c>
      <c r="C41" s="38" t="s">
        <v>420</v>
      </c>
      <c r="D41" s="38" t="s">
        <v>239</v>
      </c>
      <c r="E41" s="38" t="s">
        <v>263</v>
      </c>
      <c r="F41" s="38" t="s">
        <v>408</v>
      </c>
      <c r="G41" s="39">
        <v>2</v>
      </c>
      <c r="H41" s="38" t="s">
        <v>264</v>
      </c>
      <c r="I41" s="38" t="s">
        <v>243</v>
      </c>
      <c r="J41" s="39"/>
      <c r="K41" s="39">
        <v>10.25</v>
      </c>
      <c r="L41" s="39">
        <v>12.5</v>
      </c>
      <c r="M41" s="39">
        <v>9</v>
      </c>
      <c r="N41" s="39"/>
      <c r="O41" s="38"/>
      <c r="P41" s="38" t="s">
        <v>421</v>
      </c>
      <c r="Q41" s="39">
        <v>31.59</v>
      </c>
      <c r="R41" s="39"/>
      <c r="S41" s="40"/>
      <c r="T41" s="39"/>
      <c r="U41" s="38" t="s">
        <v>422</v>
      </c>
      <c r="V41" s="41" t="s">
        <v>267</v>
      </c>
      <c r="W41" s="41" t="str">
        <f t="shared" si="0"/>
        <v>2853109</v>
      </c>
    </row>
    <row r="42" spans="1:23" ht="15" customHeight="1" x14ac:dyDescent="0.25">
      <c r="A42" s="38" t="s">
        <v>236</v>
      </c>
      <c r="B42" s="38" t="s">
        <v>423</v>
      </c>
      <c r="C42" s="38" t="s">
        <v>424</v>
      </c>
      <c r="D42" s="38" t="s">
        <v>239</v>
      </c>
      <c r="E42" s="38" t="s">
        <v>270</v>
      </c>
      <c r="F42" s="38" t="s">
        <v>408</v>
      </c>
      <c r="G42" s="39">
        <v>3</v>
      </c>
      <c r="H42" s="38" t="s">
        <v>271</v>
      </c>
      <c r="I42" s="38" t="s">
        <v>272</v>
      </c>
      <c r="J42" s="39"/>
      <c r="K42" s="39">
        <v>6.5</v>
      </c>
      <c r="L42" s="39">
        <v>10.5</v>
      </c>
      <c r="M42" s="39">
        <v>4</v>
      </c>
      <c r="N42" s="39"/>
      <c r="O42" s="38"/>
      <c r="P42" s="38" t="s">
        <v>425</v>
      </c>
      <c r="Q42" s="39">
        <v>5.35</v>
      </c>
      <c r="R42" s="39"/>
      <c r="S42" s="40"/>
      <c r="T42" s="39"/>
      <c r="U42" s="38" t="s">
        <v>426</v>
      </c>
      <c r="V42" s="41" t="s">
        <v>270</v>
      </c>
      <c r="W42" s="41" t="str">
        <f t="shared" si="0"/>
        <v>2854108</v>
      </c>
    </row>
    <row r="43" spans="1:23" ht="15" customHeight="1" x14ac:dyDescent="0.25">
      <c r="A43" s="38" t="s">
        <v>236</v>
      </c>
      <c r="B43" s="38" t="s">
        <v>427</v>
      </c>
      <c r="C43" s="38" t="s">
        <v>428</v>
      </c>
      <c r="D43" s="38" t="s">
        <v>239</v>
      </c>
      <c r="E43" s="38" t="s">
        <v>277</v>
      </c>
      <c r="F43" s="38" t="s">
        <v>408</v>
      </c>
      <c r="G43" s="39">
        <v>3</v>
      </c>
      <c r="H43" s="38" t="s">
        <v>278</v>
      </c>
      <c r="I43" s="38" t="s">
        <v>272</v>
      </c>
      <c r="J43" s="39"/>
      <c r="K43" s="39">
        <v>6.5</v>
      </c>
      <c r="L43" s="39">
        <v>10.5</v>
      </c>
      <c r="M43" s="39">
        <v>4</v>
      </c>
      <c r="N43" s="39"/>
      <c r="O43" s="38"/>
      <c r="P43" s="38" t="s">
        <v>429</v>
      </c>
      <c r="Q43" s="39">
        <v>6.25</v>
      </c>
      <c r="R43" s="39"/>
      <c r="S43" s="40"/>
      <c r="T43" s="39"/>
      <c r="U43" s="38" t="s">
        <v>430</v>
      </c>
      <c r="V43" s="41" t="s">
        <v>277</v>
      </c>
      <c r="W43" s="41" t="str">
        <f t="shared" si="0"/>
        <v>2855107</v>
      </c>
    </row>
    <row r="44" spans="1:23" ht="15" customHeight="1" x14ac:dyDescent="0.25">
      <c r="A44" s="38" t="s">
        <v>236</v>
      </c>
      <c r="B44" s="38" t="s">
        <v>431</v>
      </c>
      <c r="C44" s="38" t="s">
        <v>432</v>
      </c>
      <c r="D44" s="38" t="s">
        <v>239</v>
      </c>
      <c r="E44" s="38" t="s">
        <v>240</v>
      </c>
      <c r="F44" s="38" t="s">
        <v>433</v>
      </c>
      <c r="G44" s="39">
        <v>2</v>
      </c>
      <c r="H44" s="38" t="s">
        <v>242</v>
      </c>
      <c r="I44" s="38" t="s">
        <v>243</v>
      </c>
      <c r="J44" s="39"/>
      <c r="K44" s="39">
        <v>10.25</v>
      </c>
      <c r="L44" s="39">
        <v>12.5</v>
      </c>
      <c r="M44" s="39">
        <v>7</v>
      </c>
      <c r="N44" s="39"/>
      <c r="O44" s="38"/>
      <c r="P44" s="38" t="s">
        <v>434</v>
      </c>
      <c r="Q44" s="39">
        <v>25</v>
      </c>
      <c r="R44" s="39"/>
      <c r="S44" s="40"/>
      <c r="T44" s="39"/>
      <c r="U44" s="38" t="s">
        <v>435</v>
      </c>
      <c r="V44" s="41" t="s">
        <v>246</v>
      </c>
      <c r="W44" s="41" t="str">
        <f t="shared" si="0"/>
        <v>2850409</v>
      </c>
    </row>
    <row r="45" spans="1:23" ht="15" customHeight="1" x14ac:dyDescent="0.25">
      <c r="A45" s="38" t="s">
        <v>236</v>
      </c>
      <c r="B45" s="38" t="s">
        <v>436</v>
      </c>
      <c r="C45" s="38" t="s">
        <v>437</v>
      </c>
      <c r="D45" s="38" t="s">
        <v>239</v>
      </c>
      <c r="E45" s="38" t="s">
        <v>249</v>
      </c>
      <c r="F45" s="38" t="s">
        <v>433</v>
      </c>
      <c r="G45" s="39">
        <v>2</v>
      </c>
      <c r="H45" s="38" t="s">
        <v>250</v>
      </c>
      <c r="I45" s="38" t="s">
        <v>243</v>
      </c>
      <c r="J45" s="39"/>
      <c r="K45" s="39">
        <v>10.25</v>
      </c>
      <c r="L45" s="39">
        <v>12.5</v>
      </c>
      <c r="M45" s="39">
        <v>8</v>
      </c>
      <c r="N45" s="39"/>
      <c r="O45" s="38"/>
      <c r="P45" s="38" t="s">
        <v>438</v>
      </c>
      <c r="Q45" s="39">
        <v>27.35</v>
      </c>
      <c r="R45" s="39"/>
      <c r="S45" s="40"/>
      <c r="T45" s="39"/>
      <c r="U45" s="38" t="s">
        <v>439</v>
      </c>
      <c r="V45" s="41" t="s">
        <v>253</v>
      </c>
      <c r="W45" s="41" t="str">
        <f t="shared" si="0"/>
        <v>2851408</v>
      </c>
    </row>
    <row r="46" spans="1:23" ht="15" customHeight="1" x14ac:dyDescent="0.25">
      <c r="A46" s="38" t="s">
        <v>236</v>
      </c>
      <c r="B46" s="38" t="s">
        <v>440</v>
      </c>
      <c r="C46" s="38" t="s">
        <v>441</v>
      </c>
      <c r="D46" s="38" t="s">
        <v>239</v>
      </c>
      <c r="E46" s="38" t="s">
        <v>256</v>
      </c>
      <c r="F46" s="38" t="s">
        <v>433</v>
      </c>
      <c r="G46" s="39">
        <v>2</v>
      </c>
      <c r="H46" s="38" t="s">
        <v>257</v>
      </c>
      <c r="I46" s="38" t="s">
        <v>243</v>
      </c>
      <c r="J46" s="39"/>
      <c r="K46" s="39">
        <v>10.25</v>
      </c>
      <c r="L46" s="39">
        <v>12.5</v>
      </c>
      <c r="M46" s="39">
        <v>9</v>
      </c>
      <c r="N46" s="39"/>
      <c r="O46" s="38"/>
      <c r="P46" s="38" t="s">
        <v>442</v>
      </c>
      <c r="Q46" s="39">
        <v>31.59</v>
      </c>
      <c r="R46" s="39"/>
      <c r="S46" s="40"/>
      <c r="T46" s="39"/>
      <c r="U46" s="38" t="s">
        <v>443</v>
      </c>
      <c r="V46" s="41" t="s">
        <v>260</v>
      </c>
      <c r="W46" s="41" t="str">
        <f t="shared" si="0"/>
        <v>2852407</v>
      </c>
    </row>
    <row r="47" spans="1:23" ht="15" customHeight="1" x14ac:dyDescent="0.25">
      <c r="A47" s="38" t="s">
        <v>236</v>
      </c>
      <c r="B47" s="38" t="s">
        <v>444</v>
      </c>
      <c r="C47" s="38" t="s">
        <v>445</v>
      </c>
      <c r="D47" s="38" t="s">
        <v>239</v>
      </c>
      <c r="E47" s="38" t="s">
        <v>263</v>
      </c>
      <c r="F47" s="38" t="s">
        <v>433</v>
      </c>
      <c r="G47" s="39">
        <v>2</v>
      </c>
      <c r="H47" s="38" t="s">
        <v>264</v>
      </c>
      <c r="I47" s="38" t="s">
        <v>243</v>
      </c>
      <c r="J47" s="39"/>
      <c r="K47" s="39">
        <v>10.25</v>
      </c>
      <c r="L47" s="39">
        <v>12.5</v>
      </c>
      <c r="M47" s="39">
        <v>9</v>
      </c>
      <c r="N47" s="39"/>
      <c r="O47" s="38"/>
      <c r="P47" s="38" t="s">
        <v>446</v>
      </c>
      <c r="Q47" s="39">
        <v>31.59</v>
      </c>
      <c r="R47" s="39"/>
      <c r="S47" s="40"/>
      <c r="T47" s="39"/>
      <c r="U47" s="38" t="s">
        <v>447</v>
      </c>
      <c r="V47" s="41" t="s">
        <v>267</v>
      </c>
      <c r="W47" s="41" t="str">
        <f t="shared" si="0"/>
        <v>2853406</v>
      </c>
    </row>
    <row r="48" spans="1:23" ht="15" customHeight="1" x14ac:dyDescent="0.25">
      <c r="A48" s="38" t="s">
        <v>236</v>
      </c>
      <c r="B48" s="38" t="s">
        <v>448</v>
      </c>
      <c r="C48" s="38" t="s">
        <v>449</v>
      </c>
      <c r="D48" s="38" t="s">
        <v>239</v>
      </c>
      <c r="E48" s="38" t="s">
        <v>270</v>
      </c>
      <c r="F48" s="38" t="s">
        <v>433</v>
      </c>
      <c r="G48" s="39">
        <v>3</v>
      </c>
      <c r="H48" s="38" t="s">
        <v>271</v>
      </c>
      <c r="I48" s="38" t="s">
        <v>272</v>
      </c>
      <c r="J48" s="39"/>
      <c r="K48" s="39">
        <v>6.5</v>
      </c>
      <c r="L48" s="39">
        <v>10.5</v>
      </c>
      <c r="M48" s="39">
        <v>4</v>
      </c>
      <c r="N48" s="39"/>
      <c r="O48" s="38"/>
      <c r="P48" s="38" t="s">
        <v>450</v>
      </c>
      <c r="Q48" s="39">
        <v>5.35</v>
      </c>
      <c r="R48" s="39"/>
      <c r="S48" s="40"/>
      <c r="T48" s="39"/>
      <c r="U48" s="38" t="s">
        <v>451</v>
      </c>
      <c r="V48" s="41" t="s">
        <v>270</v>
      </c>
      <c r="W48" s="41" t="str">
        <f t="shared" si="0"/>
        <v>2854405</v>
      </c>
    </row>
    <row r="49" spans="1:23" ht="15" customHeight="1" x14ac:dyDescent="0.25">
      <c r="A49" s="38" t="s">
        <v>236</v>
      </c>
      <c r="B49" s="38" t="s">
        <v>452</v>
      </c>
      <c r="C49" s="38" t="s">
        <v>453</v>
      </c>
      <c r="D49" s="38" t="s">
        <v>239</v>
      </c>
      <c r="E49" s="38" t="s">
        <v>277</v>
      </c>
      <c r="F49" s="38" t="s">
        <v>433</v>
      </c>
      <c r="G49" s="39">
        <v>3</v>
      </c>
      <c r="H49" s="38" t="s">
        <v>278</v>
      </c>
      <c r="I49" s="38" t="s">
        <v>272</v>
      </c>
      <c r="J49" s="39"/>
      <c r="K49" s="39">
        <v>6.5</v>
      </c>
      <c r="L49" s="39">
        <v>10.5</v>
      </c>
      <c r="M49" s="39">
        <v>4</v>
      </c>
      <c r="N49" s="39"/>
      <c r="O49" s="38"/>
      <c r="P49" s="38" t="s">
        <v>454</v>
      </c>
      <c r="Q49" s="39">
        <v>6.25</v>
      </c>
      <c r="R49" s="39"/>
      <c r="S49" s="40"/>
      <c r="T49" s="39"/>
      <c r="U49" s="38" t="s">
        <v>455</v>
      </c>
      <c r="V49" s="41" t="s">
        <v>277</v>
      </c>
      <c r="W49" s="41" t="str">
        <f t="shared" si="0"/>
        <v>2855404</v>
      </c>
    </row>
  </sheetData>
  <autoFilter ref="A1:W1203"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1</vt:lpstr>
      <vt:lpstr>Summary</vt:lpstr>
      <vt:lpstr>master reason list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朱成</cp:lastModifiedBy>
  <dcterms:created xsi:type="dcterms:W3CDTF">2020-01-07T00:50:02Z</dcterms:created>
  <dcterms:modified xsi:type="dcterms:W3CDTF">2020-01-07T11:24:06Z</dcterms:modified>
</cp:coreProperties>
</file>