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 windowWidth="18960" windowHeight="11328" activeTab="1"/>
  </bookViews>
  <sheets>
    <sheet name="Table 1" sheetId="1" r:id="rId1"/>
    <sheet name="Summary" sheetId="4" r:id="rId2"/>
    <sheet name="master reason list" sheetId="2" r:id="rId3"/>
    <sheet name="Sheet2" sheetId="3" r:id="rId4"/>
  </sheets>
  <definedNames>
    <definedName name="_xlnm._FilterDatabase" localSheetId="3" hidden="1">Sheet2!$A$1:$W$1203</definedName>
  </definedNames>
  <calcPr calcId="145621"/>
</workbook>
</file>

<file path=xl/calcChain.xml><?xml version="1.0" encoding="utf-8"?>
<calcChain xmlns="http://schemas.openxmlformats.org/spreadsheetml/2006/main">
  <c r="T76" i="4" l="1"/>
  <c r="T86" i="4"/>
  <c r="T87" i="4"/>
  <c r="T88" i="4"/>
  <c r="T89" i="4"/>
  <c r="T90" i="4"/>
  <c r="T91" i="4"/>
  <c r="T92" i="4"/>
  <c r="T93" i="4"/>
  <c r="T94" i="4"/>
  <c r="T95" i="4"/>
  <c r="T96" i="4"/>
  <c r="T97" i="4"/>
  <c r="T98" i="4"/>
  <c r="T99" i="4"/>
  <c r="T100" i="4"/>
  <c r="T101" i="4"/>
  <c r="T102" i="4"/>
  <c r="T103" i="4"/>
  <c r="T104" i="4"/>
  <c r="T105" i="4"/>
  <c r="T106" i="4"/>
  <c r="S86" i="4"/>
  <c r="Z27" i="4" l="1"/>
  <c r="Z13" i="4"/>
  <c r="Z12" i="4" l="1"/>
  <c r="U12" i="4"/>
  <c r="Y13" i="4"/>
  <c r="Y14" i="4"/>
  <c r="Y15" i="4"/>
  <c r="Y16" i="4"/>
  <c r="Y17" i="4"/>
  <c r="Y18" i="4"/>
  <c r="Y19" i="4"/>
  <c r="Y20" i="4"/>
  <c r="Y21" i="4"/>
  <c r="Y22" i="4"/>
  <c r="Y23" i="4"/>
  <c r="Y24" i="4"/>
  <c r="Y25" i="4"/>
  <c r="Y26" i="4"/>
  <c r="Y27" i="4"/>
  <c r="Y28" i="4"/>
  <c r="Y29" i="4"/>
  <c r="Y30" i="4"/>
  <c r="Y31" i="4"/>
  <c r="Y32" i="4"/>
  <c r="Y33" i="4"/>
  <c r="Y34" i="4"/>
  <c r="Y35" i="4"/>
  <c r="Y36" i="4"/>
  <c r="Y37" i="4"/>
  <c r="Y38" i="4"/>
  <c r="Y39" i="4"/>
  <c r="Y40" i="4"/>
  <c r="Y41" i="4"/>
  <c r="Y42" i="4"/>
  <c r="Y43" i="4"/>
  <c r="Y44" i="4"/>
  <c r="Y45" i="4"/>
  <c r="Y46" i="4"/>
  <c r="Y47" i="4"/>
  <c r="Y48" i="4"/>
  <c r="Y49" i="4"/>
  <c r="Y50" i="4"/>
  <c r="Y51" i="4"/>
  <c r="Y52" i="4"/>
  <c r="Y53" i="4"/>
  <c r="Y54" i="4"/>
  <c r="Y55" i="4"/>
  <c r="Y56" i="4"/>
  <c r="Y57" i="4"/>
  <c r="Y58" i="4"/>
  <c r="Y59" i="4"/>
  <c r="Y60" i="4"/>
  <c r="Y61" i="4"/>
  <c r="Y62" i="4"/>
  <c r="Y63" i="4"/>
  <c r="Y64" i="4"/>
  <c r="Y65" i="4"/>
  <c r="Y66" i="4"/>
  <c r="Y67" i="4"/>
  <c r="Y68" i="4"/>
  <c r="Y69" i="4"/>
  <c r="Y70" i="4"/>
  <c r="Y71" i="4"/>
  <c r="Y72" i="4"/>
  <c r="Y73" i="4"/>
  <c r="Y74" i="4"/>
  <c r="Y75" i="4"/>
  <c r="Y76" i="4"/>
  <c r="Y77" i="4"/>
  <c r="Y78" i="4"/>
  <c r="Y79" i="4"/>
  <c r="Y80" i="4"/>
  <c r="Y81" i="4"/>
  <c r="Y82" i="4"/>
  <c r="Y83" i="4"/>
  <c r="Y84" i="4"/>
  <c r="Y85" i="4"/>
  <c r="Y86" i="4"/>
  <c r="Y12" i="4"/>
  <c r="U89" i="4"/>
  <c r="U90" i="4"/>
  <c r="U91" i="4"/>
  <c r="U92" i="4"/>
  <c r="U93" i="4"/>
  <c r="U94" i="4"/>
  <c r="U95" i="4"/>
  <c r="U96" i="4"/>
  <c r="U97" i="4"/>
  <c r="U98" i="4"/>
  <c r="U99" i="4"/>
  <c r="U100" i="4"/>
  <c r="U101" i="4"/>
  <c r="U102" i="4"/>
  <c r="U103" i="4"/>
  <c r="U104" i="4"/>
  <c r="U105" i="4"/>
  <c r="U106" i="4"/>
  <c r="U86" i="4"/>
  <c r="U87" i="4"/>
  <c r="U88" i="4"/>
  <c r="S87" i="4"/>
  <c r="S88" i="4" s="1"/>
  <c r="S89" i="4" s="1"/>
  <c r="U76" i="4"/>
  <c r="U77" i="4"/>
  <c r="U78" i="4"/>
  <c r="U79" i="4"/>
  <c r="U80" i="4"/>
  <c r="U81" i="4"/>
  <c r="U82" i="4"/>
  <c r="U83" i="4"/>
  <c r="U84" i="4"/>
  <c r="U85" i="4"/>
  <c r="S76" i="4"/>
  <c r="S77" i="4" s="1"/>
  <c r="S78" i="4" s="1"/>
  <c r="S79" i="4" s="1"/>
  <c r="S73" i="4"/>
  <c r="T73" i="4" s="1"/>
  <c r="Z73" i="4" s="1"/>
  <c r="U73" i="4"/>
  <c r="U74" i="4"/>
  <c r="U75" i="4"/>
  <c r="U51" i="4"/>
  <c r="U52" i="4"/>
  <c r="U53" i="4"/>
  <c r="U54" i="4"/>
  <c r="U55" i="4"/>
  <c r="U56" i="4"/>
  <c r="U57" i="4"/>
  <c r="U58" i="4"/>
  <c r="U59" i="4"/>
  <c r="U60" i="4"/>
  <c r="U61" i="4"/>
  <c r="U62" i="4"/>
  <c r="U63" i="4"/>
  <c r="U64" i="4"/>
  <c r="U65" i="4"/>
  <c r="U66" i="4"/>
  <c r="U67" i="4"/>
  <c r="U68" i="4"/>
  <c r="U69" i="4"/>
  <c r="U70" i="4"/>
  <c r="U71" i="4"/>
  <c r="U72" i="4"/>
  <c r="U49" i="4"/>
  <c r="U50" i="4"/>
  <c r="U28" i="4"/>
  <c r="U29" i="4"/>
  <c r="U30" i="4"/>
  <c r="U31" i="4"/>
  <c r="U32" i="4"/>
  <c r="U33" i="4"/>
  <c r="U34" i="4"/>
  <c r="U35" i="4"/>
  <c r="U36" i="4"/>
  <c r="U37" i="4"/>
  <c r="U38" i="4"/>
  <c r="U39" i="4"/>
  <c r="U40" i="4"/>
  <c r="U41" i="4"/>
  <c r="U42" i="4"/>
  <c r="U43" i="4"/>
  <c r="U44" i="4"/>
  <c r="U45" i="4"/>
  <c r="U46" i="4"/>
  <c r="U47" i="4"/>
  <c r="U48" i="4"/>
  <c r="S27" i="4"/>
  <c r="S28" i="4" s="1"/>
  <c r="S29" i="4" s="1"/>
  <c r="U15" i="4"/>
  <c r="U16" i="4"/>
  <c r="U17" i="4"/>
  <c r="U18" i="4"/>
  <c r="U19" i="4"/>
  <c r="U20" i="4"/>
  <c r="U21" i="4"/>
  <c r="U22" i="4"/>
  <c r="U23" i="4"/>
  <c r="U24" i="4"/>
  <c r="U25" i="4"/>
  <c r="U26" i="4"/>
  <c r="U27" i="4"/>
  <c r="S12" i="4"/>
  <c r="T12" i="4"/>
  <c r="U14" i="4"/>
  <c r="U13" i="4"/>
  <c r="S13" i="4"/>
  <c r="T13" i="4" s="1"/>
  <c r="W49" i="3"/>
  <c r="W48" i="3"/>
  <c r="W47" i="3"/>
  <c r="W46" i="3"/>
  <c r="W45" i="3"/>
  <c r="W44" i="3"/>
  <c r="W43" i="3"/>
  <c r="W42" i="3"/>
  <c r="W41" i="3"/>
  <c r="W40" i="3"/>
  <c r="W39" i="3"/>
  <c r="W38" i="3"/>
  <c r="W37" i="3"/>
  <c r="W36" i="3"/>
  <c r="W35" i="3"/>
  <c r="W34" i="3"/>
  <c r="W33" i="3"/>
  <c r="W32" i="3"/>
  <c r="W31" i="3"/>
  <c r="W30" i="3"/>
  <c r="W29" i="3"/>
  <c r="W28" i="3"/>
  <c r="W27" i="3"/>
  <c r="W26" i="3"/>
  <c r="W25" i="3"/>
  <c r="W24" i="3"/>
  <c r="W23" i="3"/>
  <c r="W22" i="3"/>
  <c r="W21" i="3"/>
  <c r="W20" i="3"/>
  <c r="W19" i="3"/>
  <c r="W18" i="3"/>
  <c r="W17" i="3"/>
  <c r="W16" i="3"/>
  <c r="W15" i="3"/>
  <c r="W14" i="3"/>
  <c r="W13" i="3"/>
  <c r="W12" i="3"/>
  <c r="W11" i="3"/>
  <c r="W10" i="3"/>
  <c r="W9" i="3"/>
  <c r="W8" i="3"/>
  <c r="W7" i="3"/>
  <c r="W6" i="3"/>
  <c r="W5" i="3"/>
  <c r="W4" i="3"/>
  <c r="W3" i="3"/>
  <c r="W2" i="3"/>
  <c r="Y89" i="4" l="1"/>
  <c r="S90" i="4"/>
  <c r="Y87" i="4"/>
  <c r="Y88" i="4"/>
  <c r="Z86" i="4"/>
  <c r="S14" i="4"/>
  <c r="S80" i="4"/>
  <c r="T79" i="4"/>
  <c r="T78" i="4"/>
  <c r="Z76" i="4"/>
  <c r="T77" i="4"/>
  <c r="S74" i="4"/>
  <c r="S75" i="4" s="1"/>
  <c r="S30" i="4"/>
  <c r="T30" i="4" s="1"/>
  <c r="T29" i="4"/>
  <c r="T28" i="4"/>
  <c r="S31" i="4"/>
  <c r="Y90" i="4" l="1"/>
  <c r="S91" i="4"/>
  <c r="T14" i="4"/>
  <c r="S15" i="4"/>
  <c r="S81" i="4"/>
  <c r="T80" i="4"/>
  <c r="T75" i="4"/>
  <c r="T74" i="4"/>
  <c r="S32" i="4"/>
  <c r="T31" i="4"/>
  <c r="S92" i="4" l="1"/>
  <c r="Y91" i="4"/>
  <c r="T15" i="4"/>
  <c r="S16" i="4"/>
  <c r="T81" i="4"/>
  <c r="S82" i="4"/>
  <c r="S33" i="4"/>
  <c r="T32" i="4"/>
  <c r="Y92" i="4" l="1"/>
  <c r="S93" i="4"/>
  <c r="S17" i="4"/>
  <c r="T16" i="4"/>
  <c r="S83" i="4"/>
  <c r="T82" i="4"/>
  <c r="S34" i="4"/>
  <c r="T33" i="4"/>
  <c r="Y93" i="4" l="1"/>
  <c r="S94" i="4"/>
  <c r="S18" i="4"/>
  <c r="T17" i="4"/>
  <c r="S84" i="4"/>
  <c r="T83" i="4"/>
  <c r="T34" i="4"/>
  <c r="S35" i="4"/>
  <c r="Y94" i="4" l="1"/>
  <c r="S95" i="4"/>
  <c r="T18" i="4"/>
  <c r="S19" i="4"/>
  <c r="S85" i="4"/>
  <c r="T85" i="4" s="1"/>
  <c r="T84" i="4"/>
  <c r="S36" i="4"/>
  <c r="T35" i="4"/>
  <c r="Y95" i="4" l="1"/>
  <c r="S96" i="4"/>
  <c r="T19" i="4"/>
  <c r="S20" i="4"/>
  <c r="S37" i="4"/>
  <c r="T36" i="4"/>
  <c r="Y96" i="4" l="1"/>
  <c r="S97" i="4"/>
  <c r="T20" i="4"/>
  <c r="S21" i="4"/>
  <c r="T37" i="4"/>
  <c r="S38" i="4"/>
  <c r="Y97" i="4" l="1"/>
  <c r="S98" i="4"/>
  <c r="T21" i="4"/>
  <c r="S22" i="4"/>
  <c r="T38" i="4"/>
  <c r="S39" i="4"/>
  <c r="T27" i="4"/>
  <c r="Y98" i="4" l="1"/>
  <c r="S99" i="4"/>
  <c r="T22" i="4"/>
  <c r="S23" i="4"/>
  <c r="S40" i="4"/>
  <c r="T39" i="4"/>
  <c r="Y99" i="4" l="1"/>
  <c r="S100" i="4"/>
  <c r="S24" i="4"/>
  <c r="T23" i="4"/>
  <c r="S41" i="4"/>
  <c r="T40" i="4"/>
  <c r="Y100" i="4" l="1"/>
  <c r="S101" i="4"/>
  <c r="S25" i="4"/>
  <c r="T24" i="4"/>
  <c r="T41" i="4"/>
  <c r="S42" i="4"/>
  <c r="Y101" i="4" l="1"/>
  <c r="S102" i="4"/>
  <c r="T25" i="4"/>
  <c r="S26" i="4"/>
  <c r="T26" i="4" s="1"/>
  <c r="T42" i="4"/>
  <c r="S43" i="4"/>
  <c r="Y102" i="4" l="1"/>
  <c r="S103" i="4"/>
  <c r="S44" i="4"/>
  <c r="T43" i="4"/>
  <c r="Y103" i="4" l="1"/>
  <c r="S104" i="4"/>
  <c r="S45" i="4"/>
  <c r="T44" i="4"/>
  <c r="Y104" i="4" l="1"/>
  <c r="S105" i="4"/>
  <c r="T45" i="4"/>
  <c r="S46" i="4"/>
  <c r="Y105" i="4" l="1"/>
  <c r="S106" i="4"/>
  <c r="Y106" i="4" s="1"/>
  <c r="T46" i="4"/>
  <c r="S47" i="4"/>
  <c r="S48" i="4" l="1"/>
  <c r="T47" i="4"/>
  <c r="S49" i="4" l="1"/>
  <c r="T48" i="4"/>
  <c r="S50" i="4" l="1"/>
  <c r="T49" i="4"/>
  <c r="S51" i="4" l="1"/>
  <c r="T50" i="4"/>
  <c r="T51" i="4" l="1"/>
  <c r="S52" i="4"/>
  <c r="T52" i="4" l="1"/>
  <c r="S53" i="4"/>
  <c r="T53" i="4" l="1"/>
  <c r="S54" i="4"/>
  <c r="T54" i="4" l="1"/>
  <c r="S55" i="4"/>
  <c r="T55" i="4" l="1"/>
  <c r="S56" i="4"/>
  <c r="T56" i="4" l="1"/>
  <c r="S57" i="4"/>
  <c r="T57" i="4" l="1"/>
  <c r="S58" i="4"/>
  <c r="T58" i="4" l="1"/>
  <c r="S59" i="4"/>
  <c r="T59" i="4" l="1"/>
  <c r="S60" i="4"/>
  <c r="T60" i="4" l="1"/>
  <c r="S61" i="4"/>
  <c r="T61" i="4" l="1"/>
  <c r="S62" i="4"/>
  <c r="T62" i="4" l="1"/>
  <c r="S63" i="4"/>
  <c r="T63" i="4" l="1"/>
  <c r="S64" i="4"/>
  <c r="T64" i="4" l="1"/>
  <c r="S65" i="4"/>
  <c r="T65" i="4" l="1"/>
  <c r="S66" i="4"/>
  <c r="T66" i="4" l="1"/>
  <c r="S67" i="4"/>
  <c r="T67" i="4" l="1"/>
  <c r="S68" i="4"/>
  <c r="T68" i="4" l="1"/>
  <c r="S69" i="4"/>
  <c r="T69" i="4" l="1"/>
  <c r="S70" i="4"/>
  <c r="T70" i="4" l="1"/>
  <c r="S71" i="4"/>
  <c r="T71" i="4" l="1"/>
  <c r="S72" i="4"/>
  <c r="T72" i="4" s="1"/>
</calcChain>
</file>

<file path=xl/sharedStrings.xml><?xml version="1.0" encoding="utf-8"?>
<sst xmlns="http://schemas.openxmlformats.org/spreadsheetml/2006/main" count="917" uniqueCount="511">
  <si>
    <r>
      <rPr>
        <b/>
        <sz val="10"/>
        <color rgb="FF212121"/>
        <rFont val="Arial"/>
        <family val="2"/>
      </rPr>
      <t>Supplier Compliance Expense Offset Recap</t>
    </r>
  </si>
  <si>
    <r>
      <rPr>
        <sz val="8"/>
        <color rgb="FF212121"/>
        <rFont val="Arial"/>
        <family val="2"/>
      </rPr>
      <t xml:space="preserve">Stores - </t>
    </r>
    <r>
      <rPr>
        <sz val="8"/>
        <color rgb="FF0000FF"/>
        <rFont val="Arial"/>
        <family val="2"/>
      </rPr>
      <t>123182 - E &amp; E CO LTD *</t>
    </r>
  </si>
  <si>
    <r>
      <rPr>
        <sz val="8"/>
        <color rgb="FF212121"/>
        <rFont val="Arial"/>
        <family val="2"/>
      </rPr>
      <t xml:space="preserve">Year 2019 Week 46 </t>
    </r>
    <r>
      <rPr>
        <b/>
        <sz val="8"/>
        <color rgb="FF212121"/>
        <rFont val="Arial"/>
        <family val="2"/>
      </rPr>
      <t xml:space="preserve">thru </t>
    </r>
    <r>
      <rPr>
        <sz val="8"/>
        <color rgb="FF212121"/>
        <rFont val="Arial"/>
        <family val="2"/>
      </rPr>
      <t>Year 2019 Week 46 - Reference 3570518</t>
    </r>
  </si>
  <si>
    <r>
      <rPr>
        <b/>
        <sz val="7"/>
        <color rgb="FF333333"/>
        <rFont val="Arial"/>
        <family val="2"/>
      </rPr>
      <t>Week</t>
    </r>
  </si>
  <si>
    <r>
      <rPr>
        <b/>
        <sz val="7"/>
        <color rgb="FF333333"/>
        <rFont val="Arial"/>
        <family val="2"/>
      </rPr>
      <t>Dept</t>
    </r>
  </si>
  <si>
    <r>
      <rPr>
        <b/>
        <sz val="7"/>
        <color rgb="FF333333"/>
        <rFont val="Arial"/>
        <family val="2"/>
      </rPr>
      <t>Reference #</t>
    </r>
  </si>
  <si>
    <r>
      <rPr>
        <b/>
        <sz val="7"/>
        <color rgb="FF333333"/>
        <rFont val="Arial"/>
        <family val="2"/>
      </rPr>
      <t>Error Description</t>
    </r>
  </si>
  <si>
    <r>
      <rPr>
        <b/>
        <sz val="7"/>
        <color rgb="FF333333"/>
        <rFont val="Arial"/>
        <family val="2"/>
      </rPr>
      <t>Date Sent to AP</t>
    </r>
  </si>
  <si>
    <r>
      <rPr>
        <b/>
        <sz val="7"/>
        <color rgb="FF333333"/>
        <rFont val="Arial"/>
        <family val="2"/>
      </rPr>
      <t>Fill Rate Cost</t>
    </r>
  </si>
  <si>
    <r>
      <rPr>
        <b/>
        <sz val="7"/>
        <color rgb="FF333333"/>
        <rFont val="Arial"/>
        <family val="2"/>
      </rPr>
      <t>Offset</t>
    </r>
  </si>
  <si>
    <r>
      <rPr>
        <b/>
        <sz val="7"/>
        <color rgb="FF333333"/>
        <rFont val="Arial"/>
        <family val="2"/>
      </rPr>
      <t>What-If Offset</t>
    </r>
  </si>
  <si>
    <r>
      <rPr>
        <b/>
        <sz val="7"/>
        <color rgb="FF333333"/>
        <rFont val="Arial"/>
        <family val="2"/>
      </rPr>
      <t>Comments (See Help)</t>
    </r>
  </si>
  <si>
    <r>
      <rPr>
        <b/>
        <sz val="7"/>
        <color rgb="FF333333"/>
        <rFont val="Arial"/>
        <family val="2"/>
      </rPr>
      <t>Examples</t>
    </r>
  </si>
  <si>
    <r>
      <rPr>
        <sz val="7"/>
        <color rgb="FF212121"/>
        <rFont val="Arial"/>
        <family val="2"/>
      </rPr>
      <t>NON POM PO</t>
    </r>
  </si>
  <si>
    <r>
      <rPr>
        <sz val="7"/>
        <color rgb="FF212121"/>
        <rFont val="Arial"/>
        <family val="2"/>
      </rPr>
      <t>Order Qty</t>
    </r>
  </si>
  <si>
    <r>
      <rPr>
        <sz val="7"/>
        <color rgb="FF212121"/>
        <rFont val="Arial"/>
        <family val="2"/>
      </rPr>
      <t>Rcvd Qty</t>
    </r>
  </si>
  <si>
    <r>
      <rPr>
        <sz val="7"/>
        <color rgb="FF212121"/>
        <rFont val="Arial"/>
        <family val="2"/>
      </rPr>
      <t>Credited Qty</t>
    </r>
  </si>
  <si>
    <r>
      <rPr>
        <sz val="7"/>
        <color rgb="FF212121"/>
        <rFont val="Arial"/>
        <family val="2"/>
      </rPr>
      <t>Variance Qty</t>
    </r>
  </si>
  <si>
    <r>
      <rPr>
        <sz val="7"/>
        <color rgb="FF212121"/>
        <rFont val="Arial"/>
        <family val="2"/>
      </rPr>
      <t>Tolerance Qty **</t>
    </r>
  </si>
  <si>
    <r>
      <rPr>
        <sz val="7"/>
        <color rgb="FF212121"/>
        <rFont val="Arial"/>
        <family val="2"/>
      </rPr>
      <t>Out Of Tolerance Qty</t>
    </r>
  </si>
  <si>
    <r>
      <rPr>
        <sz val="7"/>
        <color rgb="FF212121"/>
        <rFont val="Arial"/>
        <family val="2"/>
      </rPr>
      <t>Out of Tolerance Merch Cost</t>
    </r>
  </si>
  <si>
    <r>
      <rPr>
        <sz val="7"/>
        <color rgb="FF212121"/>
        <rFont val="Arial"/>
        <family val="2"/>
      </rPr>
      <t>Offset</t>
    </r>
  </si>
  <si>
    <r>
      <rPr>
        <sz val="7"/>
        <color rgb="FF212121"/>
        <rFont val="Arial"/>
        <family val="2"/>
      </rPr>
      <t>What-If Offset</t>
    </r>
  </si>
  <si>
    <r>
      <rPr>
        <sz val="7"/>
        <color rgb="FF212121"/>
        <rFont val="Arial"/>
        <family val="2"/>
      </rPr>
      <t>Lot</t>
    </r>
  </si>
  <si>
    <r>
      <rPr>
        <sz val="7"/>
        <color rgb="FF212121"/>
        <rFont val="Arial"/>
        <family val="2"/>
      </rPr>
      <t>Line</t>
    </r>
  </si>
  <si>
    <r>
      <rPr>
        <sz val="7"/>
        <color rgb="FF212121"/>
        <rFont val="Arial"/>
        <family val="2"/>
      </rPr>
      <t>Size</t>
    </r>
  </si>
  <si>
    <r>
      <rPr>
        <sz val="7"/>
        <color rgb="FF212121"/>
        <rFont val="Arial"/>
        <family val="2"/>
      </rPr>
      <t>Out of Tolerance Qty</t>
    </r>
  </si>
  <si>
    <r>
      <rPr>
        <sz val="7"/>
        <color rgb="FF212121"/>
        <rFont val="Arial"/>
        <family val="2"/>
      </rPr>
      <t>Early Ship</t>
    </r>
  </si>
  <si>
    <r>
      <rPr>
        <sz val="7"/>
        <color rgb="FF212121"/>
        <rFont val="Arial"/>
        <family val="2"/>
      </rPr>
      <t>Original Cancel</t>
    </r>
  </si>
  <si>
    <r>
      <rPr>
        <sz val="7"/>
        <color rgb="FF212121"/>
        <rFont val="Arial"/>
        <family val="2"/>
      </rPr>
      <t>*ONLY</t>
    </r>
  </si>
  <si>
    <r>
      <rPr>
        <b/>
        <sz val="7"/>
        <color rgb="FF212121"/>
        <rFont val="Arial"/>
        <family val="2"/>
      </rPr>
      <t>DI Details</t>
    </r>
  </si>
  <si>
    <r>
      <rPr>
        <sz val="7"/>
        <rFont val="Arial"/>
        <family val="2"/>
      </rPr>
      <t>*ONLY</t>
    </r>
  </si>
  <si>
    <r>
      <rPr>
        <sz val="7"/>
        <color rgb="FF212121"/>
        <rFont val="Arial"/>
        <family val="2"/>
      </rPr>
      <t>Store</t>
    </r>
  </si>
  <si>
    <r>
      <rPr>
        <sz val="7"/>
        <color rgb="FF212121"/>
        <rFont val="Arial"/>
        <family val="2"/>
      </rPr>
      <t>DI #</t>
    </r>
  </si>
  <si>
    <r>
      <rPr>
        <sz val="7"/>
        <color rgb="FF212121"/>
        <rFont val="Arial"/>
        <family val="2"/>
      </rPr>
      <t>0067-9</t>
    </r>
  </si>
  <si>
    <r>
      <rPr>
        <sz val="7"/>
        <rFont val="Arial"/>
        <family val="2"/>
      </rPr>
      <t>0130-5</t>
    </r>
  </si>
  <si>
    <r>
      <rPr>
        <sz val="7"/>
        <color rgb="FF212121"/>
        <rFont val="Arial"/>
        <family val="2"/>
      </rPr>
      <t>0161-0</t>
    </r>
  </si>
  <si>
    <r>
      <rPr>
        <sz val="7"/>
        <rFont val="Arial"/>
        <family val="2"/>
      </rPr>
      <t>0211-3</t>
    </r>
  </si>
  <si>
    <r>
      <rPr>
        <sz val="7"/>
        <color rgb="FF212121"/>
        <rFont val="Arial"/>
        <family val="2"/>
      </rPr>
      <t>0246-9</t>
    </r>
  </si>
  <si>
    <r>
      <rPr>
        <sz val="7"/>
        <rFont val="Arial"/>
        <family val="2"/>
      </rPr>
      <t>0321-0</t>
    </r>
  </si>
  <si>
    <r>
      <rPr>
        <sz val="7"/>
        <color rgb="FF212121"/>
        <rFont val="Arial"/>
        <family val="2"/>
      </rPr>
      <t>0355-8</t>
    </r>
  </si>
  <si>
    <r>
      <rPr>
        <sz val="7"/>
        <rFont val="Arial"/>
        <family val="2"/>
      </rPr>
      <t>0485-3</t>
    </r>
  </si>
  <si>
    <r>
      <rPr>
        <sz val="7"/>
        <color rgb="FF212121"/>
        <rFont val="Arial"/>
        <family val="2"/>
      </rPr>
      <t>0566-0</t>
    </r>
  </si>
  <si>
    <r>
      <rPr>
        <sz val="7"/>
        <rFont val="Arial"/>
        <family val="2"/>
      </rPr>
      <t>0744-3</t>
    </r>
  </si>
  <si>
    <r>
      <rPr>
        <sz val="7"/>
        <color rgb="FF212121"/>
        <rFont val="Arial"/>
        <family val="2"/>
      </rPr>
      <t>0794-8</t>
    </r>
  </si>
  <si>
    <r>
      <rPr>
        <sz val="7"/>
        <rFont val="Arial"/>
        <family val="2"/>
      </rPr>
      <t>0911-8</t>
    </r>
  </si>
  <si>
    <r>
      <rPr>
        <sz val="7"/>
        <color rgb="FF212121"/>
        <rFont val="Arial"/>
        <family val="2"/>
      </rPr>
      <t>1122-1</t>
    </r>
  </si>
  <si>
    <r>
      <rPr>
        <sz val="7"/>
        <rFont val="Arial"/>
        <family val="2"/>
      </rPr>
      <t>1188-2</t>
    </r>
  </si>
  <si>
    <r>
      <rPr>
        <sz val="7"/>
        <color rgb="FF212121"/>
        <rFont val="Arial"/>
        <family val="2"/>
      </rPr>
      <t>1190-8</t>
    </r>
  </si>
  <si>
    <r>
      <rPr>
        <sz val="7"/>
        <rFont val="Arial"/>
        <family val="2"/>
      </rPr>
      <t>1313-6</t>
    </r>
  </si>
  <si>
    <r>
      <rPr>
        <sz val="7"/>
        <color rgb="FF212121"/>
        <rFont val="Arial"/>
        <family val="2"/>
      </rPr>
      <t>1443-1</t>
    </r>
  </si>
  <si>
    <r>
      <rPr>
        <sz val="7"/>
        <rFont val="Arial"/>
        <family val="2"/>
      </rPr>
      <t>1480-3</t>
    </r>
  </si>
  <si>
    <r>
      <rPr>
        <sz val="7"/>
        <color rgb="FF212121"/>
        <rFont val="Arial"/>
        <family val="2"/>
      </rPr>
      <t>1531-3</t>
    </r>
  </si>
  <si>
    <r>
      <rPr>
        <sz val="7"/>
        <rFont val="Arial"/>
        <family val="2"/>
      </rPr>
      <t>1559-4</t>
    </r>
  </si>
  <si>
    <r>
      <rPr>
        <sz val="7"/>
        <color rgb="FF212121"/>
        <rFont val="Arial"/>
        <family val="2"/>
      </rPr>
      <t>1816-8</t>
    </r>
  </si>
  <si>
    <r>
      <rPr>
        <sz val="7"/>
        <rFont val="Arial"/>
        <family val="2"/>
      </rPr>
      <t>1939-8</t>
    </r>
  </si>
  <si>
    <r>
      <rPr>
        <sz val="7"/>
        <color rgb="FF212121"/>
        <rFont val="Arial"/>
        <family val="2"/>
      </rPr>
      <t>2051-1</t>
    </r>
  </si>
  <si>
    <r>
      <rPr>
        <sz val="7"/>
        <rFont val="Arial"/>
        <family val="2"/>
      </rPr>
      <t>2121-2</t>
    </r>
  </si>
  <si>
    <r>
      <rPr>
        <sz val="7"/>
        <color rgb="FF212121"/>
        <rFont val="Arial"/>
        <family val="2"/>
      </rPr>
      <t>2910-8</t>
    </r>
  </si>
  <si>
    <r>
      <rPr>
        <sz val="7"/>
        <color rgb="FF212121"/>
        <rFont val="Arial"/>
        <family val="2"/>
      </rPr>
      <t>0005-9</t>
    </r>
  </si>
  <si>
    <r>
      <rPr>
        <sz val="7"/>
        <rFont val="Arial"/>
        <family val="2"/>
      </rPr>
      <t>0304-6</t>
    </r>
  </si>
  <si>
    <r>
      <rPr>
        <sz val="7"/>
        <color rgb="FF212121"/>
        <rFont val="Arial"/>
        <family val="2"/>
      </rPr>
      <t>0530-6</t>
    </r>
  </si>
  <si>
    <r>
      <rPr>
        <sz val="7"/>
        <rFont val="Arial"/>
        <family val="2"/>
      </rPr>
      <t>0786-4</t>
    </r>
  </si>
  <si>
    <r>
      <rPr>
        <sz val="7"/>
        <color rgb="FF212121"/>
        <rFont val="Arial"/>
        <family val="2"/>
      </rPr>
      <t>0814-4</t>
    </r>
  </si>
  <si>
    <r>
      <rPr>
        <sz val="7"/>
        <color rgb="FF212121"/>
        <rFont val="Arial"/>
        <family val="2"/>
      </rPr>
      <t>1927-3</t>
    </r>
  </si>
  <si>
    <r>
      <rPr>
        <sz val="7"/>
        <rFont val="Arial"/>
        <family val="2"/>
      </rPr>
      <t>1983-6</t>
    </r>
  </si>
  <si>
    <r>
      <rPr>
        <sz val="7"/>
        <color rgb="FF212121"/>
        <rFont val="Arial"/>
        <family val="2"/>
      </rPr>
      <t>2021-4</t>
    </r>
  </si>
  <si>
    <r>
      <rPr>
        <sz val="7"/>
        <rFont val="Arial"/>
        <family val="2"/>
      </rPr>
      <t>2467-9</t>
    </r>
  </si>
  <si>
    <r>
      <rPr>
        <sz val="7"/>
        <color rgb="FF212121"/>
        <rFont val="Arial"/>
        <family val="2"/>
      </rPr>
      <t>2478-6</t>
    </r>
  </si>
  <si>
    <r>
      <rPr>
        <sz val="7"/>
        <rFont val="Arial"/>
        <family val="2"/>
      </rPr>
      <t>2685-6</t>
    </r>
  </si>
  <si>
    <r>
      <rPr>
        <sz val="7"/>
        <color rgb="FF212121"/>
        <rFont val="Arial"/>
        <family val="2"/>
      </rPr>
      <t>2704-5</t>
    </r>
  </si>
  <si>
    <r>
      <rPr>
        <sz val="7"/>
        <rFont val="Arial"/>
        <family val="2"/>
      </rPr>
      <t>2718-5</t>
    </r>
  </si>
  <si>
    <r>
      <rPr>
        <sz val="7"/>
        <color rgb="FF212121"/>
        <rFont val="Arial"/>
        <family val="2"/>
      </rPr>
      <t>2184-0</t>
    </r>
  </si>
  <si>
    <r>
      <rPr>
        <sz val="7"/>
        <rFont val="Arial"/>
        <family val="2"/>
      </rPr>
      <t>2185-7</t>
    </r>
  </si>
  <si>
    <r>
      <rPr>
        <sz val="7"/>
        <color rgb="FF212121"/>
        <rFont val="Arial"/>
        <family val="2"/>
      </rPr>
      <t>2309-3</t>
    </r>
  </si>
  <si>
    <r>
      <rPr>
        <sz val="7"/>
        <rFont val="Arial"/>
        <family val="2"/>
      </rPr>
      <t>2320-0</t>
    </r>
  </si>
  <si>
    <r>
      <rPr>
        <sz val="7"/>
        <color rgb="FF212121"/>
        <rFont val="Arial"/>
        <family val="2"/>
      </rPr>
      <t>2434-9</t>
    </r>
  </si>
  <si>
    <r>
      <rPr>
        <sz val="7"/>
        <rFont val="Arial"/>
        <family val="2"/>
      </rPr>
      <t>2486-9</t>
    </r>
  </si>
  <si>
    <r>
      <rPr>
        <sz val="7"/>
        <color rgb="FF212121"/>
        <rFont val="Arial"/>
        <family val="2"/>
      </rPr>
      <t>2653-4</t>
    </r>
  </si>
  <si>
    <r>
      <rPr>
        <sz val="7"/>
        <rFont val="Arial"/>
        <family val="2"/>
      </rPr>
      <t>2751-6</t>
    </r>
  </si>
  <si>
    <r>
      <rPr>
        <sz val="7"/>
        <color rgb="FF212121"/>
        <rFont val="Arial"/>
        <family val="2"/>
      </rPr>
      <t>2757-3</t>
    </r>
  </si>
  <si>
    <r>
      <rPr>
        <sz val="7"/>
        <rFont val="Arial"/>
        <family val="2"/>
      </rPr>
      <t>2763-1</t>
    </r>
  </si>
  <si>
    <r>
      <rPr>
        <sz val="7"/>
        <color rgb="FF212121"/>
        <rFont val="Arial"/>
        <family val="2"/>
      </rPr>
      <t>2783-9</t>
    </r>
  </si>
  <si>
    <r>
      <rPr>
        <sz val="7"/>
        <rFont val="Arial"/>
        <family val="2"/>
      </rPr>
      <t>2802-7</t>
    </r>
  </si>
  <si>
    <r>
      <rPr>
        <sz val="7"/>
        <color rgb="FF212121"/>
        <rFont val="Arial"/>
        <family val="2"/>
      </rPr>
      <t>2826-6</t>
    </r>
  </si>
  <si>
    <r>
      <rPr>
        <sz val="7"/>
        <rFont val="Arial"/>
        <family val="2"/>
      </rPr>
      <t>2833-2</t>
    </r>
  </si>
  <si>
    <r>
      <rPr>
        <sz val="7"/>
        <color rgb="FF212121"/>
        <rFont val="Arial"/>
        <family val="2"/>
      </rPr>
      <t>2838-1</t>
    </r>
  </si>
  <si>
    <r>
      <rPr>
        <sz val="7"/>
        <rFont val="Arial"/>
        <family val="2"/>
      </rPr>
      <t>2846-4</t>
    </r>
  </si>
  <si>
    <r>
      <rPr>
        <sz val="7"/>
        <color rgb="FF212121"/>
        <rFont val="Arial"/>
        <family val="2"/>
      </rPr>
      <t>2872-0</t>
    </r>
  </si>
  <si>
    <r>
      <rPr>
        <sz val="7"/>
        <rFont val="Arial"/>
        <family val="2"/>
      </rPr>
      <t>2885-2</t>
    </r>
  </si>
  <si>
    <r>
      <rPr>
        <sz val="7"/>
        <rFont val="Arial"/>
        <family val="2"/>
      </rPr>
      <t>2932-2</t>
    </r>
  </si>
  <si>
    <r>
      <rPr>
        <sz val="7"/>
        <color rgb="FF212121"/>
        <rFont val="Arial"/>
        <family val="2"/>
      </rPr>
      <t>2965-2</t>
    </r>
  </si>
  <si>
    <r>
      <rPr>
        <sz val="7"/>
        <rFont val="Arial"/>
        <family val="2"/>
      </rPr>
      <t>2989-2</t>
    </r>
  </si>
  <si>
    <r>
      <rPr>
        <sz val="7"/>
        <color rgb="FF212121"/>
        <rFont val="Arial"/>
        <family val="2"/>
      </rPr>
      <t>0260-0</t>
    </r>
  </si>
  <si>
    <r>
      <rPr>
        <sz val="7"/>
        <color rgb="FF212121"/>
        <rFont val="Arial"/>
        <family val="2"/>
      </rPr>
      <t>2677-3</t>
    </r>
  </si>
  <si>
    <r>
      <rPr>
        <sz val="7"/>
        <color rgb="FF212121"/>
        <rFont val="Arial"/>
        <family val="2"/>
      </rPr>
      <t>0389-7</t>
    </r>
  </si>
  <si>
    <r>
      <rPr>
        <sz val="7"/>
        <rFont val="Arial"/>
        <family val="2"/>
      </rPr>
      <t>0557-9</t>
    </r>
  </si>
  <si>
    <r>
      <rPr>
        <sz val="7"/>
        <color rgb="FF212121"/>
        <rFont val="Arial"/>
        <family val="2"/>
      </rPr>
      <t>0620-5</t>
    </r>
  </si>
  <si>
    <r>
      <rPr>
        <sz val="7"/>
        <color rgb="FF212121"/>
        <rFont val="Arial"/>
        <family val="2"/>
      </rPr>
      <t>1618-8</t>
    </r>
  </si>
  <si>
    <r>
      <rPr>
        <sz val="7"/>
        <rFont val="Arial"/>
        <family val="2"/>
      </rPr>
      <t>2169-1</t>
    </r>
  </si>
  <si>
    <r>
      <rPr>
        <sz val="7"/>
        <color rgb="FF212121"/>
        <rFont val="Arial"/>
        <family val="2"/>
      </rPr>
      <t>2171-7</t>
    </r>
  </si>
  <si>
    <r>
      <rPr>
        <sz val="7"/>
        <rFont val="Arial"/>
        <family val="2"/>
      </rPr>
      <t>2312-7</t>
    </r>
  </si>
  <si>
    <r>
      <rPr>
        <sz val="7"/>
        <color rgb="FF212121"/>
        <rFont val="Arial"/>
        <family val="2"/>
      </rPr>
      <t>2529-6</t>
    </r>
  </si>
  <si>
    <r>
      <rPr>
        <sz val="7"/>
        <rFont val="Arial"/>
        <family val="2"/>
      </rPr>
      <t>2617-9</t>
    </r>
  </si>
  <si>
    <r>
      <rPr>
        <sz val="7"/>
        <color rgb="FF212121"/>
        <rFont val="Arial"/>
        <family val="2"/>
      </rPr>
      <t>0027-3</t>
    </r>
  </si>
  <si>
    <r>
      <rPr>
        <sz val="7"/>
        <rFont val="Arial"/>
        <family val="2"/>
      </rPr>
      <t>1270-8</t>
    </r>
  </si>
  <si>
    <r>
      <rPr>
        <sz val="7"/>
        <color rgb="FF212121"/>
        <rFont val="Arial"/>
        <family val="2"/>
      </rPr>
      <t>1288-0</t>
    </r>
  </si>
  <si>
    <r>
      <rPr>
        <sz val="7"/>
        <rFont val="Arial"/>
        <family val="2"/>
      </rPr>
      <t>1832-5</t>
    </r>
  </si>
  <si>
    <r>
      <rPr>
        <sz val="7"/>
        <color rgb="FF212121"/>
        <rFont val="Arial"/>
        <family val="2"/>
      </rPr>
      <t>1961-2</t>
    </r>
  </si>
  <si>
    <r>
      <rPr>
        <sz val="7"/>
        <rFont val="Arial"/>
        <family val="2"/>
      </rPr>
      <t>2160-0</t>
    </r>
  </si>
  <si>
    <r>
      <rPr>
        <sz val="7"/>
        <color rgb="FF212121"/>
        <rFont val="Arial"/>
        <family val="2"/>
      </rPr>
      <t>2169-1</t>
    </r>
  </si>
  <si>
    <r>
      <rPr>
        <sz val="7"/>
        <rFont val="Arial"/>
        <family val="2"/>
      </rPr>
      <t>2184-0</t>
    </r>
  </si>
  <si>
    <r>
      <rPr>
        <sz val="7"/>
        <color rgb="FF212121"/>
        <rFont val="Arial"/>
        <family val="2"/>
      </rPr>
      <t>2347-3</t>
    </r>
  </si>
  <si>
    <r>
      <rPr>
        <sz val="7"/>
        <rFont val="Arial"/>
        <family val="2"/>
      </rPr>
      <t>2434-9</t>
    </r>
  </si>
  <si>
    <r>
      <rPr>
        <sz val="7"/>
        <color rgb="FF212121"/>
        <rFont val="Arial"/>
        <family val="2"/>
      </rPr>
      <t>2613-8</t>
    </r>
  </si>
  <si>
    <r>
      <rPr>
        <sz val="7"/>
        <rFont val="Arial"/>
        <family val="2"/>
      </rPr>
      <t>2662-5</t>
    </r>
  </si>
  <si>
    <r>
      <rPr>
        <sz val="7"/>
        <color rgb="FF212121"/>
        <rFont val="Arial"/>
        <family val="2"/>
      </rPr>
      <t>2842-3</t>
    </r>
  </si>
  <si>
    <r>
      <rPr>
        <sz val="7"/>
        <rFont val="Arial"/>
        <family val="2"/>
      </rPr>
      <t>2902-5</t>
    </r>
  </si>
  <si>
    <r>
      <rPr>
        <sz val="7"/>
        <color rgb="FF212121"/>
        <rFont val="Arial"/>
        <family val="2"/>
      </rPr>
      <t>2907-4</t>
    </r>
  </si>
  <si>
    <t>Revised Master Reason</t>
    <phoneticPr fontId="16" type="noConversion"/>
  </si>
  <si>
    <t>Is CB Valid? Y/N</t>
    <phoneticPr fontId="17" type="noConversion"/>
  </si>
  <si>
    <t>JCP did not give us enough lead time to build inventory for newly projected/additional demand.</t>
    <phoneticPr fontId="16" type="noConversion"/>
  </si>
  <si>
    <t>N</t>
    <phoneticPr fontId="16" type="noConversion"/>
  </si>
  <si>
    <t>Test item. BBB ordered more than projections</t>
    <phoneticPr fontId="16" type="noConversion"/>
  </si>
  <si>
    <t>Discontinued item. BBB still order.</t>
    <phoneticPr fontId="16" type="noConversion"/>
  </si>
  <si>
    <t>Massive west coast port delay due to labor dispute.</t>
    <phoneticPr fontId="16" type="noConversion"/>
  </si>
  <si>
    <t>Cancelled by BBB EDI 860</t>
    <phoneticPr fontId="16" type="noConversion"/>
  </si>
  <si>
    <t>We shipped the PO line</t>
    <phoneticPr fontId="16" type="noConversion"/>
  </si>
  <si>
    <t>OOSN not sent</t>
    <phoneticPr fontId="16" type="noConversion"/>
  </si>
  <si>
    <t>Y</t>
    <phoneticPr fontId="16" type="noConversion"/>
  </si>
  <si>
    <t>JLA under forecast.</t>
    <phoneticPr fontId="16" type="noConversion"/>
  </si>
  <si>
    <t>Status</t>
  </si>
  <si>
    <t>UPC</t>
  </si>
  <si>
    <t>Style_Number</t>
  </si>
  <si>
    <t>Pattern</t>
  </si>
  <si>
    <t>Description</t>
  </si>
  <si>
    <t>Color</t>
  </si>
  <si>
    <t>Case_Pack</t>
  </si>
  <si>
    <t>Size</t>
  </si>
  <si>
    <t>Category</t>
  </si>
  <si>
    <t>Build Cost</t>
  </si>
  <si>
    <t>Width</t>
  </si>
  <si>
    <t>Length</t>
  </si>
  <si>
    <t>Height</t>
  </si>
  <si>
    <t>CustItemNo</t>
  </si>
  <si>
    <t>Price</t>
  </si>
  <si>
    <t>Store count</t>
  </si>
  <si>
    <t>Storeline</t>
  </si>
  <si>
    <t>Description2</t>
  </si>
  <si>
    <t>JCP store sku</t>
  </si>
  <si>
    <t>Active</t>
  </si>
  <si>
    <t>086569944092</t>
  </si>
  <si>
    <t>JC20-646</t>
  </si>
  <si>
    <t>400TC Liquid Cotton Sheet Set</t>
  </si>
  <si>
    <t>F 400TC Liquid Cotton Sheet Se</t>
  </si>
  <si>
    <t>Pure White</t>
  </si>
  <si>
    <t>Full: 81x96/21x32"(2)/54x75+16"</t>
  </si>
  <si>
    <t xml:space="preserve">20 </t>
  </si>
  <si>
    <t>72328500059</t>
  </si>
  <si>
    <t>508</t>
  </si>
  <si>
    <t>F 400TC Liquid Cotton Sheet Set</t>
  </si>
  <si>
    <t>086569944108</t>
  </si>
  <si>
    <t>JC20-647</t>
  </si>
  <si>
    <t>Q 400TC Liquid Cotton Sheet Se</t>
  </si>
  <si>
    <t>Queen: 90x108"/21x32"(2)/60x80+16"</t>
  </si>
  <si>
    <t>72328510059</t>
  </si>
  <si>
    <t>507</t>
  </si>
  <si>
    <t>Q 400TC Liquid Cotton Sheet Set</t>
  </si>
  <si>
    <t>086569944115</t>
  </si>
  <si>
    <t>JC20-648</t>
  </si>
  <si>
    <t>K 400TC Liquid Cotton Sheet Se</t>
  </si>
  <si>
    <t>King: 108x108"/21x40"(2)/78x80+16"</t>
  </si>
  <si>
    <t>72328520059</t>
  </si>
  <si>
    <t>506</t>
  </si>
  <si>
    <t>K 400TC Liquid Cotton Sheet Set</t>
  </si>
  <si>
    <t>086569944139</t>
  </si>
  <si>
    <t>JC20-649</t>
  </si>
  <si>
    <t>CK 400TC Liquid Cotton Sheet S</t>
  </si>
  <si>
    <t>Cal King: 108x108"/21x40"/72x84+16"</t>
  </si>
  <si>
    <t>72328530059</t>
  </si>
  <si>
    <t>505</t>
  </si>
  <si>
    <t>CK 400TC Liquid Cotton Sheet Set</t>
  </si>
  <si>
    <t>086569944177</t>
  </si>
  <si>
    <t>JC21-650</t>
  </si>
  <si>
    <t>Std Liquid Cotton Pillowcase</t>
  </si>
  <si>
    <t>Standard: 21x32"</t>
  </si>
  <si>
    <t xml:space="preserve">21 </t>
  </si>
  <si>
    <t>72328540059</t>
  </si>
  <si>
    <t>504</t>
  </si>
  <si>
    <t>086569944184</t>
  </si>
  <si>
    <t>JC21-651</t>
  </si>
  <si>
    <t>K Liquid Cotton Pillowcase</t>
  </si>
  <si>
    <t>King: 21x40"</t>
  </si>
  <si>
    <t>72328550059</t>
  </si>
  <si>
    <t>503</t>
  </si>
  <si>
    <t>086569944191</t>
  </si>
  <si>
    <t>JC20-652</t>
  </si>
  <si>
    <t>White Sand</t>
  </si>
  <si>
    <t>72328500083</t>
  </si>
  <si>
    <t>805</t>
  </si>
  <si>
    <t>086569944207</t>
  </si>
  <si>
    <t>JC20-653</t>
  </si>
  <si>
    <t>72328510083</t>
  </si>
  <si>
    <t>804</t>
  </si>
  <si>
    <t>086569944214</t>
  </si>
  <si>
    <t>JC20-654</t>
  </si>
  <si>
    <t>72328520083</t>
  </si>
  <si>
    <t>803</t>
  </si>
  <si>
    <t>086569944221</t>
  </si>
  <si>
    <t>JC20-655</t>
  </si>
  <si>
    <t>72328530083</t>
  </si>
  <si>
    <t>802</t>
  </si>
  <si>
    <t>086569944238</t>
  </si>
  <si>
    <t>JC21-656</t>
  </si>
  <si>
    <t>72328540083</t>
  </si>
  <si>
    <t>801</t>
  </si>
  <si>
    <t>086569944245</t>
  </si>
  <si>
    <t>JC21-657</t>
  </si>
  <si>
    <t>72328550083</t>
  </si>
  <si>
    <t>800</t>
  </si>
  <si>
    <t>086569944252</t>
  </si>
  <si>
    <t>JC20-658</t>
  </si>
  <si>
    <t>Seafoam</t>
  </si>
  <si>
    <t>72328500075</t>
  </si>
  <si>
    <t>706</t>
  </si>
  <si>
    <t>086569944269</t>
  </si>
  <si>
    <t>JC20-659</t>
  </si>
  <si>
    <t>72328510075</t>
  </si>
  <si>
    <t>705</t>
  </si>
  <si>
    <t>086569944276</t>
  </si>
  <si>
    <t>JC20-660</t>
  </si>
  <si>
    <t>72328520075</t>
  </si>
  <si>
    <t>704</t>
  </si>
  <si>
    <t>086569944283</t>
  </si>
  <si>
    <t>JC20-661</t>
  </si>
  <si>
    <t>72328530075</t>
  </si>
  <si>
    <t>703</t>
  </si>
  <si>
    <t>086569944290</t>
  </si>
  <si>
    <t>JC21-662</t>
  </si>
  <si>
    <t>72328540075</t>
  </si>
  <si>
    <t>702</t>
  </si>
  <si>
    <t>086569944306</t>
  </si>
  <si>
    <t>JC21-663</t>
  </si>
  <si>
    <t>72328550075</t>
  </si>
  <si>
    <t>701</t>
  </si>
  <si>
    <t>086569944313</t>
  </si>
  <si>
    <t>JC20-664</t>
  </si>
  <si>
    <t>Rose Smoke</t>
  </si>
  <si>
    <t>72328500067</t>
  </si>
  <si>
    <t>607</t>
  </si>
  <si>
    <t>086569944320</t>
  </si>
  <si>
    <t>JC20-665</t>
  </si>
  <si>
    <t>72328510067</t>
  </si>
  <si>
    <t>606</t>
  </si>
  <si>
    <t>086569944337</t>
  </si>
  <si>
    <t>JC20-666</t>
  </si>
  <si>
    <t>72328520067</t>
  </si>
  <si>
    <t>605</t>
  </si>
  <si>
    <t>086569944344</t>
  </si>
  <si>
    <t>JC20-667</t>
  </si>
  <si>
    <t>72328530067</t>
  </si>
  <si>
    <t>604</t>
  </si>
  <si>
    <t>086569944351</t>
  </si>
  <si>
    <t>JC21-668</t>
  </si>
  <si>
    <t>72328540067</t>
  </si>
  <si>
    <t>603</t>
  </si>
  <si>
    <t>086569944368</t>
  </si>
  <si>
    <t>JC21-669</t>
  </si>
  <si>
    <t>72328550067</t>
  </si>
  <si>
    <t>602</t>
  </si>
  <si>
    <t>086569944375</t>
  </si>
  <si>
    <t>JC20-670</t>
  </si>
  <si>
    <t>Mocha</t>
  </si>
  <si>
    <t>72328500034</t>
  </si>
  <si>
    <t>300</t>
  </si>
  <si>
    <t>086569944382</t>
  </si>
  <si>
    <t>JC20-671</t>
  </si>
  <si>
    <t>72328510034</t>
  </si>
  <si>
    <t>309</t>
  </si>
  <si>
    <t>086569944399</t>
  </si>
  <si>
    <t>JC20-672</t>
  </si>
  <si>
    <t>72328520034</t>
  </si>
  <si>
    <t>308</t>
  </si>
  <si>
    <t>086569944405</t>
  </si>
  <si>
    <t>JC20-673</t>
  </si>
  <si>
    <t>72328530034</t>
  </si>
  <si>
    <t>307</t>
  </si>
  <si>
    <t>086569944412</t>
  </si>
  <si>
    <t>JC21-674</t>
  </si>
  <si>
    <t>72328540034</t>
  </si>
  <si>
    <t>306</t>
  </si>
  <si>
    <t>086569944429</t>
  </si>
  <si>
    <t>JC21-675</t>
  </si>
  <si>
    <t>72328550034</t>
  </si>
  <si>
    <t>305</t>
  </si>
  <si>
    <t>086569944436</t>
  </si>
  <si>
    <t>JC20-676</t>
  </si>
  <si>
    <t>Illusion Blue</t>
  </si>
  <si>
    <t>72328500026</t>
  </si>
  <si>
    <t>201</t>
  </si>
  <si>
    <t>086569944443</t>
  </si>
  <si>
    <t>JC20-677</t>
  </si>
  <si>
    <t>72328510026</t>
  </si>
  <si>
    <t>200</t>
  </si>
  <si>
    <t>086569944450</t>
  </si>
  <si>
    <t>JC20-678</t>
  </si>
  <si>
    <t>72328520026</t>
  </si>
  <si>
    <t>209</t>
  </si>
  <si>
    <t>086569944467</t>
  </si>
  <si>
    <t>JC20-679</t>
  </si>
  <si>
    <t>72328530026</t>
  </si>
  <si>
    <t>208</t>
  </si>
  <si>
    <t>086569944474</t>
  </si>
  <si>
    <t>JC21-680</t>
  </si>
  <si>
    <t>72328540026</t>
  </si>
  <si>
    <t>207</t>
  </si>
  <si>
    <t>086569944481</t>
  </si>
  <si>
    <t>JC21-681</t>
  </si>
  <si>
    <t>72328550026</t>
  </si>
  <si>
    <t>206</t>
  </si>
  <si>
    <t>086569944498</t>
  </si>
  <si>
    <t>JC20-682</t>
  </si>
  <si>
    <t>Gray Alloy</t>
  </si>
  <si>
    <t>72328500018</t>
  </si>
  <si>
    <t>102</t>
  </si>
  <si>
    <t>086569944504</t>
  </si>
  <si>
    <t>JC20-683</t>
  </si>
  <si>
    <t>72328510018</t>
  </si>
  <si>
    <t>101</t>
  </si>
  <si>
    <t>086569944511</t>
  </si>
  <si>
    <t>JC20-684</t>
  </si>
  <si>
    <t>72328520018</t>
  </si>
  <si>
    <t>100</t>
  </si>
  <si>
    <t>086569944528</t>
  </si>
  <si>
    <t>JC20-685</t>
  </si>
  <si>
    <t>72328530018</t>
  </si>
  <si>
    <t>109</t>
  </si>
  <si>
    <t>086569944535</t>
  </si>
  <si>
    <t>JC21-686</t>
  </si>
  <si>
    <t>72328540018</t>
  </si>
  <si>
    <t>108</t>
  </si>
  <si>
    <t>086569944542</t>
  </si>
  <si>
    <t>JC21-687</t>
  </si>
  <si>
    <t>72328550018</t>
  </si>
  <si>
    <t>107</t>
  </si>
  <si>
    <t>086569944559</t>
  </si>
  <si>
    <t>JC20-688</t>
  </si>
  <si>
    <t>Plum Splendor</t>
  </si>
  <si>
    <t>72328500042</t>
  </si>
  <si>
    <t>409</t>
  </si>
  <si>
    <t>086569944566</t>
  </si>
  <si>
    <t>JC20-689</t>
  </si>
  <si>
    <t>72328510042</t>
  </si>
  <si>
    <t>408</t>
  </si>
  <si>
    <t>086569944573</t>
  </si>
  <si>
    <t>JC20-690</t>
  </si>
  <si>
    <t>72328520042</t>
  </si>
  <si>
    <t>407</t>
  </si>
  <si>
    <t>086569944580</t>
  </si>
  <si>
    <t>JC20-691</t>
  </si>
  <si>
    <t>72328530042</t>
  </si>
  <si>
    <t>406</t>
  </si>
  <si>
    <t>086569944597</t>
  </si>
  <si>
    <t>JC21-692</t>
  </si>
  <si>
    <t>72328540042</t>
  </si>
  <si>
    <t>405</t>
  </si>
  <si>
    <t>086569944603</t>
  </si>
  <si>
    <t>JC21-693</t>
  </si>
  <si>
    <t>72328550042</t>
  </si>
  <si>
    <t>404</t>
  </si>
  <si>
    <t>2019/42</t>
    <phoneticPr fontId="16" type="noConversion"/>
  </si>
  <si>
    <t>Fill Rate - Shortage on Order</t>
    <phoneticPr fontId="16" type="noConversion"/>
  </si>
  <si>
    <t>*ONLY</t>
    <phoneticPr fontId="16" type="noConversion"/>
  </si>
  <si>
    <t>Week</t>
    <phoneticPr fontId="20" type="noConversion"/>
  </si>
  <si>
    <t>Sub</t>
    <phoneticPr fontId="20" type="noConversion"/>
  </si>
  <si>
    <t>Reference</t>
  </si>
  <si>
    <t>Error Description</t>
    <phoneticPr fontId="20" type="noConversion"/>
  </si>
  <si>
    <t>Date Sent to AP</t>
    <phoneticPr fontId="20" type="noConversion"/>
  </si>
  <si>
    <t>Fill Rate Cost</t>
    <phoneticPr fontId="20" type="noConversion"/>
  </si>
  <si>
    <t>Offset</t>
  </si>
  <si>
    <t>What-If Offset</t>
  </si>
  <si>
    <t>Comments (See Help)</t>
    <phoneticPr fontId="20" type="noConversion"/>
  </si>
  <si>
    <t>Examples</t>
    <phoneticPr fontId="20" type="noConversion"/>
  </si>
  <si>
    <t>2019/42</t>
    <phoneticPr fontId="20" type="noConversion"/>
  </si>
  <si>
    <t>Fill Rate - Shortage on Order</t>
    <phoneticPr fontId="20" type="noConversion"/>
  </si>
  <si>
    <t>NON POM PO</t>
  </si>
  <si>
    <t>Order Qty</t>
  </si>
  <si>
    <t>Rcvd Qty</t>
  </si>
  <si>
    <t>Credited Qty</t>
  </si>
  <si>
    <t>Variance Qty</t>
  </si>
  <si>
    <t>Tolerance Qty **</t>
  </si>
  <si>
    <t>Out Of Tolerance Qty</t>
  </si>
  <si>
    <t>Out of Tolerance Merch Cost</t>
  </si>
  <si>
    <t>000723112374</t>
    <phoneticPr fontId="20" type="noConversion"/>
  </si>
  <si>
    <t>DI Details</t>
  </si>
  <si>
    <t>JLA investigation</t>
    <phoneticPr fontId="20" type="noConversion"/>
  </si>
  <si>
    <t>Lot</t>
  </si>
  <si>
    <t>Line</t>
  </si>
  <si>
    <t>Out of Tolerance Qty</t>
  </si>
  <si>
    <t>Early Ship</t>
  </si>
  <si>
    <t>Original Cancel</t>
  </si>
  <si>
    <t>Store</t>
  </si>
  <si>
    <t>DI#</t>
    <phoneticPr fontId="20" type="noConversion"/>
  </si>
  <si>
    <t>JCP Lot &amp; Line</t>
    <phoneticPr fontId="20" type="noConversion"/>
  </si>
  <si>
    <t>JLA item</t>
    <phoneticPr fontId="20" type="noConversion"/>
  </si>
  <si>
    <t>JCP PO NO#</t>
    <phoneticPr fontId="20" type="noConversion"/>
  </si>
  <si>
    <t>LIC send date</t>
    <phoneticPr fontId="20" type="noConversion"/>
  </si>
  <si>
    <t>Master reason</t>
    <phoneticPr fontId="20" type="noConversion"/>
  </si>
  <si>
    <t>Detail reason</t>
    <phoneticPr fontId="20" type="noConversion"/>
  </si>
  <si>
    <t>Price</t>
    <phoneticPr fontId="20" type="noConversion"/>
  </si>
  <si>
    <t>Chargeback $</t>
    <phoneticPr fontId="20" type="noConversion"/>
  </si>
  <si>
    <t xml:space="preserve">Chargeback valid? </t>
  </si>
  <si>
    <t>Email support</t>
    <phoneticPr fontId="26" type="noConversion"/>
  </si>
  <si>
    <t>*ONLY</t>
    <phoneticPr fontId="20" type="noConversion"/>
  </si>
  <si>
    <t>0067-9</t>
  </si>
  <si>
    <t>2910-8</t>
  </si>
  <si>
    <t>2910-8</t>
    <phoneticPr fontId="16" type="noConversion"/>
  </si>
  <si>
    <t>0005-9</t>
  </si>
  <si>
    <t>0304-6</t>
  </si>
  <si>
    <t>0530-6</t>
  </si>
  <si>
    <t>0786-4</t>
  </si>
  <si>
    <t>0814-4</t>
  </si>
  <si>
    <t>1313-6</t>
  </si>
  <si>
    <t>1927-3</t>
  </si>
  <si>
    <t>1983-6</t>
  </si>
  <si>
    <t>2021-4</t>
  </si>
  <si>
    <t>2467-9</t>
  </si>
  <si>
    <t>2478-6</t>
  </si>
  <si>
    <t>2685-6</t>
  </si>
  <si>
    <t>2704-5</t>
  </si>
  <si>
    <t>2718-5</t>
  </si>
  <si>
    <t>0130-5</t>
  </si>
  <si>
    <t>0161-0</t>
  </si>
  <si>
    <t>0211-3</t>
  </si>
  <si>
    <t>0246-9</t>
  </si>
  <si>
    <t>0321-0</t>
  </si>
  <si>
    <t>0355-8</t>
  </si>
  <si>
    <t>0485-3</t>
  </si>
  <si>
    <t>0566-0</t>
  </si>
  <si>
    <t>0744-3</t>
  </si>
  <si>
    <t>0794-8</t>
  </si>
  <si>
    <t>0911-8</t>
  </si>
  <si>
    <t>1122-1</t>
  </si>
  <si>
    <t>1188-2</t>
  </si>
  <si>
    <t>1190-8</t>
  </si>
  <si>
    <t>1443-1</t>
  </si>
  <si>
    <t>1480-3</t>
  </si>
  <si>
    <t>1531-3</t>
  </si>
  <si>
    <t>1559-4</t>
  </si>
  <si>
    <t>1816-8</t>
  </si>
  <si>
    <t>1939-8</t>
  </si>
  <si>
    <t>2051-1</t>
  </si>
  <si>
    <t>2121-2</t>
  </si>
  <si>
    <t>2184-0</t>
  </si>
  <si>
    <t>2185-7</t>
  </si>
  <si>
    <t>2309-3</t>
  </si>
  <si>
    <t>2320-0</t>
  </si>
  <si>
    <t>2434-9</t>
  </si>
  <si>
    <t>2486-9</t>
  </si>
  <si>
    <t>2653-4</t>
  </si>
  <si>
    <t>2751-6</t>
  </si>
  <si>
    <t>2757-3</t>
  </si>
  <si>
    <t>2763-1</t>
  </si>
  <si>
    <t>2783-9</t>
  </si>
  <si>
    <t>2802-7</t>
  </si>
  <si>
    <t>2826-6</t>
  </si>
  <si>
    <t>2833-2</t>
  </si>
  <si>
    <t>2838-1</t>
  </si>
  <si>
    <t>2846-4</t>
  </si>
  <si>
    <t>2872-0</t>
  </si>
  <si>
    <t>2885-2</t>
  </si>
  <si>
    <t>2932-2</t>
  </si>
  <si>
    <t>2965-2</t>
  </si>
  <si>
    <t>2989-2</t>
  </si>
  <si>
    <t>0260-0</t>
  </si>
  <si>
    <t>2677-3</t>
  </si>
  <si>
    <t>*ONLY</t>
    <phoneticPr fontId="20" type="noConversion"/>
  </si>
  <si>
    <t>*ONLY</t>
    <phoneticPr fontId="20" type="noConversion"/>
  </si>
  <si>
    <t>0389-7</t>
  </si>
  <si>
    <t>0557-9</t>
  </si>
  <si>
    <t>0620-5</t>
  </si>
  <si>
    <t>1618-8</t>
  </si>
  <si>
    <t>2169-1</t>
  </si>
  <si>
    <t>2171-7</t>
  </si>
  <si>
    <t>2312-7</t>
  </si>
  <si>
    <t>2529-6</t>
  </si>
  <si>
    <t>2617-9</t>
  </si>
  <si>
    <t>*ONLY</t>
    <phoneticPr fontId="20" type="noConversion"/>
  </si>
  <si>
    <t>0027-3</t>
  </si>
  <si>
    <t>1270-8</t>
  </si>
  <si>
    <t>1288-0</t>
  </si>
  <si>
    <t>1832-5</t>
  </si>
  <si>
    <t>1961-2</t>
  </si>
  <si>
    <t>2160-0</t>
  </si>
  <si>
    <t>2347-3</t>
  </si>
  <si>
    <t>2613-8</t>
  </si>
  <si>
    <t>2662-5</t>
  </si>
  <si>
    <t>2842-3</t>
  </si>
  <si>
    <t>2902-5</t>
  </si>
  <si>
    <t>2907-4</t>
  </si>
  <si>
    <t>We shipped the PO line</t>
  </si>
  <si>
    <t xml:space="preserve">JLA inventory accuracy. </t>
    <phoneticPr fontId="20" type="noConversion"/>
  </si>
  <si>
    <t xml:space="preserve">JLA inventory accuracy. </t>
    <phoneticPr fontId="20" type="noConversion"/>
  </si>
  <si>
    <t>Y</t>
    <phoneticPr fontId="20" type="noConversion"/>
  </si>
  <si>
    <t xml:space="preserve">JLA inventory accuracy. </t>
    <phoneticPr fontId="20" type="noConversion"/>
  </si>
  <si>
    <t xml:space="preserve">JLA inventory accuracy. </t>
    <phoneticPr fontId="20" type="noConversion"/>
  </si>
  <si>
    <t>Y</t>
    <phoneticPr fontId="20" type="noConversion"/>
  </si>
  <si>
    <t xml:space="preserve">JLA inventory accuracy. </t>
    <phoneticPr fontId="20" type="noConversion"/>
  </si>
  <si>
    <t>We had fully shipped this PO on 9/24.</t>
    <phoneticPr fontId="20" type="noConversion"/>
  </si>
  <si>
    <t>Y</t>
    <phoneticPr fontId="20" type="noConversion"/>
  </si>
  <si>
    <t>1. JCP account orders should be shipped from SV3 since 9/1(JLA internal plan: ship from SV2 before 9/1 &amp; ship from SV3 after 9/1).
2. Planning had requested Warehouse team to move all JCP inventory from SV2 to SV3 by 9/1. 
3. We received JCP PO on 9/15/19, and had inventory at SV2. Warehouse did not move all inventory from SV2 to SV3 and ship on time. 
4. It is JLA warehouse team’s responsibility for not shipping the PO.</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</si>
</sst>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mm/dd/yyyy;@"/>
    <numFmt numFmtId="166" formatCode="#,##0.00;#,##0.00"/>
    <numFmt numFmtId="167" formatCode="###0.00;###0.00"/>
    <numFmt numFmtId="168" formatCode="###000000000000;###000000000000"/>
    <numFmt numFmtId="169" formatCode="m/dd/yyyy;@"/>
    <numFmt numFmtId="170" formatCode="m/d/yyyy;@"/>
    <numFmt numFmtId="171" formatCode="\$#,##0.00;\-\$#,##0.00"/>
    <numFmt numFmtId="172" formatCode="[$$-409]#,##0.00"/>
  </numFmts>
  <fonts count="29">
    <font>
      <sz val="10"/>
      <color rgb="FF000000"/>
      <name val="Times New Roman"/>
      <charset val="204"/>
    </font>
    <font>
      <sz val="11"/>
      <color theme="1"/>
      <name val="Calibri"/>
      <family val="2"/>
      <charset val="134"/>
      <scheme val="minor"/>
    </font>
    <font>
      <b/>
      <sz val="10"/>
      <name val="Arial"/>
      <family val="2"/>
    </font>
    <font>
      <sz val="8"/>
      <name val="Arial"/>
      <family val="2"/>
    </font>
    <font>
      <b/>
      <sz val="7"/>
      <name val="Arial"/>
      <family val="2"/>
    </font>
    <font>
      <sz val="7"/>
      <name val="Arial"/>
      <family val="2"/>
    </font>
    <font>
      <sz val="7"/>
      <color rgb="FF212121"/>
      <name val="Arial"/>
      <family val="2"/>
    </font>
    <font>
      <sz val="7"/>
      <color rgb="FF0000CC"/>
      <name val="Arial"/>
      <family val="2"/>
    </font>
    <font>
      <sz val="7"/>
      <color rgb="FF000000"/>
      <name val="Arial"/>
      <family val="2"/>
    </font>
    <font>
      <b/>
      <sz val="10"/>
      <color rgb="FF212121"/>
      <name val="Arial"/>
      <family val="2"/>
    </font>
    <font>
      <sz val="8"/>
      <color rgb="FF212121"/>
      <name val="Arial"/>
      <family val="2"/>
    </font>
    <font>
      <sz val="8"/>
      <color rgb="FF0000FF"/>
      <name val="Arial"/>
      <family val="2"/>
    </font>
    <font>
      <b/>
      <sz val="8"/>
      <color rgb="FF212121"/>
      <name val="Arial"/>
      <family val="2"/>
    </font>
    <font>
      <b/>
      <sz val="7"/>
      <color rgb="FF333333"/>
      <name val="Arial"/>
      <family val="2"/>
    </font>
    <font>
      <b/>
      <sz val="7"/>
      <color rgb="FF212121"/>
      <name val="Arial"/>
      <family val="2"/>
    </font>
    <font>
      <b/>
      <sz val="11"/>
      <color indexed="8"/>
      <name val="Calibri"/>
      <family val="2"/>
    </font>
    <font>
      <sz val="9"/>
      <name val="宋体"/>
      <family val="3"/>
      <charset val="134"/>
    </font>
    <font>
      <sz val="11"/>
      <color indexed="8"/>
      <name val="Calibri"/>
      <family val="2"/>
    </font>
    <font>
      <sz val="10"/>
      <color rgb="FF000000"/>
      <name val="Times New Roman"/>
      <family val="1"/>
    </font>
    <font>
      <sz val="10"/>
      <color rgb="FF000000"/>
      <name val="Arial"/>
      <family val="2"/>
    </font>
    <font>
      <sz val="9"/>
      <name val="Calibri"/>
      <family val="2"/>
      <charset val="134"/>
      <scheme val="minor"/>
    </font>
    <font>
      <sz val="10"/>
      <color theme="1"/>
      <name val="Arial"/>
      <family val="2"/>
    </font>
    <font>
      <sz val="10"/>
      <color indexed="8"/>
      <name val="Arial"/>
      <family val="2"/>
    </font>
    <font>
      <sz val="8"/>
      <color theme="1"/>
      <name val="Arial"/>
      <family val="2"/>
    </font>
    <font>
      <b/>
      <sz val="8"/>
      <color theme="1"/>
      <name val="Arial"/>
      <family val="2"/>
    </font>
    <font>
      <sz val="11"/>
      <color theme="1"/>
      <name val="Calibri"/>
      <family val="3"/>
      <charset val="134"/>
      <scheme val="minor"/>
    </font>
    <font>
      <sz val="8"/>
      <name val="Arial"/>
      <family val="2"/>
    </font>
    <font>
      <b/>
      <sz val="8"/>
      <color rgb="FF1F497D"/>
      <name val="Arial"/>
      <family val="2"/>
    </font>
    <font>
      <b/>
      <sz val="8"/>
      <color indexed="8"/>
      <name val="Arial"/>
      <family val="2"/>
    </font>
  </fonts>
  <fills count="10">
    <fill>
      <patternFill patternType="none"/>
    </fill>
    <fill>
      <patternFill patternType="gray125"/>
    </fill>
    <fill>
      <patternFill patternType="solid">
        <fgColor rgb="FFF9D5A2"/>
      </patternFill>
    </fill>
    <fill>
      <patternFill patternType="solid">
        <fgColor rgb="FFE7F1FE"/>
      </patternFill>
    </fill>
    <fill>
      <patternFill patternType="solid">
        <fgColor indexed="31"/>
        <bgColor indexed="31"/>
      </patternFill>
    </fill>
    <fill>
      <patternFill patternType="solid">
        <fgColor indexed="22"/>
        <bgColor indexed="0"/>
      </patternFill>
    </fill>
    <fill>
      <patternFill patternType="solid">
        <fgColor rgb="FFFFFF00"/>
        <bgColor indexed="0"/>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s>
  <borders count="35">
    <border>
      <left/>
      <right/>
      <top/>
      <bottom/>
      <diagonal/>
    </border>
    <border>
      <left style="thin">
        <color rgb="FF99CCCC"/>
      </left>
      <right style="thin">
        <color rgb="FF736F6E"/>
      </right>
      <top style="thin">
        <color rgb="FF99CCCC"/>
      </top>
      <bottom style="thin">
        <color rgb="FF736F6E"/>
      </bottom>
      <diagonal/>
    </border>
    <border>
      <left style="thin">
        <color rgb="FF99CCCC"/>
      </left>
      <right/>
      <top style="thin">
        <color rgb="FF99CCCC"/>
      </top>
      <bottom style="thin">
        <color rgb="FF736F6E"/>
      </bottom>
      <diagonal/>
    </border>
    <border>
      <left/>
      <right/>
      <top style="thin">
        <color rgb="FF99CCCC"/>
      </top>
      <bottom style="thin">
        <color rgb="FF736F6E"/>
      </bottom>
      <diagonal/>
    </border>
    <border>
      <left/>
      <right style="thin">
        <color rgb="FF736F6E"/>
      </right>
      <top style="thin">
        <color rgb="FF99CCCC"/>
      </top>
      <bottom style="thin">
        <color rgb="FF736F6E"/>
      </bottom>
      <diagonal/>
    </border>
    <border>
      <left style="thin">
        <color rgb="FF736F6E"/>
      </left>
      <right style="thin">
        <color rgb="FF736F6E"/>
      </right>
      <top style="thin">
        <color rgb="FF99CCCC"/>
      </top>
      <bottom style="thin">
        <color rgb="FF736F6E"/>
      </bottom>
      <diagonal/>
    </border>
    <border>
      <left style="thin">
        <color rgb="FF736F6E"/>
      </left>
      <right/>
      <top style="thin">
        <color rgb="FF99CCCC"/>
      </top>
      <bottom style="thin">
        <color rgb="FF736F6E"/>
      </bottom>
      <diagonal/>
    </border>
    <border>
      <left style="thin">
        <color rgb="FF99CCCC"/>
      </left>
      <right style="thin">
        <color rgb="FF736F6E"/>
      </right>
      <top style="thin">
        <color rgb="FF736F6E"/>
      </top>
      <bottom style="thin">
        <color rgb="FF736F6E"/>
      </bottom>
      <diagonal/>
    </border>
    <border>
      <left style="thin">
        <color rgb="FF99CCCC"/>
      </left>
      <right/>
      <top style="thin">
        <color rgb="FF736F6E"/>
      </top>
      <bottom style="thin">
        <color rgb="FF736F6E"/>
      </bottom>
      <diagonal/>
    </border>
    <border>
      <left/>
      <right/>
      <top style="thin">
        <color rgb="FF736F6E"/>
      </top>
      <bottom style="thin">
        <color rgb="FF736F6E"/>
      </bottom>
      <diagonal/>
    </border>
    <border>
      <left/>
      <right style="thin">
        <color rgb="FF736F6E"/>
      </right>
      <top style="thin">
        <color rgb="FF736F6E"/>
      </top>
      <bottom style="thin">
        <color rgb="FF736F6E"/>
      </bottom>
      <diagonal/>
    </border>
    <border>
      <left style="thin">
        <color rgb="FF736F6E"/>
      </left>
      <right style="thin">
        <color rgb="FF736F6E"/>
      </right>
      <top style="thin">
        <color rgb="FF736F6E"/>
      </top>
      <bottom style="thin">
        <color rgb="FF736F6E"/>
      </bottom>
      <diagonal/>
    </border>
    <border>
      <left style="thin">
        <color rgb="FF736F6E"/>
      </left>
      <right/>
      <top style="thin">
        <color rgb="FF736F6E"/>
      </top>
      <bottom style="thin">
        <color rgb="FF736F6E"/>
      </bottom>
      <diagonal/>
    </border>
    <border>
      <left style="thin">
        <color rgb="FF99CCCC"/>
      </left>
      <right/>
      <top style="thin">
        <color rgb="FF736F6E"/>
      </top>
      <bottom/>
      <diagonal/>
    </border>
    <border>
      <left/>
      <right/>
      <top style="thin">
        <color rgb="FF736F6E"/>
      </top>
      <bottom/>
      <diagonal/>
    </border>
    <border>
      <left/>
      <right style="thin">
        <color rgb="FF736F6E"/>
      </right>
      <top style="thin">
        <color rgb="FF736F6E"/>
      </top>
      <bottom/>
      <diagonal/>
    </border>
    <border>
      <left style="thin">
        <color rgb="FF99CCCC"/>
      </left>
      <right/>
      <top/>
      <bottom/>
      <diagonal/>
    </border>
    <border>
      <left/>
      <right style="thin">
        <color rgb="FF736F6E"/>
      </right>
      <top/>
      <bottom/>
      <diagonal/>
    </border>
    <border>
      <left style="thin">
        <color rgb="FF736F6E"/>
      </left>
      <right/>
      <top style="thin">
        <color rgb="FF736F6E"/>
      </top>
      <bottom/>
      <diagonal/>
    </border>
    <border>
      <left style="thin">
        <color rgb="FF99CCCC"/>
      </left>
      <right/>
      <top style="thin">
        <color rgb="FFE7F1FE"/>
      </top>
      <bottom style="thin">
        <color rgb="FF736F6E"/>
      </bottom>
      <diagonal/>
    </border>
    <border>
      <left/>
      <right/>
      <top style="thin">
        <color rgb="FFE7F1FE"/>
      </top>
      <bottom style="thin">
        <color rgb="FF736F6E"/>
      </bottom>
      <diagonal/>
    </border>
    <border>
      <left/>
      <right style="thin">
        <color rgb="FF736F6E"/>
      </right>
      <top style="thin">
        <color rgb="FFE7F1FE"/>
      </top>
      <bottom style="thin">
        <color rgb="FF736F6E"/>
      </bottom>
      <diagonal/>
    </border>
    <border>
      <left style="thin">
        <color rgb="FF736F6E"/>
      </left>
      <right/>
      <top style="thin">
        <color rgb="FFE7F1FE"/>
      </top>
      <bottom style="thin">
        <color rgb="FF736F6E"/>
      </bottom>
      <diagonal/>
    </border>
    <border>
      <left style="thin">
        <color rgb="FF99CCCC"/>
      </left>
      <right/>
      <top/>
      <bottom style="thin">
        <color rgb="FF736F6E"/>
      </bottom>
      <diagonal/>
    </border>
    <border>
      <left/>
      <right/>
      <top/>
      <bottom style="thin">
        <color rgb="FF736F6E"/>
      </bottom>
      <diagonal/>
    </border>
    <border>
      <left/>
      <right style="thin">
        <color rgb="FF736F6E"/>
      </right>
      <top/>
      <bottom style="thin">
        <color rgb="FF736F6E"/>
      </bottom>
      <diagonal/>
    </border>
    <border>
      <left style="thin">
        <color rgb="FF736F6E"/>
      </left>
      <right/>
      <top/>
      <bottom style="thin">
        <color rgb="FF736F6E"/>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s>
  <cellStyleXfs count="6">
    <xf numFmtId="0" fontId="0" fillId="0" borderId="0"/>
    <xf numFmtId="0" fontId="1" fillId="0" borderId="0">
      <alignment vertical="center"/>
    </xf>
    <xf numFmtId="0" fontId="21" fillId="0" borderId="0"/>
    <xf numFmtId="0" fontId="22" fillId="0" borderId="0"/>
    <xf numFmtId="0" fontId="25" fillId="0" borderId="0"/>
    <xf numFmtId="172" fontId="25" fillId="0" borderId="0">
      <alignment vertical="center"/>
    </xf>
  </cellStyleXfs>
  <cellXfs count="219">
    <xf numFmtId="0" fontId="0" fillId="0" borderId="0" xfId="0" applyFill="1" applyBorder="1" applyAlignment="1">
      <alignment horizontal="left" vertical="top"/>
    </xf>
    <xf numFmtId="0" fontId="2" fillId="0" borderId="0" xfId="0" applyFont="1" applyFill="1" applyBorder="1" applyAlignment="1">
      <alignment horizontal="center" vertical="top"/>
    </xf>
    <xf numFmtId="0" fontId="3" fillId="0" borderId="0" xfId="0" applyFont="1" applyFill="1" applyBorder="1" applyAlignment="1">
      <alignment horizontal="center" vertical="top"/>
    </xf>
    <xf numFmtId="0" fontId="0" fillId="0" borderId="0" xfId="0" applyFill="1" applyBorder="1" applyAlignment="1">
      <alignment horizontal="center" vertical="top"/>
    </xf>
    <xf numFmtId="0" fontId="0" fillId="0" borderId="1" xfId="0" applyFill="1" applyBorder="1" applyAlignment="1">
      <alignment horizontal="left" vertical="top" wrapText="1"/>
    </xf>
    <xf numFmtId="0" fontId="5" fillId="0" borderId="5" xfId="0" applyFont="1" applyFill="1" applyBorder="1" applyAlignment="1">
      <alignment horizontal="left" vertical="top" wrapText="1"/>
    </xf>
    <xf numFmtId="0" fontId="0" fillId="0" borderId="7" xfId="0" applyFill="1" applyBorder="1" applyAlignment="1">
      <alignment horizontal="left" vertical="top" wrapText="1"/>
    </xf>
    <xf numFmtId="167" fontId="6" fillId="0" borderId="11" xfId="0" applyNumberFormat="1" applyFont="1" applyFill="1" applyBorder="1" applyAlignment="1">
      <alignment horizontal="left" vertical="top" wrapText="1"/>
    </xf>
    <xf numFmtId="169" fontId="6" fillId="0" borderId="11" xfId="0" applyNumberFormat="1" applyFont="1" applyFill="1" applyBorder="1" applyAlignment="1">
      <alignment horizontal="left" vertical="top" wrapText="1"/>
    </xf>
    <xf numFmtId="169" fontId="8" fillId="3" borderId="11" xfId="0" applyNumberFormat="1" applyFont="1" applyFill="1" applyBorder="1" applyAlignment="1">
      <alignment horizontal="left" vertical="top" wrapText="1"/>
    </xf>
    <xf numFmtId="0" fontId="15" fillId="4" borderId="27" xfId="1" applyFont="1" applyFill="1" applyBorder="1" applyAlignment="1">
      <alignment horizontal="center" vertical="center"/>
    </xf>
    <xf numFmtId="0" fontId="1" fillId="0" borderId="0" xfId="1">
      <alignment vertical="center"/>
    </xf>
    <xf numFmtId="0" fontId="1" fillId="0" borderId="27" xfId="1" applyFill="1" applyBorder="1" applyAlignment="1">
      <alignment horizontal="center" wrapText="1"/>
    </xf>
    <xf numFmtId="0" fontId="1" fillId="0" borderId="27" xfId="1" applyFont="1" applyBorder="1" applyAlignment="1">
      <alignment horizontal="center"/>
    </xf>
    <xf numFmtId="0" fontId="1" fillId="0" borderId="27" xfId="1" applyFill="1" applyBorder="1" applyAlignment="1">
      <alignment horizontal="center"/>
    </xf>
    <xf numFmtId="0" fontId="1" fillId="0" borderId="27" xfId="1" applyBorder="1" applyAlignment="1">
      <alignment horizontal="center"/>
    </xf>
    <xf numFmtId="0" fontId="1" fillId="0" borderId="27" xfId="1" applyFont="1" applyFill="1" applyBorder="1" applyAlignment="1">
      <alignment horizontal="center"/>
    </xf>
    <xf numFmtId="0" fontId="17" fillId="5" borderId="30" xfId="2" applyFont="1" applyFill="1" applyBorder="1" applyAlignment="1">
      <alignment horizontal="center"/>
    </xf>
    <xf numFmtId="0" fontId="17" fillId="6" borderId="30" xfId="3" applyFont="1" applyFill="1" applyBorder="1" applyAlignment="1">
      <alignment horizontal="center"/>
    </xf>
    <xf numFmtId="0" fontId="17" fillId="0" borderId="31" xfId="2" applyFont="1" applyFill="1" applyBorder="1" applyAlignment="1">
      <alignment wrapText="1"/>
    </xf>
    <xf numFmtId="0" fontId="17" fillId="0" borderId="31" xfId="2" applyFont="1" applyFill="1" applyBorder="1" applyAlignment="1">
      <alignment horizontal="right" wrapText="1"/>
    </xf>
    <xf numFmtId="0" fontId="21" fillId="0" borderId="0" xfId="2"/>
    <xf numFmtId="0" fontId="23" fillId="7" borderId="0" xfId="2" applyFont="1" applyFill="1"/>
    <xf numFmtId="0" fontId="28" fillId="7" borderId="27" xfId="4" applyFont="1" applyFill="1" applyBorder="1" applyAlignment="1">
      <alignment horizontal="center" vertical="center" wrapText="1"/>
    </xf>
    <xf numFmtId="0" fontId="24" fillId="8" borderId="27" xfId="1" applyFont="1" applyFill="1" applyBorder="1" applyAlignment="1">
      <alignment horizontal="center" vertical="center" wrapText="1"/>
    </xf>
    <xf numFmtId="0" fontId="23" fillId="0" borderId="0" xfId="1" applyFont="1" applyAlignment="1">
      <alignment horizontal="center" vertical="center"/>
    </xf>
    <xf numFmtId="49" fontId="23" fillId="0" borderId="27" xfId="1" applyNumberFormat="1" applyFont="1" applyBorder="1" applyAlignment="1">
      <alignment horizontal="center" vertical="center" wrapText="1"/>
    </xf>
    <xf numFmtId="0" fontId="23" fillId="0" borderId="27" xfId="1" applyFont="1" applyBorder="1" applyAlignment="1">
      <alignment horizontal="center" vertical="center" wrapText="1"/>
    </xf>
    <xf numFmtId="170" fontId="23" fillId="0" borderId="27" xfId="1" applyNumberFormat="1" applyFont="1" applyBorder="1" applyAlignment="1">
      <alignment horizontal="center" vertical="center" wrapText="1"/>
    </xf>
    <xf numFmtId="2" fontId="23" fillId="0" borderId="27" xfId="1" applyNumberFormat="1" applyFont="1" applyBorder="1" applyAlignment="1">
      <alignment horizontal="center" vertical="center" wrapText="1"/>
    </xf>
    <xf numFmtId="0" fontId="24" fillId="9" borderId="27" xfId="1" applyFont="1" applyFill="1" applyBorder="1" applyAlignment="1">
      <alignment horizontal="center" vertical="center" wrapText="1"/>
    </xf>
    <xf numFmtId="0" fontId="23" fillId="0" borderId="27" xfId="1" applyFont="1" applyBorder="1" applyAlignment="1">
      <alignment horizontal="center" vertical="center"/>
    </xf>
    <xf numFmtId="2" fontId="23" fillId="0" borderId="27" xfId="1" applyNumberFormat="1" applyFont="1" applyBorder="1" applyAlignment="1">
      <alignment horizontal="center" vertical="center"/>
    </xf>
    <xf numFmtId="0" fontId="23" fillId="9" borderId="27" xfId="1" applyFont="1" applyFill="1" applyBorder="1" applyAlignment="1">
      <alignment horizontal="center" vertical="center" wrapText="1"/>
    </xf>
    <xf numFmtId="0" fontId="23" fillId="0" borderId="0" xfId="1" applyFont="1" applyAlignment="1">
      <alignment horizontal="center" vertical="center" wrapText="1"/>
    </xf>
    <xf numFmtId="14" fontId="23" fillId="0" borderId="27" xfId="1" applyNumberFormat="1" applyFont="1" applyBorder="1" applyAlignment="1">
      <alignment horizontal="center" vertical="center"/>
    </xf>
    <xf numFmtId="49" fontId="23" fillId="0" borderId="27" xfId="1" applyNumberFormat="1" applyFont="1" applyBorder="1" applyAlignment="1">
      <alignment horizontal="center" vertical="center"/>
    </xf>
    <xf numFmtId="171" fontId="23" fillId="0" borderId="27" xfId="1" applyNumberFormat="1" applyFont="1" applyBorder="1" applyAlignment="1">
      <alignment horizontal="center" vertical="center"/>
    </xf>
    <xf numFmtId="17" fontId="23" fillId="0" borderId="27" xfId="1" applyNumberFormat="1" applyFont="1" applyBorder="1" applyAlignment="1">
      <alignment horizontal="center" vertical="center"/>
    </xf>
    <xf numFmtId="0" fontId="23" fillId="0" borderId="27" xfId="1" applyFont="1" applyFill="1" applyBorder="1" applyAlignment="1">
      <alignment horizontal="center" vertical="center"/>
    </xf>
    <xf numFmtId="0" fontId="23" fillId="0" borderId="0" xfId="1" applyFont="1" applyFill="1" applyAlignment="1">
      <alignment horizontal="center" vertical="center"/>
    </xf>
    <xf numFmtId="0" fontId="0" fillId="0" borderId="23" xfId="0" applyFill="1" applyBorder="1" applyAlignment="1">
      <alignment horizontal="left" vertical="top" wrapText="1"/>
    </xf>
    <xf numFmtId="0" fontId="0" fillId="0" borderId="24" xfId="0" applyFill="1" applyBorder="1" applyAlignment="1">
      <alignment horizontal="left" vertical="top" wrapText="1"/>
    </xf>
    <xf numFmtId="0" fontId="0" fillId="0" borderId="25" xfId="0" applyFill="1" applyBorder="1" applyAlignment="1">
      <alignment horizontal="left" vertical="top" wrapText="1"/>
    </xf>
    <xf numFmtId="0" fontId="5" fillId="3" borderId="8"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10" xfId="0" applyFont="1" applyFill="1" applyBorder="1" applyAlignment="1">
      <alignment horizontal="left" vertical="top" wrapText="1"/>
    </xf>
    <xf numFmtId="164" fontId="8" fillId="3" borderId="12" xfId="0" applyNumberFormat="1" applyFont="1" applyFill="1" applyBorder="1" applyAlignment="1">
      <alignment horizontal="left" vertical="top" wrapText="1"/>
    </xf>
    <xf numFmtId="164" fontId="8" fillId="3" borderId="9" xfId="0" applyNumberFormat="1" applyFont="1" applyFill="1" applyBorder="1" applyAlignment="1">
      <alignment horizontal="left" vertical="top" wrapText="1"/>
    </xf>
    <xf numFmtId="164" fontId="8" fillId="3" borderId="10" xfId="0" applyNumberFormat="1" applyFont="1" applyFill="1" applyBorder="1" applyAlignment="1">
      <alignment horizontal="left" vertical="top" wrapText="1"/>
    </xf>
    <xf numFmtId="164" fontId="8" fillId="3" borderId="12" xfId="0" applyNumberFormat="1" applyFont="1" applyFill="1" applyBorder="1" applyAlignment="1">
      <alignment horizontal="center" vertical="top" wrapText="1"/>
    </xf>
    <xf numFmtId="164" fontId="8" fillId="3" borderId="9" xfId="0" applyNumberFormat="1" applyFont="1" applyFill="1" applyBorder="1" applyAlignment="1">
      <alignment horizontal="center" vertical="top" wrapText="1"/>
    </xf>
    <xf numFmtId="164" fontId="8" fillId="3" borderId="10" xfId="0" applyNumberFormat="1" applyFont="1" applyFill="1" applyBorder="1" applyAlignment="1">
      <alignment horizontal="center"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0" xfId="0" applyFont="1" applyFill="1" applyBorder="1" applyAlignment="1">
      <alignment horizontal="left" vertical="top" wrapText="1"/>
    </xf>
    <xf numFmtId="164" fontId="6" fillId="0" borderId="12" xfId="0" applyNumberFormat="1" applyFont="1" applyFill="1" applyBorder="1" applyAlignment="1">
      <alignment horizontal="left" vertical="top" wrapText="1"/>
    </xf>
    <xf numFmtId="164" fontId="6" fillId="0" borderId="9" xfId="0" applyNumberFormat="1" applyFont="1" applyFill="1" applyBorder="1" applyAlignment="1">
      <alignment horizontal="left" vertical="top" wrapText="1"/>
    </xf>
    <xf numFmtId="164" fontId="6" fillId="0" borderId="10" xfId="0" applyNumberFormat="1" applyFont="1" applyFill="1" applyBorder="1" applyAlignment="1">
      <alignment horizontal="left" vertical="top" wrapText="1"/>
    </xf>
    <xf numFmtId="164" fontId="6" fillId="0" borderId="12" xfId="0" applyNumberFormat="1" applyFont="1" applyFill="1" applyBorder="1" applyAlignment="1">
      <alignment horizontal="center" vertical="top" wrapText="1"/>
    </xf>
    <xf numFmtId="164" fontId="6" fillId="0" borderId="9" xfId="0" applyNumberFormat="1" applyFont="1" applyFill="1" applyBorder="1" applyAlignment="1">
      <alignment horizontal="center" vertical="top" wrapText="1"/>
    </xf>
    <xf numFmtId="164" fontId="6" fillId="0" borderId="10" xfId="0" applyNumberFormat="1" applyFont="1" applyFill="1" applyBorder="1" applyAlignment="1">
      <alignment horizontal="center" vertical="top" wrapText="1"/>
    </xf>
    <xf numFmtId="164" fontId="8" fillId="0" borderId="12" xfId="0" applyNumberFormat="1" applyFont="1" applyFill="1" applyBorder="1" applyAlignment="1">
      <alignment horizontal="center" vertical="top" wrapText="1"/>
    </xf>
    <xf numFmtId="164" fontId="8" fillId="0" borderId="9" xfId="0" applyNumberFormat="1" applyFont="1" applyFill="1" applyBorder="1" applyAlignment="1">
      <alignment horizontal="center" vertical="top" wrapText="1"/>
    </xf>
    <xf numFmtId="164" fontId="8" fillId="0" borderId="10" xfId="0" applyNumberFormat="1" applyFont="1" applyFill="1" applyBorder="1" applyAlignment="1">
      <alignment horizontal="center" vertical="top" wrapText="1"/>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0" fillId="0" borderId="15" xfId="0" applyFill="1" applyBorder="1" applyAlignment="1">
      <alignment horizontal="left" vertical="top" wrapText="1"/>
    </xf>
    <xf numFmtId="0" fontId="0" fillId="0" borderId="18" xfId="0" applyFill="1" applyBorder="1" applyAlignment="1">
      <alignment horizontal="left" vertical="top" wrapText="1"/>
    </xf>
    <xf numFmtId="0" fontId="5" fillId="0" borderId="23" xfId="0" applyFont="1" applyFill="1" applyBorder="1" applyAlignment="1">
      <alignment horizontal="left" vertical="top" wrapText="1"/>
    </xf>
    <xf numFmtId="0" fontId="5" fillId="0" borderId="24" xfId="0" applyFont="1" applyFill="1" applyBorder="1" applyAlignment="1">
      <alignment horizontal="left" vertical="top" wrapText="1"/>
    </xf>
    <xf numFmtId="0" fontId="5" fillId="0" borderId="25" xfId="0" applyFont="1" applyFill="1" applyBorder="1" applyAlignment="1">
      <alignment horizontal="left" vertical="top" wrapText="1"/>
    </xf>
    <xf numFmtId="164" fontId="6" fillId="0" borderId="26" xfId="0" applyNumberFormat="1" applyFont="1" applyFill="1" applyBorder="1" applyAlignment="1">
      <alignment horizontal="left" vertical="top" wrapText="1"/>
    </xf>
    <xf numFmtId="164" fontId="6" fillId="0" borderId="24" xfId="0" applyNumberFormat="1" applyFont="1" applyFill="1" applyBorder="1" applyAlignment="1">
      <alignment horizontal="left" vertical="top" wrapText="1"/>
    </xf>
    <xf numFmtId="164" fontId="6" fillId="0" borderId="25" xfId="0" applyNumberFormat="1" applyFont="1" applyFill="1" applyBorder="1" applyAlignment="1">
      <alignment horizontal="left" vertical="top" wrapText="1"/>
    </xf>
    <xf numFmtId="164" fontId="6" fillId="0" borderId="26" xfId="0" applyNumberFormat="1" applyFont="1" applyFill="1" applyBorder="1" applyAlignment="1">
      <alignment horizontal="center" vertical="top" wrapText="1"/>
    </xf>
    <xf numFmtId="164" fontId="6" fillId="0" borderId="24" xfId="0" applyNumberFormat="1" applyFont="1" applyFill="1" applyBorder="1" applyAlignment="1">
      <alignment horizontal="center" vertical="top" wrapText="1"/>
    </xf>
    <xf numFmtId="164" fontId="6" fillId="0" borderId="25" xfId="0" applyNumberFormat="1" applyFont="1" applyFill="1" applyBorder="1" applyAlignment="1">
      <alignment horizontal="center" vertical="top" wrapText="1"/>
    </xf>
    <xf numFmtId="164" fontId="8" fillId="0" borderId="26" xfId="0" applyNumberFormat="1" applyFont="1" applyFill="1" applyBorder="1" applyAlignment="1">
      <alignment horizontal="center" vertical="top" wrapText="1"/>
    </xf>
    <xf numFmtId="164" fontId="8" fillId="0" borderId="24" xfId="0" applyNumberFormat="1" applyFont="1" applyFill="1" applyBorder="1" applyAlignment="1">
      <alignment horizontal="center" vertical="top" wrapText="1"/>
    </xf>
    <xf numFmtId="164" fontId="8" fillId="0" borderId="25" xfId="0" applyNumberFormat="1" applyFont="1" applyFill="1" applyBorder="1" applyAlignment="1">
      <alignment horizontal="center"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6"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6" xfId="0" applyFont="1" applyFill="1" applyBorder="1" applyAlignment="1">
      <alignment horizontal="left" vertical="top" wrapText="1"/>
    </xf>
    <xf numFmtId="0" fontId="4" fillId="0" borderId="13"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15" xfId="0" applyFont="1" applyFill="1" applyBorder="1" applyAlignment="1">
      <alignment horizontal="center" vertical="top" wrapText="1"/>
    </xf>
    <xf numFmtId="0" fontId="4" fillId="0" borderId="8" xfId="0"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10" xfId="0" applyFont="1" applyFill="1" applyBorder="1" applyAlignment="1">
      <alignment horizontal="center" vertical="top" wrapText="1"/>
    </xf>
    <xf numFmtId="0" fontId="0" fillId="3" borderId="8" xfId="0" applyFill="1" applyBorder="1" applyAlignment="1">
      <alignment horizontal="left" wrapText="1"/>
    </xf>
    <xf numFmtId="0" fontId="0" fillId="3" borderId="10" xfId="0" applyFill="1" applyBorder="1" applyAlignment="1">
      <alignment horizontal="left" wrapText="1"/>
    </xf>
    <xf numFmtId="0" fontId="5" fillId="3" borderId="12" xfId="0" applyFont="1" applyFill="1" applyBorder="1" applyAlignment="1">
      <alignment horizontal="left" vertical="top" wrapText="1"/>
    </xf>
    <xf numFmtId="169" fontId="8" fillId="3" borderId="12" xfId="0" applyNumberFormat="1" applyFont="1" applyFill="1" applyBorder="1" applyAlignment="1">
      <alignment horizontal="left" vertical="top" wrapText="1"/>
    </xf>
    <xf numFmtId="169" fontId="8" fillId="3" borderId="9" xfId="0" applyNumberFormat="1" applyFont="1" applyFill="1" applyBorder="1" applyAlignment="1">
      <alignment horizontal="left" vertical="top" wrapText="1"/>
    </xf>
    <xf numFmtId="169" fontId="8" fillId="3" borderId="10" xfId="0" applyNumberFormat="1" applyFont="1" applyFill="1" applyBorder="1" applyAlignment="1">
      <alignment horizontal="left" vertical="top" wrapText="1"/>
    </xf>
    <xf numFmtId="0" fontId="0" fillId="0" borderId="8" xfId="0" applyFill="1" applyBorder="1" applyAlignment="1">
      <alignment horizontal="left" wrapText="1"/>
    </xf>
    <xf numFmtId="0" fontId="0" fillId="0" borderId="10" xfId="0" applyFill="1" applyBorder="1" applyAlignment="1">
      <alignment horizontal="left" wrapText="1"/>
    </xf>
    <xf numFmtId="164" fontId="8" fillId="0" borderId="12" xfId="0" applyNumberFormat="1" applyFont="1" applyFill="1" applyBorder="1" applyAlignment="1">
      <alignment horizontal="left" vertical="top" wrapText="1"/>
    </xf>
    <xf numFmtId="164" fontId="8" fillId="0" borderId="10" xfId="0" applyNumberFormat="1" applyFont="1" applyFill="1" applyBorder="1" applyAlignment="1">
      <alignment horizontal="left" vertical="top" wrapText="1"/>
    </xf>
    <xf numFmtId="0" fontId="5" fillId="0" borderId="12" xfId="0" applyFont="1" applyFill="1" applyBorder="1" applyAlignment="1">
      <alignment horizontal="left" vertical="top" wrapText="1"/>
    </xf>
    <xf numFmtId="169" fontId="8" fillId="0" borderId="12" xfId="0" applyNumberFormat="1" applyFont="1" applyFill="1" applyBorder="1" applyAlignment="1">
      <alignment horizontal="left" vertical="top" wrapText="1"/>
    </xf>
    <xf numFmtId="169" fontId="8" fillId="0" borderId="9" xfId="0" applyNumberFormat="1" applyFont="1" applyFill="1" applyBorder="1" applyAlignment="1">
      <alignment horizontal="left" vertical="top" wrapText="1"/>
    </xf>
    <xf numFmtId="169" fontId="8" fillId="0" borderId="10" xfId="0" applyNumberFormat="1" applyFont="1" applyFill="1" applyBorder="1" applyAlignment="1">
      <alignment horizontal="left" vertical="top" wrapText="1"/>
    </xf>
    <xf numFmtId="0" fontId="5" fillId="0" borderId="19" xfId="0" applyFont="1" applyFill="1" applyBorder="1" applyAlignment="1">
      <alignment horizontal="left" vertical="top" wrapText="1"/>
    </xf>
    <xf numFmtId="0" fontId="5" fillId="0" borderId="20" xfId="0" applyFont="1" applyFill="1" applyBorder="1" applyAlignment="1">
      <alignment horizontal="left" vertical="top" wrapText="1"/>
    </xf>
    <xf numFmtId="0" fontId="5" fillId="0" borderId="21" xfId="0" applyFont="1" applyFill="1" applyBorder="1" applyAlignment="1">
      <alignment horizontal="left" vertical="top" wrapText="1"/>
    </xf>
    <xf numFmtId="164" fontId="6" fillId="0" borderId="22" xfId="0" applyNumberFormat="1" applyFont="1" applyFill="1" applyBorder="1" applyAlignment="1">
      <alignment horizontal="left" vertical="top" wrapText="1"/>
    </xf>
    <xf numFmtId="164" fontId="6" fillId="0" borderId="20" xfId="0" applyNumberFormat="1" applyFont="1" applyFill="1" applyBorder="1" applyAlignment="1">
      <alignment horizontal="left" vertical="top" wrapText="1"/>
    </xf>
    <xf numFmtId="164" fontId="6" fillId="0" borderId="21" xfId="0" applyNumberFormat="1" applyFont="1" applyFill="1" applyBorder="1" applyAlignment="1">
      <alignment horizontal="left" vertical="top" wrapText="1"/>
    </xf>
    <xf numFmtId="164" fontId="6" fillId="0" borderId="22" xfId="0" applyNumberFormat="1" applyFont="1" applyFill="1" applyBorder="1" applyAlignment="1">
      <alignment horizontal="center" vertical="top" wrapText="1"/>
    </xf>
    <xf numFmtId="164" fontId="6" fillId="0" borderId="20" xfId="0" applyNumberFormat="1" applyFont="1" applyFill="1" applyBorder="1" applyAlignment="1">
      <alignment horizontal="center" vertical="top" wrapText="1"/>
    </xf>
    <xf numFmtId="164" fontId="6" fillId="0" borderId="21" xfId="0" applyNumberFormat="1" applyFont="1" applyFill="1" applyBorder="1" applyAlignment="1">
      <alignment horizontal="center" vertical="top" wrapText="1"/>
    </xf>
    <xf numFmtId="164" fontId="8" fillId="0" borderId="22" xfId="0" applyNumberFormat="1" applyFont="1" applyFill="1" applyBorder="1" applyAlignment="1">
      <alignment horizontal="center" vertical="top" wrapText="1"/>
    </xf>
    <xf numFmtId="164" fontId="8" fillId="0" borderId="20" xfId="0" applyNumberFormat="1" applyFont="1" applyFill="1" applyBorder="1" applyAlignment="1">
      <alignment horizontal="center" vertical="top" wrapText="1"/>
    </xf>
    <xf numFmtId="164" fontId="8" fillId="0" borderId="21" xfId="0" applyNumberFormat="1" applyFont="1" applyFill="1" applyBorder="1" applyAlignment="1">
      <alignment horizontal="center"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10" xfId="0" applyFill="1" applyBorder="1" applyAlignment="1">
      <alignment horizontal="left" vertical="top" wrapText="1"/>
    </xf>
    <xf numFmtId="0" fontId="0" fillId="0" borderId="12" xfId="0" applyFill="1" applyBorder="1" applyAlignment="1">
      <alignment horizontal="left" vertical="top" wrapText="1"/>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0" fillId="3" borderId="15" xfId="0" applyFill="1" applyBorder="1" applyAlignment="1">
      <alignment horizontal="left" vertical="top" wrapText="1"/>
    </xf>
    <xf numFmtId="0" fontId="0" fillId="3" borderId="18" xfId="0" applyFill="1" applyBorder="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3" borderId="12"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6" xfId="0" applyFill="1" applyBorder="1" applyAlignment="1">
      <alignment horizontal="left" vertical="top" wrapText="1"/>
    </xf>
    <xf numFmtId="0" fontId="5" fillId="0" borderId="16" xfId="0" applyFont="1" applyFill="1" applyBorder="1" applyAlignment="1">
      <alignment horizontal="left" vertical="top" wrapText="1"/>
    </xf>
    <xf numFmtId="0" fontId="5" fillId="0" borderId="0" xfId="0" applyFont="1" applyFill="1" applyBorder="1" applyAlignment="1">
      <alignment horizontal="left" vertical="top" wrapText="1"/>
    </xf>
    <xf numFmtId="164" fontId="8" fillId="0" borderId="0" xfId="0" applyNumberFormat="1" applyFont="1" applyFill="1" applyBorder="1" applyAlignment="1">
      <alignment horizontal="left" vertical="top" wrapText="1"/>
    </xf>
    <xf numFmtId="0" fontId="0" fillId="0" borderId="0" xfId="0" applyFill="1" applyBorder="1" applyAlignment="1">
      <alignment horizontal="left" vertical="top" wrapText="1"/>
    </xf>
    <xf numFmtId="164" fontId="8" fillId="0" borderId="0" xfId="0" applyNumberFormat="1" applyFont="1" applyFill="1" applyBorder="1" applyAlignment="1">
      <alignment horizontal="center" vertical="top" wrapText="1"/>
    </xf>
    <xf numFmtId="164" fontId="8" fillId="0" borderId="17" xfId="0" applyNumberFormat="1" applyFont="1" applyFill="1" applyBorder="1" applyAlignment="1">
      <alignment horizontal="left" vertical="top" wrapText="1"/>
    </xf>
    <xf numFmtId="164" fontId="6" fillId="0" borderId="0" xfId="0" applyNumberFormat="1" applyFont="1" applyFill="1" applyBorder="1" applyAlignment="1">
      <alignment horizontal="left" vertical="top" wrapText="1"/>
    </xf>
    <xf numFmtId="164" fontId="6" fillId="0" borderId="0" xfId="0" applyNumberFormat="1" applyFont="1" applyFill="1" applyBorder="1" applyAlignment="1">
      <alignment horizontal="center" vertical="top" wrapText="1"/>
    </xf>
    <xf numFmtId="0" fontId="5" fillId="0" borderId="17" xfId="0" applyFont="1" applyFill="1" applyBorder="1" applyAlignment="1">
      <alignment horizontal="left" vertical="top" wrapText="1"/>
    </xf>
    <xf numFmtId="0" fontId="4" fillId="0" borderId="14" xfId="0" applyFont="1" applyFill="1" applyBorder="1" applyAlignment="1">
      <alignment horizontal="left" vertical="top" wrapText="1"/>
    </xf>
    <xf numFmtId="0" fontId="6" fillId="0" borderId="12" xfId="0" applyFont="1" applyFill="1" applyBorder="1" applyAlignment="1">
      <alignment horizontal="left" vertical="top" wrapText="1"/>
    </xf>
    <xf numFmtId="0" fontId="0" fillId="0" borderId="13" xfId="0" applyFill="1" applyBorder="1" applyAlignment="1">
      <alignment horizontal="left" wrapText="1"/>
    </xf>
    <xf numFmtId="0" fontId="0" fillId="0" borderId="14" xfId="0" applyFill="1" applyBorder="1" applyAlignment="1">
      <alignment horizontal="left" wrapText="1"/>
    </xf>
    <xf numFmtId="0" fontId="0" fillId="0" borderId="15" xfId="0" applyFill="1" applyBorder="1" applyAlignment="1">
      <alignment horizontal="left" wrapText="1"/>
    </xf>
    <xf numFmtId="168" fontId="6" fillId="0" borderId="12" xfId="0" applyNumberFormat="1" applyFont="1" applyFill="1" applyBorder="1" applyAlignment="1">
      <alignment horizontal="left" vertical="top" wrapText="1"/>
    </xf>
    <xf numFmtId="168" fontId="6" fillId="0" borderId="9" xfId="0" applyNumberFormat="1" applyFont="1" applyFill="1" applyBorder="1" applyAlignment="1">
      <alignment horizontal="left" vertical="top" wrapText="1"/>
    </xf>
    <xf numFmtId="168" fontId="6" fillId="0" borderId="10" xfId="0" applyNumberFormat="1" applyFont="1" applyFill="1" applyBorder="1" applyAlignment="1">
      <alignment horizontal="left" vertical="top" wrapText="1"/>
    </xf>
    <xf numFmtId="166" fontId="6" fillId="0" borderId="12" xfId="0" applyNumberFormat="1" applyFont="1" applyFill="1" applyBorder="1" applyAlignment="1">
      <alignment horizontal="center" vertical="top" wrapText="1"/>
    </xf>
    <xf numFmtId="166" fontId="6" fillId="0" borderId="9" xfId="0" applyNumberFormat="1" applyFont="1" applyFill="1" applyBorder="1" applyAlignment="1">
      <alignment horizontal="center" vertical="top" wrapText="1"/>
    </xf>
    <xf numFmtId="166" fontId="6" fillId="0" borderId="10" xfId="0" applyNumberFormat="1" applyFont="1" applyFill="1" applyBorder="1" applyAlignment="1">
      <alignment horizontal="center" vertical="top" wrapText="1"/>
    </xf>
    <xf numFmtId="167" fontId="6" fillId="0" borderId="12" xfId="0" applyNumberFormat="1" applyFont="1" applyFill="1" applyBorder="1" applyAlignment="1">
      <alignment horizontal="center" vertical="top" wrapText="1"/>
    </xf>
    <xf numFmtId="167" fontId="6" fillId="0" borderId="9" xfId="0" applyNumberFormat="1" applyFont="1" applyFill="1" applyBorder="1" applyAlignment="1">
      <alignment horizontal="center" vertical="top" wrapText="1"/>
    </xf>
    <xf numFmtId="167" fontId="6" fillId="0" borderId="10" xfId="0" applyNumberFormat="1" applyFont="1" applyFill="1" applyBorder="1" applyAlignment="1">
      <alignment horizontal="center" vertical="top" wrapText="1"/>
    </xf>
    <xf numFmtId="0" fontId="4" fillId="0" borderId="6" xfId="0" applyFont="1" applyFill="1" applyBorder="1" applyAlignment="1">
      <alignment horizontal="left" vertical="top" wrapText="1"/>
    </xf>
    <xf numFmtId="0" fontId="4" fillId="0" borderId="4" xfId="0" applyFont="1" applyFill="1" applyBorder="1" applyAlignment="1">
      <alignment horizontal="left" vertical="top" wrapText="1"/>
    </xf>
    <xf numFmtId="0" fontId="6" fillId="2" borderId="8"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10" xfId="0" applyFont="1" applyFill="1" applyBorder="1" applyAlignment="1">
      <alignment horizontal="left" vertical="top" wrapText="1"/>
    </xf>
    <xf numFmtId="164" fontId="6" fillId="2" borderId="12" xfId="0" applyNumberFormat="1" applyFont="1" applyFill="1" applyBorder="1" applyAlignment="1">
      <alignment horizontal="left" vertical="top" wrapText="1"/>
    </xf>
    <xf numFmtId="164" fontId="6" fillId="2" borderId="9" xfId="0" applyNumberFormat="1" applyFont="1" applyFill="1" applyBorder="1" applyAlignment="1">
      <alignment horizontal="left" vertical="top" wrapText="1"/>
    </xf>
    <xf numFmtId="164" fontId="6" fillId="2" borderId="10" xfId="0" applyNumberFormat="1" applyFont="1" applyFill="1" applyBorder="1" applyAlignment="1">
      <alignment horizontal="left" vertical="top" wrapText="1"/>
    </xf>
    <xf numFmtId="164" fontId="7" fillId="2" borderId="12" xfId="0" applyNumberFormat="1" applyFont="1" applyFill="1" applyBorder="1" applyAlignment="1">
      <alignment horizontal="left" vertical="top" wrapText="1"/>
    </xf>
    <xf numFmtId="164" fontId="7" fillId="2" borderId="9" xfId="0" applyNumberFormat="1" applyFont="1" applyFill="1" applyBorder="1" applyAlignment="1">
      <alignment horizontal="left" vertical="top" wrapText="1"/>
    </xf>
    <xf numFmtId="164" fontId="7" fillId="2" borderId="10" xfId="0" applyNumberFormat="1" applyFont="1" applyFill="1" applyBorder="1" applyAlignment="1">
      <alignment horizontal="left" vertical="top" wrapText="1"/>
    </xf>
    <xf numFmtId="0" fontId="6" fillId="2" borderId="12" xfId="0" applyFont="1" applyFill="1" applyBorder="1" applyAlignment="1">
      <alignment horizontal="left" vertical="top" wrapText="1"/>
    </xf>
    <xf numFmtId="165" fontId="6" fillId="2" borderId="12" xfId="0" applyNumberFormat="1" applyFont="1" applyFill="1" applyBorder="1" applyAlignment="1">
      <alignment horizontal="left" vertical="top" wrapText="1"/>
    </xf>
    <xf numFmtId="165" fontId="6" fillId="2" borderId="9" xfId="0" applyNumberFormat="1" applyFont="1" applyFill="1" applyBorder="1" applyAlignment="1">
      <alignment horizontal="left" vertical="top" wrapText="1"/>
    </xf>
    <xf numFmtId="165" fontId="6" fillId="2" borderId="10" xfId="0" applyNumberFormat="1" applyFont="1" applyFill="1" applyBorder="1" applyAlignment="1">
      <alignment horizontal="left" vertical="top" wrapText="1"/>
    </xf>
    <xf numFmtId="166" fontId="6" fillId="2" borderId="12" xfId="0" applyNumberFormat="1" applyFont="1" applyFill="1" applyBorder="1" applyAlignment="1">
      <alignment horizontal="left" vertical="top" wrapText="1"/>
    </xf>
    <xf numFmtId="166" fontId="6" fillId="2" borderId="9" xfId="0" applyNumberFormat="1" applyFont="1" applyFill="1" applyBorder="1" applyAlignment="1">
      <alignment horizontal="left" vertical="top" wrapText="1"/>
    </xf>
    <xf numFmtId="166" fontId="6" fillId="2" borderId="10" xfId="0" applyNumberFormat="1" applyFont="1" applyFill="1" applyBorder="1" applyAlignment="1">
      <alignment horizontal="left" vertical="top" wrapText="1"/>
    </xf>
    <xf numFmtId="167" fontId="6" fillId="2" borderId="12" xfId="0" applyNumberFormat="1" applyFont="1" applyFill="1" applyBorder="1" applyAlignment="1">
      <alignment horizontal="left" vertical="top" wrapText="1"/>
    </xf>
    <xf numFmtId="167" fontId="6" fillId="2" borderId="10" xfId="0" applyNumberFormat="1" applyFont="1" applyFill="1" applyBorder="1" applyAlignment="1">
      <alignment horizontal="left" vertical="top" wrapText="1"/>
    </xf>
    <xf numFmtId="167" fontId="6" fillId="2" borderId="12" xfId="0" applyNumberFormat="1" applyFont="1" applyFill="1" applyBorder="1" applyAlignment="1">
      <alignment horizontal="center" vertical="top" wrapText="1"/>
    </xf>
    <xf numFmtId="167" fontId="6" fillId="2" borderId="9" xfId="0" applyNumberFormat="1" applyFont="1" applyFill="1" applyBorder="1" applyAlignment="1">
      <alignment horizontal="center" vertical="top" wrapText="1"/>
    </xf>
    <xf numFmtId="167" fontId="6" fillId="2" borderId="10" xfId="0" applyNumberFormat="1" applyFont="1" applyFill="1" applyBorder="1" applyAlignment="1">
      <alignment horizontal="center" vertical="top" wrapText="1"/>
    </xf>
    <xf numFmtId="0" fontId="0" fillId="2" borderId="12" xfId="0" applyFill="1" applyBorder="1" applyAlignment="1">
      <alignment horizontal="left" vertical="top" wrapText="1"/>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24" fillId="9" borderId="27" xfId="1" applyFont="1" applyFill="1" applyBorder="1" applyAlignment="1">
      <alignment horizontal="center" vertical="center"/>
    </xf>
    <xf numFmtId="0" fontId="27" fillId="7" borderId="32" xfId="1" applyFont="1" applyFill="1" applyBorder="1" applyAlignment="1">
      <alignment horizontal="center" vertical="center"/>
    </xf>
    <xf numFmtId="0" fontId="27" fillId="7" borderId="33" xfId="1" applyFont="1" applyFill="1" applyBorder="1" applyAlignment="1">
      <alignment horizontal="center" vertical="center"/>
    </xf>
    <xf numFmtId="0" fontId="23" fillId="0" borderId="28" xfId="1" applyFont="1" applyBorder="1" applyAlignment="1">
      <alignment horizontal="center" vertical="center"/>
    </xf>
    <xf numFmtId="0" fontId="23" fillId="0" borderId="34" xfId="1" applyFont="1" applyBorder="1" applyAlignment="1">
      <alignment horizontal="center" vertical="center"/>
    </xf>
    <xf numFmtId="0" fontId="23" fillId="0" borderId="29" xfId="1" applyFont="1" applyBorder="1" applyAlignment="1">
      <alignment horizontal="center" vertical="center"/>
    </xf>
    <xf numFmtId="14" fontId="23" fillId="0" borderId="28" xfId="1" applyNumberFormat="1" applyFont="1" applyBorder="1" applyAlignment="1">
      <alignment horizontal="center" vertical="center"/>
    </xf>
    <xf numFmtId="14" fontId="23" fillId="0" borderId="34" xfId="1" applyNumberFormat="1" applyFont="1" applyBorder="1" applyAlignment="1">
      <alignment horizontal="center" vertical="center"/>
    </xf>
    <xf numFmtId="14" fontId="23" fillId="0" borderId="29" xfId="1" applyNumberFormat="1" applyFont="1" applyBorder="1" applyAlignment="1">
      <alignment horizontal="center" vertical="center"/>
    </xf>
    <xf numFmtId="171" fontId="23" fillId="0" borderId="28" xfId="1" applyNumberFormat="1" applyFont="1" applyBorder="1" applyAlignment="1">
      <alignment horizontal="center" vertical="center"/>
    </xf>
    <xf numFmtId="171" fontId="23" fillId="0" borderId="34" xfId="1" applyNumberFormat="1" applyFont="1" applyBorder="1" applyAlignment="1">
      <alignment horizontal="center" vertical="center"/>
    </xf>
    <xf numFmtId="171" fontId="23" fillId="0" borderId="29" xfId="1" applyNumberFormat="1" applyFont="1" applyBorder="1" applyAlignment="1">
      <alignment horizontal="center" vertical="center"/>
    </xf>
    <xf numFmtId="0" fontId="23" fillId="0" borderId="28" xfId="1" applyFont="1" applyFill="1" applyBorder="1" applyAlignment="1">
      <alignment horizontal="center" vertical="center"/>
    </xf>
    <xf numFmtId="0" fontId="23" fillId="0" borderId="34" xfId="1" applyFont="1" applyFill="1" applyBorder="1" applyAlignment="1">
      <alignment horizontal="center" vertical="center"/>
    </xf>
    <xf numFmtId="0" fontId="23" fillId="0" borderId="29" xfId="1" applyFont="1" applyFill="1" applyBorder="1" applyAlignment="1">
      <alignment horizontal="center" vertical="center"/>
    </xf>
    <xf numFmtId="14" fontId="23" fillId="0" borderId="28" xfId="1" applyNumberFormat="1" applyFont="1" applyFill="1" applyBorder="1" applyAlignment="1">
      <alignment horizontal="center" vertical="center"/>
    </xf>
    <xf numFmtId="14" fontId="23" fillId="0" borderId="34" xfId="1" applyNumberFormat="1" applyFont="1" applyFill="1" applyBorder="1" applyAlignment="1">
      <alignment horizontal="center" vertical="center"/>
    </xf>
    <xf numFmtId="14" fontId="23" fillId="0" borderId="29" xfId="1" applyNumberFormat="1" applyFont="1" applyFill="1" applyBorder="1" applyAlignment="1">
      <alignment horizontal="center" vertical="center"/>
    </xf>
    <xf numFmtId="171" fontId="23" fillId="0" borderId="28" xfId="1" applyNumberFormat="1" applyFont="1" applyFill="1" applyBorder="1" applyAlignment="1">
      <alignment horizontal="center" vertical="center"/>
    </xf>
    <xf numFmtId="171" fontId="23" fillId="0" borderId="34" xfId="1" applyNumberFormat="1" applyFont="1" applyFill="1" applyBorder="1" applyAlignment="1">
      <alignment horizontal="center" vertical="center"/>
    </xf>
    <xf numFmtId="171" fontId="23" fillId="0" borderId="29" xfId="1" applyNumberFormat="1" applyFont="1" applyFill="1" applyBorder="1" applyAlignment="1">
      <alignment horizontal="center" vertical="center"/>
    </xf>
    <xf numFmtId="0" fontId="18" fillId="0" borderId="27" xfId="1" applyFont="1" applyFill="1" applyBorder="1" applyAlignment="1">
      <alignment horizontal="center" wrapText="1"/>
    </xf>
    <xf numFmtId="0" fontId="1" fillId="0" borderId="27" xfId="1" applyFill="1" applyBorder="1" applyAlignment="1">
      <alignment horizontal="center" wrapText="1"/>
    </xf>
    <xf numFmtId="0" fontId="1" fillId="0" borderId="27" xfId="1" applyBorder="1" applyAlignment="1">
      <alignment horizontal="center" wrapText="1"/>
    </xf>
    <xf numFmtId="0" fontId="19" fillId="0" borderId="28" xfId="1" applyFont="1" applyBorder="1" applyAlignment="1">
      <alignment horizontal="center"/>
    </xf>
    <xf numFmtId="0" fontId="19" fillId="0" borderId="29" xfId="1" applyFont="1" applyBorder="1" applyAlignment="1">
      <alignment horizontal="center"/>
    </xf>
    <xf numFmtId="0" fontId="23" fillId="0" borderId="28" xfId="1" applyFont="1" applyBorder="1" applyAlignment="1">
      <alignment horizontal="left" vertical="center" wrapText="1"/>
    </xf>
    <xf numFmtId="0" fontId="23" fillId="0" borderId="34" xfId="1" applyFont="1" applyBorder="1" applyAlignment="1">
      <alignment horizontal="left" vertical="center"/>
    </xf>
    <xf numFmtId="0" fontId="23" fillId="0" borderId="29" xfId="1" applyFont="1" applyBorder="1" applyAlignment="1">
      <alignment horizontal="left" vertical="center"/>
    </xf>
    <xf numFmtId="0" fontId="23" fillId="0" borderId="28" xfId="1" applyFont="1" applyFill="1" applyBorder="1" applyAlignment="1">
      <alignment horizontal="left" vertical="center" wrapText="1"/>
    </xf>
    <xf numFmtId="0" fontId="23" fillId="0" borderId="34" xfId="1" applyFont="1" applyFill="1" applyBorder="1" applyAlignment="1">
      <alignment horizontal="left" vertical="center"/>
    </xf>
    <xf numFmtId="0" fontId="23" fillId="0" borderId="29" xfId="1" applyFont="1" applyFill="1" applyBorder="1" applyAlignment="1">
      <alignment horizontal="left" vertical="center"/>
    </xf>
  </cellXfs>
  <cellStyles count="6">
    <cellStyle name="Normal" xfId="0" builtinId="0"/>
    <cellStyle name="Normal_Sheet2" xfId="3"/>
    <cellStyle name="常规 2" xfId="1"/>
    <cellStyle name="常规 2 2" xfId="4"/>
    <cellStyle name="常规 3" xfId="2"/>
    <cellStyle name="常规 3 4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50"/>
  <sheetViews>
    <sheetView topLeftCell="A13" workbookViewId="0">
      <selection activeCell="N17" sqref="N17:Q40"/>
    </sheetView>
  </sheetViews>
  <sheetFormatPr defaultRowHeight="13.2"/>
  <cols>
    <col min="1" max="1" width="20.44140625" customWidth="1"/>
    <col min="2" max="37" width="8.77734375" customWidth="1"/>
  </cols>
  <sheetData>
    <row r="1" spans="1:35" ht="12.9" customHeight="1">
      <c r="A1" s="1" t="s">
        <v>0</v>
      </c>
    </row>
    <row r="2" spans="1:35" ht="12.9" customHeight="1">
      <c r="A2" s="2" t="s">
        <v>1</v>
      </c>
    </row>
    <row r="3" spans="1:35" ht="12.9" customHeight="1">
      <c r="A3" s="3" t="s">
        <v>2</v>
      </c>
    </row>
    <row r="4" spans="1:35" ht="11.1" customHeight="1">
      <c r="A4" s="185" t="s">
        <v>3</v>
      </c>
      <c r="B4" s="186"/>
      <c r="C4" s="160"/>
      <c r="D4" s="159" t="s">
        <v>4</v>
      </c>
      <c r="E4" s="186"/>
      <c r="F4" s="160"/>
      <c r="G4" s="159" t="s">
        <v>5</v>
      </c>
      <c r="H4" s="186"/>
      <c r="I4" s="160"/>
      <c r="J4" s="159" t="s">
        <v>6</v>
      </c>
      <c r="K4" s="186"/>
      <c r="L4" s="186"/>
      <c r="M4" s="186"/>
      <c r="N4" s="186"/>
      <c r="O4" s="186"/>
      <c r="P4" s="160"/>
      <c r="Q4" s="159" t="s">
        <v>7</v>
      </c>
      <c r="R4" s="186"/>
      <c r="S4" s="160"/>
      <c r="T4" s="159" t="s">
        <v>8</v>
      </c>
      <c r="U4" s="186"/>
      <c r="V4" s="186"/>
      <c r="W4" s="160"/>
      <c r="X4" s="159" t="s">
        <v>9</v>
      </c>
      <c r="Y4" s="160"/>
      <c r="Z4" s="159" t="s">
        <v>10</v>
      </c>
      <c r="AA4" s="186"/>
      <c r="AB4" s="160"/>
      <c r="AC4" s="159" t="s">
        <v>11</v>
      </c>
      <c r="AD4" s="186"/>
      <c r="AE4" s="186"/>
      <c r="AF4" s="186"/>
      <c r="AG4" s="160"/>
      <c r="AH4" s="159" t="s">
        <v>12</v>
      </c>
      <c r="AI4" s="160"/>
    </row>
    <row r="5" spans="1:35" ht="17.100000000000001" customHeight="1">
      <c r="A5" s="161" t="s">
        <v>370</v>
      </c>
      <c r="B5" s="162"/>
      <c r="C5" s="163"/>
      <c r="D5" s="164">
        <v>723</v>
      </c>
      <c r="E5" s="165"/>
      <c r="F5" s="166"/>
      <c r="G5" s="167">
        <v>3570518</v>
      </c>
      <c r="H5" s="168"/>
      <c r="I5" s="169"/>
      <c r="J5" s="170" t="s">
        <v>371</v>
      </c>
      <c r="K5" s="162"/>
      <c r="L5" s="162"/>
      <c r="M5" s="162"/>
      <c r="N5" s="162"/>
      <c r="O5" s="162"/>
      <c r="P5" s="163"/>
      <c r="Q5" s="171">
        <v>43793</v>
      </c>
      <c r="R5" s="172"/>
      <c r="S5" s="173"/>
      <c r="T5" s="174">
        <v>4256.25</v>
      </c>
      <c r="U5" s="175"/>
      <c r="V5" s="175"/>
      <c r="W5" s="176"/>
      <c r="X5" s="177">
        <v>425.62</v>
      </c>
      <c r="Y5" s="178"/>
      <c r="Z5" s="179">
        <v>0</v>
      </c>
      <c r="AA5" s="180"/>
      <c r="AB5" s="181"/>
      <c r="AC5" s="182"/>
      <c r="AD5" s="183"/>
      <c r="AE5" s="183"/>
      <c r="AF5" s="183"/>
      <c r="AG5" s="184"/>
      <c r="AH5" s="182"/>
      <c r="AI5" s="184"/>
    </row>
    <row r="6" spans="1:35" ht="17.100000000000001" customHeight="1">
      <c r="A6" s="4"/>
      <c r="B6" s="87" t="s">
        <v>13</v>
      </c>
      <c r="C6" s="82"/>
      <c r="D6" s="82"/>
      <c r="E6" s="82"/>
      <c r="F6" s="82"/>
      <c r="G6" s="83"/>
      <c r="H6" s="87" t="s">
        <v>14</v>
      </c>
      <c r="I6" s="83"/>
      <c r="J6" s="87" t="s">
        <v>15</v>
      </c>
      <c r="K6" s="82"/>
      <c r="L6" s="83"/>
      <c r="M6" s="87" t="s">
        <v>16</v>
      </c>
      <c r="N6" s="83"/>
      <c r="O6" s="87" t="s">
        <v>17</v>
      </c>
      <c r="P6" s="82"/>
      <c r="Q6" s="82"/>
      <c r="R6" s="83"/>
      <c r="S6" s="87" t="s">
        <v>18</v>
      </c>
      <c r="T6" s="82"/>
      <c r="U6" s="83"/>
      <c r="V6" s="87" t="s">
        <v>19</v>
      </c>
      <c r="W6" s="82"/>
      <c r="X6" s="82"/>
      <c r="Y6" s="82"/>
      <c r="Z6" s="82"/>
      <c r="AA6" s="83"/>
      <c r="AB6" s="87" t="s">
        <v>20</v>
      </c>
      <c r="AC6" s="82"/>
      <c r="AD6" s="82"/>
      <c r="AE6" s="83"/>
      <c r="AF6" s="5" t="s">
        <v>21</v>
      </c>
      <c r="AG6" s="87" t="s">
        <v>22</v>
      </c>
      <c r="AH6" s="82"/>
      <c r="AI6" s="83"/>
    </row>
    <row r="7" spans="1:35" ht="17.100000000000001" customHeight="1">
      <c r="A7" s="6"/>
      <c r="B7" s="150">
        <v>723112374</v>
      </c>
      <c r="C7" s="151"/>
      <c r="D7" s="151"/>
      <c r="E7" s="151"/>
      <c r="F7" s="151"/>
      <c r="G7" s="152"/>
      <c r="H7" s="59">
        <v>337</v>
      </c>
      <c r="I7" s="61"/>
      <c r="J7" s="59">
        <v>114</v>
      </c>
      <c r="K7" s="60"/>
      <c r="L7" s="61"/>
      <c r="M7" s="59">
        <v>114</v>
      </c>
      <c r="N7" s="61"/>
      <c r="O7" s="59">
        <v>223</v>
      </c>
      <c r="P7" s="60"/>
      <c r="Q7" s="60"/>
      <c r="R7" s="61"/>
      <c r="S7" s="59">
        <v>17</v>
      </c>
      <c r="T7" s="60"/>
      <c r="U7" s="61"/>
      <c r="V7" s="59">
        <v>207</v>
      </c>
      <c r="W7" s="60"/>
      <c r="X7" s="60"/>
      <c r="Y7" s="60"/>
      <c r="Z7" s="60"/>
      <c r="AA7" s="61"/>
      <c r="AB7" s="153">
        <v>4256.25</v>
      </c>
      <c r="AC7" s="154"/>
      <c r="AD7" s="154"/>
      <c r="AE7" s="155"/>
      <c r="AF7" s="7">
        <v>425.62</v>
      </c>
      <c r="AG7" s="156">
        <v>0</v>
      </c>
      <c r="AH7" s="157"/>
      <c r="AI7" s="158"/>
    </row>
    <row r="8" spans="1:35" ht="17.100000000000001" customHeight="1">
      <c r="A8" s="147"/>
      <c r="B8" s="148"/>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9"/>
    </row>
    <row r="9" spans="1:35" ht="17.100000000000001" customHeight="1">
      <c r="A9" s="132"/>
      <c r="B9" s="134"/>
      <c r="C9" s="87" t="s">
        <v>23</v>
      </c>
      <c r="D9" s="83"/>
      <c r="E9" s="87" t="s">
        <v>24</v>
      </c>
      <c r="F9" s="83"/>
      <c r="G9" s="87" t="s">
        <v>25</v>
      </c>
      <c r="H9" s="83"/>
      <c r="I9" s="87" t="s">
        <v>14</v>
      </c>
      <c r="J9" s="82"/>
      <c r="K9" s="83"/>
      <c r="L9" s="87" t="s">
        <v>15</v>
      </c>
      <c r="M9" s="83"/>
      <c r="N9" s="87" t="s">
        <v>16</v>
      </c>
      <c r="O9" s="82"/>
      <c r="P9" s="82"/>
      <c r="Q9" s="83"/>
      <c r="R9" s="87" t="s">
        <v>17</v>
      </c>
      <c r="S9" s="83"/>
      <c r="T9" s="87" t="s">
        <v>18</v>
      </c>
      <c r="U9" s="82"/>
      <c r="V9" s="82"/>
      <c r="W9" s="82"/>
      <c r="X9" s="83"/>
      <c r="Y9" s="87" t="s">
        <v>26</v>
      </c>
      <c r="Z9" s="82"/>
      <c r="AA9" s="82"/>
      <c r="AB9" s="82"/>
      <c r="AC9" s="83"/>
      <c r="AD9" s="5" t="s">
        <v>27</v>
      </c>
      <c r="AE9" s="87" t="s">
        <v>28</v>
      </c>
      <c r="AF9" s="82"/>
      <c r="AG9" s="82"/>
      <c r="AH9" s="83"/>
    </row>
    <row r="10" spans="1:35" ht="17.100000000000001" customHeight="1">
      <c r="A10" s="120"/>
      <c r="B10" s="122"/>
      <c r="C10" s="102">
        <v>2850</v>
      </c>
      <c r="D10" s="103"/>
      <c r="E10" s="56">
        <v>607</v>
      </c>
      <c r="F10" s="58"/>
      <c r="G10" s="146" t="s">
        <v>372</v>
      </c>
      <c r="H10" s="55"/>
      <c r="I10" s="59">
        <v>62</v>
      </c>
      <c r="J10" s="60"/>
      <c r="K10" s="61"/>
      <c r="L10" s="59">
        <v>60</v>
      </c>
      <c r="M10" s="61"/>
      <c r="N10" s="62">
        <v>60</v>
      </c>
      <c r="O10" s="63"/>
      <c r="P10" s="63"/>
      <c r="Q10" s="64"/>
      <c r="R10" s="59">
        <v>2</v>
      </c>
      <c r="S10" s="61"/>
      <c r="T10" s="62">
        <v>3</v>
      </c>
      <c r="U10" s="63"/>
      <c r="V10" s="63"/>
      <c r="W10" s="63"/>
      <c r="X10" s="64"/>
      <c r="Y10" s="62">
        <v>0</v>
      </c>
      <c r="Z10" s="63"/>
      <c r="AA10" s="63"/>
      <c r="AB10" s="63"/>
      <c r="AC10" s="64"/>
      <c r="AD10" s="8">
        <v>43724</v>
      </c>
      <c r="AE10" s="105">
        <v>43732</v>
      </c>
      <c r="AF10" s="106"/>
      <c r="AG10" s="106"/>
      <c r="AH10" s="107"/>
    </row>
    <row r="11" spans="1:35" ht="17.100000000000001" customHeight="1">
      <c r="A11" s="91" t="s">
        <v>30</v>
      </c>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3"/>
    </row>
    <row r="12" spans="1:35" ht="17.100000000000001" customHeight="1">
      <c r="A12" s="128"/>
      <c r="B12" s="130"/>
      <c r="C12" s="47">
        <v>2852</v>
      </c>
      <c r="D12" s="49"/>
      <c r="E12" s="47">
        <v>605</v>
      </c>
      <c r="F12" s="49"/>
      <c r="G12" s="96" t="s">
        <v>31</v>
      </c>
      <c r="H12" s="46"/>
      <c r="I12" s="50">
        <v>46</v>
      </c>
      <c r="J12" s="51"/>
      <c r="K12" s="52"/>
      <c r="L12" s="50">
        <v>18</v>
      </c>
      <c r="M12" s="52"/>
      <c r="N12" s="50">
        <v>18</v>
      </c>
      <c r="O12" s="51"/>
      <c r="P12" s="51"/>
      <c r="Q12" s="52"/>
      <c r="R12" s="50">
        <v>28</v>
      </c>
      <c r="S12" s="52"/>
      <c r="T12" s="50">
        <v>2</v>
      </c>
      <c r="U12" s="51"/>
      <c r="V12" s="51"/>
      <c r="W12" s="51"/>
      <c r="X12" s="52"/>
      <c r="Y12" s="50">
        <v>26</v>
      </c>
      <c r="Z12" s="51"/>
      <c r="AA12" s="51"/>
      <c r="AB12" s="51"/>
      <c r="AC12" s="52"/>
      <c r="AD12" s="9">
        <v>43724</v>
      </c>
      <c r="AE12" s="97">
        <v>43732</v>
      </c>
      <c r="AF12" s="98"/>
      <c r="AG12" s="98"/>
      <c r="AH12" s="99"/>
    </row>
    <row r="13" spans="1:35" ht="17.100000000000001" customHeight="1">
      <c r="A13" s="91" t="s">
        <v>30</v>
      </c>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3"/>
    </row>
    <row r="14" spans="1:35" ht="14.1" customHeight="1">
      <c r="A14" s="120"/>
      <c r="B14" s="122"/>
      <c r="C14" s="102">
        <v>2852</v>
      </c>
      <c r="D14" s="103"/>
      <c r="E14" s="56">
        <v>704</v>
      </c>
      <c r="F14" s="58"/>
      <c r="G14" s="104" t="s">
        <v>29</v>
      </c>
      <c r="H14" s="55"/>
      <c r="I14" s="59">
        <v>94</v>
      </c>
      <c r="J14" s="60"/>
      <c r="K14" s="61"/>
      <c r="L14" s="59">
        <v>0</v>
      </c>
      <c r="M14" s="61"/>
      <c r="N14" s="62">
        <v>0</v>
      </c>
      <c r="O14" s="63"/>
      <c r="P14" s="63"/>
      <c r="Q14" s="64"/>
      <c r="R14" s="59">
        <v>94</v>
      </c>
      <c r="S14" s="61"/>
      <c r="T14" s="62">
        <v>5</v>
      </c>
      <c r="U14" s="63"/>
      <c r="V14" s="63"/>
      <c r="W14" s="63"/>
      <c r="X14" s="64"/>
      <c r="Y14" s="62">
        <v>89</v>
      </c>
      <c r="Z14" s="63"/>
      <c r="AA14" s="63"/>
      <c r="AB14" s="63"/>
      <c r="AC14" s="64"/>
      <c r="AD14" s="8">
        <v>43724</v>
      </c>
      <c r="AE14" s="105">
        <v>43732</v>
      </c>
      <c r="AF14" s="106"/>
      <c r="AG14" s="106"/>
      <c r="AH14" s="107"/>
    </row>
    <row r="15" spans="1:35" ht="12" customHeight="1">
      <c r="A15" s="65"/>
      <c r="B15" s="66"/>
      <c r="C15" s="66"/>
      <c r="D15" s="66"/>
      <c r="E15" s="66"/>
      <c r="F15" s="66"/>
      <c r="G15" s="66"/>
      <c r="H15" s="66"/>
      <c r="I15" s="66"/>
      <c r="J15" s="66"/>
      <c r="K15" s="66"/>
      <c r="L15" s="66"/>
      <c r="M15" s="66"/>
      <c r="N15" s="66"/>
      <c r="O15" s="66"/>
      <c r="P15" s="66"/>
      <c r="Q15" s="66"/>
      <c r="R15" s="145" t="s">
        <v>30</v>
      </c>
      <c r="S15" s="145"/>
      <c r="T15" s="145"/>
      <c r="U15" s="66"/>
      <c r="V15" s="66"/>
      <c r="W15" s="66"/>
      <c r="X15" s="66"/>
      <c r="Y15" s="66"/>
      <c r="Z15" s="66"/>
      <c r="AA15" s="66"/>
      <c r="AB15" s="66"/>
      <c r="AC15" s="66"/>
      <c r="AD15" s="66"/>
      <c r="AE15" s="66"/>
      <c r="AF15" s="66"/>
      <c r="AG15" s="66"/>
      <c r="AH15" s="67"/>
    </row>
    <row r="16" spans="1:35" ht="11.1" customHeight="1">
      <c r="A16" s="136" t="s">
        <v>32</v>
      </c>
      <c r="B16" s="137"/>
      <c r="C16" s="137"/>
      <c r="D16" s="137"/>
      <c r="E16" s="137"/>
      <c r="F16" s="137"/>
      <c r="G16" s="137"/>
      <c r="H16" s="137"/>
      <c r="I16" s="137" t="s">
        <v>33</v>
      </c>
      <c r="J16" s="137"/>
      <c r="K16" s="137"/>
      <c r="L16" s="139"/>
      <c r="M16" s="139"/>
      <c r="N16" s="137" t="s">
        <v>14</v>
      </c>
      <c r="O16" s="137"/>
      <c r="P16" s="137"/>
      <c r="Q16" s="137"/>
      <c r="R16" s="137" t="s">
        <v>15</v>
      </c>
      <c r="S16" s="137"/>
      <c r="T16" s="137"/>
      <c r="U16" s="139"/>
      <c r="V16" s="139"/>
      <c r="W16" s="137" t="s">
        <v>16</v>
      </c>
      <c r="X16" s="137"/>
      <c r="Y16" s="137"/>
      <c r="Z16" s="137"/>
      <c r="AA16" s="137"/>
      <c r="AB16" s="139"/>
      <c r="AC16" s="139"/>
      <c r="AD16" s="137" t="s">
        <v>17</v>
      </c>
      <c r="AE16" s="137"/>
      <c r="AF16" s="137"/>
      <c r="AG16" s="137"/>
      <c r="AH16" s="144"/>
    </row>
    <row r="17" spans="1:34" ht="11.1" customHeight="1">
      <c r="A17" s="136" t="s">
        <v>34</v>
      </c>
      <c r="B17" s="137"/>
      <c r="C17" s="137"/>
      <c r="D17" s="137"/>
      <c r="E17" s="137"/>
      <c r="F17" s="137"/>
      <c r="G17" s="137"/>
      <c r="H17" s="137"/>
      <c r="I17" s="142">
        <v>16217967</v>
      </c>
      <c r="J17" s="142"/>
      <c r="K17" s="142"/>
      <c r="L17" s="139"/>
      <c r="M17" s="139"/>
      <c r="N17" s="142">
        <v>2</v>
      </c>
      <c r="O17" s="142"/>
      <c r="P17" s="142"/>
      <c r="Q17" s="142"/>
      <c r="R17" s="143">
        <v>0</v>
      </c>
      <c r="S17" s="143"/>
      <c r="T17" s="143"/>
      <c r="U17" s="139"/>
      <c r="V17" s="139"/>
      <c r="W17" s="140">
        <v>0</v>
      </c>
      <c r="X17" s="140"/>
      <c r="Y17" s="140"/>
      <c r="Z17" s="140"/>
      <c r="AA17" s="140"/>
      <c r="AB17" s="139"/>
      <c r="AC17" s="139"/>
      <c r="AD17" s="138">
        <v>2</v>
      </c>
      <c r="AE17" s="138"/>
      <c r="AF17" s="138"/>
      <c r="AG17" s="138"/>
      <c r="AH17" s="141"/>
    </row>
    <row r="18" spans="1:34" ht="11.1" customHeight="1">
      <c r="A18" s="136" t="s">
        <v>35</v>
      </c>
      <c r="B18" s="137"/>
      <c r="C18" s="137"/>
      <c r="D18" s="137"/>
      <c r="E18" s="137"/>
      <c r="F18" s="137"/>
      <c r="G18" s="137"/>
      <c r="H18" s="137"/>
      <c r="I18" s="138">
        <v>16217974</v>
      </c>
      <c r="J18" s="138"/>
      <c r="K18" s="138"/>
      <c r="L18" s="139"/>
      <c r="M18" s="139"/>
      <c r="N18" s="138">
        <v>2</v>
      </c>
      <c r="O18" s="138"/>
      <c r="P18" s="138"/>
      <c r="Q18" s="138"/>
      <c r="R18" s="140">
        <v>0</v>
      </c>
      <c r="S18" s="140"/>
      <c r="T18" s="140"/>
      <c r="U18" s="139"/>
      <c r="V18" s="139"/>
      <c r="W18" s="140">
        <v>0</v>
      </c>
      <c r="X18" s="140"/>
      <c r="Y18" s="140"/>
      <c r="Z18" s="140"/>
      <c r="AA18" s="140"/>
      <c r="AB18" s="139"/>
      <c r="AC18" s="139"/>
      <c r="AD18" s="138">
        <v>2</v>
      </c>
      <c r="AE18" s="138"/>
      <c r="AF18" s="138"/>
      <c r="AG18" s="138"/>
      <c r="AH18" s="141"/>
    </row>
    <row r="19" spans="1:34" ht="11.1" customHeight="1">
      <c r="A19" s="136" t="s">
        <v>36</v>
      </c>
      <c r="B19" s="137"/>
      <c r="C19" s="137"/>
      <c r="D19" s="137"/>
      <c r="E19" s="137"/>
      <c r="F19" s="137"/>
      <c r="G19" s="137"/>
      <c r="H19" s="137"/>
      <c r="I19" s="142">
        <v>16217978</v>
      </c>
      <c r="J19" s="142"/>
      <c r="K19" s="142"/>
      <c r="L19" s="139"/>
      <c r="M19" s="139"/>
      <c r="N19" s="142">
        <v>2</v>
      </c>
      <c r="O19" s="142"/>
      <c r="P19" s="142"/>
      <c r="Q19" s="142"/>
      <c r="R19" s="143">
        <v>0</v>
      </c>
      <c r="S19" s="143"/>
      <c r="T19" s="143"/>
      <c r="U19" s="139"/>
      <c r="V19" s="139"/>
      <c r="W19" s="140">
        <v>0</v>
      </c>
      <c r="X19" s="140"/>
      <c r="Y19" s="140"/>
      <c r="Z19" s="140"/>
      <c r="AA19" s="140"/>
      <c r="AB19" s="139"/>
      <c r="AC19" s="139"/>
      <c r="AD19" s="138">
        <v>2</v>
      </c>
      <c r="AE19" s="138"/>
      <c r="AF19" s="138"/>
      <c r="AG19" s="138"/>
      <c r="AH19" s="141"/>
    </row>
    <row r="20" spans="1:34" ht="11.1" customHeight="1">
      <c r="A20" s="136" t="s">
        <v>37</v>
      </c>
      <c r="B20" s="137"/>
      <c r="C20" s="137"/>
      <c r="D20" s="137"/>
      <c r="E20" s="137"/>
      <c r="F20" s="137"/>
      <c r="G20" s="137"/>
      <c r="H20" s="137"/>
      <c r="I20" s="138">
        <v>16217991</v>
      </c>
      <c r="J20" s="138"/>
      <c r="K20" s="138"/>
      <c r="L20" s="139"/>
      <c r="M20" s="139"/>
      <c r="N20" s="138">
        <v>2</v>
      </c>
      <c r="O20" s="138"/>
      <c r="P20" s="138"/>
      <c r="Q20" s="138"/>
      <c r="R20" s="140">
        <v>0</v>
      </c>
      <c r="S20" s="140"/>
      <c r="T20" s="140"/>
      <c r="U20" s="139"/>
      <c r="V20" s="139"/>
      <c r="W20" s="140">
        <v>0</v>
      </c>
      <c r="X20" s="140"/>
      <c r="Y20" s="140"/>
      <c r="Z20" s="140"/>
      <c r="AA20" s="140"/>
      <c r="AB20" s="139"/>
      <c r="AC20" s="139"/>
      <c r="AD20" s="138">
        <v>2</v>
      </c>
      <c r="AE20" s="138"/>
      <c r="AF20" s="138"/>
      <c r="AG20" s="138"/>
      <c r="AH20" s="141"/>
    </row>
    <row r="21" spans="1:34" ht="11.1" customHeight="1">
      <c r="A21" s="136" t="s">
        <v>38</v>
      </c>
      <c r="B21" s="137"/>
      <c r="C21" s="137"/>
      <c r="D21" s="137"/>
      <c r="E21" s="137"/>
      <c r="F21" s="137"/>
      <c r="G21" s="137"/>
      <c r="H21" s="137"/>
      <c r="I21" s="142">
        <v>16218001</v>
      </c>
      <c r="J21" s="142"/>
      <c r="K21" s="142"/>
      <c r="L21" s="139"/>
      <c r="M21" s="139"/>
      <c r="N21" s="142">
        <v>2</v>
      </c>
      <c r="O21" s="142"/>
      <c r="P21" s="142"/>
      <c r="Q21" s="142"/>
      <c r="R21" s="143">
        <v>0</v>
      </c>
      <c r="S21" s="143"/>
      <c r="T21" s="143"/>
      <c r="U21" s="139"/>
      <c r="V21" s="139"/>
      <c r="W21" s="140">
        <v>0</v>
      </c>
      <c r="X21" s="140"/>
      <c r="Y21" s="140"/>
      <c r="Z21" s="140"/>
      <c r="AA21" s="140"/>
      <c r="AB21" s="139"/>
      <c r="AC21" s="139"/>
      <c r="AD21" s="138">
        <v>2</v>
      </c>
      <c r="AE21" s="138"/>
      <c r="AF21" s="138"/>
      <c r="AG21" s="138"/>
      <c r="AH21" s="141"/>
    </row>
    <row r="22" spans="1:34" ht="11.1" customHeight="1">
      <c r="A22" s="136" t="s">
        <v>39</v>
      </c>
      <c r="B22" s="137"/>
      <c r="C22" s="137"/>
      <c r="D22" s="137"/>
      <c r="E22" s="137"/>
      <c r="F22" s="137"/>
      <c r="G22" s="137"/>
      <c r="H22" s="137"/>
      <c r="I22" s="138">
        <v>16218012</v>
      </c>
      <c r="J22" s="138"/>
      <c r="K22" s="138"/>
      <c r="L22" s="139"/>
      <c r="M22" s="139"/>
      <c r="N22" s="138">
        <v>2</v>
      </c>
      <c r="O22" s="138"/>
      <c r="P22" s="138"/>
      <c r="Q22" s="138"/>
      <c r="R22" s="140">
        <v>0</v>
      </c>
      <c r="S22" s="140"/>
      <c r="T22" s="140"/>
      <c r="U22" s="139"/>
      <c r="V22" s="139"/>
      <c r="W22" s="140">
        <v>0</v>
      </c>
      <c r="X22" s="140"/>
      <c r="Y22" s="140"/>
      <c r="Z22" s="140"/>
      <c r="AA22" s="140"/>
      <c r="AB22" s="139"/>
      <c r="AC22" s="139"/>
      <c r="AD22" s="138">
        <v>2</v>
      </c>
      <c r="AE22" s="138"/>
      <c r="AF22" s="138"/>
      <c r="AG22" s="138"/>
      <c r="AH22" s="141"/>
    </row>
    <row r="23" spans="1:34" ht="11.1" customHeight="1">
      <c r="A23" s="136" t="s">
        <v>40</v>
      </c>
      <c r="B23" s="137"/>
      <c r="C23" s="137"/>
      <c r="D23" s="137"/>
      <c r="E23" s="137"/>
      <c r="F23" s="137"/>
      <c r="G23" s="137"/>
      <c r="H23" s="137"/>
      <c r="I23" s="142">
        <v>16218015</v>
      </c>
      <c r="J23" s="142"/>
      <c r="K23" s="142"/>
      <c r="L23" s="139"/>
      <c r="M23" s="139"/>
      <c r="N23" s="142">
        <v>2</v>
      </c>
      <c r="O23" s="142"/>
      <c r="P23" s="142"/>
      <c r="Q23" s="142"/>
      <c r="R23" s="143">
        <v>0</v>
      </c>
      <c r="S23" s="143"/>
      <c r="T23" s="143"/>
      <c r="U23" s="139"/>
      <c r="V23" s="139"/>
      <c r="W23" s="140">
        <v>0</v>
      </c>
      <c r="X23" s="140"/>
      <c r="Y23" s="140"/>
      <c r="Z23" s="140"/>
      <c r="AA23" s="140"/>
      <c r="AB23" s="139"/>
      <c r="AC23" s="139"/>
      <c r="AD23" s="138">
        <v>2</v>
      </c>
      <c r="AE23" s="138"/>
      <c r="AF23" s="138"/>
      <c r="AG23" s="138"/>
      <c r="AH23" s="141"/>
    </row>
    <row r="24" spans="1:34" ht="11.1" customHeight="1">
      <c r="A24" s="136" t="s">
        <v>41</v>
      </c>
      <c r="B24" s="137"/>
      <c r="C24" s="137"/>
      <c r="D24" s="137"/>
      <c r="E24" s="137"/>
      <c r="F24" s="137"/>
      <c r="G24" s="137"/>
      <c r="H24" s="137"/>
      <c r="I24" s="138">
        <v>16218034</v>
      </c>
      <c r="J24" s="138"/>
      <c r="K24" s="138"/>
      <c r="L24" s="139"/>
      <c r="M24" s="139"/>
      <c r="N24" s="138">
        <v>2</v>
      </c>
      <c r="O24" s="138"/>
      <c r="P24" s="138"/>
      <c r="Q24" s="138"/>
      <c r="R24" s="140">
        <v>0</v>
      </c>
      <c r="S24" s="140"/>
      <c r="T24" s="140"/>
      <c r="U24" s="139"/>
      <c r="V24" s="139"/>
      <c r="W24" s="140">
        <v>0</v>
      </c>
      <c r="X24" s="140"/>
      <c r="Y24" s="140"/>
      <c r="Z24" s="140"/>
      <c r="AA24" s="140"/>
      <c r="AB24" s="139"/>
      <c r="AC24" s="139"/>
      <c r="AD24" s="138">
        <v>2</v>
      </c>
      <c r="AE24" s="138"/>
      <c r="AF24" s="138"/>
      <c r="AG24" s="138"/>
      <c r="AH24" s="141"/>
    </row>
    <row r="25" spans="1:34" ht="11.1" customHeight="1">
      <c r="A25" s="136" t="s">
        <v>42</v>
      </c>
      <c r="B25" s="137"/>
      <c r="C25" s="137"/>
      <c r="D25" s="137"/>
      <c r="E25" s="137"/>
      <c r="F25" s="137"/>
      <c r="G25" s="137"/>
      <c r="H25" s="137"/>
      <c r="I25" s="142">
        <v>16218050</v>
      </c>
      <c r="J25" s="142"/>
      <c r="K25" s="142"/>
      <c r="L25" s="139"/>
      <c r="M25" s="139"/>
      <c r="N25" s="142">
        <v>2</v>
      </c>
      <c r="O25" s="142"/>
      <c r="P25" s="142"/>
      <c r="Q25" s="142"/>
      <c r="R25" s="143">
        <v>0</v>
      </c>
      <c r="S25" s="143"/>
      <c r="T25" s="143"/>
      <c r="U25" s="139"/>
      <c r="V25" s="139"/>
      <c r="W25" s="140">
        <v>0</v>
      </c>
      <c r="X25" s="140"/>
      <c r="Y25" s="140"/>
      <c r="Z25" s="140"/>
      <c r="AA25" s="140"/>
      <c r="AB25" s="139"/>
      <c r="AC25" s="139"/>
      <c r="AD25" s="138">
        <v>2</v>
      </c>
      <c r="AE25" s="138"/>
      <c r="AF25" s="138"/>
      <c r="AG25" s="138"/>
      <c r="AH25" s="141"/>
    </row>
    <row r="26" spans="1:34" ht="11.1" customHeight="1">
      <c r="A26" s="136" t="s">
        <v>43</v>
      </c>
      <c r="B26" s="137"/>
      <c r="C26" s="137"/>
      <c r="D26" s="137"/>
      <c r="E26" s="137"/>
      <c r="F26" s="137"/>
      <c r="G26" s="137"/>
      <c r="H26" s="137"/>
      <c r="I26" s="138">
        <v>16218091</v>
      </c>
      <c r="J26" s="138"/>
      <c r="K26" s="138"/>
      <c r="L26" s="139"/>
      <c r="M26" s="139"/>
      <c r="N26" s="138">
        <v>2</v>
      </c>
      <c r="O26" s="138"/>
      <c r="P26" s="138"/>
      <c r="Q26" s="138"/>
      <c r="R26" s="140">
        <v>0</v>
      </c>
      <c r="S26" s="140"/>
      <c r="T26" s="140"/>
      <c r="U26" s="139"/>
      <c r="V26" s="139"/>
      <c r="W26" s="140">
        <v>0</v>
      </c>
      <c r="X26" s="140"/>
      <c r="Y26" s="140"/>
      <c r="Z26" s="140"/>
      <c r="AA26" s="140"/>
      <c r="AB26" s="139"/>
      <c r="AC26" s="139"/>
      <c r="AD26" s="138">
        <v>2</v>
      </c>
      <c r="AE26" s="138"/>
      <c r="AF26" s="138"/>
      <c r="AG26" s="138"/>
      <c r="AH26" s="141"/>
    </row>
    <row r="27" spans="1:34" ht="11.1" customHeight="1">
      <c r="A27" s="136" t="s">
        <v>44</v>
      </c>
      <c r="B27" s="137"/>
      <c r="C27" s="137"/>
      <c r="D27" s="137"/>
      <c r="E27" s="137"/>
      <c r="F27" s="137"/>
      <c r="G27" s="137"/>
      <c r="H27" s="137"/>
      <c r="I27" s="142">
        <v>16218101</v>
      </c>
      <c r="J27" s="142"/>
      <c r="K27" s="142"/>
      <c r="L27" s="139"/>
      <c r="M27" s="139"/>
      <c r="N27" s="142">
        <v>2</v>
      </c>
      <c r="O27" s="142"/>
      <c r="P27" s="142"/>
      <c r="Q27" s="142"/>
      <c r="R27" s="143">
        <v>0</v>
      </c>
      <c r="S27" s="143"/>
      <c r="T27" s="143"/>
      <c r="U27" s="139"/>
      <c r="V27" s="139"/>
      <c r="W27" s="140">
        <v>0</v>
      </c>
      <c r="X27" s="140"/>
      <c r="Y27" s="140"/>
      <c r="Z27" s="140"/>
      <c r="AA27" s="140"/>
      <c r="AB27" s="139"/>
      <c r="AC27" s="139"/>
      <c r="AD27" s="138">
        <v>2</v>
      </c>
      <c r="AE27" s="138"/>
      <c r="AF27" s="138"/>
      <c r="AG27" s="138"/>
      <c r="AH27" s="141"/>
    </row>
    <row r="28" spans="1:34" ht="11.1" customHeight="1">
      <c r="A28" s="136" t="s">
        <v>45</v>
      </c>
      <c r="B28" s="137"/>
      <c r="C28" s="137"/>
      <c r="D28" s="137"/>
      <c r="E28" s="137"/>
      <c r="F28" s="137"/>
      <c r="G28" s="137"/>
      <c r="H28" s="137"/>
      <c r="I28" s="138">
        <v>16218120</v>
      </c>
      <c r="J28" s="138"/>
      <c r="K28" s="138"/>
      <c r="L28" s="139"/>
      <c r="M28" s="139"/>
      <c r="N28" s="138">
        <v>2</v>
      </c>
      <c r="O28" s="138"/>
      <c r="P28" s="138"/>
      <c r="Q28" s="138"/>
      <c r="R28" s="140">
        <v>0</v>
      </c>
      <c r="S28" s="140"/>
      <c r="T28" s="140"/>
      <c r="U28" s="139"/>
      <c r="V28" s="139"/>
      <c r="W28" s="140">
        <v>0</v>
      </c>
      <c r="X28" s="140"/>
      <c r="Y28" s="140"/>
      <c r="Z28" s="140"/>
      <c r="AA28" s="140"/>
      <c r="AB28" s="139"/>
      <c r="AC28" s="139"/>
      <c r="AD28" s="138">
        <v>2</v>
      </c>
      <c r="AE28" s="138"/>
      <c r="AF28" s="138"/>
      <c r="AG28" s="138"/>
      <c r="AH28" s="141"/>
    </row>
    <row r="29" spans="1:34" ht="11.1" customHeight="1">
      <c r="A29" s="136" t="s">
        <v>46</v>
      </c>
      <c r="B29" s="137"/>
      <c r="C29" s="137"/>
      <c r="D29" s="137"/>
      <c r="E29" s="137"/>
      <c r="F29" s="137"/>
      <c r="G29" s="137"/>
      <c r="H29" s="137"/>
      <c r="I29" s="142">
        <v>16218135</v>
      </c>
      <c r="J29" s="142"/>
      <c r="K29" s="142"/>
      <c r="L29" s="139"/>
      <c r="M29" s="139"/>
      <c r="N29" s="142">
        <v>2</v>
      </c>
      <c r="O29" s="142"/>
      <c r="P29" s="142"/>
      <c r="Q29" s="142"/>
      <c r="R29" s="143">
        <v>0</v>
      </c>
      <c r="S29" s="143"/>
      <c r="T29" s="143"/>
      <c r="U29" s="139"/>
      <c r="V29" s="139"/>
      <c r="W29" s="140">
        <v>0</v>
      </c>
      <c r="X29" s="140"/>
      <c r="Y29" s="140"/>
      <c r="Z29" s="140"/>
      <c r="AA29" s="140"/>
      <c r="AB29" s="139"/>
      <c r="AC29" s="139"/>
      <c r="AD29" s="138">
        <v>2</v>
      </c>
      <c r="AE29" s="138"/>
      <c r="AF29" s="138"/>
      <c r="AG29" s="138"/>
      <c r="AH29" s="141"/>
    </row>
    <row r="30" spans="1:34" ht="11.1" customHeight="1">
      <c r="A30" s="136" t="s">
        <v>47</v>
      </c>
      <c r="B30" s="137"/>
      <c r="C30" s="137"/>
      <c r="D30" s="137"/>
      <c r="E30" s="137"/>
      <c r="F30" s="137"/>
      <c r="G30" s="137"/>
      <c r="H30" s="137"/>
      <c r="I30" s="138">
        <v>16218150</v>
      </c>
      <c r="J30" s="138"/>
      <c r="K30" s="138"/>
      <c r="L30" s="139"/>
      <c r="M30" s="139"/>
      <c r="N30" s="138">
        <v>2</v>
      </c>
      <c r="O30" s="138"/>
      <c r="P30" s="138"/>
      <c r="Q30" s="138"/>
      <c r="R30" s="140">
        <v>0</v>
      </c>
      <c r="S30" s="140"/>
      <c r="T30" s="140"/>
      <c r="U30" s="139"/>
      <c r="V30" s="139"/>
      <c r="W30" s="140">
        <v>0</v>
      </c>
      <c r="X30" s="140"/>
      <c r="Y30" s="140"/>
      <c r="Z30" s="140"/>
      <c r="AA30" s="140"/>
      <c r="AB30" s="139"/>
      <c r="AC30" s="139"/>
      <c r="AD30" s="138">
        <v>2</v>
      </c>
      <c r="AE30" s="138"/>
      <c r="AF30" s="138"/>
      <c r="AG30" s="138"/>
      <c r="AH30" s="141"/>
    </row>
    <row r="31" spans="1:34" ht="11.1" customHeight="1">
      <c r="A31" s="136" t="s">
        <v>48</v>
      </c>
      <c r="B31" s="137"/>
      <c r="C31" s="137"/>
      <c r="D31" s="137"/>
      <c r="E31" s="137"/>
      <c r="F31" s="137"/>
      <c r="G31" s="137"/>
      <c r="H31" s="137"/>
      <c r="I31" s="142">
        <v>16218151</v>
      </c>
      <c r="J31" s="142"/>
      <c r="K31" s="142"/>
      <c r="L31" s="139"/>
      <c r="M31" s="139"/>
      <c r="N31" s="142">
        <v>2</v>
      </c>
      <c r="O31" s="142"/>
      <c r="P31" s="142"/>
      <c r="Q31" s="142"/>
      <c r="R31" s="143">
        <v>0</v>
      </c>
      <c r="S31" s="143"/>
      <c r="T31" s="143"/>
      <c r="U31" s="139"/>
      <c r="V31" s="139"/>
      <c r="W31" s="140">
        <v>0</v>
      </c>
      <c r="X31" s="140"/>
      <c r="Y31" s="140"/>
      <c r="Z31" s="140"/>
      <c r="AA31" s="140"/>
      <c r="AB31" s="139"/>
      <c r="AC31" s="139"/>
      <c r="AD31" s="138">
        <v>2</v>
      </c>
      <c r="AE31" s="138"/>
      <c r="AF31" s="138"/>
      <c r="AG31" s="138"/>
      <c r="AH31" s="141"/>
    </row>
    <row r="32" spans="1:34" ht="11.1" customHeight="1">
      <c r="A32" s="136" t="s">
        <v>49</v>
      </c>
      <c r="B32" s="137"/>
      <c r="C32" s="137"/>
      <c r="D32" s="137"/>
      <c r="E32" s="137"/>
      <c r="F32" s="137"/>
      <c r="G32" s="137"/>
      <c r="H32" s="137"/>
      <c r="I32" s="138">
        <v>16218175</v>
      </c>
      <c r="J32" s="138"/>
      <c r="K32" s="138"/>
      <c r="L32" s="139"/>
      <c r="M32" s="139"/>
      <c r="N32" s="138">
        <v>2</v>
      </c>
      <c r="O32" s="138"/>
      <c r="P32" s="138"/>
      <c r="Q32" s="138"/>
      <c r="R32" s="140">
        <v>0</v>
      </c>
      <c r="S32" s="140"/>
      <c r="T32" s="140"/>
      <c r="U32" s="139"/>
      <c r="V32" s="139"/>
      <c r="W32" s="140">
        <v>0</v>
      </c>
      <c r="X32" s="140"/>
      <c r="Y32" s="140"/>
      <c r="Z32" s="140"/>
      <c r="AA32" s="140"/>
      <c r="AB32" s="139"/>
      <c r="AC32" s="139"/>
      <c r="AD32" s="138">
        <v>2</v>
      </c>
      <c r="AE32" s="138"/>
      <c r="AF32" s="138"/>
      <c r="AG32" s="138"/>
      <c r="AH32" s="141"/>
    </row>
    <row r="33" spans="1:34" ht="11.1" customHeight="1">
      <c r="A33" s="136" t="s">
        <v>50</v>
      </c>
      <c r="B33" s="137"/>
      <c r="C33" s="137"/>
      <c r="D33" s="137"/>
      <c r="E33" s="137"/>
      <c r="F33" s="137"/>
      <c r="G33" s="137"/>
      <c r="H33" s="137"/>
      <c r="I33" s="142">
        <v>16218205</v>
      </c>
      <c r="J33" s="142"/>
      <c r="K33" s="142"/>
      <c r="L33" s="139"/>
      <c r="M33" s="139"/>
      <c r="N33" s="142">
        <v>2</v>
      </c>
      <c r="O33" s="142"/>
      <c r="P33" s="142"/>
      <c r="Q33" s="142"/>
      <c r="R33" s="143">
        <v>0</v>
      </c>
      <c r="S33" s="143"/>
      <c r="T33" s="143"/>
      <c r="U33" s="139"/>
      <c r="V33" s="139"/>
      <c r="W33" s="140">
        <v>0</v>
      </c>
      <c r="X33" s="140"/>
      <c r="Y33" s="140"/>
      <c r="Z33" s="140"/>
      <c r="AA33" s="140"/>
      <c r="AB33" s="139"/>
      <c r="AC33" s="139"/>
      <c r="AD33" s="138">
        <v>2</v>
      </c>
      <c r="AE33" s="138"/>
      <c r="AF33" s="138"/>
      <c r="AG33" s="138"/>
      <c r="AH33" s="141"/>
    </row>
    <row r="34" spans="1:34" ht="11.1" customHeight="1">
      <c r="A34" s="136" t="s">
        <v>51</v>
      </c>
      <c r="B34" s="137"/>
      <c r="C34" s="137"/>
      <c r="D34" s="137"/>
      <c r="E34" s="137"/>
      <c r="F34" s="137"/>
      <c r="G34" s="137"/>
      <c r="H34" s="137"/>
      <c r="I34" s="138">
        <v>16218212</v>
      </c>
      <c r="J34" s="138"/>
      <c r="K34" s="138"/>
      <c r="L34" s="139"/>
      <c r="M34" s="139"/>
      <c r="N34" s="138">
        <v>2</v>
      </c>
      <c r="O34" s="138"/>
      <c r="P34" s="138"/>
      <c r="Q34" s="138"/>
      <c r="R34" s="140">
        <v>0</v>
      </c>
      <c r="S34" s="140"/>
      <c r="T34" s="140"/>
      <c r="U34" s="139"/>
      <c r="V34" s="139"/>
      <c r="W34" s="140">
        <v>0</v>
      </c>
      <c r="X34" s="140"/>
      <c r="Y34" s="140"/>
      <c r="Z34" s="140"/>
      <c r="AA34" s="140"/>
      <c r="AB34" s="139"/>
      <c r="AC34" s="139"/>
      <c r="AD34" s="138">
        <v>2</v>
      </c>
      <c r="AE34" s="138"/>
      <c r="AF34" s="138"/>
      <c r="AG34" s="138"/>
      <c r="AH34" s="141"/>
    </row>
    <row r="35" spans="1:34" ht="11.1" customHeight="1">
      <c r="A35" s="136" t="s">
        <v>52</v>
      </c>
      <c r="B35" s="137"/>
      <c r="C35" s="137"/>
      <c r="D35" s="137"/>
      <c r="E35" s="137"/>
      <c r="F35" s="137"/>
      <c r="G35" s="137"/>
      <c r="H35" s="137"/>
      <c r="I35" s="142">
        <v>16218221</v>
      </c>
      <c r="J35" s="142"/>
      <c r="K35" s="142"/>
      <c r="L35" s="139"/>
      <c r="M35" s="139"/>
      <c r="N35" s="142">
        <v>2</v>
      </c>
      <c r="O35" s="142"/>
      <c r="P35" s="142"/>
      <c r="Q35" s="142"/>
      <c r="R35" s="143">
        <v>0</v>
      </c>
      <c r="S35" s="143"/>
      <c r="T35" s="143"/>
      <c r="U35" s="139"/>
      <c r="V35" s="139"/>
      <c r="W35" s="140">
        <v>0</v>
      </c>
      <c r="X35" s="140"/>
      <c r="Y35" s="140"/>
      <c r="Z35" s="140"/>
      <c r="AA35" s="140"/>
      <c r="AB35" s="139"/>
      <c r="AC35" s="139"/>
      <c r="AD35" s="138">
        <v>2</v>
      </c>
      <c r="AE35" s="138"/>
      <c r="AF35" s="138"/>
      <c r="AG35" s="138"/>
      <c r="AH35" s="141"/>
    </row>
    <row r="36" spans="1:34" ht="11.1" customHeight="1">
      <c r="A36" s="136" t="s">
        <v>53</v>
      </c>
      <c r="B36" s="137"/>
      <c r="C36" s="137"/>
      <c r="D36" s="137"/>
      <c r="E36" s="137"/>
      <c r="F36" s="137"/>
      <c r="G36" s="137"/>
      <c r="H36" s="137"/>
      <c r="I36" s="138">
        <v>16218225</v>
      </c>
      <c r="J36" s="138"/>
      <c r="K36" s="138"/>
      <c r="L36" s="139"/>
      <c r="M36" s="139"/>
      <c r="N36" s="138">
        <v>2</v>
      </c>
      <c r="O36" s="138"/>
      <c r="P36" s="138"/>
      <c r="Q36" s="138"/>
      <c r="R36" s="140">
        <v>0</v>
      </c>
      <c r="S36" s="140"/>
      <c r="T36" s="140"/>
      <c r="U36" s="139"/>
      <c r="V36" s="139"/>
      <c r="W36" s="140">
        <v>0</v>
      </c>
      <c r="X36" s="140"/>
      <c r="Y36" s="140"/>
      <c r="Z36" s="140"/>
      <c r="AA36" s="140"/>
      <c r="AB36" s="139"/>
      <c r="AC36" s="139"/>
      <c r="AD36" s="138">
        <v>2</v>
      </c>
      <c r="AE36" s="138"/>
      <c r="AF36" s="138"/>
      <c r="AG36" s="138"/>
      <c r="AH36" s="141"/>
    </row>
    <row r="37" spans="1:34" ht="11.1" customHeight="1">
      <c r="A37" s="136" t="s">
        <v>54</v>
      </c>
      <c r="B37" s="137"/>
      <c r="C37" s="137"/>
      <c r="D37" s="137"/>
      <c r="E37" s="137"/>
      <c r="F37" s="137"/>
      <c r="G37" s="137"/>
      <c r="H37" s="137"/>
      <c r="I37" s="142">
        <v>16218250</v>
      </c>
      <c r="J37" s="142"/>
      <c r="K37" s="142"/>
      <c r="L37" s="139"/>
      <c r="M37" s="139"/>
      <c r="N37" s="142">
        <v>2</v>
      </c>
      <c r="O37" s="142"/>
      <c r="P37" s="142"/>
      <c r="Q37" s="142"/>
      <c r="R37" s="143">
        <v>0</v>
      </c>
      <c r="S37" s="143"/>
      <c r="T37" s="143"/>
      <c r="U37" s="139"/>
      <c r="V37" s="139"/>
      <c r="W37" s="140">
        <v>0</v>
      </c>
      <c r="X37" s="140"/>
      <c r="Y37" s="140"/>
      <c r="Z37" s="140"/>
      <c r="AA37" s="140"/>
      <c r="AB37" s="139"/>
      <c r="AC37" s="139"/>
      <c r="AD37" s="138">
        <v>2</v>
      </c>
      <c r="AE37" s="138"/>
      <c r="AF37" s="138"/>
      <c r="AG37" s="138"/>
      <c r="AH37" s="141"/>
    </row>
    <row r="38" spans="1:34" ht="11.1" customHeight="1">
      <c r="A38" s="136" t="s">
        <v>55</v>
      </c>
      <c r="B38" s="137"/>
      <c r="C38" s="137"/>
      <c r="D38" s="137"/>
      <c r="E38" s="137"/>
      <c r="F38" s="137"/>
      <c r="G38" s="137"/>
      <c r="H38" s="137"/>
      <c r="I38" s="138">
        <v>16218275</v>
      </c>
      <c r="J38" s="138"/>
      <c r="K38" s="138"/>
      <c r="L38" s="139"/>
      <c r="M38" s="139"/>
      <c r="N38" s="138">
        <v>2</v>
      </c>
      <c r="O38" s="138"/>
      <c r="P38" s="138"/>
      <c r="Q38" s="138"/>
      <c r="R38" s="140">
        <v>0</v>
      </c>
      <c r="S38" s="140"/>
      <c r="T38" s="140"/>
      <c r="U38" s="139"/>
      <c r="V38" s="139"/>
      <c r="W38" s="140">
        <v>0</v>
      </c>
      <c r="X38" s="140"/>
      <c r="Y38" s="140"/>
      <c r="Z38" s="140"/>
      <c r="AA38" s="140"/>
      <c r="AB38" s="139"/>
      <c r="AC38" s="139"/>
      <c r="AD38" s="138">
        <v>2</v>
      </c>
      <c r="AE38" s="138"/>
      <c r="AF38" s="138"/>
      <c r="AG38" s="138"/>
      <c r="AH38" s="141"/>
    </row>
    <row r="39" spans="1:34" ht="11.1" customHeight="1">
      <c r="A39" s="136" t="s">
        <v>56</v>
      </c>
      <c r="B39" s="137"/>
      <c r="C39" s="137"/>
      <c r="D39" s="137"/>
      <c r="E39" s="137"/>
      <c r="F39" s="137"/>
      <c r="G39" s="137"/>
      <c r="H39" s="137"/>
      <c r="I39" s="142">
        <v>16218321</v>
      </c>
      <c r="J39" s="142"/>
      <c r="K39" s="142"/>
      <c r="L39" s="139"/>
      <c r="M39" s="139"/>
      <c r="N39" s="142">
        <v>2</v>
      </c>
      <c r="O39" s="142"/>
      <c r="P39" s="142"/>
      <c r="Q39" s="142"/>
      <c r="R39" s="143">
        <v>0</v>
      </c>
      <c r="S39" s="143"/>
      <c r="T39" s="143"/>
      <c r="U39" s="139"/>
      <c r="V39" s="139"/>
      <c r="W39" s="140">
        <v>0</v>
      </c>
      <c r="X39" s="140"/>
      <c r="Y39" s="140"/>
      <c r="Z39" s="140"/>
      <c r="AA39" s="140"/>
      <c r="AB39" s="139"/>
      <c r="AC39" s="139"/>
      <c r="AD39" s="138">
        <v>2</v>
      </c>
      <c r="AE39" s="138"/>
      <c r="AF39" s="138"/>
      <c r="AG39" s="138"/>
      <c r="AH39" s="141"/>
    </row>
    <row r="40" spans="1:34" ht="8.1" customHeight="1">
      <c r="A40" s="136" t="s">
        <v>57</v>
      </c>
      <c r="B40" s="137"/>
      <c r="C40" s="137"/>
      <c r="D40" s="137"/>
      <c r="E40" s="137"/>
      <c r="F40" s="137"/>
      <c r="G40" s="137"/>
      <c r="H40" s="137"/>
      <c r="I40" s="138">
        <v>16218342</v>
      </c>
      <c r="J40" s="138"/>
      <c r="K40" s="138"/>
      <c r="L40" s="139"/>
      <c r="M40" s="139"/>
      <c r="N40" s="138">
        <v>2</v>
      </c>
      <c r="O40" s="138"/>
      <c r="P40" s="138"/>
      <c r="Q40" s="138"/>
      <c r="R40" s="140">
        <v>0</v>
      </c>
      <c r="S40" s="140"/>
      <c r="T40" s="140"/>
      <c r="U40" s="139"/>
      <c r="V40" s="139"/>
      <c r="W40" s="140">
        <v>0</v>
      </c>
      <c r="X40" s="140"/>
      <c r="Y40" s="140"/>
      <c r="Z40" s="140"/>
      <c r="AA40" s="140"/>
      <c r="AB40" s="139"/>
      <c r="AC40" s="139"/>
      <c r="AD40" s="138">
        <v>2</v>
      </c>
      <c r="AE40" s="138"/>
      <c r="AF40" s="138"/>
      <c r="AG40" s="138"/>
      <c r="AH40" s="141"/>
    </row>
    <row r="41" spans="1:34" ht="12" customHeight="1">
      <c r="A41" s="81" t="s">
        <v>32</v>
      </c>
      <c r="B41" s="82"/>
      <c r="C41" s="82"/>
      <c r="D41" s="82"/>
      <c r="E41" s="83"/>
      <c r="F41" s="84" t="s">
        <v>33</v>
      </c>
      <c r="G41" s="85"/>
      <c r="H41" s="85"/>
      <c r="I41" s="85"/>
      <c r="J41" s="86"/>
      <c r="K41" s="87" t="s">
        <v>14</v>
      </c>
      <c r="L41" s="82"/>
      <c r="M41" s="82"/>
      <c r="N41" s="82"/>
      <c r="O41" s="83"/>
      <c r="P41" s="87" t="s">
        <v>15</v>
      </c>
      <c r="Q41" s="82"/>
      <c r="R41" s="82"/>
      <c r="S41" s="83"/>
      <c r="T41" s="87" t="s">
        <v>16</v>
      </c>
      <c r="U41" s="82"/>
      <c r="V41" s="82"/>
      <c r="W41" s="82"/>
      <c r="X41" s="82"/>
      <c r="Y41" s="82"/>
      <c r="Z41" s="83"/>
      <c r="AA41" s="87" t="s">
        <v>17</v>
      </c>
      <c r="AB41" s="82"/>
      <c r="AC41" s="82"/>
      <c r="AD41" s="82"/>
      <c r="AE41" s="83"/>
    </row>
    <row r="42" spans="1:34" ht="11.1" customHeight="1">
      <c r="A42" s="53" t="s">
        <v>58</v>
      </c>
      <c r="B42" s="54"/>
      <c r="C42" s="54"/>
      <c r="D42" s="54"/>
      <c r="E42" s="55"/>
      <c r="F42" s="56">
        <v>16218591</v>
      </c>
      <c r="G42" s="57"/>
      <c r="H42" s="57"/>
      <c r="I42" s="57"/>
      <c r="J42" s="58"/>
      <c r="K42" s="59">
        <v>2</v>
      </c>
      <c r="L42" s="60"/>
      <c r="M42" s="60"/>
      <c r="N42" s="60"/>
      <c r="O42" s="61"/>
      <c r="P42" s="59">
        <v>0</v>
      </c>
      <c r="Q42" s="60"/>
      <c r="R42" s="60"/>
      <c r="S42" s="61"/>
      <c r="T42" s="62">
        <v>0</v>
      </c>
      <c r="U42" s="63"/>
      <c r="V42" s="63"/>
      <c r="W42" s="63"/>
      <c r="X42" s="63"/>
      <c r="Y42" s="63"/>
      <c r="Z42" s="64"/>
      <c r="AA42" s="62">
        <v>2</v>
      </c>
      <c r="AB42" s="63"/>
      <c r="AC42" s="63"/>
      <c r="AD42" s="63"/>
      <c r="AE42" s="64"/>
    </row>
    <row r="43" spans="1:34" ht="12" customHeight="1">
      <c r="A43" s="81" t="s">
        <v>32</v>
      </c>
      <c r="B43" s="82"/>
      <c r="C43" s="82"/>
      <c r="D43" s="82"/>
      <c r="E43" s="83"/>
      <c r="F43" s="84" t="s">
        <v>33</v>
      </c>
      <c r="G43" s="85"/>
      <c r="H43" s="85"/>
      <c r="I43" s="85"/>
      <c r="J43" s="86"/>
      <c r="K43" s="87" t="s">
        <v>14</v>
      </c>
      <c r="L43" s="82"/>
      <c r="M43" s="82"/>
      <c r="N43" s="82"/>
      <c r="O43" s="83"/>
      <c r="P43" s="87" t="s">
        <v>15</v>
      </c>
      <c r="Q43" s="82"/>
      <c r="R43" s="82"/>
      <c r="S43" s="83"/>
      <c r="T43" s="87" t="s">
        <v>16</v>
      </c>
      <c r="U43" s="82"/>
      <c r="V43" s="82"/>
      <c r="W43" s="82"/>
      <c r="X43" s="82"/>
      <c r="Y43" s="82"/>
      <c r="Z43" s="83"/>
      <c r="AA43" s="87" t="s">
        <v>17</v>
      </c>
      <c r="AB43" s="82"/>
      <c r="AC43" s="82"/>
      <c r="AD43" s="82"/>
      <c r="AE43" s="83"/>
    </row>
    <row r="44" spans="1:34" ht="11.1" customHeight="1">
      <c r="A44" s="53" t="s">
        <v>59</v>
      </c>
      <c r="B44" s="54"/>
      <c r="C44" s="54"/>
      <c r="D44" s="54"/>
      <c r="E44" s="55"/>
      <c r="F44" s="56">
        <v>16217960</v>
      </c>
      <c r="G44" s="57"/>
      <c r="H44" s="57"/>
      <c r="I44" s="57"/>
      <c r="J44" s="58"/>
      <c r="K44" s="59">
        <v>2</v>
      </c>
      <c r="L44" s="60"/>
      <c r="M44" s="60"/>
      <c r="N44" s="60"/>
      <c r="O44" s="61"/>
      <c r="P44" s="59">
        <v>0</v>
      </c>
      <c r="Q44" s="60"/>
      <c r="R44" s="60"/>
      <c r="S44" s="61"/>
      <c r="T44" s="62">
        <v>0</v>
      </c>
      <c r="U44" s="63"/>
      <c r="V44" s="63"/>
      <c r="W44" s="63"/>
      <c r="X44" s="63"/>
      <c r="Y44" s="63"/>
      <c r="Z44" s="64"/>
      <c r="AA44" s="62">
        <v>2</v>
      </c>
      <c r="AB44" s="63"/>
      <c r="AC44" s="63"/>
      <c r="AD44" s="63"/>
      <c r="AE44" s="64"/>
    </row>
    <row r="45" spans="1:34" ht="11.1" customHeight="1">
      <c r="A45" s="44" t="s">
        <v>60</v>
      </c>
      <c r="B45" s="45"/>
      <c r="C45" s="45"/>
      <c r="D45" s="45"/>
      <c r="E45" s="46"/>
      <c r="F45" s="47">
        <v>16218009</v>
      </c>
      <c r="G45" s="48"/>
      <c r="H45" s="48"/>
      <c r="I45" s="48"/>
      <c r="J45" s="49"/>
      <c r="K45" s="50">
        <v>2</v>
      </c>
      <c r="L45" s="51"/>
      <c r="M45" s="51"/>
      <c r="N45" s="51"/>
      <c r="O45" s="52"/>
      <c r="P45" s="50">
        <v>0</v>
      </c>
      <c r="Q45" s="51"/>
      <c r="R45" s="51"/>
      <c r="S45" s="52"/>
      <c r="T45" s="50">
        <v>0</v>
      </c>
      <c r="U45" s="51"/>
      <c r="V45" s="51"/>
      <c r="W45" s="51"/>
      <c r="X45" s="51"/>
      <c r="Y45" s="51"/>
      <c r="Z45" s="52"/>
      <c r="AA45" s="50">
        <v>2</v>
      </c>
      <c r="AB45" s="51"/>
      <c r="AC45" s="51"/>
      <c r="AD45" s="51"/>
      <c r="AE45" s="52"/>
    </row>
    <row r="46" spans="1:34" ht="11.1" customHeight="1">
      <c r="A46" s="53" t="s">
        <v>61</v>
      </c>
      <c r="B46" s="54"/>
      <c r="C46" s="54"/>
      <c r="D46" s="54"/>
      <c r="E46" s="55"/>
      <c r="F46" s="56">
        <v>16218042</v>
      </c>
      <c r="G46" s="57"/>
      <c r="H46" s="57"/>
      <c r="I46" s="57"/>
      <c r="J46" s="58"/>
      <c r="K46" s="59">
        <v>2</v>
      </c>
      <c r="L46" s="60"/>
      <c r="M46" s="60"/>
      <c r="N46" s="60"/>
      <c r="O46" s="61"/>
      <c r="P46" s="59">
        <v>0</v>
      </c>
      <c r="Q46" s="60"/>
      <c r="R46" s="60"/>
      <c r="S46" s="61"/>
      <c r="T46" s="62">
        <v>0</v>
      </c>
      <c r="U46" s="63"/>
      <c r="V46" s="63"/>
      <c r="W46" s="63"/>
      <c r="X46" s="63"/>
      <c r="Y46" s="63"/>
      <c r="Z46" s="64"/>
      <c r="AA46" s="62">
        <v>2</v>
      </c>
      <c r="AB46" s="63"/>
      <c r="AC46" s="63"/>
      <c r="AD46" s="63"/>
      <c r="AE46" s="64"/>
    </row>
    <row r="47" spans="1:34" ht="11.1" customHeight="1">
      <c r="A47" s="44" t="s">
        <v>62</v>
      </c>
      <c r="B47" s="45"/>
      <c r="C47" s="45"/>
      <c r="D47" s="45"/>
      <c r="E47" s="46"/>
      <c r="F47" s="47">
        <v>16218099</v>
      </c>
      <c r="G47" s="48"/>
      <c r="H47" s="48"/>
      <c r="I47" s="48"/>
      <c r="J47" s="49"/>
      <c r="K47" s="50">
        <v>2</v>
      </c>
      <c r="L47" s="51"/>
      <c r="M47" s="51"/>
      <c r="N47" s="51"/>
      <c r="O47" s="52"/>
      <c r="P47" s="50">
        <v>0</v>
      </c>
      <c r="Q47" s="51"/>
      <c r="R47" s="51"/>
      <c r="S47" s="52"/>
      <c r="T47" s="50">
        <v>0</v>
      </c>
      <c r="U47" s="51"/>
      <c r="V47" s="51"/>
      <c r="W47" s="51"/>
      <c r="X47" s="51"/>
      <c r="Y47" s="51"/>
      <c r="Z47" s="52"/>
      <c r="AA47" s="50">
        <v>2</v>
      </c>
      <c r="AB47" s="51"/>
      <c r="AC47" s="51"/>
      <c r="AD47" s="51"/>
      <c r="AE47" s="52"/>
    </row>
    <row r="48" spans="1:34" ht="11.1" customHeight="1">
      <c r="A48" s="53" t="s">
        <v>63</v>
      </c>
      <c r="B48" s="54"/>
      <c r="C48" s="54"/>
      <c r="D48" s="54"/>
      <c r="E48" s="55"/>
      <c r="F48" s="56">
        <v>16218103</v>
      </c>
      <c r="G48" s="57"/>
      <c r="H48" s="57"/>
      <c r="I48" s="57"/>
      <c r="J48" s="58"/>
      <c r="K48" s="59">
        <v>2</v>
      </c>
      <c r="L48" s="60"/>
      <c r="M48" s="60"/>
      <c r="N48" s="60"/>
      <c r="O48" s="61"/>
      <c r="P48" s="59">
        <v>0</v>
      </c>
      <c r="Q48" s="60"/>
      <c r="R48" s="60"/>
      <c r="S48" s="61"/>
      <c r="T48" s="62">
        <v>0</v>
      </c>
      <c r="U48" s="63"/>
      <c r="V48" s="63"/>
      <c r="W48" s="63"/>
      <c r="X48" s="63"/>
      <c r="Y48" s="63"/>
      <c r="Z48" s="64"/>
      <c r="AA48" s="62">
        <v>2</v>
      </c>
      <c r="AB48" s="63"/>
      <c r="AC48" s="63"/>
      <c r="AD48" s="63"/>
      <c r="AE48" s="64"/>
    </row>
    <row r="49" spans="1:31" ht="11.1" customHeight="1">
      <c r="A49" s="44" t="s">
        <v>49</v>
      </c>
      <c r="B49" s="45"/>
      <c r="C49" s="45"/>
      <c r="D49" s="45"/>
      <c r="E49" s="46"/>
      <c r="F49" s="47">
        <v>16218175</v>
      </c>
      <c r="G49" s="48"/>
      <c r="H49" s="48"/>
      <c r="I49" s="48"/>
      <c r="J49" s="49"/>
      <c r="K49" s="50">
        <v>2</v>
      </c>
      <c r="L49" s="51"/>
      <c r="M49" s="51"/>
      <c r="N49" s="51"/>
      <c r="O49" s="52"/>
      <c r="P49" s="50">
        <v>0</v>
      </c>
      <c r="Q49" s="51"/>
      <c r="R49" s="51"/>
      <c r="S49" s="52"/>
      <c r="T49" s="50">
        <v>0</v>
      </c>
      <c r="U49" s="51"/>
      <c r="V49" s="51"/>
      <c r="W49" s="51"/>
      <c r="X49" s="51"/>
      <c r="Y49" s="51"/>
      <c r="Z49" s="52"/>
      <c r="AA49" s="50">
        <v>2</v>
      </c>
      <c r="AB49" s="51"/>
      <c r="AC49" s="51"/>
      <c r="AD49" s="51"/>
      <c r="AE49" s="52"/>
    </row>
    <row r="50" spans="1:31" ht="11.1" customHeight="1">
      <c r="A50" s="53" t="s">
        <v>64</v>
      </c>
      <c r="B50" s="54"/>
      <c r="C50" s="54"/>
      <c r="D50" s="54"/>
      <c r="E50" s="55"/>
      <c r="F50" s="56">
        <v>16218268</v>
      </c>
      <c r="G50" s="57"/>
      <c r="H50" s="57"/>
      <c r="I50" s="57"/>
      <c r="J50" s="58"/>
      <c r="K50" s="59">
        <v>2</v>
      </c>
      <c r="L50" s="60"/>
      <c r="M50" s="60"/>
      <c r="N50" s="60"/>
      <c r="O50" s="61"/>
      <c r="P50" s="59">
        <v>0</v>
      </c>
      <c r="Q50" s="60"/>
      <c r="R50" s="60"/>
      <c r="S50" s="61"/>
      <c r="T50" s="62">
        <v>0</v>
      </c>
      <c r="U50" s="63"/>
      <c r="V50" s="63"/>
      <c r="W50" s="63"/>
      <c r="X50" s="63"/>
      <c r="Y50" s="63"/>
      <c r="Z50" s="64"/>
      <c r="AA50" s="62">
        <v>2</v>
      </c>
      <c r="AB50" s="63"/>
      <c r="AC50" s="63"/>
      <c r="AD50" s="63"/>
      <c r="AE50" s="64"/>
    </row>
    <row r="51" spans="1:31" ht="11.1" customHeight="1">
      <c r="A51" s="44" t="s">
        <v>65</v>
      </c>
      <c r="B51" s="45"/>
      <c r="C51" s="45"/>
      <c r="D51" s="45"/>
      <c r="E51" s="46"/>
      <c r="F51" s="47">
        <v>16218304</v>
      </c>
      <c r="G51" s="48"/>
      <c r="H51" s="48"/>
      <c r="I51" s="48"/>
      <c r="J51" s="49"/>
      <c r="K51" s="50">
        <v>2</v>
      </c>
      <c r="L51" s="51"/>
      <c r="M51" s="51"/>
      <c r="N51" s="51"/>
      <c r="O51" s="52"/>
      <c r="P51" s="50">
        <v>0</v>
      </c>
      <c r="Q51" s="51"/>
      <c r="R51" s="51"/>
      <c r="S51" s="52"/>
      <c r="T51" s="50">
        <v>0</v>
      </c>
      <c r="U51" s="51"/>
      <c r="V51" s="51"/>
      <c r="W51" s="51"/>
      <c r="X51" s="51"/>
      <c r="Y51" s="51"/>
      <c r="Z51" s="52"/>
      <c r="AA51" s="50">
        <v>2</v>
      </c>
      <c r="AB51" s="51"/>
      <c r="AC51" s="51"/>
      <c r="AD51" s="51"/>
      <c r="AE51" s="52"/>
    </row>
    <row r="52" spans="1:31" ht="11.1" customHeight="1">
      <c r="A52" s="53" t="s">
        <v>66</v>
      </c>
      <c r="B52" s="54"/>
      <c r="C52" s="54"/>
      <c r="D52" s="54"/>
      <c r="E52" s="55"/>
      <c r="F52" s="56">
        <v>16218313</v>
      </c>
      <c r="G52" s="57"/>
      <c r="H52" s="57"/>
      <c r="I52" s="57"/>
      <c r="J52" s="58"/>
      <c r="K52" s="59">
        <v>2</v>
      </c>
      <c r="L52" s="60"/>
      <c r="M52" s="60"/>
      <c r="N52" s="60"/>
      <c r="O52" s="61"/>
      <c r="P52" s="59">
        <v>0</v>
      </c>
      <c r="Q52" s="60"/>
      <c r="R52" s="60"/>
      <c r="S52" s="61"/>
      <c r="T52" s="62">
        <v>0</v>
      </c>
      <c r="U52" s="63"/>
      <c r="V52" s="63"/>
      <c r="W52" s="63"/>
      <c r="X52" s="63"/>
      <c r="Y52" s="63"/>
      <c r="Z52" s="64"/>
      <c r="AA52" s="62">
        <v>2</v>
      </c>
      <c r="AB52" s="63"/>
      <c r="AC52" s="63"/>
      <c r="AD52" s="63"/>
      <c r="AE52" s="64"/>
    </row>
    <row r="53" spans="1:31" ht="11.1" customHeight="1">
      <c r="A53" s="44" t="s">
        <v>67</v>
      </c>
      <c r="B53" s="45"/>
      <c r="C53" s="45"/>
      <c r="D53" s="45"/>
      <c r="E53" s="46"/>
      <c r="F53" s="47">
        <v>16218438</v>
      </c>
      <c r="G53" s="48"/>
      <c r="H53" s="48"/>
      <c r="I53" s="48"/>
      <c r="J53" s="49"/>
      <c r="K53" s="50">
        <v>2</v>
      </c>
      <c r="L53" s="51"/>
      <c r="M53" s="51"/>
      <c r="N53" s="51"/>
      <c r="O53" s="52"/>
      <c r="P53" s="50">
        <v>0</v>
      </c>
      <c r="Q53" s="51"/>
      <c r="R53" s="51"/>
      <c r="S53" s="52"/>
      <c r="T53" s="50">
        <v>0</v>
      </c>
      <c r="U53" s="51"/>
      <c r="V53" s="51"/>
      <c r="W53" s="51"/>
      <c r="X53" s="51"/>
      <c r="Y53" s="51"/>
      <c r="Z53" s="52"/>
      <c r="AA53" s="50">
        <v>2</v>
      </c>
      <c r="AB53" s="51"/>
      <c r="AC53" s="51"/>
      <c r="AD53" s="51"/>
      <c r="AE53" s="52"/>
    </row>
    <row r="54" spans="1:31" ht="11.1" customHeight="1">
      <c r="A54" s="53" t="s">
        <v>68</v>
      </c>
      <c r="B54" s="54"/>
      <c r="C54" s="54"/>
      <c r="D54" s="54"/>
      <c r="E54" s="55"/>
      <c r="F54" s="56">
        <v>16218440</v>
      </c>
      <c r="G54" s="57"/>
      <c r="H54" s="57"/>
      <c r="I54" s="57"/>
      <c r="J54" s="58"/>
      <c r="K54" s="59">
        <v>2</v>
      </c>
      <c r="L54" s="60"/>
      <c r="M54" s="60"/>
      <c r="N54" s="60"/>
      <c r="O54" s="61"/>
      <c r="P54" s="59">
        <v>0</v>
      </c>
      <c r="Q54" s="60"/>
      <c r="R54" s="60"/>
      <c r="S54" s="61"/>
      <c r="T54" s="62">
        <v>0</v>
      </c>
      <c r="U54" s="63"/>
      <c r="V54" s="63"/>
      <c r="W54" s="63"/>
      <c r="X54" s="63"/>
      <c r="Y54" s="63"/>
      <c r="Z54" s="64"/>
      <c r="AA54" s="62">
        <v>2</v>
      </c>
      <c r="AB54" s="63"/>
      <c r="AC54" s="63"/>
      <c r="AD54" s="63"/>
      <c r="AE54" s="64"/>
    </row>
    <row r="55" spans="1:31" ht="11.1" customHeight="1">
      <c r="A55" s="44" t="s">
        <v>69</v>
      </c>
      <c r="B55" s="45"/>
      <c r="C55" s="45"/>
      <c r="D55" s="45"/>
      <c r="E55" s="46"/>
      <c r="F55" s="47">
        <v>16218484</v>
      </c>
      <c r="G55" s="48"/>
      <c r="H55" s="48"/>
      <c r="I55" s="48"/>
      <c r="J55" s="49"/>
      <c r="K55" s="50">
        <v>2</v>
      </c>
      <c r="L55" s="51"/>
      <c r="M55" s="51"/>
      <c r="N55" s="51"/>
      <c r="O55" s="52"/>
      <c r="P55" s="50">
        <v>0</v>
      </c>
      <c r="Q55" s="51"/>
      <c r="R55" s="51"/>
      <c r="S55" s="52"/>
      <c r="T55" s="50">
        <v>0</v>
      </c>
      <c r="U55" s="51"/>
      <c r="V55" s="51"/>
      <c r="W55" s="51"/>
      <c r="X55" s="51"/>
      <c r="Y55" s="51"/>
      <c r="Z55" s="52"/>
      <c r="AA55" s="50">
        <v>2</v>
      </c>
      <c r="AB55" s="51"/>
      <c r="AC55" s="51"/>
      <c r="AD55" s="51"/>
      <c r="AE55" s="52"/>
    </row>
    <row r="56" spans="1:31" ht="11.1" customHeight="1">
      <c r="A56" s="53" t="s">
        <v>70</v>
      </c>
      <c r="B56" s="54"/>
      <c r="C56" s="54"/>
      <c r="D56" s="54"/>
      <c r="E56" s="55"/>
      <c r="F56" s="56">
        <v>16218490</v>
      </c>
      <c r="G56" s="57"/>
      <c r="H56" s="57"/>
      <c r="I56" s="57"/>
      <c r="J56" s="58"/>
      <c r="K56" s="59">
        <v>2</v>
      </c>
      <c r="L56" s="60"/>
      <c r="M56" s="60"/>
      <c r="N56" s="60"/>
      <c r="O56" s="61"/>
      <c r="P56" s="59">
        <v>0</v>
      </c>
      <c r="Q56" s="60"/>
      <c r="R56" s="60"/>
      <c r="S56" s="61"/>
      <c r="T56" s="62">
        <v>0</v>
      </c>
      <c r="U56" s="63"/>
      <c r="V56" s="63"/>
      <c r="W56" s="63"/>
      <c r="X56" s="63"/>
      <c r="Y56" s="63"/>
      <c r="Z56" s="64"/>
      <c r="AA56" s="62">
        <v>2</v>
      </c>
      <c r="AB56" s="63"/>
      <c r="AC56" s="63"/>
      <c r="AD56" s="63"/>
      <c r="AE56" s="64"/>
    </row>
    <row r="57" spans="1:31" ht="11.1" customHeight="1">
      <c r="A57" s="44" t="s">
        <v>71</v>
      </c>
      <c r="B57" s="45"/>
      <c r="C57" s="45"/>
      <c r="D57" s="45"/>
      <c r="E57" s="46"/>
      <c r="F57" s="47">
        <v>16218493</v>
      </c>
      <c r="G57" s="48"/>
      <c r="H57" s="48"/>
      <c r="I57" s="48"/>
      <c r="J57" s="49"/>
      <c r="K57" s="50">
        <v>2</v>
      </c>
      <c r="L57" s="51"/>
      <c r="M57" s="51"/>
      <c r="N57" s="51"/>
      <c r="O57" s="52"/>
      <c r="P57" s="50">
        <v>0</v>
      </c>
      <c r="Q57" s="51"/>
      <c r="R57" s="51"/>
      <c r="S57" s="52"/>
      <c r="T57" s="50">
        <v>0</v>
      </c>
      <c r="U57" s="51"/>
      <c r="V57" s="51"/>
      <c r="W57" s="51"/>
      <c r="X57" s="51"/>
      <c r="Y57" s="51"/>
      <c r="Z57" s="52"/>
      <c r="AA57" s="50">
        <v>2</v>
      </c>
      <c r="AB57" s="51"/>
      <c r="AC57" s="51"/>
      <c r="AD57" s="51"/>
      <c r="AE57" s="52"/>
    </row>
    <row r="58" spans="1:31" ht="12" customHeight="1">
      <c r="A58" s="132"/>
      <c r="B58" s="133"/>
      <c r="C58" s="133"/>
      <c r="D58" s="133"/>
      <c r="E58" s="134"/>
      <c r="F58" s="135"/>
      <c r="G58" s="133"/>
      <c r="H58" s="133"/>
      <c r="I58" s="133"/>
      <c r="J58" s="134"/>
      <c r="K58" s="135"/>
      <c r="L58" s="133"/>
      <c r="M58" s="133"/>
      <c r="N58" s="133"/>
      <c r="O58" s="134"/>
      <c r="P58" s="135"/>
      <c r="Q58" s="133"/>
      <c r="R58" s="133"/>
      <c r="S58" s="134"/>
      <c r="T58" s="135"/>
      <c r="U58" s="133"/>
      <c r="V58" s="133"/>
      <c r="W58" s="133"/>
      <c r="X58" s="133"/>
      <c r="Y58" s="133"/>
      <c r="Z58" s="134"/>
      <c r="AA58" s="135"/>
      <c r="AB58" s="133"/>
      <c r="AC58" s="133"/>
      <c r="AD58" s="133"/>
      <c r="AE58" s="134"/>
    </row>
    <row r="59" spans="1:31" ht="11.1" customHeight="1">
      <c r="A59" s="120"/>
      <c r="B59" s="121"/>
      <c r="C59" s="121"/>
      <c r="D59" s="121"/>
      <c r="E59" s="122"/>
      <c r="F59" s="123"/>
      <c r="G59" s="121"/>
      <c r="H59" s="121"/>
      <c r="I59" s="121"/>
      <c r="J59" s="122"/>
      <c r="K59" s="123"/>
      <c r="L59" s="121"/>
      <c r="M59" s="121"/>
      <c r="N59" s="121"/>
      <c r="O59" s="122"/>
      <c r="P59" s="123"/>
      <c r="Q59" s="121"/>
      <c r="R59" s="121"/>
      <c r="S59" s="122"/>
      <c r="T59" s="123"/>
      <c r="U59" s="121"/>
      <c r="V59" s="121"/>
      <c r="W59" s="121"/>
      <c r="X59" s="121"/>
      <c r="Y59" s="121"/>
      <c r="Z59" s="122"/>
      <c r="AA59" s="123"/>
      <c r="AB59" s="121"/>
      <c r="AC59" s="121"/>
      <c r="AD59" s="121"/>
      <c r="AE59" s="122"/>
    </row>
    <row r="60" spans="1:31" ht="11.1" customHeight="1">
      <c r="A60" s="128"/>
      <c r="B60" s="129"/>
      <c r="C60" s="129"/>
      <c r="D60" s="129"/>
      <c r="E60" s="130"/>
      <c r="F60" s="131"/>
      <c r="G60" s="129"/>
      <c r="H60" s="129"/>
      <c r="I60" s="129"/>
      <c r="J60" s="130"/>
      <c r="K60" s="131"/>
      <c r="L60" s="129"/>
      <c r="M60" s="129"/>
      <c r="N60" s="129"/>
      <c r="O60" s="130"/>
      <c r="P60" s="131"/>
      <c r="Q60" s="129"/>
      <c r="R60" s="129"/>
      <c r="S60" s="130"/>
      <c r="T60" s="131"/>
      <c r="U60" s="129"/>
      <c r="V60" s="129"/>
      <c r="W60" s="129"/>
      <c r="X60" s="129"/>
      <c r="Y60" s="129"/>
      <c r="Z60" s="130"/>
      <c r="AA60" s="131"/>
      <c r="AB60" s="129"/>
      <c r="AC60" s="129"/>
      <c r="AD60" s="129"/>
      <c r="AE60" s="130"/>
    </row>
    <row r="61" spans="1:31" ht="11.1" customHeight="1">
      <c r="A61" s="120"/>
      <c r="B61" s="121"/>
      <c r="C61" s="121"/>
      <c r="D61" s="121"/>
      <c r="E61" s="122"/>
      <c r="F61" s="123"/>
      <c r="G61" s="121"/>
      <c r="H61" s="121"/>
      <c r="I61" s="121"/>
      <c r="J61" s="122"/>
      <c r="K61" s="123"/>
      <c r="L61" s="121"/>
      <c r="M61" s="121"/>
      <c r="N61" s="121"/>
      <c r="O61" s="122"/>
      <c r="P61" s="123"/>
      <c r="Q61" s="121"/>
      <c r="R61" s="121"/>
      <c r="S61" s="122"/>
      <c r="T61" s="123"/>
      <c r="U61" s="121"/>
      <c r="V61" s="121"/>
      <c r="W61" s="121"/>
      <c r="X61" s="121"/>
      <c r="Y61" s="121"/>
      <c r="Z61" s="122"/>
      <c r="AA61" s="123"/>
      <c r="AB61" s="121"/>
      <c r="AC61" s="121"/>
      <c r="AD61" s="121"/>
      <c r="AE61" s="122"/>
    </row>
    <row r="62" spans="1:31" ht="11.1" customHeight="1">
      <c r="A62" s="128"/>
      <c r="B62" s="129"/>
      <c r="C62" s="129"/>
      <c r="D62" s="129"/>
      <c r="E62" s="130"/>
      <c r="F62" s="131"/>
      <c r="G62" s="129"/>
      <c r="H62" s="129"/>
      <c r="I62" s="129"/>
      <c r="J62" s="130"/>
      <c r="K62" s="131"/>
      <c r="L62" s="129"/>
      <c r="M62" s="129"/>
      <c r="N62" s="129"/>
      <c r="O62" s="130"/>
      <c r="P62" s="131"/>
      <c r="Q62" s="129"/>
      <c r="R62" s="129"/>
      <c r="S62" s="130"/>
      <c r="T62" s="131"/>
      <c r="U62" s="129"/>
      <c r="V62" s="129"/>
      <c r="W62" s="129"/>
      <c r="X62" s="129"/>
      <c r="Y62" s="129"/>
      <c r="Z62" s="130"/>
      <c r="AA62" s="131"/>
      <c r="AB62" s="129"/>
      <c r="AC62" s="129"/>
      <c r="AD62" s="129"/>
      <c r="AE62" s="130"/>
    </row>
    <row r="63" spans="1:31" ht="11.1" customHeight="1">
      <c r="A63" s="120"/>
      <c r="B63" s="121"/>
      <c r="C63" s="121"/>
      <c r="D63" s="121"/>
      <c r="E63" s="122"/>
      <c r="F63" s="123"/>
      <c r="G63" s="121"/>
      <c r="H63" s="121"/>
      <c r="I63" s="121"/>
      <c r="J63" s="122"/>
      <c r="K63" s="123"/>
      <c r="L63" s="121"/>
      <c r="M63" s="121"/>
      <c r="N63" s="121"/>
      <c r="O63" s="122"/>
      <c r="P63" s="123"/>
      <c r="Q63" s="121"/>
      <c r="R63" s="121"/>
      <c r="S63" s="122"/>
      <c r="T63" s="123"/>
      <c r="U63" s="121"/>
      <c r="V63" s="121"/>
      <c r="W63" s="121"/>
      <c r="X63" s="121"/>
      <c r="Y63" s="121"/>
      <c r="Z63" s="122"/>
      <c r="AA63" s="123"/>
      <c r="AB63" s="121"/>
      <c r="AC63" s="121"/>
      <c r="AD63" s="121"/>
      <c r="AE63" s="122"/>
    </row>
    <row r="64" spans="1:31" ht="11.1" customHeight="1">
      <c r="A64" s="128"/>
      <c r="B64" s="129"/>
      <c r="C64" s="129"/>
      <c r="D64" s="129"/>
      <c r="E64" s="130"/>
      <c r="F64" s="131"/>
      <c r="G64" s="129"/>
      <c r="H64" s="129"/>
      <c r="I64" s="129"/>
      <c r="J64" s="130"/>
      <c r="K64" s="131"/>
      <c r="L64" s="129"/>
      <c r="M64" s="129"/>
      <c r="N64" s="129"/>
      <c r="O64" s="130"/>
      <c r="P64" s="131"/>
      <c r="Q64" s="129"/>
      <c r="R64" s="129"/>
      <c r="S64" s="130"/>
      <c r="T64" s="131"/>
      <c r="U64" s="129"/>
      <c r="V64" s="129"/>
      <c r="W64" s="129"/>
      <c r="X64" s="129"/>
      <c r="Y64" s="129"/>
      <c r="Z64" s="130"/>
      <c r="AA64" s="131"/>
      <c r="AB64" s="129"/>
      <c r="AC64" s="129"/>
      <c r="AD64" s="129"/>
      <c r="AE64" s="130"/>
    </row>
    <row r="65" spans="1:31" ht="11.1" customHeight="1">
      <c r="A65" s="120"/>
      <c r="B65" s="121"/>
      <c r="C65" s="121"/>
      <c r="D65" s="121"/>
      <c r="E65" s="122"/>
      <c r="F65" s="123"/>
      <c r="G65" s="121"/>
      <c r="H65" s="121"/>
      <c r="I65" s="121"/>
      <c r="J65" s="122"/>
      <c r="K65" s="123"/>
      <c r="L65" s="121"/>
      <c r="M65" s="121"/>
      <c r="N65" s="121"/>
      <c r="O65" s="122"/>
      <c r="P65" s="123"/>
      <c r="Q65" s="121"/>
      <c r="R65" s="121"/>
      <c r="S65" s="122"/>
      <c r="T65" s="123"/>
      <c r="U65" s="121"/>
      <c r="V65" s="121"/>
      <c r="W65" s="121"/>
      <c r="X65" s="121"/>
      <c r="Y65" s="121"/>
      <c r="Z65" s="122"/>
      <c r="AA65" s="123"/>
      <c r="AB65" s="121"/>
      <c r="AC65" s="121"/>
      <c r="AD65" s="121"/>
      <c r="AE65" s="122"/>
    </row>
    <row r="66" spans="1:31" ht="11.1" customHeight="1">
      <c r="A66" s="128"/>
      <c r="B66" s="129"/>
      <c r="C66" s="129"/>
      <c r="D66" s="129"/>
      <c r="E66" s="130"/>
      <c r="F66" s="131"/>
      <c r="G66" s="129"/>
      <c r="H66" s="129"/>
      <c r="I66" s="129"/>
      <c r="J66" s="130"/>
      <c r="K66" s="131"/>
      <c r="L66" s="129"/>
      <c r="M66" s="129"/>
      <c r="N66" s="129"/>
      <c r="O66" s="130"/>
      <c r="P66" s="131"/>
      <c r="Q66" s="129"/>
      <c r="R66" s="129"/>
      <c r="S66" s="130"/>
      <c r="T66" s="131"/>
      <c r="U66" s="129"/>
      <c r="V66" s="129"/>
      <c r="W66" s="129"/>
      <c r="X66" s="129"/>
      <c r="Y66" s="129"/>
      <c r="Z66" s="130"/>
      <c r="AA66" s="131"/>
      <c r="AB66" s="129"/>
      <c r="AC66" s="129"/>
      <c r="AD66" s="129"/>
      <c r="AE66" s="130"/>
    </row>
    <row r="67" spans="1:31" ht="11.1" customHeight="1">
      <c r="A67" s="120"/>
      <c r="B67" s="121"/>
      <c r="C67" s="121"/>
      <c r="D67" s="121"/>
      <c r="E67" s="122"/>
      <c r="F67" s="123"/>
      <c r="G67" s="121"/>
      <c r="H67" s="121"/>
      <c r="I67" s="121"/>
      <c r="J67" s="122"/>
      <c r="K67" s="123"/>
      <c r="L67" s="121"/>
      <c r="M67" s="121"/>
      <c r="N67" s="121"/>
      <c r="O67" s="122"/>
      <c r="P67" s="123"/>
      <c r="Q67" s="121"/>
      <c r="R67" s="121"/>
      <c r="S67" s="122"/>
      <c r="T67" s="123"/>
      <c r="U67" s="121"/>
      <c r="V67" s="121"/>
      <c r="W67" s="121"/>
      <c r="X67" s="121"/>
      <c r="Y67" s="121"/>
      <c r="Z67" s="122"/>
      <c r="AA67" s="123"/>
      <c r="AB67" s="121"/>
      <c r="AC67" s="121"/>
      <c r="AD67" s="121"/>
      <c r="AE67" s="122"/>
    </row>
    <row r="68" spans="1:31" ht="11.1" customHeight="1">
      <c r="A68" s="128"/>
      <c r="B68" s="129"/>
      <c r="C68" s="129"/>
      <c r="D68" s="129"/>
      <c r="E68" s="130"/>
      <c r="F68" s="131"/>
      <c r="G68" s="129"/>
      <c r="H68" s="129"/>
      <c r="I68" s="129"/>
      <c r="J68" s="130"/>
      <c r="K68" s="131"/>
      <c r="L68" s="129"/>
      <c r="M68" s="129"/>
      <c r="N68" s="129"/>
      <c r="O68" s="130"/>
      <c r="P68" s="131"/>
      <c r="Q68" s="129"/>
      <c r="R68" s="129"/>
      <c r="S68" s="130"/>
      <c r="T68" s="131"/>
      <c r="U68" s="129"/>
      <c r="V68" s="129"/>
      <c r="W68" s="129"/>
      <c r="X68" s="129"/>
      <c r="Y68" s="129"/>
      <c r="Z68" s="130"/>
      <c r="AA68" s="131"/>
      <c r="AB68" s="129"/>
      <c r="AC68" s="129"/>
      <c r="AD68" s="129"/>
      <c r="AE68" s="130"/>
    </row>
    <row r="69" spans="1:31" ht="11.1" customHeight="1">
      <c r="A69" s="120"/>
      <c r="B69" s="121"/>
      <c r="C69" s="121"/>
      <c r="D69" s="121"/>
      <c r="E69" s="122"/>
      <c r="F69" s="123"/>
      <c r="G69" s="121"/>
      <c r="H69" s="121"/>
      <c r="I69" s="121"/>
      <c r="J69" s="122"/>
      <c r="K69" s="123"/>
      <c r="L69" s="121"/>
      <c r="M69" s="121"/>
      <c r="N69" s="121"/>
      <c r="O69" s="122"/>
      <c r="P69" s="123"/>
      <c r="Q69" s="121"/>
      <c r="R69" s="121"/>
      <c r="S69" s="122"/>
      <c r="T69" s="123"/>
      <c r="U69" s="121"/>
      <c r="V69" s="121"/>
      <c r="W69" s="121"/>
      <c r="X69" s="121"/>
      <c r="Y69" s="121"/>
      <c r="Z69" s="122"/>
      <c r="AA69" s="123"/>
      <c r="AB69" s="121"/>
      <c r="AC69" s="121"/>
      <c r="AD69" s="121"/>
      <c r="AE69" s="122"/>
    </row>
    <row r="70" spans="1:31" ht="11.1" customHeight="1">
      <c r="A70" s="128"/>
      <c r="B70" s="129"/>
      <c r="C70" s="129"/>
      <c r="D70" s="129"/>
      <c r="E70" s="130"/>
      <c r="F70" s="131"/>
      <c r="G70" s="129"/>
      <c r="H70" s="129"/>
      <c r="I70" s="129"/>
      <c r="J70" s="130"/>
      <c r="K70" s="131"/>
      <c r="L70" s="129"/>
      <c r="M70" s="129"/>
      <c r="N70" s="129"/>
      <c r="O70" s="130"/>
      <c r="P70" s="131"/>
      <c r="Q70" s="129"/>
      <c r="R70" s="129"/>
      <c r="S70" s="130"/>
      <c r="T70" s="131"/>
      <c r="U70" s="129"/>
      <c r="V70" s="129"/>
      <c r="W70" s="129"/>
      <c r="X70" s="129"/>
      <c r="Y70" s="129"/>
      <c r="Z70" s="130"/>
      <c r="AA70" s="131"/>
      <c r="AB70" s="129"/>
      <c r="AC70" s="129"/>
      <c r="AD70" s="129"/>
      <c r="AE70" s="130"/>
    </row>
    <row r="71" spans="1:31" ht="11.1" customHeight="1">
      <c r="A71" s="120"/>
      <c r="B71" s="121"/>
      <c r="C71" s="121"/>
      <c r="D71" s="121"/>
      <c r="E71" s="122"/>
      <c r="F71" s="123"/>
      <c r="G71" s="121"/>
      <c r="H71" s="121"/>
      <c r="I71" s="121"/>
      <c r="J71" s="122"/>
      <c r="K71" s="123"/>
      <c r="L71" s="121"/>
      <c r="M71" s="121"/>
      <c r="N71" s="121"/>
      <c r="O71" s="122"/>
      <c r="P71" s="123"/>
      <c r="Q71" s="121"/>
      <c r="R71" s="121"/>
      <c r="S71" s="122"/>
      <c r="T71" s="123"/>
      <c r="U71" s="121"/>
      <c r="V71" s="121"/>
      <c r="W71" s="121"/>
      <c r="X71" s="121"/>
      <c r="Y71" s="121"/>
      <c r="Z71" s="122"/>
      <c r="AA71" s="123"/>
      <c r="AB71" s="121"/>
      <c r="AC71" s="121"/>
      <c r="AD71" s="121"/>
      <c r="AE71" s="122"/>
    </row>
    <row r="72" spans="1:31" ht="11.1" customHeight="1">
      <c r="A72" s="128"/>
      <c r="B72" s="129"/>
      <c r="C72" s="129"/>
      <c r="D72" s="129"/>
      <c r="E72" s="130"/>
      <c r="F72" s="131"/>
      <c r="G72" s="129"/>
      <c r="H72" s="129"/>
      <c r="I72" s="129"/>
      <c r="J72" s="130"/>
      <c r="K72" s="131"/>
      <c r="L72" s="129"/>
      <c r="M72" s="129"/>
      <c r="N72" s="129"/>
      <c r="O72" s="130"/>
      <c r="P72" s="131"/>
      <c r="Q72" s="129"/>
      <c r="R72" s="129"/>
      <c r="S72" s="130"/>
      <c r="T72" s="131"/>
      <c r="U72" s="129"/>
      <c r="V72" s="129"/>
      <c r="W72" s="129"/>
      <c r="X72" s="129"/>
      <c r="Y72" s="129"/>
      <c r="Z72" s="130"/>
      <c r="AA72" s="131"/>
      <c r="AB72" s="129"/>
      <c r="AC72" s="129"/>
      <c r="AD72" s="129"/>
      <c r="AE72" s="130"/>
    </row>
    <row r="73" spans="1:31" ht="11.1" customHeight="1">
      <c r="A73" s="120"/>
      <c r="B73" s="121"/>
      <c r="C73" s="121"/>
      <c r="D73" s="121"/>
      <c r="E73" s="122"/>
      <c r="F73" s="123"/>
      <c r="G73" s="121"/>
      <c r="H73" s="121"/>
      <c r="I73" s="121"/>
      <c r="J73" s="122"/>
      <c r="K73" s="123"/>
      <c r="L73" s="121"/>
      <c r="M73" s="121"/>
      <c r="N73" s="121"/>
      <c r="O73" s="122"/>
      <c r="P73" s="123"/>
      <c r="Q73" s="121"/>
      <c r="R73" s="121"/>
      <c r="S73" s="122"/>
      <c r="T73" s="123"/>
      <c r="U73" s="121"/>
      <c r="V73" s="121"/>
      <c r="W73" s="121"/>
      <c r="X73" s="121"/>
      <c r="Y73" s="121"/>
      <c r="Z73" s="122"/>
      <c r="AA73" s="123"/>
      <c r="AB73" s="121"/>
      <c r="AC73" s="121"/>
      <c r="AD73" s="121"/>
      <c r="AE73" s="122"/>
    </row>
    <row r="74" spans="1:31" ht="11.1" customHeight="1">
      <c r="A74" s="128"/>
      <c r="B74" s="129"/>
      <c r="C74" s="129"/>
      <c r="D74" s="129"/>
      <c r="E74" s="130"/>
      <c r="F74" s="131"/>
      <c r="G74" s="129"/>
      <c r="H74" s="129"/>
      <c r="I74" s="129"/>
      <c r="J74" s="130"/>
      <c r="K74" s="131"/>
      <c r="L74" s="129"/>
      <c r="M74" s="129"/>
      <c r="N74" s="129"/>
      <c r="O74" s="130"/>
      <c r="P74" s="131"/>
      <c r="Q74" s="129"/>
      <c r="R74" s="129"/>
      <c r="S74" s="130"/>
      <c r="T74" s="131"/>
      <c r="U74" s="129"/>
      <c r="V74" s="129"/>
      <c r="W74" s="129"/>
      <c r="X74" s="129"/>
      <c r="Y74" s="129"/>
      <c r="Z74" s="130"/>
      <c r="AA74" s="131"/>
      <c r="AB74" s="129"/>
      <c r="AC74" s="129"/>
      <c r="AD74" s="129"/>
      <c r="AE74" s="130"/>
    </row>
    <row r="75" spans="1:31" ht="11.1" customHeight="1">
      <c r="A75" s="120"/>
      <c r="B75" s="121"/>
      <c r="C75" s="121"/>
      <c r="D75" s="121"/>
      <c r="E75" s="122"/>
      <c r="F75" s="123"/>
      <c r="G75" s="121"/>
      <c r="H75" s="121"/>
      <c r="I75" s="121"/>
      <c r="J75" s="122"/>
      <c r="K75" s="123"/>
      <c r="L75" s="121"/>
      <c r="M75" s="121"/>
      <c r="N75" s="121"/>
      <c r="O75" s="122"/>
      <c r="P75" s="123"/>
      <c r="Q75" s="121"/>
      <c r="R75" s="121"/>
      <c r="S75" s="122"/>
      <c r="T75" s="123"/>
      <c r="U75" s="121"/>
      <c r="V75" s="121"/>
      <c r="W75" s="121"/>
      <c r="X75" s="121"/>
      <c r="Y75" s="121"/>
      <c r="Z75" s="122"/>
      <c r="AA75" s="123"/>
      <c r="AB75" s="121"/>
      <c r="AC75" s="121"/>
      <c r="AD75" s="121"/>
      <c r="AE75" s="122"/>
    </row>
    <row r="76" spans="1:31" ht="11.1" customHeight="1">
      <c r="A76" s="128"/>
      <c r="B76" s="129"/>
      <c r="C76" s="129"/>
      <c r="D76" s="129"/>
      <c r="E76" s="130"/>
      <c r="F76" s="131"/>
      <c r="G76" s="129"/>
      <c r="H76" s="129"/>
      <c r="I76" s="129"/>
      <c r="J76" s="130"/>
      <c r="K76" s="131"/>
      <c r="L76" s="129"/>
      <c r="M76" s="129"/>
      <c r="N76" s="129"/>
      <c r="O76" s="130"/>
      <c r="P76" s="131"/>
      <c r="Q76" s="129"/>
      <c r="R76" s="129"/>
      <c r="S76" s="130"/>
      <c r="T76" s="131"/>
      <c r="U76" s="129"/>
      <c r="V76" s="129"/>
      <c r="W76" s="129"/>
      <c r="X76" s="129"/>
      <c r="Y76" s="129"/>
      <c r="Z76" s="130"/>
      <c r="AA76" s="131"/>
      <c r="AB76" s="129"/>
      <c r="AC76" s="129"/>
      <c r="AD76" s="129"/>
      <c r="AE76" s="130"/>
    </row>
    <row r="77" spans="1:31" ht="11.1" customHeight="1">
      <c r="A77" s="120"/>
      <c r="B77" s="121"/>
      <c r="C77" s="121"/>
      <c r="D77" s="121"/>
      <c r="E77" s="122"/>
      <c r="F77" s="123"/>
      <c r="G77" s="121"/>
      <c r="H77" s="121"/>
      <c r="I77" s="121"/>
      <c r="J77" s="122"/>
      <c r="K77" s="123"/>
      <c r="L77" s="121"/>
      <c r="M77" s="121"/>
      <c r="N77" s="121"/>
      <c r="O77" s="122"/>
      <c r="P77" s="123"/>
      <c r="Q77" s="121"/>
      <c r="R77" s="121"/>
      <c r="S77" s="122"/>
      <c r="T77" s="123"/>
      <c r="U77" s="121"/>
      <c r="V77" s="121"/>
      <c r="W77" s="121"/>
      <c r="X77" s="121"/>
      <c r="Y77" s="121"/>
      <c r="Z77" s="122"/>
      <c r="AA77" s="123"/>
      <c r="AB77" s="121"/>
      <c r="AC77" s="121"/>
      <c r="AD77" s="121"/>
      <c r="AE77" s="122"/>
    </row>
    <row r="78" spans="1:31" ht="11.1" customHeight="1">
      <c r="A78" s="128"/>
      <c r="B78" s="129"/>
      <c r="C78" s="129"/>
      <c r="D78" s="129"/>
      <c r="E78" s="130"/>
      <c r="F78" s="131"/>
      <c r="G78" s="129"/>
      <c r="H78" s="129"/>
      <c r="I78" s="129"/>
      <c r="J78" s="130"/>
      <c r="K78" s="131"/>
      <c r="L78" s="129"/>
      <c r="M78" s="129"/>
      <c r="N78" s="129"/>
      <c r="O78" s="130"/>
      <c r="P78" s="131"/>
      <c r="Q78" s="129"/>
      <c r="R78" s="129"/>
      <c r="S78" s="130"/>
      <c r="T78" s="131"/>
      <c r="U78" s="129"/>
      <c r="V78" s="129"/>
      <c r="W78" s="129"/>
      <c r="X78" s="129"/>
      <c r="Y78" s="129"/>
      <c r="Z78" s="130"/>
      <c r="AA78" s="131"/>
      <c r="AB78" s="129"/>
      <c r="AC78" s="129"/>
      <c r="AD78" s="129"/>
      <c r="AE78" s="130"/>
    </row>
    <row r="79" spans="1:31" ht="11.1" customHeight="1">
      <c r="A79" s="120"/>
      <c r="B79" s="121"/>
      <c r="C79" s="121"/>
      <c r="D79" s="121"/>
      <c r="E79" s="122"/>
      <c r="F79" s="123"/>
      <c r="G79" s="121"/>
      <c r="H79" s="121"/>
      <c r="I79" s="121"/>
      <c r="J79" s="122"/>
      <c r="K79" s="123"/>
      <c r="L79" s="121"/>
      <c r="M79" s="121"/>
      <c r="N79" s="121"/>
      <c r="O79" s="122"/>
      <c r="P79" s="123"/>
      <c r="Q79" s="121"/>
      <c r="R79" s="121"/>
      <c r="S79" s="122"/>
      <c r="T79" s="123"/>
      <c r="U79" s="121"/>
      <c r="V79" s="121"/>
      <c r="W79" s="121"/>
      <c r="X79" s="121"/>
      <c r="Y79" s="121"/>
      <c r="Z79" s="122"/>
      <c r="AA79" s="123"/>
      <c r="AB79" s="121"/>
      <c r="AC79" s="121"/>
      <c r="AD79" s="121"/>
      <c r="AE79" s="122"/>
    </row>
    <row r="80" spans="1:31" ht="11.1" customHeight="1">
      <c r="A80" s="128"/>
      <c r="B80" s="129"/>
      <c r="C80" s="129"/>
      <c r="D80" s="129"/>
      <c r="E80" s="130"/>
      <c r="F80" s="131"/>
      <c r="G80" s="129"/>
      <c r="H80" s="129"/>
      <c r="I80" s="129"/>
      <c r="J80" s="130"/>
      <c r="K80" s="131"/>
      <c r="L80" s="129"/>
      <c r="M80" s="129"/>
      <c r="N80" s="129"/>
      <c r="O80" s="130"/>
      <c r="P80" s="131"/>
      <c r="Q80" s="129"/>
      <c r="R80" s="129"/>
      <c r="S80" s="130"/>
      <c r="T80" s="131"/>
      <c r="U80" s="129"/>
      <c r="V80" s="129"/>
      <c r="W80" s="129"/>
      <c r="X80" s="129"/>
      <c r="Y80" s="129"/>
      <c r="Z80" s="130"/>
      <c r="AA80" s="131"/>
      <c r="AB80" s="129"/>
      <c r="AC80" s="129"/>
      <c r="AD80" s="129"/>
      <c r="AE80" s="130"/>
    </row>
    <row r="81" spans="1:31" ht="11.1" customHeight="1">
      <c r="A81" s="120"/>
      <c r="B81" s="121"/>
      <c r="C81" s="121"/>
      <c r="D81" s="121"/>
      <c r="E81" s="122"/>
      <c r="F81" s="123"/>
      <c r="G81" s="121"/>
      <c r="H81" s="121"/>
      <c r="I81" s="121"/>
      <c r="J81" s="122"/>
      <c r="K81" s="123"/>
      <c r="L81" s="121"/>
      <c r="M81" s="121"/>
      <c r="N81" s="121"/>
      <c r="O81" s="122"/>
      <c r="P81" s="123"/>
      <c r="Q81" s="121"/>
      <c r="R81" s="121"/>
      <c r="S81" s="122"/>
      <c r="T81" s="123"/>
      <c r="U81" s="121"/>
      <c r="V81" s="121"/>
      <c r="W81" s="121"/>
      <c r="X81" s="121"/>
      <c r="Y81" s="121"/>
      <c r="Z81" s="122"/>
      <c r="AA81" s="123"/>
      <c r="AB81" s="121"/>
      <c r="AC81" s="121"/>
      <c r="AD81" s="121"/>
      <c r="AE81" s="122"/>
    </row>
    <row r="82" spans="1:31" ht="9" customHeight="1">
      <c r="A82" s="124"/>
      <c r="B82" s="125"/>
      <c r="C82" s="125"/>
      <c r="D82" s="125"/>
      <c r="E82" s="126"/>
      <c r="F82" s="127"/>
      <c r="G82" s="125"/>
      <c r="H82" s="125"/>
      <c r="I82" s="125"/>
      <c r="J82" s="126"/>
      <c r="K82" s="127"/>
      <c r="L82" s="125"/>
      <c r="M82" s="125"/>
      <c r="N82" s="125"/>
      <c r="O82" s="126"/>
      <c r="P82" s="127"/>
      <c r="Q82" s="125"/>
      <c r="R82" s="125"/>
      <c r="S82" s="126"/>
      <c r="T82" s="127"/>
      <c r="U82" s="125"/>
      <c r="V82" s="125"/>
      <c r="W82" s="125"/>
      <c r="X82" s="125"/>
      <c r="Y82" s="125"/>
      <c r="Z82" s="126"/>
      <c r="AA82" s="127"/>
      <c r="AB82" s="125"/>
      <c r="AC82" s="125"/>
      <c r="AD82" s="125"/>
      <c r="AE82" s="126"/>
    </row>
    <row r="83" spans="1:31" ht="12" customHeight="1">
      <c r="A83" s="108" t="s">
        <v>72</v>
      </c>
      <c r="B83" s="109"/>
      <c r="C83" s="109"/>
      <c r="D83" s="109"/>
      <c r="E83" s="110"/>
      <c r="F83" s="111">
        <v>16218360</v>
      </c>
      <c r="G83" s="112"/>
      <c r="H83" s="112"/>
      <c r="I83" s="112"/>
      <c r="J83" s="113"/>
      <c r="K83" s="114">
        <v>2</v>
      </c>
      <c r="L83" s="115"/>
      <c r="M83" s="115"/>
      <c r="N83" s="115"/>
      <c r="O83" s="116"/>
      <c r="P83" s="114">
        <v>0</v>
      </c>
      <c r="Q83" s="115"/>
      <c r="R83" s="115"/>
      <c r="S83" s="116"/>
      <c r="T83" s="117">
        <v>0</v>
      </c>
      <c r="U83" s="118"/>
      <c r="V83" s="118"/>
      <c r="W83" s="118"/>
      <c r="X83" s="118"/>
      <c r="Y83" s="118"/>
      <c r="Z83" s="119"/>
      <c r="AA83" s="117">
        <v>2</v>
      </c>
      <c r="AB83" s="118"/>
      <c r="AC83" s="118"/>
      <c r="AD83" s="118"/>
      <c r="AE83" s="119"/>
    </row>
    <row r="84" spans="1:31" ht="11.1" customHeight="1">
      <c r="A84" s="44" t="s">
        <v>73</v>
      </c>
      <c r="B84" s="45"/>
      <c r="C84" s="45"/>
      <c r="D84" s="45"/>
      <c r="E84" s="46"/>
      <c r="F84" s="47">
        <v>16218362</v>
      </c>
      <c r="G84" s="48"/>
      <c r="H84" s="48"/>
      <c r="I84" s="48"/>
      <c r="J84" s="49"/>
      <c r="K84" s="50">
        <v>2</v>
      </c>
      <c r="L84" s="51"/>
      <c r="M84" s="51"/>
      <c r="N84" s="51"/>
      <c r="O84" s="52"/>
      <c r="P84" s="50">
        <v>0</v>
      </c>
      <c r="Q84" s="51"/>
      <c r="R84" s="51"/>
      <c r="S84" s="52"/>
      <c r="T84" s="50">
        <v>0</v>
      </c>
      <c r="U84" s="51"/>
      <c r="V84" s="51"/>
      <c r="W84" s="51"/>
      <c r="X84" s="51"/>
      <c r="Y84" s="51"/>
      <c r="Z84" s="52"/>
      <c r="AA84" s="50">
        <v>2</v>
      </c>
      <c r="AB84" s="51"/>
      <c r="AC84" s="51"/>
      <c r="AD84" s="51"/>
      <c r="AE84" s="52"/>
    </row>
    <row r="85" spans="1:31" ht="11.1" customHeight="1">
      <c r="A85" s="53" t="s">
        <v>74</v>
      </c>
      <c r="B85" s="54"/>
      <c r="C85" s="54"/>
      <c r="D85" s="54"/>
      <c r="E85" s="55"/>
      <c r="F85" s="56">
        <v>16218388</v>
      </c>
      <c r="G85" s="57"/>
      <c r="H85" s="57"/>
      <c r="I85" s="57"/>
      <c r="J85" s="58"/>
      <c r="K85" s="59">
        <v>2</v>
      </c>
      <c r="L85" s="60"/>
      <c r="M85" s="60"/>
      <c r="N85" s="60"/>
      <c r="O85" s="61"/>
      <c r="P85" s="59">
        <v>0</v>
      </c>
      <c r="Q85" s="60"/>
      <c r="R85" s="60"/>
      <c r="S85" s="61"/>
      <c r="T85" s="62">
        <v>0</v>
      </c>
      <c r="U85" s="63"/>
      <c r="V85" s="63"/>
      <c r="W85" s="63"/>
      <c r="X85" s="63"/>
      <c r="Y85" s="63"/>
      <c r="Z85" s="64"/>
      <c r="AA85" s="62">
        <v>2</v>
      </c>
      <c r="AB85" s="63"/>
      <c r="AC85" s="63"/>
      <c r="AD85" s="63"/>
      <c r="AE85" s="64"/>
    </row>
    <row r="86" spans="1:31" ht="11.1" customHeight="1">
      <c r="A86" s="44" t="s">
        <v>75</v>
      </c>
      <c r="B86" s="45"/>
      <c r="C86" s="45"/>
      <c r="D86" s="45"/>
      <c r="E86" s="46"/>
      <c r="F86" s="47">
        <v>16218393</v>
      </c>
      <c r="G86" s="48"/>
      <c r="H86" s="48"/>
      <c r="I86" s="48"/>
      <c r="J86" s="49"/>
      <c r="K86" s="50">
        <v>2</v>
      </c>
      <c r="L86" s="51"/>
      <c r="M86" s="51"/>
      <c r="N86" s="51"/>
      <c r="O86" s="52"/>
      <c r="P86" s="50">
        <v>0</v>
      </c>
      <c r="Q86" s="51"/>
      <c r="R86" s="51"/>
      <c r="S86" s="52"/>
      <c r="T86" s="50">
        <v>0</v>
      </c>
      <c r="U86" s="51"/>
      <c r="V86" s="51"/>
      <c r="W86" s="51"/>
      <c r="X86" s="51"/>
      <c r="Y86" s="51"/>
      <c r="Z86" s="52"/>
      <c r="AA86" s="50">
        <v>2</v>
      </c>
      <c r="AB86" s="51"/>
      <c r="AC86" s="51"/>
      <c r="AD86" s="51"/>
      <c r="AE86" s="52"/>
    </row>
    <row r="87" spans="1:31" ht="11.1" customHeight="1">
      <c r="A87" s="53" t="s">
        <v>76</v>
      </c>
      <c r="B87" s="54"/>
      <c r="C87" s="54"/>
      <c r="D87" s="54"/>
      <c r="E87" s="55"/>
      <c r="F87" s="56">
        <v>16218428</v>
      </c>
      <c r="G87" s="57"/>
      <c r="H87" s="57"/>
      <c r="I87" s="57"/>
      <c r="J87" s="58"/>
      <c r="K87" s="59">
        <v>2</v>
      </c>
      <c r="L87" s="60"/>
      <c r="M87" s="60"/>
      <c r="N87" s="60"/>
      <c r="O87" s="61"/>
      <c r="P87" s="59">
        <v>0</v>
      </c>
      <c r="Q87" s="60"/>
      <c r="R87" s="60"/>
      <c r="S87" s="61"/>
      <c r="T87" s="62">
        <v>0</v>
      </c>
      <c r="U87" s="63"/>
      <c r="V87" s="63"/>
      <c r="W87" s="63"/>
      <c r="X87" s="63"/>
      <c r="Y87" s="63"/>
      <c r="Z87" s="64"/>
      <c r="AA87" s="62">
        <v>2</v>
      </c>
      <c r="AB87" s="63"/>
      <c r="AC87" s="63"/>
      <c r="AD87" s="63"/>
      <c r="AE87" s="64"/>
    </row>
    <row r="88" spans="1:31" ht="11.1" customHeight="1">
      <c r="A88" s="44" t="s">
        <v>77</v>
      </c>
      <c r="B88" s="45"/>
      <c r="C88" s="45"/>
      <c r="D88" s="45"/>
      <c r="E88" s="46"/>
      <c r="F88" s="47">
        <v>16218444</v>
      </c>
      <c r="G88" s="48"/>
      <c r="H88" s="48"/>
      <c r="I88" s="48"/>
      <c r="J88" s="49"/>
      <c r="K88" s="50">
        <v>2</v>
      </c>
      <c r="L88" s="51"/>
      <c r="M88" s="51"/>
      <c r="N88" s="51"/>
      <c r="O88" s="52"/>
      <c r="P88" s="50">
        <v>0</v>
      </c>
      <c r="Q88" s="51"/>
      <c r="R88" s="51"/>
      <c r="S88" s="52"/>
      <c r="T88" s="50">
        <v>0</v>
      </c>
      <c r="U88" s="51"/>
      <c r="V88" s="51"/>
      <c r="W88" s="51"/>
      <c r="X88" s="51"/>
      <c r="Y88" s="51"/>
      <c r="Z88" s="52"/>
      <c r="AA88" s="50">
        <v>2</v>
      </c>
      <c r="AB88" s="51"/>
      <c r="AC88" s="51"/>
      <c r="AD88" s="51"/>
      <c r="AE88" s="52"/>
    </row>
    <row r="89" spans="1:31" ht="11.1" customHeight="1">
      <c r="A89" s="53" t="s">
        <v>78</v>
      </c>
      <c r="B89" s="54"/>
      <c r="C89" s="54"/>
      <c r="D89" s="54"/>
      <c r="E89" s="55"/>
      <c r="F89" s="56">
        <v>16218477</v>
      </c>
      <c r="G89" s="57"/>
      <c r="H89" s="57"/>
      <c r="I89" s="57"/>
      <c r="J89" s="58"/>
      <c r="K89" s="59">
        <v>2</v>
      </c>
      <c r="L89" s="60"/>
      <c r="M89" s="60"/>
      <c r="N89" s="60"/>
      <c r="O89" s="61"/>
      <c r="P89" s="59">
        <v>0</v>
      </c>
      <c r="Q89" s="60"/>
      <c r="R89" s="60"/>
      <c r="S89" s="61"/>
      <c r="T89" s="62">
        <v>0</v>
      </c>
      <c r="U89" s="63"/>
      <c r="V89" s="63"/>
      <c r="W89" s="63"/>
      <c r="X89" s="63"/>
      <c r="Y89" s="63"/>
      <c r="Z89" s="64"/>
      <c r="AA89" s="62">
        <v>2</v>
      </c>
      <c r="AB89" s="63"/>
      <c r="AC89" s="63"/>
      <c r="AD89" s="63"/>
      <c r="AE89" s="64"/>
    </row>
    <row r="90" spans="1:31" ht="11.1" customHeight="1">
      <c r="A90" s="44" t="s">
        <v>79</v>
      </c>
      <c r="B90" s="45"/>
      <c r="C90" s="45"/>
      <c r="D90" s="45"/>
      <c r="E90" s="46"/>
      <c r="F90" s="47">
        <v>16218503</v>
      </c>
      <c r="G90" s="48"/>
      <c r="H90" s="48"/>
      <c r="I90" s="48"/>
      <c r="J90" s="49"/>
      <c r="K90" s="50">
        <v>2</v>
      </c>
      <c r="L90" s="51"/>
      <c r="M90" s="51"/>
      <c r="N90" s="51"/>
      <c r="O90" s="52"/>
      <c r="P90" s="50">
        <v>0</v>
      </c>
      <c r="Q90" s="51"/>
      <c r="R90" s="51"/>
      <c r="S90" s="52"/>
      <c r="T90" s="50">
        <v>0</v>
      </c>
      <c r="U90" s="51"/>
      <c r="V90" s="51"/>
      <c r="W90" s="51"/>
      <c r="X90" s="51"/>
      <c r="Y90" s="51"/>
      <c r="Z90" s="52"/>
      <c r="AA90" s="50">
        <v>2</v>
      </c>
      <c r="AB90" s="51"/>
      <c r="AC90" s="51"/>
      <c r="AD90" s="51"/>
      <c r="AE90" s="52"/>
    </row>
    <row r="91" spans="1:31" ht="11.1" customHeight="1">
      <c r="A91" s="53" t="s">
        <v>80</v>
      </c>
      <c r="B91" s="54"/>
      <c r="C91" s="54"/>
      <c r="D91" s="54"/>
      <c r="E91" s="55"/>
      <c r="F91" s="56">
        <v>16218506</v>
      </c>
      <c r="G91" s="57"/>
      <c r="H91" s="57"/>
      <c r="I91" s="57"/>
      <c r="J91" s="58"/>
      <c r="K91" s="59">
        <v>2</v>
      </c>
      <c r="L91" s="60"/>
      <c r="M91" s="60"/>
      <c r="N91" s="60"/>
      <c r="O91" s="61"/>
      <c r="P91" s="59">
        <v>0</v>
      </c>
      <c r="Q91" s="60"/>
      <c r="R91" s="60"/>
      <c r="S91" s="61"/>
      <c r="T91" s="62">
        <v>0</v>
      </c>
      <c r="U91" s="63"/>
      <c r="V91" s="63"/>
      <c r="W91" s="63"/>
      <c r="X91" s="63"/>
      <c r="Y91" s="63"/>
      <c r="Z91" s="64"/>
      <c r="AA91" s="62">
        <v>2</v>
      </c>
      <c r="AB91" s="63"/>
      <c r="AC91" s="63"/>
      <c r="AD91" s="63"/>
      <c r="AE91" s="64"/>
    </row>
    <row r="92" spans="1:31" ht="11.1" customHeight="1">
      <c r="A92" s="44" t="s">
        <v>81</v>
      </c>
      <c r="B92" s="45"/>
      <c r="C92" s="45"/>
      <c r="D92" s="45"/>
      <c r="E92" s="46"/>
      <c r="F92" s="47">
        <v>16218511</v>
      </c>
      <c r="G92" s="48"/>
      <c r="H92" s="48"/>
      <c r="I92" s="48"/>
      <c r="J92" s="49"/>
      <c r="K92" s="50">
        <v>2</v>
      </c>
      <c r="L92" s="51"/>
      <c r="M92" s="51"/>
      <c r="N92" s="51"/>
      <c r="O92" s="52"/>
      <c r="P92" s="50">
        <v>0</v>
      </c>
      <c r="Q92" s="51"/>
      <c r="R92" s="51"/>
      <c r="S92" s="52"/>
      <c r="T92" s="50">
        <v>0</v>
      </c>
      <c r="U92" s="51"/>
      <c r="V92" s="51"/>
      <c r="W92" s="51"/>
      <c r="X92" s="51"/>
      <c r="Y92" s="51"/>
      <c r="Z92" s="52"/>
      <c r="AA92" s="50">
        <v>2</v>
      </c>
      <c r="AB92" s="51"/>
      <c r="AC92" s="51"/>
      <c r="AD92" s="51"/>
      <c r="AE92" s="52"/>
    </row>
    <row r="93" spans="1:31" ht="11.1" customHeight="1">
      <c r="A93" s="53" t="s">
        <v>82</v>
      </c>
      <c r="B93" s="54"/>
      <c r="C93" s="54"/>
      <c r="D93" s="54"/>
      <c r="E93" s="55"/>
      <c r="F93" s="56">
        <v>16218521</v>
      </c>
      <c r="G93" s="57"/>
      <c r="H93" s="57"/>
      <c r="I93" s="57"/>
      <c r="J93" s="58"/>
      <c r="K93" s="59">
        <v>2</v>
      </c>
      <c r="L93" s="60"/>
      <c r="M93" s="60"/>
      <c r="N93" s="60"/>
      <c r="O93" s="61"/>
      <c r="P93" s="59">
        <v>0</v>
      </c>
      <c r="Q93" s="60"/>
      <c r="R93" s="60"/>
      <c r="S93" s="61"/>
      <c r="T93" s="62">
        <v>0</v>
      </c>
      <c r="U93" s="63"/>
      <c r="V93" s="63"/>
      <c r="W93" s="63"/>
      <c r="X93" s="63"/>
      <c r="Y93" s="63"/>
      <c r="Z93" s="64"/>
      <c r="AA93" s="62">
        <v>2</v>
      </c>
      <c r="AB93" s="63"/>
      <c r="AC93" s="63"/>
      <c r="AD93" s="63"/>
      <c r="AE93" s="64"/>
    </row>
    <row r="94" spans="1:31" ht="11.1" customHeight="1">
      <c r="A94" s="44" t="s">
        <v>83</v>
      </c>
      <c r="B94" s="45"/>
      <c r="C94" s="45"/>
      <c r="D94" s="45"/>
      <c r="E94" s="46"/>
      <c r="F94" s="47">
        <v>16218531</v>
      </c>
      <c r="G94" s="48"/>
      <c r="H94" s="48"/>
      <c r="I94" s="48"/>
      <c r="J94" s="49"/>
      <c r="K94" s="50">
        <v>2</v>
      </c>
      <c r="L94" s="51"/>
      <c r="M94" s="51"/>
      <c r="N94" s="51"/>
      <c r="O94" s="52"/>
      <c r="P94" s="50">
        <v>0</v>
      </c>
      <c r="Q94" s="51"/>
      <c r="R94" s="51"/>
      <c r="S94" s="52"/>
      <c r="T94" s="50">
        <v>0</v>
      </c>
      <c r="U94" s="51"/>
      <c r="V94" s="51"/>
      <c r="W94" s="51"/>
      <c r="X94" s="51"/>
      <c r="Y94" s="51"/>
      <c r="Z94" s="52"/>
      <c r="AA94" s="50">
        <v>2</v>
      </c>
      <c r="AB94" s="51"/>
      <c r="AC94" s="51"/>
      <c r="AD94" s="51"/>
      <c r="AE94" s="52"/>
    </row>
    <row r="95" spans="1:31" ht="11.1" customHeight="1">
      <c r="A95" s="53" t="s">
        <v>84</v>
      </c>
      <c r="B95" s="54"/>
      <c r="C95" s="54"/>
      <c r="D95" s="54"/>
      <c r="E95" s="55"/>
      <c r="F95" s="56">
        <v>16218545</v>
      </c>
      <c r="G95" s="57"/>
      <c r="H95" s="57"/>
      <c r="I95" s="57"/>
      <c r="J95" s="58"/>
      <c r="K95" s="59">
        <v>2</v>
      </c>
      <c r="L95" s="60"/>
      <c r="M95" s="60"/>
      <c r="N95" s="60"/>
      <c r="O95" s="61"/>
      <c r="P95" s="59">
        <v>0</v>
      </c>
      <c r="Q95" s="60"/>
      <c r="R95" s="60"/>
      <c r="S95" s="61"/>
      <c r="T95" s="62">
        <v>0</v>
      </c>
      <c r="U95" s="63"/>
      <c r="V95" s="63"/>
      <c r="W95" s="63"/>
      <c r="X95" s="63"/>
      <c r="Y95" s="63"/>
      <c r="Z95" s="64"/>
      <c r="AA95" s="62">
        <v>2</v>
      </c>
      <c r="AB95" s="63"/>
      <c r="AC95" s="63"/>
      <c r="AD95" s="63"/>
      <c r="AE95" s="64"/>
    </row>
    <row r="96" spans="1:31" ht="11.1" customHeight="1">
      <c r="A96" s="44" t="s">
        <v>85</v>
      </c>
      <c r="B96" s="45"/>
      <c r="C96" s="45"/>
      <c r="D96" s="45"/>
      <c r="E96" s="46"/>
      <c r="F96" s="47">
        <v>16218550</v>
      </c>
      <c r="G96" s="48"/>
      <c r="H96" s="48"/>
      <c r="I96" s="48"/>
      <c r="J96" s="49"/>
      <c r="K96" s="50">
        <v>2</v>
      </c>
      <c r="L96" s="51"/>
      <c r="M96" s="51"/>
      <c r="N96" s="51"/>
      <c r="O96" s="52"/>
      <c r="P96" s="50">
        <v>0</v>
      </c>
      <c r="Q96" s="51"/>
      <c r="R96" s="51"/>
      <c r="S96" s="52"/>
      <c r="T96" s="50">
        <v>0</v>
      </c>
      <c r="U96" s="51"/>
      <c r="V96" s="51"/>
      <c r="W96" s="51"/>
      <c r="X96" s="51"/>
      <c r="Y96" s="51"/>
      <c r="Z96" s="52"/>
      <c r="AA96" s="50">
        <v>2</v>
      </c>
      <c r="AB96" s="51"/>
      <c r="AC96" s="51"/>
      <c r="AD96" s="51"/>
      <c r="AE96" s="52"/>
    </row>
    <row r="97" spans="1:34" ht="11.1" customHeight="1">
      <c r="A97" s="53" t="s">
        <v>86</v>
      </c>
      <c r="B97" s="54"/>
      <c r="C97" s="54"/>
      <c r="D97" s="54"/>
      <c r="E97" s="55"/>
      <c r="F97" s="56">
        <v>16218553</v>
      </c>
      <c r="G97" s="57"/>
      <c r="H97" s="57"/>
      <c r="I97" s="57"/>
      <c r="J97" s="58"/>
      <c r="K97" s="59">
        <v>2</v>
      </c>
      <c r="L97" s="60"/>
      <c r="M97" s="60"/>
      <c r="N97" s="60"/>
      <c r="O97" s="61"/>
      <c r="P97" s="59">
        <v>0</v>
      </c>
      <c r="Q97" s="60"/>
      <c r="R97" s="60"/>
      <c r="S97" s="61"/>
      <c r="T97" s="62">
        <v>0</v>
      </c>
      <c r="U97" s="63"/>
      <c r="V97" s="63"/>
      <c r="W97" s="63"/>
      <c r="X97" s="63"/>
      <c r="Y97" s="63"/>
      <c r="Z97" s="64"/>
      <c r="AA97" s="62">
        <v>2</v>
      </c>
      <c r="AB97" s="63"/>
      <c r="AC97" s="63"/>
      <c r="AD97" s="63"/>
      <c r="AE97" s="64"/>
    </row>
    <row r="98" spans="1:34" ht="11.1" customHeight="1">
      <c r="A98" s="44" t="s">
        <v>87</v>
      </c>
      <c r="B98" s="45"/>
      <c r="C98" s="45"/>
      <c r="D98" s="45"/>
      <c r="E98" s="46"/>
      <c r="F98" s="47">
        <v>16218561</v>
      </c>
      <c r="G98" s="48"/>
      <c r="H98" s="48"/>
      <c r="I98" s="48"/>
      <c r="J98" s="49"/>
      <c r="K98" s="50">
        <v>2</v>
      </c>
      <c r="L98" s="51"/>
      <c r="M98" s="51"/>
      <c r="N98" s="51"/>
      <c r="O98" s="52"/>
      <c r="P98" s="50">
        <v>0</v>
      </c>
      <c r="Q98" s="51"/>
      <c r="R98" s="51"/>
      <c r="S98" s="52"/>
      <c r="T98" s="50">
        <v>0</v>
      </c>
      <c r="U98" s="51"/>
      <c r="V98" s="51"/>
      <c r="W98" s="51"/>
      <c r="X98" s="51"/>
      <c r="Y98" s="51"/>
      <c r="Z98" s="52"/>
      <c r="AA98" s="50">
        <v>2</v>
      </c>
      <c r="AB98" s="51"/>
      <c r="AC98" s="51"/>
      <c r="AD98" s="51"/>
      <c r="AE98" s="52"/>
    </row>
    <row r="99" spans="1:34" ht="11.1" customHeight="1">
      <c r="A99" s="53" t="s">
        <v>88</v>
      </c>
      <c r="B99" s="54"/>
      <c r="C99" s="54"/>
      <c r="D99" s="54"/>
      <c r="E99" s="55"/>
      <c r="F99" s="56">
        <v>16218575</v>
      </c>
      <c r="G99" s="57"/>
      <c r="H99" s="57"/>
      <c r="I99" s="57"/>
      <c r="J99" s="58"/>
      <c r="K99" s="59">
        <v>2</v>
      </c>
      <c r="L99" s="60"/>
      <c r="M99" s="60"/>
      <c r="N99" s="60"/>
      <c r="O99" s="61"/>
      <c r="P99" s="59">
        <v>0</v>
      </c>
      <c r="Q99" s="60"/>
      <c r="R99" s="60"/>
      <c r="S99" s="61"/>
      <c r="T99" s="62">
        <v>0</v>
      </c>
      <c r="U99" s="63"/>
      <c r="V99" s="63"/>
      <c r="W99" s="63"/>
      <c r="X99" s="63"/>
      <c r="Y99" s="63"/>
      <c r="Z99" s="64"/>
      <c r="AA99" s="62">
        <v>2</v>
      </c>
      <c r="AB99" s="63"/>
      <c r="AC99" s="63"/>
      <c r="AD99" s="63"/>
      <c r="AE99" s="64"/>
    </row>
    <row r="100" spans="1:34" ht="11.1" customHeight="1">
      <c r="A100" s="44" t="s">
        <v>89</v>
      </c>
      <c r="B100" s="45"/>
      <c r="C100" s="45"/>
      <c r="D100" s="45"/>
      <c r="E100" s="46"/>
      <c r="F100" s="47">
        <v>16218582</v>
      </c>
      <c r="G100" s="48"/>
      <c r="H100" s="48"/>
      <c r="I100" s="48"/>
      <c r="J100" s="49"/>
      <c r="K100" s="50">
        <v>4</v>
      </c>
      <c r="L100" s="51"/>
      <c r="M100" s="51"/>
      <c r="N100" s="51"/>
      <c r="O100" s="52"/>
      <c r="P100" s="50">
        <v>0</v>
      </c>
      <c r="Q100" s="51"/>
      <c r="R100" s="51"/>
      <c r="S100" s="52"/>
      <c r="T100" s="50">
        <v>0</v>
      </c>
      <c r="U100" s="51"/>
      <c r="V100" s="51"/>
      <c r="W100" s="51"/>
      <c r="X100" s="51"/>
      <c r="Y100" s="51"/>
      <c r="Z100" s="52"/>
      <c r="AA100" s="50">
        <v>4</v>
      </c>
      <c r="AB100" s="51"/>
      <c r="AC100" s="51"/>
      <c r="AD100" s="51"/>
      <c r="AE100" s="52"/>
    </row>
    <row r="101" spans="1:34" ht="11.1" customHeight="1">
      <c r="A101" s="53" t="s">
        <v>58</v>
      </c>
      <c r="B101" s="54"/>
      <c r="C101" s="54"/>
      <c r="D101" s="54"/>
      <c r="E101" s="55"/>
      <c r="F101" s="56">
        <v>16218591</v>
      </c>
      <c r="G101" s="57"/>
      <c r="H101" s="57"/>
      <c r="I101" s="57"/>
      <c r="J101" s="58"/>
      <c r="K101" s="59">
        <v>2</v>
      </c>
      <c r="L101" s="60"/>
      <c r="M101" s="60"/>
      <c r="N101" s="60"/>
      <c r="O101" s="61"/>
      <c r="P101" s="59">
        <v>0</v>
      </c>
      <c r="Q101" s="60"/>
      <c r="R101" s="60"/>
      <c r="S101" s="61"/>
      <c r="T101" s="62">
        <v>0</v>
      </c>
      <c r="U101" s="63"/>
      <c r="V101" s="63"/>
      <c r="W101" s="63"/>
      <c r="X101" s="63"/>
      <c r="Y101" s="63"/>
      <c r="Z101" s="64"/>
      <c r="AA101" s="62">
        <v>2</v>
      </c>
      <c r="AB101" s="63"/>
      <c r="AC101" s="63"/>
      <c r="AD101" s="63"/>
      <c r="AE101" s="64"/>
    </row>
    <row r="102" spans="1:34" ht="11.1" customHeight="1">
      <c r="A102" s="44" t="s">
        <v>90</v>
      </c>
      <c r="B102" s="45"/>
      <c r="C102" s="45"/>
      <c r="D102" s="45"/>
      <c r="E102" s="46"/>
      <c r="F102" s="47">
        <v>16218609</v>
      </c>
      <c r="G102" s="48"/>
      <c r="H102" s="48"/>
      <c r="I102" s="48"/>
      <c r="J102" s="49"/>
      <c r="K102" s="50">
        <v>2</v>
      </c>
      <c r="L102" s="51"/>
      <c r="M102" s="51"/>
      <c r="N102" s="51"/>
      <c r="O102" s="52"/>
      <c r="P102" s="50">
        <v>0</v>
      </c>
      <c r="Q102" s="51"/>
      <c r="R102" s="51"/>
      <c r="S102" s="52"/>
      <c r="T102" s="50">
        <v>0</v>
      </c>
      <c r="U102" s="51"/>
      <c r="V102" s="51"/>
      <c r="W102" s="51"/>
      <c r="X102" s="51"/>
      <c r="Y102" s="51"/>
      <c r="Z102" s="52"/>
      <c r="AA102" s="50">
        <v>2</v>
      </c>
      <c r="AB102" s="51"/>
      <c r="AC102" s="51"/>
      <c r="AD102" s="51"/>
      <c r="AE102" s="52"/>
    </row>
    <row r="103" spans="1:34" ht="11.1" customHeight="1">
      <c r="A103" s="53" t="s">
        <v>91</v>
      </c>
      <c r="B103" s="54"/>
      <c r="C103" s="54"/>
      <c r="D103" s="54"/>
      <c r="E103" s="55"/>
      <c r="F103" s="56">
        <v>16218632</v>
      </c>
      <c r="G103" s="57"/>
      <c r="H103" s="57"/>
      <c r="I103" s="57"/>
      <c r="J103" s="58"/>
      <c r="K103" s="59">
        <v>2</v>
      </c>
      <c r="L103" s="60"/>
      <c r="M103" s="60"/>
      <c r="N103" s="60"/>
      <c r="O103" s="61"/>
      <c r="P103" s="59">
        <v>0</v>
      </c>
      <c r="Q103" s="60"/>
      <c r="R103" s="60"/>
      <c r="S103" s="61"/>
      <c r="T103" s="62">
        <v>0</v>
      </c>
      <c r="U103" s="63"/>
      <c r="V103" s="63"/>
      <c r="W103" s="63"/>
      <c r="X103" s="63"/>
      <c r="Y103" s="63"/>
      <c r="Z103" s="64"/>
      <c r="AA103" s="62">
        <v>2</v>
      </c>
      <c r="AB103" s="63"/>
      <c r="AC103" s="63"/>
      <c r="AD103" s="63"/>
      <c r="AE103" s="64"/>
    </row>
    <row r="104" spans="1:34" ht="11.1" customHeight="1">
      <c r="A104" s="44" t="s">
        <v>92</v>
      </c>
      <c r="B104" s="45"/>
      <c r="C104" s="45"/>
      <c r="D104" s="45"/>
      <c r="E104" s="46"/>
      <c r="F104" s="47">
        <v>16218653</v>
      </c>
      <c r="G104" s="48"/>
      <c r="H104" s="48"/>
      <c r="I104" s="48"/>
      <c r="J104" s="49"/>
      <c r="K104" s="50">
        <v>2</v>
      </c>
      <c r="L104" s="51"/>
      <c r="M104" s="51"/>
      <c r="N104" s="51"/>
      <c r="O104" s="52"/>
      <c r="P104" s="50">
        <v>0</v>
      </c>
      <c r="Q104" s="51"/>
      <c r="R104" s="51"/>
      <c r="S104" s="52"/>
      <c r="T104" s="50">
        <v>0</v>
      </c>
      <c r="U104" s="51"/>
      <c r="V104" s="51"/>
      <c r="W104" s="51"/>
      <c r="X104" s="51"/>
      <c r="Y104" s="51"/>
      <c r="Z104" s="52"/>
      <c r="AA104" s="50">
        <v>2</v>
      </c>
      <c r="AB104" s="51"/>
      <c r="AC104" s="51"/>
      <c r="AD104" s="51"/>
      <c r="AE104" s="52"/>
    </row>
    <row r="105" spans="1:34" ht="254.1" customHeight="1">
      <c r="A105" s="41"/>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3"/>
    </row>
    <row r="106" spans="1:34" ht="14.1" customHeight="1">
      <c r="A106" s="94"/>
      <c r="B106" s="95"/>
      <c r="C106" s="47">
        <v>2853</v>
      </c>
      <c r="D106" s="49"/>
      <c r="E106" s="47">
        <v>604</v>
      </c>
      <c r="F106" s="49"/>
      <c r="G106" s="96" t="s">
        <v>31</v>
      </c>
      <c r="H106" s="46"/>
      <c r="I106" s="50">
        <v>6</v>
      </c>
      <c r="J106" s="51"/>
      <c r="K106" s="52"/>
      <c r="L106" s="50">
        <v>0</v>
      </c>
      <c r="M106" s="52"/>
      <c r="N106" s="50">
        <v>0</v>
      </c>
      <c r="O106" s="51"/>
      <c r="P106" s="51"/>
      <c r="Q106" s="52"/>
      <c r="R106" s="50">
        <v>6</v>
      </c>
      <c r="S106" s="52"/>
      <c r="T106" s="50">
        <v>1</v>
      </c>
      <c r="U106" s="51"/>
      <c r="V106" s="51"/>
      <c r="W106" s="51"/>
      <c r="X106" s="52"/>
      <c r="Y106" s="50">
        <v>5</v>
      </c>
      <c r="Z106" s="51"/>
      <c r="AA106" s="51"/>
      <c r="AB106" s="51"/>
      <c r="AC106" s="52"/>
      <c r="AD106" s="9">
        <v>43724</v>
      </c>
      <c r="AE106" s="97">
        <v>43732</v>
      </c>
      <c r="AF106" s="98"/>
      <c r="AG106" s="98"/>
      <c r="AH106" s="99"/>
    </row>
    <row r="107" spans="1:34" ht="60.9" customHeight="1">
      <c r="A107" s="91" t="s">
        <v>30</v>
      </c>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92"/>
      <c r="AH107" s="93"/>
    </row>
    <row r="108" spans="1:34" ht="14.1" customHeight="1">
      <c r="A108" s="100"/>
      <c r="B108" s="101"/>
      <c r="C108" s="102">
        <v>2854</v>
      </c>
      <c r="D108" s="103"/>
      <c r="E108" s="56">
        <v>405</v>
      </c>
      <c r="F108" s="58"/>
      <c r="G108" s="104" t="s">
        <v>29</v>
      </c>
      <c r="H108" s="55"/>
      <c r="I108" s="59">
        <v>66</v>
      </c>
      <c r="J108" s="60"/>
      <c r="K108" s="61"/>
      <c r="L108" s="59">
        <v>36</v>
      </c>
      <c r="M108" s="61"/>
      <c r="N108" s="62">
        <v>36</v>
      </c>
      <c r="O108" s="63"/>
      <c r="P108" s="63"/>
      <c r="Q108" s="64"/>
      <c r="R108" s="59">
        <v>30</v>
      </c>
      <c r="S108" s="61"/>
      <c r="T108" s="62">
        <v>3</v>
      </c>
      <c r="U108" s="63"/>
      <c r="V108" s="63"/>
      <c r="W108" s="63"/>
      <c r="X108" s="64"/>
      <c r="Y108" s="62">
        <v>27</v>
      </c>
      <c r="Z108" s="63"/>
      <c r="AA108" s="63"/>
      <c r="AB108" s="63"/>
      <c r="AC108" s="64"/>
      <c r="AD108" s="8">
        <v>43724</v>
      </c>
      <c r="AE108" s="105">
        <v>43732</v>
      </c>
      <c r="AF108" s="106"/>
      <c r="AG108" s="106"/>
      <c r="AH108" s="107"/>
    </row>
    <row r="109" spans="1:34" ht="140.1" customHeight="1">
      <c r="A109" s="91" t="s">
        <v>30</v>
      </c>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3"/>
    </row>
    <row r="110" spans="1:34" ht="14.1" customHeight="1">
      <c r="A110" s="94"/>
      <c r="B110" s="95"/>
      <c r="C110" s="47">
        <v>2854</v>
      </c>
      <c r="D110" s="49"/>
      <c r="E110" s="47">
        <v>702</v>
      </c>
      <c r="F110" s="49"/>
      <c r="G110" s="96" t="s">
        <v>31</v>
      </c>
      <c r="H110" s="46"/>
      <c r="I110" s="50">
        <v>63</v>
      </c>
      <c r="J110" s="51"/>
      <c r="K110" s="52"/>
      <c r="L110" s="50">
        <v>0</v>
      </c>
      <c r="M110" s="52"/>
      <c r="N110" s="50">
        <v>0</v>
      </c>
      <c r="O110" s="51"/>
      <c r="P110" s="51"/>
      <c r="Q110" s="52"/>
      <c r="R110" s="50">
        <v>63</v>
      </c>
      <c r="S110" s="52"/>
      <c r="T110" s="50">
        <v>3</v>
      </c>
      <c r="U110" s="51"/>
      <c r="V110" s="51"/>
      <c r="W110" s="51"/>
      <c r="X110" s="52"/>
      <c r="Y110" s="50">
        <v>60</v>
      </c>
      <c r="Z110" s="51"/>
      <c r="AA110" s="51"/>
      <c r="AB110" s="51"/>
      <c r="AC110" s="52"/>
      <c r="AD110" s="9">
        <v>43724</v>
      </c>
      <c r="AE110" s="97">
        <v>43732</v>
      </c>
      <c r="AF110" s="98"/>
      <c r="AG110" s="98"/>
      <c r="AH110" s="99"/>
    </row>
    <row r="111" spans="1:34" ht="234" customHeight="1">
      <c r="A111" s="88" t="s">
        <v>30</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90"/>
    </row>
    <row r="112" spans="1:34" ht="12" customHeight="1">
      <c r="A112" s="81" t="s">
        <v>32</v>
      </c>
      <c r="B112" s="82"/>
      <c r="C112" s="82"/>
      <c r="D112" s="82"/>
      <c r="E112" s="83"/>
      <c r="F112" s="84" t="s">
        <v>33</v>
      </c>
      <c r="G112" s="85"/>
      <c r="H112" s="85"/>
      <c r="I112" s="85"/>
      <c r="J112" s="86"/>
      <c r="K112" s="87" t="s">
        <v>14</v>
      </c>
      <c r="L112" s="82"/>
      <c r="M112" s="82"/>
      <c r="N112" s="82"/>
      <c r="O112" s="83"/>
      <c r="P112" s="87" t="s">
        <v>15</v>
      </c>
      <c r="Q112" s="82"/>
      <c r="R112" s="82"/>
      <c r="S112" s="83"/>
      <c r="T112" s="87" t="s">
        <v>16</v>
      </c>
      <c r="U112" s="82"/>
      <c r="V112" s="82"/>
      <c r="W112" s="82"/>
      <c r="X112" s="82"/>
      <c r="Y112" s="82"/>
      <c r="Z112" s="83"/>
      <c r="AA112" s="87" t="s">
        <v>17</v>
      </c>
      <c r="AB112" s="82"/>
      <c r="AC112" s="82"/>
      <c r="AD112" s="82"/>
      <c r="AE112" s="83"/>
    </row>
    <row r="113" spans="1:31" ht="11.1" customHeight="1">
      <c r="A113" s="53" t="s">
        <v>93</v>
      </c>
      <c r="B113" s="54"/>
      <c r="C113" s="54"/>
      <c r="D113" s="54"/>
      <c r="E113" s="55"/>
      <c r="F113" s="56">
        <v>16218006</v>
      </c>
      <c r="G113" s="57"/>
      <c r="H113" s="57"/>
      <c r="I113" s="57"/>
      <c r="J113" s="58"/>
      <c r="K113" s="59">
        <v>2</v>
      </c>
      <c r="L113" s="60"/>
      <c r="M113" s="60"/>
      <c r="N113" s="60"/>
      <c r="O113" s="61"/>
      <c r="P113" s="59">
        <v>0</v>
      </c>
      <c r="Q113" s="60"/>
      <c r="R113" s="60"/>
      <c r="S113" s="61"/>
      <c r="T113" s="62">
        <v>0</v>
      </c>
      <c r="U113" s="63"/>
      <c r="V113" s="63"/>
      <c r="W113" s="63"/>
      <c r="X113" s="63"/>
      <c r="Y113" s="63"/>
      <c r="Z113" s="64"/>
      <c r="AA113" s="62">
        <v>2</v>
      </c>
      <c r="AB113" s="63"/>
      <c r="AC113" s="63"/>
      <c r="AD113" s="63"/>
      <c r="AE113" s="64"/>
    </row>
    <row r="114" spans="1:31" ht="11.1" customHeight="1">
      <c r="A114" s="44" t="s">
        <v>67</v>
      </c>
      <c r="B114" s="45"/>
      <c r="C114" s="45"/>
      <c r="D114" s="45"/>
      <c r="E114" s="46"/>
      <c r="F114" s="47">
        <v>16218438</v>
      </c>
      <c r="G114" s="48"/>
      <c r="H114" s="48"/>
      <c r="I114" s="48"/>
      <c r="J114" s="49"/>
      <c r="K114" s="50">
        <v>2</v>
      </c>
      <c r="L114" s="51"/>
      <c r="M114" s="51"/>
      <c r="N114" s="51"/>
      <c r="O114" s="52"/>
      <c r="P114" s="50">
        <v>0</v>
      </c>
      <c r="Q114" s="51"/>
      <c r="R114" s="51"/>
      <c r="S114" s="52"/>
      <c r="T114" s="50">
        <v>0</v>
      </c>
      <c r="U114" s="51"/>
      <c r="V114" s="51"/>
      <c r="W114" s="51"/>
      <c r="X114" s="51"/>
      <c r="Y114" s="51"/>
      <c r="Z114" s="52"/>
      <c r="AA114" s="50">
        <v>2</v>
      </c>
      <c r="AB114" s="51"/>
      <c r="AC114" s="51"/>
      <c r="AD114" s="51"/>
      <c r="AE114" s="52"/>
    </row>
    <row r="115" spans="1:31" ht="11.1" customHeight="1">
      <c r="A115" s="53" t="s">
        <v>94</v>
      </c>
      <c r="B115" s="54"/>
      <c r="C115" s="54"/>
      <c r="D115" s="54"/>
      <c r="E115" s="55"/>
      <c r="F115" s="56">
        <v>16218483</v>
      </c>
      <c r="G115" s="57"/>
      <c r="H115" s="57"/>
      <c r="I115" s="57"/>
      <c r="J115" s="58"/>
      <c r="K115" s="59">
        <v>2</v>
      </c>
      <c r="L115" s="60"/>
      <c r="M115" s="60"/>
      <c r="N115" s="60"/>
      <c r="O115" s="61"/>
      <c r="P115" s="59">
        <v>0</v>
      </c>
      <c r="Q115" s="60"/>
      <c r="R115" s="60"/>
      <c r="S115" s="61"/>
      <c r="T115" s="62">
        <v>0</v>
      </c>
      <c r="U115" s="63"/>
      <c r="V115" s="63"/>
      <c r="W115" s="63"/>
      <c r="X115" s="63"/>
      <c r="Y115" s="63"/>
      <c r="Z115" s="64"/>
      <c r="AA115" s="62">
        <v>2</v>
      </c>
      <c r="AB115" s="63"/>
      <c r="AC115" s="63"/>
      <c r="AD115" s="63"/>
      <c r="AE115" s="64"/>
    </row>
    <row r="116" spans="1:31" ht="12" customHeight="1">
      <c r="A116" s="81" t="s">
        <v>32</v>
      </c>
      <c r="B116" s="82"/>
      <c r="C116" s="82"/>
      <c r="D116" s="82"/>
      <c r="E116" s="83"/>
      <c r="F116" s="84" t="s">
        <v>33</v>
      </c>
      <c r="G116" s="85"/>
      <c r="H116" s="85"/>
      <c r="I116" s="85"/>
      <c r="J116" s="86"/>
      <c r="K116" s="87" t="s">
        <v>14</v>
      </c>
      <c r="L116" s="82"/>
      <c r="M116" s="82"/>
      <c r="N116" s="82"/>
      <c r="O116" s="83"/>
      <c r="P116" s="87" t="s">
        <v>15</v>
      </c>
      <c r="Q116" s="82"/>
      <c r="R116" s="82"/>
      <c r="S116" s="83"/>
      <c r="T116" s="87" t="s">
        <v>16</v>
      </c>
      <c r="U116" s="82"/>
      <c r="V116" s="82"/>
      <c r="W116" s="82"/>
      <c r="X116" s="82"/>
      <c r="Y116" s="82"/>
      <c r="Z116" s="83"/>
      <c r="AA116" s="87" t="s">
        <v>17</v>
      </c>
      <c r="AB116" s="82"/>
      <c r="AC116" s="82"/>
      <c r="AD116" s="82"/>
      <c r="AE116" s="83"/>
    </row>
    <row r="117" spans="1:31" ht="11.1" customHeight="1">
      <c r="A117" s="53" t="s">
        <v>95</v>
      </c>
      <c r="B117" s="54"/>
      <c r="C117" s="54"/>
      <c r="D117" s="54"/>
      <c r="E117" s="55"/>
      <c r="F117" s="56">
        <v>16218020</v>
      </c>
      <c r="G117" s="57"/>
      <c r="H117" s="57"/>
      <c r="I117" s="57"/>
      <c r="J117" s="58"/>
      <c r="K117" s="59">
        <v>3</v>
      </c>
      <c r="L117" s="60"/>
      <c r="M117" s="60"/>
      <c r="N117" s="60"/>
      <c r="O117" s="61"/>
      <c r="P117" s="59">
        <v>0</v>
      </c>
      <c r="Q117" s="60"/>
      <c r="R117" s="60"/>
      <c r="S117" s="61"/>
      <c r="T117" s="62">
        <v>0</v>
      </c>
      <c r="U117" s="63"/>
      <c r="V117" s="63"/>
      <c r="W117" s="63"/>
      <c r="X117" s="63"/>
      <c r="Y117" s="63"/>
      <c r="Z117" s="64"/>
      <c r="AA117" s="62">
        <v>3</v>
      </c>
      <c r="AB117" s="63"/>
      <c r="AC117" s="63"/>
      <c r="AD117" s="63"/>
      <c r="AE117" s="64"/>
    </row>
    <row r="118" spans="1:31" ht="11.1" customHeight="1">
      <c r="A118" s="44" t="s">
        <v>96</v>
      </c>
      <c r="B118" s="45"/>
      <c r="C118" s="45"/>
      <c r="D118" s="45"/>
      <c r="E118" s="46"/>
      <c r="F118" s="47">
        <v>16218044</v>
      </c>
      <c r="G118" s="48"/>
      <c r="H118" s="48"/>
      <c r="I118" s="48"/>
      <c r="J118" s="49"/>
      <c r="K118" s="50">
        <v>3</v>
      </c>
      <c r="L118" s="51"/>
      <c r="M118" s="51"/>
      <c r="N118" s="51"/>
      <c r="O118" s="52"/>
      <c r="P118" s="50">
        <v>0</v>
      </c>
      <c r="Q118" s="51"/>
      <c r="R118" s="51"/>
      <c r="S118" s="52"/>
      <c r="T118" s="50">
        <v>0</v>
      </c>
      <c r="U118" s="51"/>
      <c r="V118" s="51"/>
      <c r="W118" s="51"/>
      <c r="X118" s="51"/>
      <c r="Y118" s="51"/>
      <c r="Z118" s="52"/>
      <c r="AA118" s="50">
        <v>3</v>
      </c>
      <c r="AB118" s="51"/>
      <c r="AC118" s="51"/>
      <c r="AD118" s="51"/>
      <c r="AE118" s="52"/>
    </row>
    <row r="119" spans="1:31" ht="11.1" customHeight="1">
      <c r="A119" s="53" t="s">
        <v>97</v>
      </c>
      <c r="B119" s="54"/>
      <c r="C119" s="54"/>
      <c r="D119" s="54"/>
      <c r="E119" s="55"/>
      <c r="F119" s="56">
        <v>16218059</v>
      </c>
      <c r="G119" s="57"/>
      <c r="H119" s="57"/>
      <c r="I119" s="57"/>
      <c r="J119" s="58"/>
      <c r="K119" s="59">
        <v>3</v>
      </c>
      <c r="L119" s="60"/>
      <c r="M119" s="60"/>
      <c r="N119" s="60"/>
      <c r="O119" s="61"/>
      <c r="P119" s="59">
        <v>0</v>
      </c>
      <c r="Q119" s="60"/>
      <c r="R119" s="60"/>
      <c r="S119" s="61"/>
      <c r="T119" s="62">
        <v>0</v>
      </c>
      <c r="U119" s="63"/>
      <c r="V119" s="63"/>
      <c r="W119" s="63"/>
      <c r="X119" s="63"/>
      <c r="Y119" s="63"/>
      <c r="Z119" s="64"/>
      <c r="AA119" s="62">
        <v>3</v>
      </c>
      <c r="AB119" s="63"/>
      <c r="AC119" s="63"/>
      <c r="AD119" s="63"/>
      <c r="AE119" s="64"/>
    </row>
    <row r="120" spans="1:31" ht="11.1" customHeight="1">
      <c r="A120" s="44" t="s">
        <v>47</v>
      </c>
      <c r="B120" s="45"/>
      <c r="C120" s="45"/>
      <c r="D120" s="45"/>
      <c r="E120" s="46"/>
      <c r="F120" s="47">
        <v>16218150</v>
      </c>
      <c r="G120" s="48"/>
      <c r="H120" s="48"/>
      <c r="I120" s="48"/>
      <c r="J120" s="49"/>
      <c r="K120" s="50">
        <v>3</v>
      </c>
      <c r="L120" s="51"/>
      <c r="M120" s="51"/>
      <c r="N120" s="51"/>
      <c r="O120" s="52"/>
      <c r="P120" s="50">
        <v>0</v>
      </c>
      <c r="Q120" s="51"/>
      <c r="R120" s="51"/>
      <c r="S120" s="52"/>
      <c r="T120" s="50">
        <v>0</v>
      </c>
      <c r="U120" s="51"/>
      <c r="V120" s="51"/>
      <c r="W120" s="51"/>
      <c r="X120" s="51"/>
      <c r="Y120" s="51"/>
      <c r="Z120" s="52"/>
      <c r="AA120" s="50">
        <v>3</v>
      </c>
      <c r="AB120" s="51"/>
      <c r="AC120" s="51"/>
      <c r="AD120" s="51"/>
      <c r="AE120" s="52"/>
    </row>
    <row r="121" spans="1:31" ht="11.1" customHeight="1">
      <c r="A121" s="53" t="s">
        <v>98</v>
      </c>
      <c r="B121" s="54"/>
      <c r="C121" s="54"/>
      <c r="D121" s="54"/>
      <c r="E121" s="55"/>
      <c r="F121" s="56">
        <v>16218237</v>
      </c>
      <c r="G121" s="57"/>
      <c r="H121" s="57"/>
      <c r="I121" s="57"/>
      <c r="J121" s="58"/>
      <c r="K121" s="59">
        <v>3</v>
      </c>
      <c r="L121" s="60"/>
      <c r="M121" s="60"/>
      <c r="N121" s="60"/>
      <c r="O121" s="61"/>
      <c r="P121" s="59">
        <v>0</v>
      </c>
      <c r="Q121" s="60"/>
      <c r="R121" s="60"/>
      <c r="S121" s="61"/>
      <c r="T121" s="62">
        <v>0</v>
      </c>
      <c r="U121" s="63"/>
      <c r="V121" s="63"/>
      <c r="W121" s="63"/>
      <c r="X121" s="63"/>
      <c r="Y121" s="63"/>
      <c r="Z121" s="64"/>
      <c r="AA121" s="62">
        <v>3</v>
      </c>
      <c r="AB121" s="63"/>
      <c r="AC121" s="63"/>
      <c r="AD121" s="63"/>
      <c r="AE121" s="64"/>
    </row>
    <row r="122" spans="1:31" ht="11.1" customHeight="1">
      <c r="A122" s="44" t="s">
        <v>99</v>
      </c>
      <c r="B122" s="45"/>
      <c r="C122" s="45"/>
      <c r="D122" s="45"/>
      <c r="E122" s="46"/>
      <c r="F122" s="47">
        <v>16218354</v>
      </c>
      <c r="G122" s="48"/>
      <c r="H122" s="48"/>
      <c r="I122" s="48"/>
      <c r="J122" s="49"/>
      <c r="K122" s="50">
        <v>3</v>
      </c>
      <c r="L122" s="51"/>
      <c r="M122" s="51"/>
      <c r="N122" s="51"/>
      <c r="O122" s="52"/>
      <c r="P122" s="50">
        <v>0</v>
      </c>
      <c r="Q122" s="51"/>
      <c r="R122" s="51"/>
      <c r="S122" s="52"/>
      <c r="T122" s="50">
        <v>0</v>
      </c>
      <c r="U122" s="51"/>
      <c r="V122" s="51"/>
      <c r="W122" s="51"/>
      <c r="X122" s="51"/>
      <c r="Y122" s="51"/>
      <c r="Z122" s="52"/>
      <c r="AA122" s="50">
        <v>3</v>
      </c>
      <c r="AB122" s="51"/>
      <c r="AC122" s="51"/>
      <c r="AD122" s="51"/>
      <c r="AE122" s="52"/>
    </row>
    <row r="123" spans="1:31" ht="11.1" customHeight="1">
      <c r="A123" s="53" t="s">
        <v>100</v>
      </c>
      <c r="B123" s="54"/>
      <c r="C123" s="54"/>
      <c r="D123" s="54"/>
      <c r="E123" s="55"/>
      <c r="F123" s="56">
        <v>16218355</v>
      </c>
      <c r="G123" s="57"/>
      <c r="H123" s="57"/>
      <c r="I123" s="57"/>
      <c r="J123" s="58"/>
      <c r="K123" s="59">
        <v>3</v>
      </c>
      <c r="L123" s="60"/>
      <c r="M123" s="60"/>
      <c r="N123" s="60"/>
      <c r="O123" s="61"/>
      <c r="P123" s="59">
        <v>0</v>
      </c>
      <c r="Q123" s="60"/>
      <c r="R123" s="60"/>
      <c r="S123" s="61"/>
      <c r="T123" s="62">
        <v>0</v>
      </c>
      <c r="U123" s="63"/>
      <c r="V123" s="63"/>
      <c r="W123" s="63"/>
      <c r="X123" s="63"/>
      <c r="Y123" s="63"/>
      <c r="Z123" s="64"/>
      <c r="AA123" s="62">
        <v>3</v>
      </c>
      <c r="AB123" s="63"/>
      <c r="AC123" s="63"/>
      <c r="AD123" s="63"/>
      <c r="AE123" s="64"/>
    </row>
    <row r="124" spans="1:31" ht="11.1" customHeight="1">
      <c r="A124" s="44" t="s">
        <v>101</v>
      </c>
      <c r="B124" s="45"/>
      <c r="C124" s="45"/>
      <c r="D124" s="45"/>
      <c r="E124" s="46"/>
      <c r="F124" s="47">
        <v>16218390</v>
      </c>
      <c r="G124" s="48"/>
      <c r="H124" s="48"/>
      <c r="I124" s="48"/>
      <c r="J124" s="49"/>
      <c r="K124" s="50">
        <v>3</v>
      </c>
      <c r="L124" s="51"/>
      <c r="M124" s="51"/>
      <c r="N124" s="51"/>
      <c r="O124" s="52"/>
      <c r="P124" s="50">
        <v>0</v>
      </c>
      <c r="Q124" s="51"/>
      <c r="R124" s="51"/>
      <c r="S124" s="52"/>
      <c r="T124" s="50">
        <v>0</v>
      </c>
      <c r="U124" s="51"/>
      <c r="V124" s="51"/>
      <c r="W124" s="51"/>
      <c r="X124" s="51"/>
      <c r="Y124" s="51"/>
      <c r="Z124" s="52"/>
      <c r="AA124" s="50">
        <v>3</v>
      </c>
      <c r="AB124" s="51"/>
      <c r="AC124" s="51"/>
      <c r="AD124" s="51"/>
      <c r="AE124" s="52"/>
    </row>
    <row r="125" spans="1:31" ht="11.1" customHeight="1">
      <c r="A125" s="53" t="s">
        <v>102</v>
      </c>
      <c r="B125" s="54"/>
      <c r="C125" s="54"/>
      <c r="D125" s="54"/>
      <c r="E125" s="55"/>
      <c r="F125" s="56">
        <v>16218460</v>
      </c>
      <c r="G125" s="57"/>
      <c r="H125" s="57"/>
      <c r="I125" s="57"/>
      <c r="J125" s="58"/>
      <c r="K125" s="59">
        <v>3</v>
      </c>
      <c r="L125" s="60"/>
      <c r="M125" s="60"/>
      <c r="N125" s="60"/>
      <c r="O125" s="61"/>
      <c r="P125" s="59">
        <v>0</v>
      </c>
      <c r="Q125" s="60"/>
      <c r="R125" s="60"/>
      <c r="S125" s="61"/>
      <c r="T125" s="62">
        <v>0</v>
      </c>
      <c r="U125" s="63"/>
      <c r="V125" s="63"/>
      <c r="W125" s="63"/>
      <c r="X125" s="63"/>
      <c r="Y125" s="63"/>
      <c r="Z125" s="64"/>
      <c r="AA125" s="62">
        <v>3</v>
      </c>
      <c r="AB125" s="63"/>
      <c r="AC125" s="63"/>
      <c r="AD125" s="63"/>
      <c r="AE125" s="64"/>
    </row>
    <row r="126" spans="1:31" ht="11.1" customHeight="1">
      <c r="A126" s="44" t="s">
        <v>103</v>
      </c>
      <c r="B126" s="45"/>
      <c r="C126" s="45"/>
      <c r="D126" s="45"/>
      <c r="E126" s="46"/>
      <c r="F126" s="47">
        <v>16218464</v>
      </c>
      <c r="G126" s="48"/>
      <c r="H126" s="48"/>
      <c r="I126" s="48"/>
      <c r="J126" s="49"/>
      <c r="K126" s="50">
        <v>3</v>
      </c>
      <c r="L126" s="51"/>
      <c r="M126" s="51"/>
      <c r="N126" s="51"/>
      <c r="O126" s="52"/>
      <c r="P126" s="50">
        <v>0</v>
      </c>
      <c r="Q126" s="51"/>
      <c r="R126" s="51"/>
      <c r="S126" s="52"/>
      <c r="T126" s="50">
        <v>0</v>
      </c>
      <c r="U126" s="51"/>
      <c r="V126" s="51"/>
      <c r="W126" s="51"/>
      <c r="X126" s="51"/>
      <c r="Y126" s="51"/>
      <c r="Z126" s="52"/>
      <c r="AA126" s="50">
        <v>3</v>
      </c>
      <c r="AB126" s="51"/>
      <c r="AC126" s="51"/>
      <c r="AD126" s="51"/>
      <c r="AE126" s="52"/>
    </row>
    <row r="127" spans="1:31" ht="12" customHeight="1">
      <c r="A127" s="81" t="s">
        <v>32</v>
      </c>
      <c r="B127" s="82"/>
      <c r="C127" s="82"/>
      <c r="D127" s="82"/>
      <c r="E127" s="83"/>
      <c r="F127" s="84" t="s">
        <v>33</v>
      </c>
      <c r="G127" s="85"/>
      <c r="H127" s="85"/>
      <c r="I127" s="85"/>
      <c r="J127" s="86"/>
      <c r="K127" s="87" t="s">
        <v>14</v>
      </c>
      <c r="L127" s="82"/>
      <c r="M127" s="82"/>
      <c r="N127" s="82"/>
      <c r="O127" s="83"/>
      <c r="P127" s="87" t="s">
        <v>15</v>
      </c>
      <c r="Q127" s="82"/>
      <c r="R127" s="82"/>
      <c r="S127" s="83"/>
      <c r="T127" s="87" t="s">
        <v>16</v>
      </c>
      <c r="U127" s="82"/>
      <c r="V127" s="82"/>
      <c r="W127" s="82"/>
      <c r="X127" s="82"/>
      <c r="Y127" s="82"/>
      <c r="Z127" s="83"/>
      <c r="AA127" s="87" t="s">
        <v>17</v>
      </c>
      <c r="AB127" s="82"/>
      <c r="AC127" s="82"/>
      <c r="AD127" s="82"/>
      <c r="AE127" s="83"/>
    </row>
    <row r="128" spans="1:31" ht="11.1" customHeight="1">
      <c r="A128" s="53" t="s">
        <v>104</v>
      </c>
      <c r="B128" s="54"/>
      <c r="C128" s="54"/>
      <c r="D128" s="54"/>
      <c r="E128" s="55"/>
      <c r="F128" s="56">
        <v>16217962</v>
      </c>
      <c r="G128" s="57"/>
      <c r="H128" s="57"/>
      <c r="I128" s="57"/>
      <c r="J128" s="58"/>
      <c r="K128" s="59">
        <v>3</v>
      </c>
      <c r="L128" s="60"/>
      <c r="M128" s="60"/>
      <c r="N128" s="60"/>
      <c r="O128" s="61"/>
      <c r="P128" s="59">
        <v>0</v>
      </c>
      <c r="Q128" s="60"/>
      <c r="R128" s="60"/>
      <c r="S128" s="61"/>
      <c r="T128" s="62">
        <v>0</v>
      </c>
      <c r="U128" s="63"/>
      <c r="V128" s="63"/>
      <c r="W128" s="63"/>
      <c r="X128" s="63"/>
      <c r="Y128" s="63"/>
      <c r="Z128" s="64"/>
      <c r="AA128" s="62">
        <v>3</v>
      </c>
      <c r="AB128" s="63"/>
      <c r="AC128" s="63"/>
      <c r="AD128" s="63"/>
      <c r="AE128" s="64"/>
    </row>
    <row r="129" spans="1:31" ht="11.1" customHeight="1">
      <c r="A129" s="44" t="s">
        <v>39</v>
      </c>
      <c r="B129" s="45"/>
      <c r="C129" s="45"/>
      <c r="D129" s="45"/>
      <c r="E129" s="46"/>
      <c r="F129" s="47">
        <v>16218012</v>
      </c>
      <c r="G129" s="48"/>
      <c r="H129" s="48"/>
      <c r="I129" s="48"/>
      <c r="J129" s="49"/>
      <c r="K129" s="50">
        <v>3</v>
      </c>
      <c r="L129" s="51"/>
      <c r="M129" s="51"/>
      <c r="N129" s="51"/>
      <c r="O129" s="52"/>
      <c r="P129" s="50">
        <v>0</v>
      </c>
      <c r="Q129" s="51"/>
      <c r="R129" s="51"/>
      <c r="S129" s="52"/>
      <c r="T129" s="50">
        <v>0</v>
      </c>
      <c r="U129" s="51"/>
      <c r="V129" s="51"/>
      <c r="W129" s="51"/>
      <c r="X129" s="51"/>
      <c r="Y129" s="51"/>
      <c r="Z129" s="52"/>
      <c r="AA129" s="50">
        <v>3</v>
      </c>
      <c r="AB129" s="51"/>
      <c r="AC129" s="51"/>
      <c r="AD129" s="51"/>
      <c r="AE129" s="52"/>
    </row>
    <row r="130" spans="1:31" ht="11.1" customHeight="1">
      <c r="A130" s="53" t="s">
        <v>40</v>
      </c>
      <c r="B130" s="54"/>
      <c r="C130" s="54"/>
      <c r="D130" s="54"/>
      <c r="E130" s="55"/>
      <c r="F130" s="56">
        <v>16218015</v>
      </c>
      <c r="G130" s="57"/>
      <c r="H130" s="57"/>
      <c r="I130" s="57"/>
      <c r="J130" s="58"/>
      <c r="K130" s="59">
        <v>3</v>
      </c>
      <c r="L130" s="60"/>
      <c r="M130" s="60"/>
      <c r="N130" s="60"/>
      <c r="O130" s="61"/>
      <c r="P130" s="59">
        <v>0</v>
      </c>
      <c r="Q130" s="60"/>
      <c r="R130" s="60"/>
      <c r="S130" s="61"/>
      <c r="T130" s="62">
        <v>0</v>
      </c>
      <c r="U130" s="63"/>
      <c r="V130" s="63"/>
      <c r="W130" s="63"/>
      <c r="X130" s="63"/>
      <c r="Y130" s="63"/>
      <c r="Z130" s="64"/>
      <c r="AA130" s="62">
        <v>3</v>
      </c>
      <c r="AB130" s="63"/>
      <c r="AC130" s="63"/>
      <c r="AD130" s="63"/>
      <c r="AE130" s="64"/>
    </row>
    <row r="131" spans="1:31" ht="11.1" customHeight="1">
      <c r="A131" s="44" t="s">
        <v>96</v>
      </c>
      <c r="B131" s="45"/>
      <c r="C131" s="45"/>
      <c r="D131" s="45"/>
      <c r="E131" s="46"/>
      <c r="F131" s="47">
        <v>16218044</v>
      </c>
      <c r="G131" s="48"/>
      <c r="H131" s="48"/>
      <c r="I131" s="48"/>
      <c r="J131" s="49"/>
      <c r="K131" s="50">
        <v>3</v>
      </c>
      <c r="L131" s="51"/>
      <c r="M131" s="51"/>
      <c r="N131" s="51"/>
      <c r="O131" s="52"/>
      <c r="P131" s="50">
        <v>0</v>
      </c>
      <c r="Q131" s="51"/>
      <c r="R131" s="51"/>
      <c r="S131" s="52"/>
      <c r="T131" s="50">
        <v>0</v>
      </c>
      <c r="U131" s="51"/>
      <c r="V131" s="51"/>
      <c r="W131" s="51"/>
      <c r="X131" s="51"/>
      <c r="Y131" s="51"/>
      <c r="Z131" s="52"/>
      <c r="AA131" s="50">
        <v>3</v>
      </c>
      <c r="AB131" s="51"/>
      <c r="AC131" s="51"/>
      <c r="AD131" s="51"/>
      <c r="AE131" s="52"/>
    </row>
    <row r="132" spans="1:31" ht="11.1" customHeight="1">
      <c r="A132" s="53" t="s">
        <v>97</v>
      </c>
      <c r="B132" s="54"/>
      <c r="C132" s="54"/>
      <c r="D132" s="54"/>
      <c r="E132" s="55"/>
      <c r="F132" s="56">
        <v>16218059</v>
      </c>
      <c r="G132" s="57"/>
      <c r="H132" s="57"/>
      <c r="I132" s="57"/>
      <c r="J132" s="58"/>
      <c r="K132" s="59">
        <v>3</v>
      </c>
      <c r="L132" s="60"/>
      <c r="M132" s="60"/>
      <c r="N132" s="60"/>
      <c r="O132" s="61"/>
      <c r="P132" s="59">
        <v>0</v>
      </c>
      <c r="Q132" s="60"/>
      <c r="R132" s="60"/>
      <c r="S132" s="61"/>
      <c r="T132" s="62">
        <v>0</v>
      </c>
      <c r="U132" s="63"/>
      <c r="V132" s="63"/>
      <c r="W132" s="63"/>
      <c r="X132" s="63"/>
      <c r="Y132" s="63"/>
      <c r="Z132" s="64"/>
      <c r="AA132" s="62">
        <v>3</v>
      </c>
      <c r="AB132" s="63"/>
      <c r="AC132" s="63"/>
      <c r="AD132" s="63"/>
      <c r="AE132" s="64"/>
    </row>
    <row r="133" spans="1:31" ht="11.1" customHeight="1">
      <c r="A133" s="44" t="s">
        <v>105</v>
      </c>
      <c r="B133" s="45"/>
      <c r="C133" s="45"/>
      <c r="D133" s="45"/>
      <c r="E133" s="46"/>
      <c r="F133" s="47">
        <v>16218168</v>
      </c>
      <c r="G133" s="48"/>
      <c r="H133" s="48"/>
      <c r="I133" s="48"/>
      <c r="J133" s="49"/>
      <c r="K133" s="50">
        <v>3</v>
      </c>
      <c r="L133" s="51"/>
      <c r="M133" s="51"/>
      <c r="N133" s="51"/>
      <c r="O133" s="52"/>
      <c r="P133" s="50">
        <v>0</v>
      </c>
      <c r="Q133" s="51"/>
      <c r="R133" s="51"/>
      <c r="S133" s="52"/>
      <c r="T133" s="50">
        <v>0</v>
      </c>
      <c r="U133" s="51"/>
      <c r="V133" s="51"/>
      <c r="W133" s="51"/>
      <c r="X133" s="51"/>
      <c r="Y133" s="51"/>
      <c r="Z133" s="52"/>
      <c r="AA133" s="50">
        <v>3</v>
      </c>
      <c r="AB133" s="51"/>
      <c r="AC133" s="51"/>
      <c r="AD133" s="51"/>
      <c r="AE133" s="52"/>
    </row>
    <row r="134" spans="1:31" ht="11.1" customHeight="1">
      <c r="A134" s="53" t="s">
        <v>106</v>
      </c>
      <c r="B134" s="54"/>
      <c r="C134" s="54"/>
      <c r="D134" s="54"/>
      <c r="E134" s="55"/>
      <c r="F134" s="56">
        <v>16218170</v>
      </c>
      <c r="G134" s="57"/>
      <c r="H134" s="57"/>
      <c r="I134" s="57"/>
      <c r="J134" s="58"/>
      <c r="K134" s="59">
        <v>3</v>
      </c>
      <c r="L134" s="60"/>
      <c r="M134" s="60"/>
      <c r="N134" s="60"/>
      <c r="O134" s="61"/>
      <c r="P134" s="59">
        <v>0</v>
      </c>
      <c r="Q134" s="60"/>
      <c r="R134" s="60"/>
      <c r="S134" s="61"/>
      <c r="T134" s="62">
        <v>0</v>
      </c>
      <c r="U134" s="63"/>
      <c r="V134" s="63"/>
      <c r="W134" s="63"/>
      <c r="X134" s="63"/>
      <c r="Y134" s="63"/>
      <c r="Z134" s="64"/>
      <c r="AA134" s="62">
        <v>3</v>
      </c>
      <c r="AB134" s="63"/>
      <c r="AC134" s="63"/>
      <c r="AD134" s="63"/>
      <c r="AE134" s="64"/>
    </row>
    <row r="135" spans="1:31" ht="11.1" customHeight="1">
      <c r="A135" s="44" t="s">
        <v>107</v>
      </c>
      <c r="B135" s="45"/>
      <c r="C135" s="45"/>
      <c r="D135" s="45"/>
      <c r="E135" s="46"/>
      <c r="F135" s="47">
        <v>16218252</v>
      </c>
      <c r="G135" s="48"/>
      <c r="H135" s="48"/>
      <c r="I135" s="48"/>
      <c r="J135" s="49"/>
      <c r="K135" s="50">
        <v>3</v>
      </c>
      <c r="L135" s="51"/>
      <c r="M135" s="51"/>
      <c r="N135" s="51"/>
      <c r="O135" s="52"/>
      <c r="P135" s="50">
        <v>0</v>
      </c>
      <c r="Q135" s="51"/>
      <c r="R135" s="51"/>
      <c r="S135" s="52"/>
      <c r="T135" s="50">
        <v>0</v>
      </c>
      <c r="U135" s="51"/>
      <c r="V135" s="51"/>
      <c r="W135" s="51"/>
      <c r="X135" s="51"/>
      <c r="Y135" s="51"/>
      <c r="Z135" s="52"/>
      <c r="AA135" s="50">
        <v>3</v>
      </c>
      <c r="AB135" s="51"/>
      <c r="AC135" s="51"/>
      <c r="AD135" s="51"/>
      <c r="AE135" s="52"/>
    </row>
    <row r="136" spans="1:31" ht="11.1" customHeight="1">
      <c r="A136" s="53" t="s">
        <v>108</v>
      </c>
      <c r="B136" s="54"/>
      <c r="C136" s="54"/>
      <c r="D136" s="54"/>
      <c r="E136" s="55"/>
      <c r="F136" s="56">
        <v>16218286</v>
      </c>
      <c r="G136" s="57"/>
      <c r="H136" s="57"/>
      <c r="I136" s="57"/>
      <c r="J136" s="58"/>
      <c r="K136" s="59">
        <v>3</v>
      </c>
      <c r="L136" s="60"/>
      <c r="M136" s="60"/>
      <c r="N136" s="60"/>
      <c r="O136" s="61"/>
      <c r="P136" s="59">
        <v>0</v>
      </c>
      <c r="Q136" s="60"/>
      <c r="R136" s="60"/>
      <c r="S136" s="61"/>
      <c r="T136" s="62">
        <v>0</v>
      </c>
      <c r="U136" s="63"/>
      <c r="V136" s="63"/>
      <c r="W136" s="63"/>
      <c r="X136" s="63"/>
      <c r="Y136" s="63"/>
      <c r="Z136" s="64"/>
      <c r="AA136" s="62">
        <v>3</v>
      </c>
      <c r="AB136" s="63"/>
      <c r="AC136" s="63"/>
      <c r="AD136" s="63"/>
      <c r="AE136" s="64"/>
    </row>
    <row r="137" spans="1:31" ht="11.1" customHeight="1">
      <c r="A137" s="44" t="s">
        <v>109</v>
      </c>
      <c r="B137" s="45"/>
      <c r="C137" s="45"/>
      <c r="D137" s="45"/>
      <c r="E137" s="46"/>
      <c r="F137" s="47">
        <v>16218351</v>
      </c>
      <c r="G137" s="48"/>
      <c r="H137" s="48"/>
      <c r="I137" s="48"/>
      <c r="J137" s="49"/>
      <c r="K137" s="50">
        <v>3</v>
      </c>
      <c r="L137" s="51"/>
      <c r="M137" s="51"/>
      <c r="N137" s="51"/>
      <c r="O137" s="52"/>
      <c r="P137" s="50">
        <v>0</v>
      </c>
      <c r="Q137" s="51"/>
      <c r="R137" s="51"/>
      <c r="S137" s="52"/>
      <c r="T137" s="50">
        <v>0</v>
      </c>
      <c r="U137" s="51"/>
      <c r="V137" s="51"/>
      <c r="W137" s="51"/>
      <c r="X137" s="51"/>
      <c r="Y137" s="51"/>
      <c r="Z137" s="52"/>
      <c r="AA137" s="50">
        <v>3</v>
      </c>
      <c r="AB137" s="51"/>
      <c r="AC137" s="51"/>
      <c r="AD137" s="51"/>
      <c r="AE137" s="52"/>
    </row>
    <row r="138" spans="1:31" ht="11.1" customHeight="1">
      <c r="A138" s="53" t="s">
        <v>110</v>
      </c>
      <c r="B138" s="54"/>
      <c r="C138" s="54"/>
      <c r="D138" s="54"/>
      <c r="E138" s="55"/>
      <c r="F138" s="56">
        <v>16218354</v>
      </c>
      <c r="G138" s="57"/>
      <c r="H138" s="57"/>
      <c r="I138" s="57"/>
      <c r="J138" s="58"/>
      <c r="K138" s="59">
        <v>3</v>
      </c>
      <c r="L138" s="60"/>
      <c r="M138" s="60"/>
      <c r="N138" s="60"/>
      <c r="O138" s="61"/>
      <c r="P138" s="59">
        <v>0</v>
      </c>
      <c r="Q138" s="60"/>
      <c r="R138" s="60"/>
      <c r="S138" s="61"/>
      <c r="T138" s="62">
        <v>0</v>
      </c>
      <c r="U138" s="63"/>
      <c r="V138" s="63"/>
      <c r="W138" s="63"/>
      <c r="X138" s="63"/>
      <c r="Y138" s="63"/>
      <c r="Z138" s="64"/>
      <c r="AA138" s="62">
        <v>3</v>
      </c>
      <c r="AB138" s="63"/>
      <c r="AC138" s="63"/>
      <c r="AD138" s="63"/>
      <c r="AE138" s="64"/>
    </row>
    <row r="139" spans="1:31" ht="11.1" customHeight="1">
      <c r="A139" s="44" t="s">
        <v>111</v>
      </c>
      <c r="B139" s="45"/>
      <c r="C139" s="45"/>
      <c r="D139" s="45"/>
      <c r="E139" s="46"/>
      <c r="F139" s="47">
        <v>16218360</v>
      </c>
      <c r="G139" s="48"/>
      <c r="H139" s="48"/>
      <c r="I139" s="48"/>
      <c r="J139" s="49"/>
      <c r="K139" s="50">
        <v>3</v>
      </c>
      <c r="L139" s="51"/>
      <c r="M139" s="51"/>
      <c r="N139" s="51"/>
      <c r="O139" s="52"/>
      <c r="P139" s="50">
        <v>0</v>
      </c>
      <c r="Q139" s="51"/>
      <c r="R139" s="51"/>
      <c r="S139" s="52"/>
      <c r="T139" s="50">
        <v>0</v>
      </c>
      <c r="U139" s="51"/>
      <c r="V139" s="51"/>
      <c r="W139" s="51"/>
      <c r="X139" s="51"/>
      <c r="Y139" s="51"/>
      <c r="Z139" s="52"/>
      <c r="AA139" s="50">
        <v>3</v>
      </c>
      <c r="AB139" s="51"/>
      <c r="AC139" s="51"/>
      <c r="AD139" s="51"/>
      <c r="AE139" s="52"/>
    </row>
    <row r="140" spans="1:31" ht="11.1" customHeight="1">
      <c r="A140" s="53" t="s">
        <v>74</v>
      </c>
      <c r="B140" s="54"/>
      <c r="C140" s="54"/>
      <c r="D140" s="54"/>
      <c r="E140" s="55"/>
      <c r="F140" s="56">
        <v>16218388</v>
      </c>
      <c r="G140" s="57"/>
      <c r="H140" s="57"/>
      <c r="I140" s="57"/>
      <c r="J140" s="58"/>
      <c r="K140" s="59">
        <v>3</v>
      </c>
      <c r="L140" s="60"/>
      <c r="M140" s="60"/>
      <c r="N140" s="60"/>
      <c r="O140" s="61"/>
      <c r="P140" s="59">
        <v>0</v>
      </c>
      <c r="Q140" s="60"/>
      <c r="R140" s="60"/>
      <c r="S140" s="61"/>
      <c r="T140" s="62">
        <v>0</v>
      </c>
      <c r="U140" s="63"/>
      <c r="V140" s="63"/>
      <c r="W140" s="63"/>
      <c r="X140" s="63"/>
      <c r="Y140" s="63"/>
      <c r="Z140" s="64"/>
      <c r="AA140" s="62">
        <v>3</v>
      </c>
      <c r="AB140" s="63"/>
      <c r="AC140" s="63"/>
      <c r="AD140" s="63"/>
      <c r="AE140" s="64"/>
    </row>
    <row r="141" spans="1:31" ht="11.1" customHeight="1">
      <c r="A141" s="44" t="s">
        <v>75</v>
      </c>
      <c r="B141" s="45"/>
      <c r="C141" s="45"/>
      <c r="D141" s="45"/>
      <c r="E141" s="46"/>
      <c r="F141" s="47">
        <v>16218393</v>
      </c>
      <c r="G141" s="48"/>
      <c r="H141" s="48"/>
      <c r="I141" s="48"/>
      <c r="J141" s="49"/>
      <c r="K141" s="50">
        <v>3</v>
      </c>
      <c r="L141" s="51"/>
      <c r="M141" s="51"/>
      <c r="N141" s="51"/>
      <c r="O141" s="52"/>
      <c r="P141" s="50">
        <v>0</v>
      </c>
      <c r="Q141" s="51"/>
      <c r="R141" s="51"/>
      <c r="S141" s="52"/>
      <c r="T141" s="50">
        <v>0</v>
      </c>
      <c r="U141" s="51"/>
      <c r="V141" s="51"/>
      <c r="W141" s="51"/>
      <c r="X141" s="51"/>
      <c r="Y141" s="51"/>
      <c r="Z141" s="52"/>
      <c r="AA141" s="50">
        <v>3</v>
      </c>
      <c r="AB141" s="51"/>
      <c r="AC141" s="51"/>
      <c r="AD141" s="51"/>
      <c r="AE141" s="52"/>
    </row>
    <row r="142" spans="1:31" ht="11.1" customHeight="1">
      <c r="A142" s="53" t="s">
        <v>112</v>
      </c>
      <c r="B142" s="54"/>
      <c r="C142" s="54"/>
      <c r="D142" s="54"/>
      <c r="E142" s="55"/>
      <c r="F142" s="56">
        <v>16218403</v>
      </c>
      <c r="G142" s="57"/>
      <c r="H142" s="57"/>
      <c r="I142" s="57"/>
      <c r="J142" s="58"/>
      <c r="K142" s="59">
        <v>3</v>
      </c>
      <c r="L142" s="60"/>
      <c r="M142" s="60"/>
      <c r="N142" s="60"/>
      <c r="O142" s="61"/>
      <c r="P142" s="59">
        <v>0</v>
      </c>
      <c r="Q142" s="60"/>
      <c r="R142" s="60"/>
      <c r="S142" s="61"/>
      <c r="T142" s="62">
        <v>0</v>
      </c>
      <c r="U142" s="63"/>
      <c r="V142" s="63"/>
      <c r="W142" s="63"/>
      <c r="X142" s="63"/>
      <c r="Y142" s="63"/>
      <c r="Z142" s="64"/>
      <c r="AA142" s="62">
        <v>3</v>
      </c>
      <c r="AB142" s="63"/>
      <c r="AC142" s="63"/>
      <c r="AD142" s="63"/>
      <c r="AE142" s="64"/>
    </row>
    <row r="143" spans="1:31" ht="11.1" customHeight="1">
      <c r="A143" s="44" t="s">
        <v>113</v>
      </c>
      <c r="B143" s="45"/>
      <c r="C143" s="45"/>
      <c r="D143" s="45"/>
      <c r="E143" s="46"/>
      <c r="F143" s="47">
        <v>16218428</v>
      </c>
      <c r="G143" s="48"/>
      <c r="H143" s="48"/>
      <c r="I143" s="48"/>
      <c r="J143" s="49"/>
      <c r="K143" s="50">
        <v>3</v>
      </c>
      <c r="L143" s="51"/>
      <c r="M143" s="51"/>
      <c r="N143" s="51"/>
      <c r="O143" s="52"/>
      <c r="P143" s="50">
        <v>0</v>
      </c>
      <c r="Q143" s="51"/>
      <c r="R143" s="51"/>
      <c r="S143" s="52"/>
      <c r="T143" s="50">
        <v>0</v>
      </c>
      <c r="U143" s="51"/>
      <c r="V143" s="51"/>
      <c r="W143" s="51"/>
      <c r="X143" s="51"/>
      <c r="Y143" s="51"/>
      <c r="Z143" s="52"/>
      <c r="AA143" s="50">
        <v>3</v>
      </c>
      <c r="AB143" s="51"/>
      <c r="AC143" s="51"/>
      <c r="AD143" s="51"/>
      <c r="AE143" s="52"/>
    </row>
    <row r="144" spans="1:31" ht="11.1" customHeight="1">
      <c r="A144" s="53" t="s">
        <v>114</v>
      </c>
      <c r="B144" s="54"/>
      <c r="C144" s="54"/>
      <c r="D144" s="54"/>
      <c r="E144" s="55"/>
      <c r="F144" s="56">
        <v>16218463</v>
      </c>
      <c r="G144" s="57"/>
      <c r="H144" s="57"/>
      <c r="I144" s="57"/>
      <c r="J144" s="58"/>
      <c r="K144" s="59">
        <v>3</v>
      </c>
      <c r="L144" s="60"/>
      <c r="M144" s="60"/>
      <c r="N144" s="60"/>
      <c r="O144" s="61"/>
      <c r="P144" s="59">
        <v>0</v>
      </c>
      <c r="Q144" s="60"/>
      <c r="R144" s="60"/>
      <c r="S144" s="61"/>
      <c r="T144" s="62">
        <v>0</v>
      </c>
      <c r="U144" s="63"/>
      <c r="V144" s="63"/>
      <c r="W144" s="63"/>
      <c r="X144" s="63"/>
      <c r="Y144" s="63"/>
      <c r="Z144" s="64"/>
      <c r="AA144" s="62">
        <v>3</v>
      </c>
      <c r="AB144" s="63"/>
      <c r="AC144" s="63"/>
      <c r="AD144" s="63"/>
      <c r="AE144" s="64"/>
    </row>
    <row r="145" spans="1:35" ht="11.1" customHeight="1">
      <c r="A145" s="44" t="s">
        <v>115</v>
      </c>
      <c r="B145" s="45"/>
      <c r="C145" s="45"/>
      <c r="D145" s="45"/>
      <c r="E145" s="46"/>
      <c r="F145" s="47">
        <v>16218480</v>
      </c>
      <c r="G145" s="48"/>
      <c r="H145" s="48"/>
      <c r="I145" s="48"/>
      <c r="J145" s="49"/>
      <c r="K145" s="50">
        <v>3</v>
      </c>
      <c r="L145" s="51"/>
      <c r="M145" s="51"/>
      <c r="N145" s="51"/>
      <c r="O145" s="52"/>
      <c r="P145" s="50">
        <v>0</v>
      </c>
      <c r="Q145" s="51"/>
      <c r="R145" s="51"/>
      <c r="S145" s="52"/>
      <c r="T145" s="50">
        <v>0</v>
      </c>
      <c r="U145" s="51"/>
      <c r="V145" s="51"/>
      <c r="W145" s="51"/>
      <c r="X145" s="51"/>
      <c r="Y145" s="51"/>
      <c r="Z145" s="52"/>
      <c r="AA145" s="50">
        <v>3</v>
      </c>
      <c r="AB145" s="51"/>
      <c r="AC145" s="51"/>
      <c r="AD145" s="51"/>
      <c r="AE145" s="52"/>
    </row>
    <row r="146" spans="1:35" ht="6.9" customHeight="1">
      <c r="A146" s="65"/>
      <c r="B146" s="66"/>
      <c r="C146" s="66"/>
      <c r="D146" s="66"/>
      <c r="E146" s="67"/>
      <c r="F146" s="68"/>
      <c r="G146" s="66"/>
      <c r="H146" s="66"/>
      <c r="I146" s="66"/>
      <c r="J146" s="67"/>
      <c r="K146" s="68"/>
      <c r="L146" s="66"/>
      <c r="M146" s="66"/>
      <c r="N146" s="66"/>
      <c r="O146" s="67"/>
      <c r="P146" s="68"/>
      <c r="Q146" s="66"/>
      <c r="R146" s="66"/>
      <c r="S146" s="67"/>
      <c r="T146" s="68"/>
      <c r="U146" s="66"/>
      <c r="V146" s="66"/>
      <c r="W146" s="66"/>
      <c r="X146" s="66"/>
      <c r="Y146" s="66"/>
      <c r="Z146" s="67"/>
      <c r="AA146" s="68"/>
      <c r="AB146" s="66"/>
      <c r="AC146" s="66"/>
      <c r="AD146" s="66"/>
      <c r="AE146" s="67"/>
    </row>
    <row r="147" spans="1:35" ht="9" customHeight="1">
      <c r="A147" s="69" t="s">
        <v>116</v>
      </c>
      <c r="B147" s="70"/>
      <c r="C147" s="70"/>
      <c r="D147" s="70"/>
      <c r="E147" s="71"/>
      <c r="F147" s="72">
        <v>16218556</v>
      </c>
      <c r="G147" s="73"/>
      <c r="H147" s="73"/>
      <c r="I147" s="73"/>
      <c r="J147" s="74"/>
      <c r="K147" s="75">
        <v>3</v>
      </c>
      <c r="L147" s="76"/>
      <c r="M147" s="76"/>
      <c r="N147" s="76"/>
      <c r="O147" s="77"/>
      <c r="P147" s="75">
        <v>0</v>
      </c>
      <c r="Q147" s="76"/>
      <c r="R147" s="76"/>
      <c r="S147" s="77"/>
      <c r="T147" s="78">
        <v>0</v>
      </c>
      <c r="U147" s="79"/>
      <c r="V147" s="79"/>
      <c r="W147" s="79"/>
      <c r="X147" s="79"/>
      <c r="Y147" s="79"/>
      <c r="Z147" s="80"/>
      <c r="AA147" s="78">
        <v>3</v>
      </c>
      <c r="AB147" s="79"/>
      <c r="AC147" s="79"/>
      <c r="AD147" s="79"/>
      <c r="AE147" s="80"/>
    </row>
    <row r="148" spans="1:35" ht="11.1" customHeight="1">
      <c r="A148" s="44" t="s">
        <v>117</v>
      </c>
      <c r="B148" s="45"/>
      <c r="C148" s="45"/>
      <c r="D148" s="45"/>
      <c r="E148" s="46"/>
      <c r="F148" s="47">
        <v>16218584</v>
      </c>
      <c r="G148" s="48"/>
      <c r="H148" s="48"/>
      <c r="I148" s="48"/>
      <c r="J148" s="49"/>
      <c r="K148" s="50">
        <v>3</v>
      </c>
      <c r="L148" s="51"/>
      <c r="M148" s="51"/>
      <c r="N148" s="51"/>
      <c r="O148" s="52"/>
      <c r="P148" s="50">
        <v>0</v>
      </c>
      <c r="Q148" s="51"/>
      <c r="R148" s="51"/>
      <c r="S148" s="52"/>
      <c r="T148" s="50">
        <v>0</v>
      </c>
      <c r="U148" s="51"/>
      <c r="V148" s="51"/>
      <c r="W148" s="51"/>
      <c r="X148" s="51"/>
      <c r="Y148" s="51"/>
      <c r="Z148" s="52"/>
      <c r="AA148" s="50">
        <v>3</v>
      </c>
      <c r="AB148" s="51"/>
      <c r="AC148" s="51"/>
      <c r="AD148" s="51"/>
      <c r="AE148" s="52"/>
    </row>
    <row r="149" spans="1:35" ht="11.1" customHeight="1">
      <c r="A149" s="53" t="s">
        <v>118</v>
      </c>
      <c r="B149" s="54"/>
      <c r="C149" s="54"/>
      <c r="D149" s="54"/>
      <c r="E149" s="55"/>
      <c r="F149" s="56">
        <v>16218588</v>
      </c>
      <c r="G149" s="57"/>
      <c r="H149" s="57"/>
      <c r="I149" s="57"/>
      <c r="J149" s="58"/>
      <c r="K149" s="59">
        <v>3</v>
      </c>
      <c r="L149" s="60"/>
      <c r="M149" s="60"/>
      <c r="N149" s="60"/>
      <c r="O149" s="61"/>
      <c r="P149" s="59">
        <v>0</v>
      </c>
      <c r="Q149" s="60"/>
      <c r="R149" s="60"/>
      <c r="S149" s="61"/>
      <c r="T149" s="62">
        <v>0</v>
      </c>
      <c r="U149" s="63"/>
      <c r="V149" s="63"/>
      <c r="W149" s="63"/>
      <c r="X149" s="63"/>
      <c r="Y149" s="63"/>
      <c r="Z149" s="64"/>
      <c r="AA149" s="62">
        <v>3</v>
      </c>
      <c r="AB149" s="63"/>
      <c r="AC149" s="63"/>
      <c r="AD149" s="63"/>
      <c r="AE149" s="64"/>
    </row>
    <row r="150" spans="1:35" ht="39" customHeight="1">
      <c r="A150" s="41"/>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3"/>
    </row>
  </sheetData>
  <mergeCells count="969">
    <mergeCell ref="AH4:AI4"/>
    <mergeCell ref="A5:C5"/>
    <mergeCell ref="D5:F5"/>
    <mergeCell ref="G5:I5"/>
    <mergeCell ref="J5:P5"/>
    <mergeCell ref="Q5:S5"/>
    <mergeCell ref="T5:W5"/>
    <mergeCell ref="X5:Y5"/>
    <mergeCell ref="Z5:AB5"/>
    <mergeCell ref="AC5:AG5"/>
    <mergeCell ref="AH5:AI5"/>
    <mergeCell ref="A4:C4"/>
    <mergeCell ref="D4:F4"/>
    <mergeCell ref="G4:I4"/>
    <mergeCell ref="J4:P4"/>
    <mergeCell ref="Q4:S4"/>
    <mergeCell ref="T4:W4"/>
    <mergeCell ref="X4:Y4"/>
    <mergeCell ref="Z4:AB4"/>
    <mergeCell ref="AC4:AG4"/>
    <mergeCell ref="B6:G6"/>
    <mergeCell ref="H6:I6"/>
    <mergeCell ref="J6:L6"/>
    <mergeCell ref="M6:N6"/>
    <mergeCell ref="O6:R6"/>
    <mergeCell ref="S6:U6"/>
    <mergeCell ref="V6:AA6"/>
    <mergeCell ref="AB6:AE6"/>
    <mergeCell ref="AG6:AI6"/>
    <mergeCell ref="B7:G7"/>
    <mergeCell ref="H7:I7"/>
    <mergeCell ref="J7:L7"/>
    <mergeCell ref="M7:N7"/>
    <mergeCell ref="O7:R7"/>
    <mergeCell ref="S7:U7"/>
    <mergeCell ref="V7:AA7"/>
    <mergeCell ref="AB7:AE7"/>
    <mergeCell ref="AG7:AI7"/>
    <mergeCell ref="A8:AI8"/>
    <mergeCell ref="A9:B9"/>
    <mergeCell ref="C9:D9"/>
    <mergeCell ref="E9:F9"/>
    <mergeCell ref="G9:H9"/>
    <mergeCell ref="I9:K9"/>
    <mergeCell ref="L9:M9"/>
    <mergeCell ref="N9:Q9"/>
    <mergeCell ref="R9:S9"/>
    <mergeCell ref="T9:X9"/>
    <mergeCell ref="Y9:AC9"/>
    <mergeCell ref="AE9:AH9"/>
    <mergeCell ref="Y10:AC10"/>
    <mergeCell ref="AE10:AH10"/>
    <mergeCell ref="A11:AH11"/>
    <mergeCell ref="A12:B12"/>
    <mergeCell ref="C12:D12"/>
    <mergeCell ref="E12:F12"/>
    <mergeCell ref="G12:H12"/>
    <mergeCell ref="I12:K12"/>
    <mergeCell ref="L12:M12"/>
    <mergeCell ref="N12:Q12"/>
    <mergeCell ref="R12:S12"/>
    <mergeCell ref="T12:X12"/>
    <mergeCell ref="Y12:AC12"/>
    <mergeCell ref="AE12:AH12"/>
    <mergeCell ref="A10:B10"/>
    <mergeCell ref="C10:D10"/>
    <mergeCell ref="E10:F10"/>
    <mergeCell ref="G10:H10"/>
    <mergeCell ref="I10:K10"/>
    <mergeCell ref="L10:M10"/>
    <mergeCell ref="N10:Q10"/>
    <mergeCell ref="R10:S10"/>
    <mergeCell ref="T10:X10"/>
    <mergeCell ref="A13:AH13"/>
    <mergeCell ref="A14:B14"/>
    <mergeCell ref="C14:D14"/>
    <mergeCell ref="E14:F14"/>
    <mergeCell ref="G14:H14"/>
    <mergeCell ref="I14:K14"/>
    <mergeCell ref="L14:M14"/>
    <mergeCell ref="N14:Q14"/>
    <mergeCell ref="R14:S14"/>
    <mergeCell ref="T14:X14"/>
    <mergeCell ref="Y14:AC14"/>
    <mergeCell ref="AE14:AH14"/>
    <mergeCell ref="A15:H15"/>
    <mergeCell ref="I15:K15"/>
    <mergeCell ref="L15:M15"/>
    <mergeCell ref="N15:Q15"/>
    <mergeCell ref="R15:T15"/>
    <mergeCell ref="U15:V15"/>
    <mergeCell ref="W15:AA15"/>
    <mergeCell ref="AB15:AC15"/>
    <mergeCell ref="AD15:AH15"/>
    <mergeCell ref="A16:H16"/>
    <mergeCell ref="I16:K16"/>
    <mergeCell ref="L16:M16"/>
    <mergeCell ref="N16:Q16"/>
    <mergeCell ref="R16:T16"/>
    <mergeCell ref="U16:V16"/>
    <mergeCell ref="W16:AA16"/>
    <mergeCell ref="AB16:AC16"/>
    <mergeCell ref="AD16:AH16"/>
    <mergeCell ref="A17:H17"/>
    <mergeCell ref="I17:K17"/>
    <mergeCell ref="L17:M17"/>
    <mergeCell ref="N17:Q17"/>
    <mergeCell ref="R17:T17"/>
    <mergeCell ref="U17:V17"/>
    <mergeCell ref="W17:AA17"/>
    <mergeCell ref="AB17:AC17"/>
    <mergeCell ref="AD17:AH17"/>
    <mergeCell ref="A18:H18"/>
    <mergeCell ref="I18:K18"/>
    <mergeCell ref="L18:M18"/>
    <mergeCell ref="N18:Q18"/>
    <mergeCell ref="R18:T18"/>
    <mergeCell ref="U18:V18"/>
    <mergeCell ref="W18:AA18"/>
    <mergeCell ref="AB18:AC18"/>
    <mergeCell ref="AD18:AH18"/>
    <mergeCell ref="A19:H19"/>
    <mergeCell ref="I19:K19"/>
    <mergeCell ref="L19:M19"/>
    <mergeCell ref="N19:Q19"/>
    <mergeCell ref="R19:T19"/>
    <mergeCell ref="U19:V19"/>
    <mergeCell ref="W19:AA19"/>
    <mergeCell ref="AB19:AC19"/>
    <mergeCell ref="AD19:AH19"/>
    <mergeCell ref="A20:H20"/>
    <mergeCell ref="I20:K20"/>
    <mergeCell ref="L20:M20"/>
    <mergeCell ref="N20:Q20"/>
    <mergeCell ref="R20:T20"/>
    <mergeCell ref="U20:V20"/>
    <mergeCell ref="W20:AA20"/>
    <mergeCell ref="AB20:AC20"/>
    <mergeCell ref="AD20:AH20"/>
    <mergeCell ref="A21:H21"/>
    <mergeCell ref="I21:K21"/>
    <mergeCell ref="L21:M21"/>
    <mergeCell ref="N21:Q21"/>
    <mergeCell ref="R21:T21"/>
    <mergeCell ref="U21:V21"/>
    <mergeCell ref="W21:AA21"/>
    <mergeCell ref="AB21:AC21"/>
    <mergeCell ref="AD21:AH21"/>
    <mergeCell ref="A22:H22"/>
    <mergeCell ref="I22:K22"/>
    <mergeCell ref="L22:M22"/>
    <mergeCell ref="N22:Q22"/>
    <mergeCell ref="R22:T22"/>
    <mergeCell ref="U22:V22"/>
    <mergeCell ref="W22:AA22"/>
    <mergeCell ref="AB22:AC22"/>
    <mergeCell ref="AD22:AH22"/>
    <mergeCell ref="A23:H23"/>
    <mergeCell ref="I23:K23"/>
    <mergeCell ref="L23:M23"/>
    <mergeCell ref="N23:Q23"/>
    <mergeCell ref="R23:T23"/>
    <mergeCell ref="U23:V23"/>
    <mergeCell ref="W23:AA23"/>
    <mergeCell ref="AB23:AC23"/>
    <mergeCell ref="AD23:AH23"/>
    <mergeCell ref="A24:H24"/>
    <mergeCell ref="I24:K24"/>
    <mergeCell ref="L24:M24"/>
    <mergeCell ref="N24:Q24"/>
    <mergeCell ref="R24:T24"/>
    <mergeCell ref="U24:V24"/>
    <mergeCell ref="W24:AA24"/>
    <mergeCell ref="AB24:AC24"/>
    <mergeCell ref="AD24:AH24"/>
    <mergeCell ref="A25:H25"/>
    <mergeCell ref="I25:K25"/>
    <mergeCell ref="L25:M25"/>
    <mergeCell ref="N25:Q25"/>
    <mergeCell ref="R25:T25"/>
    <mergeCell ref="U25:V25"/>
    <mergeCell ref="W25:AA25"/>
    <mergeCell ref="AB25:AC25"/>
    <mergeCell ref="AD25:AH25"/>
    <mergeCell ref="A26:H26"/>
    <mergeCell ref="I26:K26"/>
    <mergeCell ref="L26:M26"/>
    <mergeCell ref="N26:Q26"/>
    <mergeCell ref="R26:T26"/>
    <mergeCell ref="U26:V26"/>
    <mergeCell ref="W26:AA26"/>
    <mergeCell ref="AB26:AC26"/>
    <mergeCell ref="AD26:AH26"/>
    <mergeCell ref="A27:H27"/>
    <mergeCell ref="I27:K27"/>
    <mergeCell ref="L27:M27"/>
    <mergeCell ref="N27:Q27"/>
    <mergeCell ref="R27:T27"/>
    <mergeCell ref="U27:V27"/>
    <mergeCell ref="W27:AA27"/>
    <mergeCell ref="AB27:AC27"/>
    <mergeCell ref="AD27:AH27"/>
    <mergeCell ref="A28:H28"/>
    <mergeCell ref="I28:K28"/>
    <mergeCell ref="L28:M28"/>
    <mergeCell ref="N28:Q28"/>
    <mergeCell ref="R28:T28"/>
    <mergeCell ref="U28:V28"/>
    <mergeCell ref="W28:AA28"/>
    <mergeCell ref="AB28:AC28"/>
    <mergeCell ref="AD28:AH28"/>
    <mergeCell ref="A29:H29"/>
    <mergeCell ref="I29:K29"/>
    <mergeCell ref="L29:M29"/>
    <mergeCell ref="N29:Q29"/>
    <mergeCell ref="R29:T29"/>
    <mergeCell ref="U29:V29"/>
    <mergeCell ref="W29:AA29"/>
    <mergeCell ref="AB29:AC29"/>
    <mergeCell ref="AD29:AH29"/>
    <mergeCell ref="A30:H30"/>
    <mergeCell ref="I30:K30"/>
    <mergeCell ref="L30:M30"/>
    <mergeCell ref="N30:Q30"/>
    <mergeCell ref="R30:T30"/>
    <mergeCell ref="U30:V30"/>
    <mergeCell ref="W30:AA30"/>
    <mergeCell ref="AB30:AC30"/>
    <mergeCell ref="AD30:AH30"/>
    <mergeCell ref="A31:H31"/>
    <mergeCell ref="I31:K31"/>
    <mergeCell ref="L31:M31"/>
    <mergeCell ref="N31:Q31"/>
    <mergeCell ref="R31:T31"/>
    <mergeCell ref="U31:V31"/>
    <mergeCell ref="W31:AA31"/>
    <mergeCell ref="AB31:AC31"/>
    <mergeCell ref="AD31:AH31"/>
    <mergeCell ref="A32:H32"/>
    <mergeCell ref="I32:K32"/>
    <mergeCell ref="L32:M32"/>
    <mergeCell ref="N32:Q32"/>
    <mergeCell ref="R32:T32"/>
    <mergeCell ref="U32:V32"/>
    <mergeCell ref="W32:AA32"/>
    <mergeCell ref="AB32:AC32"/>
    <mergeCell ref="AD32:AH32"/>
    <mergeCell ref="A33:H33"/>
    <mergeCell ref="I33:K33"/>
    <mergeCell ref="L33:M33"/>
    <mergeCell ref="N33:Q33"/>
    <mergeCell ref="R33:T33"/>
    <mergeCell ref="U33:V33"/>
    <mergeCell ref="W33:AA33"/>
    <mergeCell ref="AB33:AC33"/>
    <mergeCell ref="AD33:AH33"/>
    <mergeCell ref="A34:H34"/>
    <mergeCell ref="I34:K34"/>
    <mergeCell ref="L34:M34"/>
    <mergeCell ref="N34:Q34"/>
    <mergeCell ref="R34:T34"/>
    <mergeCell ref="U34:V34"/>
    <mergeCell ref="W34:AA34"/>
    <mergeCell ref="AB34:AC34"/>
    <mergeCell ref="AD34:AH34"/>
    <mergeCell ref="A35:H35"/>
    <mergeCell ref="I35:K35"/>
    <mergeCell ref="L35:M35"/>
    <mergeCell ref="N35:Q35"/>
    <mergeCell ref="R35:T35"/>
    <mergeCell ref="U35:V35"/>
    <mergeCell ref="W35:AA35"/>
    <mergeCell ref="AB35:AC35"/>
    <mergeCell ref="AD35:AH35"/>
    <mergeCell ref="A36:H36"/>
    <mergeCell ref="I36:K36"/>
    <mergeCell ref="L36:M36"/>
    <mergeCell ref="N36:Q36"/>
    <mergeCell ref="R36:T36"/>
    <mergeCell ref="U36:V36"/>
    <mergeCell ref="W36:AA36"/>
    <mergeCell ref="AB36:AC36"/>
    <mergeCell ref="AD36:AH36"/>
    <mergeCell ref="A37:H37"/>
    <mergeCell ref="I37:K37"/>
    <mergeCell ref="L37:M37"/>
    <mergeCell ref="N37:Q37"/>
    <mergeCell ref="R37:T37"/>
    <mergeCell ref="U37:V37"/>
    <mergeCell ref="W37:AA37"/>
    <mergeCell ref="AB37:AC37"/>
    <mergeCell ref="AD37:AH37"/>
    <mergeCell ref="A38:H38"/>
    <mergeCell ref="I38:K38"/>
    <mergeCell ref="L38:M38"/>
    <mergeCell ref="N38:Q38"/>
    <mergeCell ref="R38:T38"/>
    <mergeCell ref="U38:V38"/>
    <mergeCell ref="W38:AA38"/>
    <mergeCell ref="AB38:AC38"/>
    <mergeCell ref="AD38:AH38"/>
    <mergeCell ref="A39:H39"/>
    <mergeCell ref="I39:K39"/>
    <mergeCell ref="L39:M39"/>
    <mergeCell ref="N39:Q39"/>
    <mergeCell ref="R39:T39"/>
    <mergeCell ref="U39:V39"/>
    <mergeCell ref="W39:AA39"/>
    <mergeCell ref="AB39:AC39"/>
    <mergeCell ref="AD39:AH39"/>
    <mergeCell ref="A40:H40"/>
    <mergeCell ref="I40:K40"/>
    <mergeCell ref="L40:M40"/>
    <mergeCell ref="N40:Q40"/>
    <mergeCell ref="R40:T40"/>
    <mergeCell ref="U40:V40"/>
    <mergeCell ref="W40:AA40"/>
    <mergeCell ref="AB40:AC40"/>
    <mergeCell ref="AD40:AH40"/>
    <mergeCell ref="A41:E41"/>
    <mergeCell ref="F41:J41"/>
    <mergeCell ref="K41:O41"/>
    <mergeCell ref="P41:S41"/>
    <mergeCell ref="T41:Z41"/>
    <mergeCell ref="AA41:AE41"/>
    <mergeCell ref="A42:E42"/>
    <mergeCell ref="F42:J42"/>
    <mergeCell ref="K42:O42"/>
    <mergeCell ref="P42:S42"/>
    <mergeCell ref="T42:Z42"/>
    <mergeCell ref="AA42:AE42"/>
    <mergeCell ref="A43:E43"/>
    <mergeCell ref="F43:J43"/>
    <mergeCell ref="K43:O43"/>
    <mergeCell ref="P43:S43"/>
    <mergeCell ref="T43:Z43"/>
    <mergeCell ref="AA43:AE43"/>
    <mergeCell ref="A44:E44"/>
    <mergeCell ref="F44:J44"/>
    <mergeCell ref="K44:O44"/>
    <mergeCell ref="P44:S44"/>
    <mergeCell ref="T44:Z44"/>
    <mergeCell ref="AA44:AE44"/>
    <mergeCell ref="A45:E45"/>
    <mergeCell ref="F45:J45"/>
    <mergeCell ref="K45:O45"/>
    <mergeCell ref="P45:S45"/>
    <mergeCell ref="T45:Z45"/>
    <mergeCell ref="AA45:AE45"/>
    <mergeCell ref="A46:E46"/>
    <mergeCell ref="F46:J46"/>
    <mergeCell ref="K46:O46"/>
    <mergeCell ref="P46:S46"/>
    <mergeCell ref="T46:Z46"/>
    <mergeCell ref="AA46:AE46"/>
    <mergeCell ref="A47:E47"/>
    <mergeCell ref="F47:J47"/>
    <mergeCell ref="K47:O47"/>
    <mergeCell ref="P47:S47"/>
    <mergeCell ref="T47:Z47"/>
    <mergeCell ref="AA47:AE47"/>
    <mergeCell ref="A48:E48"/>
    <mergeCell ref="F48:J48"/>
    <mergeCell ref="K48:O48"/>
    <mergeCell ref="P48:S48"/>
    <mergeCell ref="T48:Z48"/>
    <mergeCell ref="AA48:AE48"/>
    <mergeCell ref="A49:E49"/>
    <mergeCell ref="F49:J49"/>
    <mergeCell ref="K49:O49"/>
    <mergeCell ref="P49:S49"/>
    <mergeCell ref="T49:Z49"/>
    <mergeCell ref="AA49:AE49"/>
    <mergeCell ref="A50:E50"/>
    <mergeCell ref="F50:J50"/>
    <mergeCell ref="K50:O50"/>
    <mergeCell ref="P50:S50"/>
    <mergeCell ref="T50:Z50"/>
    <mergeCell ref="AA50:AE50"/>
    <mergeCell ref="A51:E51"/>
    <mergeCell ref="F51:J51"/>
    <mergeCell ref="K51:O51"/>
    <mergeCell ref="P51:S51"/>
    <mergeCell ref="T51:Z51"/>
    <mergeCell ref="AA51:AE51"/>
    <mergeCell ref="A52:E52"/>
    <mergeCell ref="F52:J52"/>
    <mergeCell ref="K52:O52"/>
    <mergeCell ref="P52:S52"/>
    <mergeCell ref="T52:Z52"/>
    <mergeCell ref="AA52:AE52"/>
    <mergeCell ref="A53:E53"/>
    <mergeCell ref="F53:J53"/>
    <mergeCell ref="K53:O53"/>
    <mergeCell ref="P53:S53"/>
    <mergeCell ref="T53:Z53"/>
    <mergeCell ref="AA53:AE53"/>
    <mergeCell ref="A54:E54"/>
    <mergeCell ref="F54:J54"/>
    <mergeCell ref="K54:O54"/>
    <mergeCell ref="P54:S54"/>
    <mergeCell ref="T54:Z54"/>
    <mergeCell ref="AA54:AE54"/>
    <mergeCell ref="A55:E55"/>
    <mergeCell ref="F55:J55"/>
    <mergeCell ref="K55:O55"/>
    <mergeCell ref="P55:S55"/>
    <mergeCell ref="T55:Z55"/>
    <mergeCell ref="AA55:AE55"/>
    <mergeCell ref="A56:E56"/>
    <mergeCell ref="F56:J56"/>
    <mergeCell ref="K56:O56"/>
    <mergeCell ref="P56:S56"/>
    <mergeCell ref="T56:Z56"/>
    <mergeCell ref="AA56:AE56"/>
    <mergeCell ref="A57:E57"/>
    <mergeCell ref="F57:J57"/>
    <mergeCell ref="K57:O57"/>
    <mergeCell ref="P57:S57"/>
    <mergeCell ref="T57:Z57"/>
    <mergeCell ref="AA57:AE57"/>
    <mergeCell ref="A58:E58"/>
    <mergeCell ref="F58:J58"/>
    <mergeCell ref="K58:O58"/>
    <mergeCell ref="P58:S58"/>
    <mergeCell ref="T58:Z58"/>
    <mergeCell ref="AA58:AE58"/>
    <mergeCell ref="A59:E59"/>
    <mergeCell ref="F59:J59"/>
    <mergeCell ref="K59:O59"/>
    <mergeCell ref="P59:S59"/>
    <mergeCell ref="T59:Z59"/>
    <mergeCell ref="AA59:AE59"/>
    <mergeCell ref="A60:E60"/>
    <mergeCell ref="F60:J60"/>
    <mergeCell ref="K60:O60"/>
    <mergeCell ref="P60:S60"/>
    <mergeCell ref="T60:Z60"/>
    <mergeCell ref="AA60:AE60"/>
    <mergeCell ref="A61:E61"/>
    <mergeCell ref="F61:J61"/>
    <mergeCell ref="K61:O61"/>
    <mergeCell ref="P61:S61"/>
    <mergeCell ref="T61:Z61"/>
    <mergeCell ref="AA61:AE61"/>
    <mergeCell ref="A62:E62"/>
    <mergeCell ref="F62:J62"/>
    <mergeCell ref="K62:O62"/>
    <mergeCell ref="P62:S62"/>
    <mergeCell ref="T62:Z62"/>
    <mergeCell ref="AA62:AE62"/>
    <mergeCell ref="A63:E63"/>
    <mergeCell ref="F63:J63"/>
    <mergeCell ref="K63:O63"/>
    <mergeCell ref="P63:S63"/>
    <mergeCell ref="T63:Z63"/>
    <mergeCell ref="AA63:AE63"/>
    <mergeCell ref="A64:E64"/>
    <mergeCell ref="F64:J64"/>
    <mergeCell ref="K64:O64"/>
    <mergeCell ref="P64:S64"/>
    <mergeCell ref="T64:Z64"/>
    <mergeCell ref="AA64:AE64"/>
    <mergeCell ref="A65:E65"/>
    <mergeCell ref="F65:J65"/>
    <mergeCell ref="K65:O65"/>
    <mergeCell ref="P65:S65"/>
    <mergeCell ref="T65:Z65"/>
    <mergeCell ref="AA65:AE65"/>
    <mergeCell ref="A66:E66"/>
    <mergeCell ref="F66:J66"/>
    <mergeCell ref="K66:O66"/>
    <mergeCell ref="P66:S66"/>
    <mergeCell ref="T66:Z66"/>
    <mergeCell ref="AA66:AE66"/>
    <mergeCell ref="A67:E67"/>
    <mergeCell ref="F67:J67"/>
    <mergeCell ref="K67:O67"/>
    <mergeCell ref="P67:S67"/>
    <mergeCell ref="T67:Z67"/>
    <mergeCell ref="AA67:AE67"/>
    <mergeCell ref="A68:E68"/>
    <mergeCell ref="F68:J68"/>
    <mergeCell ref="K68:O68"/>
    <mergeCell ref="P68:S68"/>
    <mergeCell ref="T68:Z68"/>
    <mergeCell ref="AA68:AE68"/>
    <mergeCell ref="A69:E69"/>
    <mergeCell ref="F69:J69"/>
    <mergeCell ref="K69:O69"/>
    <mergeCell ref="P69:S69"/>
    <mergeCell ref="T69:Z69"/>
    <mergeCell ref="AA69:AE69"/>
    <mergeCell ref="A70:E70"/>
    <mergeCell ref="F70:J70"/>
    <mergeCell ref="K70:O70"/>
    <mergeCell ref="P70:S70"/>
    <mergeCell ref="T70:Z70"/>
    <mergeCell ref="AA70:AE70"/>
    <mergeCell ref="A71:E71"/>
    <mergeCell ref="F71:J71"/>
    <mergeCell ref="K71:O71"/>
    <mergeCell ref="P71:S71"/>
    <mergeCell ref="T71:Z71"/>
    <mergeCell ref="AA71:AE71"/>
    <mergeCell ref="A72:E72"/>
    <mergeCell ref="F72:J72"/>
    <mergeCell ref="K72:O72"/>
    <mergeCell ref="P72:S72"/>
    <mergeCell ref="T72:Z72"/>
    <mergeCell ref="AA72:AE72"/>
    <mergeCell ref="A73:E73"/>
    <mergeCell ref="F73:J73"/>
    <mergeCell ref="K73:O73"/>
    <mergeCell ref="P73:S73"/>
    <mergeCell ref="T73:Z73"/>
    <mergeCell ref="AA73:AE73"/>
    <mergeCell ref="A74:E74"/>
    <mergeCell ref="F74:J74"/>
    <mergeCell ref="K74:O74"/>
    <mergeCell ref="P74:S74"/>
    <mergeCell ref="T74:Z74"/>
    <mergeCell ref="AA74:AE74"/>
    <mergeCell ref="A75:E75"/>
    <mergeCell ref="F75:J75"/>
    <mergeCell ref="K75:O75"/>
    <mergeCell ref="P75:S75"/>
    <mergeCell ref="T75:Z75"/>
    <mergeCell ref="AA75:AE75"/>
    <mergeCell ref="A76:E76"/>
    <mergeCell ref="F76:J76"/>
    <mergeCell ref="K76:O76"/>
    <mergeCell ref="P76:S76"/>
    <mergeCell ref="T76:Z76"/>
    <mergeCell ref="AA76:AE76"/>
    <mergeCell ref="A77:E77"/>
    <mergeCell ref="F77:J77"/>
    <mergeCell ref="K77:O77"/>
    <mergeCell ref="P77:S77"/>
    <mergeCell ref="T77:Z77"/>
    <mergeCell ref="AA77:AE77"/>
    <mergeCell ref="A78:E78"/>
    <mergeCell ref="F78:J78"/>
    <mergeCell ref="K78:O78"/>
    <mergeCell ref="P78:S78"/>
    <mergeCell ref="T78:Z78"/>
    <mergeCell ref="AA78:AE78"/>
    <mergeCell ref="A79:E79"/>
    <mergeCell ref="F79:J79"/>
    <mergeCell ref="K79:O79"/>
    <mergeCell ref="P79:S79"/>
    <mergeCell ref="T79:Z79"/>
    <mergeCell ref="AA79:AE79"/>
    <mergeCell ref="A80:E80"/>
    <mergeCell ref="F80:J80"/>
    <mergeCell ref="K80:O80"/>
    <mergeCell ref="P80:S80"/>
    <mergeCell ref="T80:Z80"/>
    <mergeCell ref="AA80:AE80"/>
    <mergeCell ref="A81:E81"/>
    <mergeCell ref="F81:J81"/>
    <mergeCell ref="K81:O81"/>
    <mergeCell ref="P81:S81"/>
    <mergeCell ref="T81:Z81"/>
    <mergeCell ref="AA81:AE81"/>
    <mergeCell ref="A82:E82"/>
    <mergeCell ref="F82:J82"/>
    <mergeCell ref="K82:O82"/>
    <mergeCell ref="P82:S82"/>
    <mergeCell ref="T82:Z82"/>
    <mergeCell ref="AA82:AE82"/>
    <mergeCell ref="A83:E83"/>
    <mergeCell ref="F83:J83"/>
    <mergeCell ref="K83:O83"/>
    <mergeCell ref="P83:S83"/>
    <mergeCell ref="T83:Z83"/>
    <mergeCell ref="AA83:AE83"/>
    <mergeCell ref="A84:E84"/>
    <mergeCell ref="F84:J84"/>
    <mergeCell ref="K84:O84"/>
    <mergeCell ref="P84:S84"/>
    <mergeCell ref="T84:Z84"/>
    <mergeCell ref="AA84:AE84"/>
    <mergeCell ref="A85:E85"/>
    <mergeCell ref="F85:J85"/>
    <mergeCell ref="K85:O85"/>
    <mergeCell ref="P85:S85"/>
    <mergeCell ref="T85:Z85"/>
    <mergeCell ref="AA85:AE85"/>
    <mergeCell ref="A86:E86"/>
    <mergeCell ref="F86:J86"/>
    <mergeCell ref="K86:O86"/>
    <mergeCell ref="P86:S86"/>
    <mergeCell ref="T86:Z86"/>
    <mergeCell ref="AA86:AE86"/>
    <mergeCell ref="A87:E87"/>
    <mergeCell ref="F87:J87"/>
    <mergeCell ref="K87:O87"/>
    <mergeCell ref="P87:S87"/>
    <mergeCell ref="T87:Z87"/>
    <mergeCell ref="AA87:AE87"/>
    <mergeCell ref="A88:E88"/>
    <mergeCell ref="F88:J88"/>
    <mergeCell ref="K88:O88"/>
    <mergeCell ref="P88:S88"/>
    <mergeCell ref="T88:Z88"/>
    <mergeCell ref="AA88:AE88"/>
    <mergeCell ref="A89:E89"/>
    <mergeCell ref="F89:J89"/>
    <mergeCell ref="K89:O89"/>
    <mergeCell ref="P89:S89"/>
    <mergeCell ref="T89:Z89"/>
    <mergeCell ref="AA89:AE89"/>
    <mergeCell ref="A90:E90"/>
    <mergeCell ref="F90:J90"/>
    <mergeCell ref="K90:O90"/>
    <mergeCell ref="P90:S90"/>
    <mergeCell ref="T90:Z90"/>
    <mergeCell ref="AA90:AE90"/>
    <mergeCell ref="A91:E91"/>
    <mergeCell ref="F91:J91"/>
    <mergeCell ref="K91:O91"/>
    <mergeCell ref="P91:S91"/>
    <mergeCell ref="T91:Z91"/>
    <mergeCell ref="AA91:AE91"/>
    <mergeCell ref="A92:E92"/>
    <mergeCell ref="F92:J92"/>
    <mergeCell ref="K92:O92"/>
    <mergeCell ref="P92:S92"/>
    <mergeCell ref="T92:Z92"/>
    <mergeCell ref="AA92:AE92"/>
    <mergeCell ref="A93:E93"/>
    <mergeCell ref="F93:J93"/>
    <mergeCell ref="K93:O93"/>
    <mergeCell ref="P93:S93"/>
    <mergeCell ref="T93:Z93"/>
    <mergeCell ref="AA93:AE93"/>
    <mergeCell ref="A94:E94"/>
    <mergeCell ref="F94:J94"/>
    <mergeCell ref="K94:O94"/>
    <mergeCell ref="P94:S94"/>
    <mergeCell ref="T94:Z94"/>
    <mergeCell ref="AA94:AE94"/>
    <mergeCell ref="A95:E95"/>
    <mergeCell ref="F95:J95"/>
    <mergeCell ref="K95:O95"/>
    <mergeCell ref="P95:S95"/>
    <mergeCell ref="T95:Z95"/>
    <mergeCell ref="AA95:AE95"/>
    <mergeCell ref="A96:E96"/>
    <mergeCell ref="F96:J96"/>
    <mergeCell ref="K96:O96"/>
    <mergeCell ref="P96:S96"/>
    <mergeCell ref="T96:Z96"/>
    <mergeCell ref="AA96:AE96"/>
    <mergeCell ref="A97:E97"/>
    <mergeCell ref="F97:J97"/>
    <mergeCell ref="K97:O97"/>
    <mergeCell ref="P97:S97"/>
    <mergeCell ref="T97:Z97"/>
    <mergeCell ref="AA97:AE97"/>
    <mergeCell ref="A98:E98"/>
    <mergeCell ref="F98:J98"/>
    <mergeCell ref="K98:O98"/>
    <mergeCell ref="P98:S98"/>
    <mergeCell ref="T98:Z98"/>
    <mergeCell ref="AA98:AE98"/>
    <mergeCell ref="A99:E99"/>
    <mergeCell ref="F99:J99"/>
    <mergeCell ref="K99:O99"/>
    <mergeCell ref="P99:S99"/>
    <mergeCell ref="T99:Z99"/>
    <mergeCell ref="AA99:AE99"/>
    <mergeCell ref="A100:E100"/>
    <mergeCell ref="F100:J100"/>
    <mergeCell ref="K100:O100"/>
    <mergeCell ref="P100:S100"/>
    <mergeCell ref="T100:Z100"/>
    <mergeCell ref="AA100:AE100"/>
    <mergeCell ref="A101:E101"/>
    <mergeCell ref="F101:J101"/>
    <mergeCell ref="K101:O101"/>
    <mergeCell ref="P101:S101"/>
    <mergeCell ref="T101:Z101"/>
    <mergeCell ref="AA101:AE101"/>
    <mergeCell ref="A102:E102"/>
    <mergeCell ref="F102:J102"/>
    <mergeCell ref="K102:O102"/>
    <mergeCell ref="P102:S102"/>
    <mergeCell ref="T102:Z102"/>
    <mergeCell ref="AA102:AE102"/>
    <mergeCell ref="A103:E103"/>
    <mergeCell ref="F103:J103"/>
    <mergeCell ref="K103:O103"/>
    <mergeCell ref="P103:S103"/>
    <mergeCell ref="T103:Z103"/>
    <mergeCell ref="AA103:AE103"/>
    <mergeCell ref="A104:E104"/>
    <mergeCell ref="F104:J104"/>
    <mergeCell ref="K104:O104"/>
    <mergeCell ref="P104:S104"/>
    <mergeCell ref="T104:Z104"/>
    <mergeCell ref="AA104:AE104"/>
    <mergeCell ref="A105:AH105"/>
    <mergeCell ref="A106:B106"/>
    <mergeCell ref="C106:D106"/>
    <mergeCell ref="E106:F106"/>
    <mergeCell ref="G106:H106"/>
    <mergeCell ref="I106:K106"/>
    <mergeCell ref="L106:M106"/>
    <mergeCell ref="N106:Q106"/>
    <mergeCell ref="R106:S106"/>
    <mergeCell ref="T106:X106"/>
    <mergeCell ref="Y106:AC106"/>
    <mergeCell ref="AE106:AH106"/>
    <mergeCell ref="A107:AH107"/>
    <mergeCell ref="A108:B108"/>
    <mergeCell ref="C108:D108"/>
    <mergeCell ref="E108:F108"/>
    <mergeCell ref="G108:H108"/>
    <mergeCell ref="I108:K108"/>
    <mergeCell ref="L108:M108"/>
    <mergeCell ref="N108:Q108"/>
    <mergeCell ref="R108:S108"/>
    <mergeCell ref="T108:X108"/>
    <mergeCell ref="Y108:AC108"/>
    <mergeCell ref="AE108:AH108"/>
    <mergeCell ref="A109:AH109"/>
    <mergeCell ref="A110:B110"/>
    <mergeCell ref="C110:D110"/>
    <mergeCell ref="E110:F110"/>
    <mergeCell ref="G110:H110"/>
    <mergeCell ref="I110:K110"/>
    <mergeCell ref="L110:M110"/>
    <mergeCell ref="N110:Q110"/>
    <mergeCell ref="R110:S110"/>
    <mergeCell ref="T110:X110"/>
    <mergeCell ref="Y110:AC110"/>
    <mergeCell ref="AE110:AH110"/>
    <mergeCell ref="A111:AH111"/>
    <mergeCell ref="A112:E112"/>
    <mergeCell ref="F112:J112"/>
    <mergeCell ref="K112:O112"/>
    <mergeCell ref="P112:S112"/>
    <mergeCell ref="T112:Z112"/>
    <mergeCell ref="AA112:AE112"/>
    <mergeCell ref="A113:E113"/>
    <mergeCell ref="F113:J113"/>
    <mergeCell ref="K113:O113"/>
    <mergeCell ref="P113:S113"/>
    <mergeCell ref="T113:Z113"/>
    <mergeCell ref="AA113:AE113"/>
    <mergeCell ref="A114:E114"/>
    <mergeCell ref="F114:J114"/>
    <mergeCell ref="K114:O114"/>
    <mergeCell ref="P114:S114"/>
    <mergeCell ref="T114:Z114"/>
    <mergeCell ref="AA114:AE114"/>
    <mergeCell ref="A115:E115"/>
    <mergeCell ref="F115:J115"/>
    <mergeCell ref="K115:O115"/>
    <mergeCell ref="P115:S115"/>
    <mergeCell ref="T115:Z115"/>
    <mergeCell ref="AA115:AE115"/>
    <mergeCell ref="A116:E116"/>
    <mergeCell ref="F116:J116"/>
    <mergeCell ref="K116:O116"/>
    <mergeCell ref="P116:S116"/>
    <mergeCell ref="T116:Z116"/>
    <mergeCell ref="AA116:AE116"/>
    <mergeCell ref="A117:E117"/>
    <mergeCell ref="F117:J117"/>
    <mergeCell ref="K117:O117"/>
    <mergeCell ref="P117:S117"/>
    <mergeCell ref="T117:Z117"/>
    <mergeCell ref="AA117:AE117"/>
    <mergeCell ref="A118:E118"/>
    <mergeCell ref="F118:J118"/>
    <mergeCell ref="K118:O118"/>
    <mergeCell ref="P118:S118"/>
    <mergeCell ref="T118:Z118"/>
    <mergeCell ref="AA118:AE118"/>
    <mergeCell ref="A119:E119"/>
    <mergeCell ref="F119:J119"/>
    <mergeCell ref="K119:O119"/>
    <mergeCell ref="P119:S119"/>
    <mergeCell ref="T119:Z119"/>
    <mergeCell ref="AA119:AE119"/>
    <mergeCell ref="A120:E120"/>
    <mergeCell ref="F120:J120"/>
    <mergeCell ref="K120:O120"/>
    <mergeCell ref="P120:S120"/>
    <mergeCell ref="T120:Z120"/>
    <mergeCell ref="AA120:AE120"/>
    <mergeCell ref="A121:E121"/>
    <mergeCell ref="F121:J121"/>
    <mergeCell ref="K121:O121"/>
    <mergeCell ref="P121:S121"/>
    <mergeCell ref="T121:Z121"/>
    <mergeCell ref="AA121:AE121"/>
    <mergeCell ref="A122:E122"/>
    <mergeCell ref="F122:J122"/>
    <mergeCell ref="K122:O122"/>
    <mergeCell ref="P122:S122"/>
    <mergeCell ref="T122:Z122"/>
    <mergeCell ref="AA122:AE122"/>
    <mergeCell ref="A123:E123"/>
    <mergeCell ref="F123:J123"/>
    <mergeCell ref="K123:O123"/>
    <mergeCell ref="P123:S123"/>
    <mergeCell ref="T123:Z123"/>
    <mergeCell ref="AA123:AE123"/>
    <mergeCell ref="A124:E124"/>
    <mergeCell ref="F124:J124"/>
    <mergeCell ref="K124:O124"/>
    <mergeCell ref="P124:S124"/>
    <mergeCell ref="T124:Z124"/>
    <mergeCell ref="AA124:AE124"/>
    <mergeCell ref="A125:E125"/>
    <mergeCell ref="F125:J125"/>
    <mergeCell ref="K125:O125"/>
    <mergeCell ref="P125:S125"/>
    <mergeCell ref="T125:Z125"/>
    <mergeCell ref="AA125:AE125"/>
    <mergeCell ref="A126:E126"/>
    <mergeCell ref="F126:J126"/>
    <mergeCell ref="K126:O126"/>
    <mergeCell ref="P126:S126"/>
    <mergeCell ref="T126:Z126"/>
    <mergeCell ref="AA126:AE126"/>
    <mergeCell ref="A127:E127"/>
    <mergeCell ref="F127:J127"/>
    <mergeCell ref="K127:O127"/>
    <mergeCell ref="P127:S127"/>
    <mergeCell ref="T127:Z127"/>
    <mergeCell ref="AA127:AE127"/>
    <mergeCell ref="A128:E128"/>
    <mergeCell ref="F128:J128"/>
    <mergeCell ref="K128:O128"/>
    <mergeCell ref="P128:S128"/>
    <mergeCell ref="T128:Z128"/>
    <mergeCell ref="AA128:AE128"/>
    <mergeCell ref="A129:E129"/>
    <mergeCell ref="F129:J129"/>
    <mergeCell ref="K129:O129"/>
    <mergeCell ref="P129:S129"/>
    <mergeCell ref="T129:Z129"/>
    <mergeCell ref="AA129:AE129"/>
    <mergeCell ref="A130:E130"/>
    <mergeCell ref="F130:J130"/>
    <mergeCell ref="K130:O130"/>
    <mergeCell ref="P130:S130"/>
    <mergeCell ref="T130:Z130"/>
    <mergeCell ref="AA130:AE130"/>
    <mergeCell ref="A131:E131"/>
    <mergeCell ref="F131:J131"/>
    <mergeCell ref="K131:O131"/>
    <mergeCell ref="P131:S131"/>
    <mergeCell ref="T131:Z131"/>
    <mergeCell ref="AA131:AE131"/>
    <mergeCell ref="A132:E132"/>
    <mergeCell ref="F132:J132"/>
    <mergeCell ref="K132:O132"/>
    <mergeCell ref="P132:S132"/>
    <mergeCell ref="T132:Z132"/>
    <mergeCell ref="AA132:AE132"/>
    <mergeCell ref="A133:E133"/>
    <mergeCell ref="F133:J133"/>
    <mergeCell ref="K133:O133"/>
    <mergeCell ref="P133:S133"/>
    <mergeCell ref="T133:Z133"/>
    <mergeCell ref="AA133:AE133"/>
    <mergeCell ref="A134:E134"/>
    <mergeCell ref="F134:J134"/>
    <mergeCell ref="K134:O134"/>
    <mergeCell ref="P134:S134"/>
    <mergeCell ref="T134:Z134"/>
    <mergeCell ref="AA134:AE134"/>
    <mergeCell ref="A135:E135"/>
    <mergeCell ref="F135:J135"/>
    <mergeCell ref="K135:O135"/>
    <mergeCell ref="P135:S135"/>
    <mergeCell ref="T135:Z135"/>
    <mergeCell ref="AA135:AE135"/>
    <mergeCell ref="A136:E136"/>
    <mergeCell ref="F136:J136"/>
    <mergeCell ref="K136:O136"/>
    <mergeCell ref="P136:S136"/>
    <mergeCell ref="T136:Z136"/>
    <mergeCell ref="AA136:AE136"/>
    <mergeCell ref="A137:E137"/>
    <mergeCell ref="F137:J137"/>
    <mergeCell ref="K137:O137"/>
    <mergeCell ref="P137:S137"/>
    <mergeCell ref="T137:Z137"/>
    <mergeCell ref="AA137:AE137"/>
    <mergeCell ref="A138:E138"/>
    <mergeCell ref="F138:J138"/>
    <mergeCell ref="K138:O138"/>
    <mergeCell ref="P138:S138"/>
    <mergeCell ref="T138:Z138"/>
    <mergeCell ref="AA138:AE138"/>
    <mergeCell ref="A139:E139"/>
    <mergeCell ref="F139:J139"/>
    <mergeCell ref="K139:O139"/>
    <mergeCell ref="P139:S139"/>
    <mergeCell ref="T139:Z139"/>
    <mergeCell ref="AA139:AE139"/>
    <mergeCell ref="A140:E140"/>
    <mergeCell ref="F140:J140"/>
    <mergeCell ref="K140:O140"/>
    <mergeCell ref="P140:S140"/>
    <mergeCell ref="T140:Z140"/>
    <mergeCell ref="AA140:AE140"/>
    <mergeCell ref="A141:E141"/>
    <mergeCell ref="F141:J141"/>
    <mergeCell ref="K141:O141"/>
    <mergeCell ref="P141:S141"/>
    <mergeCell ref="T141:Z141"/>
    <mergeCell ref="AA141:AE141"/>
    <mergeCell ref="A142:E142"/>
    <mergeCell ref="F142:J142"/>
    <mergeCell ref="K142:O142"/>
    <mergeCell ref="P142:S142"/>
    <mergeCell ref="T142:Z142"/>
    <mergeCell ref="AA142:AE142"/>
    <mergeCell ref="A143:E143"/>
    <mergeCell ref="F143:J143"/>
    <mergeCell ref="K143:O143"/>
    <mergeCell ref="P143:S143"/>
    <mergeCell ref="T143:Z143"/>
    <mergeCell ref="AA143:AE143"/>
    <mergeCell ref="A144:E144"/>
    <mergeCell ref="F144:J144"/>
    <mergeCell ref="K144:O144"/>
    <mergeCell ref="P144:S144"/>
    <mergeCell ref="T144:Z144"/>
    <mergeCell ref="AA144:AE144"/>
    <mergeCell ref="A145:E145"/>
    <mergeCell ref="F145:J145"/>
    <mergeCell ref="K145:O145"/>
    <mergeCell ref="P145:S145"/>
    <mergeCell ref="T145:Z145"/>
    <mergeCell ref="AA145:AE145"/>
    <mergeCell ref="A146:E146"/>
    <mergeCell ref="F146:J146"/>
    <mergeCell ref="K146:O146"/>
    <mergeCell ref="P146:S146"/>
    <mergeCell ref="T146:Z146"/>
    <mergeCell ref="AA146:AE146"/>
    <mergeCell ref="A147:E147"/>
    <mergeCell ref="F147:J147"/>
    <mergeCell ref="K147:O147"/>
    <mergeCell ref="P147:S147"/>
    <mergeCell ref="T147:Z147"/>
    <mergeCell ref="AA147:AE147"/>
    <mergeCell ref="A150:AI150"/>
    <mergeCell ref="A148:E148"/>
    <mergeCell ref="F148:J148"/>
    <mergeCell ref="K148:O148"/>
    <mergeCell ref="P148:S148"/>
    <mergeCell ref="T148:Z148"/>
    <mergeCell ref="AA148:AE148"/>
    <mergeCell ref="A149:E149"/>
    <mergeCell ref="F149:J149"/>
    <mergeCell ref="K149:O149"/>
    <mergeCell ref="P149:S149"/>
    <mergeCell ref="T149:Z149"/>
    <mergeCell ref="AA149:AE149"/>
  </mergeCells>
  <phoneticPr fontId="1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B165"/>
  <sheetViews>
    <sheetView tabSelected="1" workbookViewId="0">
      <selection activeCell="U75" sqref="U75"/>
    </sheetView>
  </sheetViews>
  <sheetFormatPr defaultColWidth="9.33203125" defaultRowHeight="10.199999999999999"/>
  <cols>
    <col min="1" max="4" width="9.44140625" style="25" bestFit="1" customWidth="1"/>
    <col min="5" max="5" width="11" style="25" bestFit="1" customWidth="1"/>
    <col min="6" max="9" width="9.44140625" style="25" bestFit="1" customWidth="1"/>
    <col min="10" max="11" width="14.6640625" style="25" bestFit="1" customWidth="1"/>
    <col min="12" max="12" width="10" style="25" bestFit="1" customWidth="1"/>
    <col min="13" max="13" width="13.109375" style="25" bestFit="1" customWidth="1"/>
    <col min="14" max="17" width="9.44140625" style="25" bestFit="1" customWidth="1"/>
    <col min="18" max="18" width="4.109375" style="25" customWidth="1"/>
    <col min="19" max="19" width="9.33203125" style="25"/>
    <col min="20" max="20" width="14" style="25" customWidth="1"/>
    <col min="21" max="21" width="10" style="25" bestFit="1" customWidth="1"/>
    <col min="22" max="22" width="6.6640625" style="25" bestFit="1" customWidth="1"/>
    <col min="23" max="23" width="19.88671875" style="25" customWidth="1"/>
    <col min="24" max="24" width="31.33203125" style="25" customWidth="1"/>
    <col min="25" max="26" width="9.44140625" style="25" bestFit="1" customWidth="1"/>
    <col min="27" max="30" width="9.33203125" style="25"/>
    <col min="31" max="31" width="13.33203125" style="25" bestFit="1" customWidth="1"/>
    <col min="32" max="33" width="10" style="25" bestFit="1" customWidth="1"/>
    <col min="34" max="16384" width="9.33203125" style="25"/>
  </cols>
  <sheetData>
    <row r="4" spans="1:28" ht="20.399999999999999">
      <c r="A4" s="24" t="s">
        <v>373</v>
      </c>
      <c r="B4" s="24" t="s">
        <v>374</v>
      </c>
      <c r="C4" s="24" t="s">
        <v>375</v>
      </c>
      <c r="D4" s="24" t="s">
        <v>376</v>
      </c>
      <c r="E4" s="24" t="s">
        <v>377</v>
      </c>
      <c r="F4" s="24" t="s">
        <v>378</v>
      </c>
      <c r="G4" s="24" t="s">
        <v>379</v>
      </c>
      <c r="H4" s="24" t="s">
        <v>380</v>
      </c>
      <c r="I4" s="24" t="s">
        <v>381</v>
      </c>
      <c r="J4" s="24" t="s">
        <v>382</v>
      </c>
    </row>
    <row r="5" spans="1:28" ht="30.6">
      <c r="A5" s="26" t="s">
        <v>383</v>
      </c>
      <c r="B5" s="27">
        <v>723</v>
      </c>
      <c r="C5" s="27">
        <v>3570518</v>
      </c>
      <c r="D5" s="27" t="s">
        <v>384</v>
      </c>
      <c r="E5" s="28">
        <v>43793</v>
      </c>
      <c r="F5" s="29">
        <v>4256.25</v>
      </c>
      <c r="G5" s="27">
        <v>425.62</v>
      </c>
      <c r="H5" s="29">
        <v>0</v>
      </c>
      <c r="I5" s="27"/>
      <c r="J5" s="27"/>
    </row>
    <row r="6" spans="1:28" ht="30.6">
      <c r="A6" s="30" t="s">
        <v>385</v>
      </c>
      <c r="B6" s="30" t="s">
        <v>386</v>
      </c>
      <c r="C6" s="30" t="s">
        <v>387</v>
      </c>
      <c r="D6" s="30" t="s">
        <v>388</v>
      </c>
      <c r="E6" s="30" t="s">
        <v>389</v>
      </c>
      <c r="F6" s="30" t="s">
        <v>390</v>
      </c>
      <c r="G6" s="30" t="s">
        <v>391</v>
      </c>
      <c r="H6" s="30" t="s">
        <v>392</v>
      </c>
      <c r="I6" s="30" t="s">
        <v>379</v>
      </c>
      <c r="J6" s="30" t="s">
        <v>380</v>
      </c>
    </row>
    <row r="7" spans="1:28" ht="20.399999999999999">
      <c r="A7" s="26" t="s">
        <v>393</v>
      </c>
      <c r="B7" s="31">
        <v>337</v>
      </c>
      <c r="C7" s="31">
        <v>114</v>
      </c>
      <c r="D7" s="31">
        <v>114</v>
      </c>
      <c r="E7" s="31">
        <v>223</v>
      </c>
      <c r="F7" s="31">
        <v>17</v>
      </c>
      <c r="G7" s="31">
        <v>207</v>
      </c>
      <c r="H7" s="32">
        <v>4256.25</v>
      </c>
      <c r="I7" s="32">
        <v>425.62</v>
      </c>
      <c r="J7" s="29">
        <v>0</v>
      </c>
    </row>
    <row r="10" spans="1:28">
      <c r="L10" s="187" t="s">
        <v>394</v>
      </c>
      <c r="M10" s="187"/>
      <c r="N10" s="187"/>
      <c r="O10" s="187"/>
      <c r="P10" s="187"/>
      <c r="Q10" s="187"/>
      <c r="T10" s="188" t="s">
        <v>395</v>
      </c>
      <c r="U10" s="189"/>
      <c r="V10" s="189"/>
      <c r="W10" s="189"/>
      <c r="X10" s="189"/>
      <c r="Y10" s="189"/>
      <c r="Z10" s="189"/>
      <c r="AA10" s="189"/>
      <c r="AB10" s="189"/>
    </row>
    <row r="11" spans="1:28" ht="30.6">
      <c r="A11" s="33" t="s">
        <v>396</v>
      </c>
      <c r="B11" s="33" t="s">
        <v>397</v>
      </c>
      <c r="C11" s="33" t="s">
        <v>138</v>
      </c>
      <c r="D11" s="33" t="s">
        <v>386</v>
      </c>
      <c r="E11" s="33" t="s">
        <v>387</v>
      </c>
      <c r="F11" s="33" t="s">
        <v>388</v>
      </c>
      <c r="G11" s="33" t="s">
        <v>389</v>
      </c>
      <c r="H11" s="33" t="s">
        <v>390</v>
      </c>
      <c r="I11" s="33" t="s">
        <v>398</v>
      </c>
      <c r="J11" s="33" t="s">
        <v>399</v>
      </c>
      <c r="K11" s="33" t="s">
        <v>400</v>
      </c>
      <c r="L11" s="33" t="s">
        <v>401</v>
      </c>
      <c r="M11" s="33" t="s">
        <v>402</v>
      </c>
      <c r="N11" s="33" t="s">
        <v>386</v>
      </c>
      <c r="O11" s="33" t="s">
        <v>387</v>
      </c>
      <c r="P11" s="33" t="s">
        <v>388</v>
      </c>
      <c r="Q11" s="33" t="s">
        <v>389</v>
      </c>
      <c r="S11" s="34" t="s">
        <v>403</v>
      </c>
      <c r="T11" s="23" t="s">
        <v>404</v>
      </c>
      <c r="U11" s="23" t="s">
        <v>405</v>
      </c>
      <c r="V11" s="23" t="s">
        <v>406</v>
      </c>
      <c r="W11" s="23" t="s">
        <v>407</v>
      </c>
      <c r="X11" s="23" t="s">
        <v>408</v>
      </c>
      <c r="Y11" s="23" t="s">
        <v>409</v>
      </c>
      <c r="Z11" s="23" t="s">
        <v>410</v>
      </c>
      <c r="AA11" s="23" t="s">
        <v>411</v>
      </c>
      <c r="AB11" s="23" t="s">
        <v>412</v>
      </c>
    </row>
    <row r="12" spans="1:28">
      <c r="A12" s="31">
        <v>2850</v>
      </c>
      <c r="B12" s="31">
        <v>607</v>
      </c>
      <c r="C12" s="31" t="s">
        <v>413</v>
      </c>
      <c r="D12" s="31">
        <v>62</v>
      </c>
      <c r="E12" s="31">
        <v>60</v>
      </c>
      <c r="F12" s="31">
        <v>60</v>
      </c>
      <c r="G12" s="31">
        <v>2</v>
      </c>
      <c r="H12" s="31">
        <v>3</v>
      </c>
      <c r="I12" s="31">
        <v>0</v>
      </c>
      <c r="J12" s="35">
        <v>43724</v>
      </c>
      <c r="K12" s="35">
        <v>43732</v>
      </c>
      <c r="L12" s="36" t="s">
        <v>416</v>
      </c>
      <c r="M12" s="31">
        <v>16218591</v>
      </c>
      <c r="N12" s="31">
        <v>2</v>
      </c>
      <c r="O12" s="31">
        <v>0</v>
      </c>
      <c r="P12" s="31">
        <v>0</v>
      </c>
      <c r="Q12" s="31">
        <v>2</v>
      </c>
      <c r="S12" s="25" t="str">
        <f>TEXT(A12&amp;B12,0)</f>
        <v>2850607</v>
      </c>
      <c r="T12" s="31" t="str">
        <f>INDEX(Sheet2!C:C,MATCH(Summary!S12,Sheet2!W:W,0),0)</f>
        <v>JC20-664</v>
      </c>
      <c r="U12" s="31">
        <f>M12</f>
        <v>16218591</v>
      </c>
      <c r="V12" s="31"/>
      <c r="W12" s="31" t="s">
        <v>500</v>
      </c>
      <c r="X12" s="31" t="s">
        <v>508</v>
      </c>
      <c r="Y12" s="37">
        <f>VLOOKUP(T12,Sheet2!C:Q,15,0)</f>
        <v>25</v>
      </c>
      <c r="Z12" s="37">
        <f>Y12*I12*0.1</f>
        <v>0</v>
      </c>
      <c r="AA12" s="31"/>
      <c r="AB12" s="31"/>
    </row>
    <row r="13" spans="1:28">
      <c r="A13" s="190">
        <v>2852</v>
      </c>
      <c r="B13" s="190">
        <v>605</v>
      </c>
      <c r="C13" s="190" t="s">
        <v>413</v>
      </c>
      <c r="D13" s="190">
        <v>46</v>
      </c>
      <c r="E13" s="190">
        <v>18</v>
      </c>
      <c r="F13" s="190">
        <v>18</v>
      </c>
      <c r="G13" s="190">
        <v>28</v>
      </c>
      <c r="H13" s="190">
        <v>2</v>
      </c>
      <c r="I13" s="190">
        <v>26</v>
      </c>
      <c r="J13" s="193">
        <v>43724</v>
      </c>
      <c r="K13" s="193">
        <v>43732</v>
      </c>
      <c r="L13" s="31" t="s">
        <v>417</v>
      </c>
      <c r="M13" s="31">
        <v>16217960</v>
      </c>
      <c r="N13" s="31">
        <v>2</v>
      </c>
      <c r="O13" s="31">
        <v>0</v>
      </c>
      <c r="P13" s="31">
        <v>0</v>
      </c>
      <c r="Q13" s="31">
        <v>2</v>
      </c>
      <c r="S13" s="25" t="str">
        <f>TEXT(A13&amp;B13,0)</f>
        <v>2852605</v>
      </c>
      <c r="T13" s="31" t="str">
        <f>INDEX(Sheet2!C:C,MATCH(Summary!S13,Sheet2!W:W,0),0)</f>
        <v>JC20-666</v>
      </c>
      <c r="U13" s="31">
        <f t="shared" ref="U13:U14" si="0">M13</f>
        <v>16217960</v>
      </c>
      <c r="V13" s="31"/>
      <c r="W13" s="190" t="s">
        <v>502</v>
      </c>
      <c r="X13" s="213" t="s">
        <v>510</v>
      </c>
      <c r="Y13" s="37">
        <f>VLOOKUP(T13,Sheet2!C:Q,15,0)</f>
        <v>31.59</v>
      </c>
      <c r="Z13" s="196">
        <f>Y13*I13*0.1</f>
        <v>82.134000000000015</v>
      </c>
      <c r="AA13" s="190" t="s">
        <v>503</v>
      </c>
      <c r="AB13" s="31"/>
    </row>
    <row r="14" spans="1:28">
      <c r="A14" s="191"/>
      <c r="B14" s="191"/>
      <c r="C14" s="191"/>
      <c r="D14" s="191"/>
      <c r="E14" s="191"/>
      <c r="F14" s="191"/>
      <c r="G14" s="191"/>
      <c r="H14" s="191"/>
      <c r="I14" s="191"/>
      <c r="J14" s="194"/>
      <c r="K14" s="194"/>
      <c r="L14" s="31" t="s">
        <v>418</v>
      </c>
      <c r="M14" s="31">
        <v>16218009</v>
      </c>
      <c r="N14" s="31">
        <v>2</v>
      </c>
      <c r="O14" s="31">
        <v>0</v>
      </c>
      <c r="P14" s="31">
        <v>0</v>
      </c>
      <c r="Q14" s="31">
        <v>2</v>
      </c>
      <c r="S14" s="25" t="str">
        <f>S13</f>
        <v>2852605</v>
      </c>
      <c r="T14" s="31" t="str">
        <f>INDEX(Sheet2!C:C,MATCH(Summary!S14,Sheet2!W:W,0),0)</f>
        <v>JC20-666</v>
      </c>
      <c r="U14" s="31">
        <f t="shared" si="0"/>
        <v>16218009</v>
      </c>
      <c r="V14" s="31"/>
      <c r="W14" s="191"/>
      <c r="X14" s="214"/>
      <c r="Y14" s="37">
        <f>VLOOKUP(T14,Sheet2!C:Q,15,0)</f>
        <v>31.59</v>
      </c>
      <c r="Z14" s="197"/>
      <c r="AA14" s="191"/>
      <c r="AB14" s="31"/>
    </row>
    <row r="15" spans="1:28">
      <c r="A15" s="191"/>
      <c r="B15" s="191"/>
      <c r="C15" s="191"/>
      <c r="D15" s="191"/>
      <c r="E15" s="191"/>
      <c r="F15" s="191"/>
      <c r="G15" s="191"/>
      <c r="H15" s="191"/>
      <c r="I15" s="191"/>
      <c r="J15" s="194"/>
      <c r="K15" s="194"/>
      <c r="L15" s="31" t="s">
        <v>419</v>
      </c>
      <c r="M15" s="31">
        <v>16218042</v>
      </c>
      <c r="N15" s="31">
        <v>2</v>
      </c>
      <c r="O15" s="31">
        <v>0</v>
      </c>
      <c r="P15" s="31">
        <v>0</v>
      </c>
      <c r="Q15" s="31">
        <v>2</v>
      </c>
      <c r="S15" s="25" t="str">
        <f t="shared" ref="S15:S26" si="1">S14</f>
        <v>2852605</v>
      </c>
      <c r="T15" s="31" t="str">
        <f>INDEX(Sheet2!C:C,MATCH(Summary!S15,Sheet2!W:W,0),0)</f>
        <v>JC20-666</v>
      </c>
      <c r="U15" s="31">
        <f t="shared" ref="U15:U27" si="2">M15</f>
        <v>16218042</v>
      </c>
      <c r="V15" s="31"/>
      <c r="W15" s="191"/>
      <c r="X15" s="214"/>
      <c r="Y15" s="37">
        <f>VLOOKUP(T15,Sheet2!C:Q,15,0)</f>
        <v>31.59</v>
      </c>
      <c r="Z15" s="197"/>
      <c r="AA15" s="191"/>
      <c r="AB15" s="31"/>
    </row>
    <row r="16" spans="1:28">
      <c r="A16" s="191"/>
      <c r="B16" s="191"/>
      <c r="C16" s="191"/>
      <c r="D16" s="191"/>
      <c r="E16" s="191"/>
      <c r="F16" s="191"/>
      <c r="G16" s="191"/>
      <c r="H16" s="191"/>
      <c r="I16" s="191"/>
      <c r="J16" s="194"/>
      <c r="K16" s="194"/>
      <c r="L16" s="31" t="s">
        <v>420</v>
      </c>
      <c r="M16" s="31">
        <v>16218099</v>
      </c>
      <c r="N16" s="31">
        <v>2</v>
      </c>
      <c r="O16" s="31">
        <v>0</v>
      </c>
      <c r="P16" s="31">
        <v>0</v>
      </c>
      <c r="Q16" s="31">
        <v>2</v>
      </c>
      <c r="S16" s="25" t="str">
        <f t="shared" si="1"/>
        <v>2852605</v>
      </c>
      <c r="T16" s="31" t="str">
        <f>INDEX(Sheet2!C:C,MATCH(Summary!S16,Sheet2!W:W,0),0)</f>
        <v>JC20-666</v>
      </c>
      <c r="U16" s="31">
        <f t="shared" si="2"/>
        <v>16218099</v>
      </c>
      <c r="V16" s="31"/>
      <c r="W16" s="191"/>
      <c r="X16" s="214"/>
      <c r="Y16" s="37">
        <f>VLOOKUP(T16,Sheet2!C:Q,15,0)</f>
        <v>31.59</v>
      </c>
      <c r="Z16" s="197"/>
      <c r="AA16" s="191"/>
      <c r="AB16" s="31"/>
    </row>
    <row r="17" spans="1:28">
      <c r="A17" s="191"/>
      <c r="B17" s="191"/>
      <c r="C17" s="191"/>
      <c r="D17" s="191"/>
      <c r="E17" s="191"/>
      <c r="F17" s="191"/>
      <c r="G17" s="191"/>
      <c r="H17" s="191"/>
      <c r="I17" s="191"/>
      <c r="J17" s="194"/>
      <c r="K17" s="194"/>
      <c r="L17" s="31" t="s">
        <v>421</v>
      </c>
      <c r="M17" s="31">
        <v>16218103</v>
      </c>
      <c r="N17" s="31">
        <v>2</v>
      </c>
      <c r="O17" s="31">
        <v>0</v>
      </c>
      <c r="P17" s="31">
        <v>0</v>
      </c>
      <c r="Q17" s="31">
        <v>2</v>
      </c>
      <c r="S17" s="25" t="str">
        <f t="shared" si="1"/>
        <v>2852605</v>
      </c>
      <c r="T17" s="31" t="str">
        <f>INDEX(Sheet2!C:C,MATCH(Summary!S17,Sheet2!W:W,0),0)</f>
        <v>JC20-666</v>
      </c>
      <c r="U17" s="31">
        <f t="shared" si="2"/>
        <v>16218103</v>
      </c>
      <c r="V17" s="31"/>
      <c r="W17" s="191"/>
      <c r="X17" s="214"/>
      <c r="Y17" s="37">
        <f>VLOOKUP(T17,Sheet2!C:Q,15,0)</f>
        <v>31.59</v>
      </c>
      <c r="Z17" s="197"/>
      <c r="AA17" s="191"/>
      <c r="AB17" s="31"/>
    </row>
    <row r="18" spans="1:28">
      <c r="A18" s="191"/>
      <c r="B18" s="191"/>
      <c r="C18" s="191"/>
      <c r="D18" s="191"/>
      <c r="E18" s="191"/>
      <c r="F18" s="191"/>
      <c r="G18" s="191"/>
      <c r="H18" s="191"/>
      <c r="I18" s="191"/>
      <c r="J18" s="194"/>
      <c r="K18" s="194"/>
      <c r="L18" s="31" t="s">
        <v>422</v>
      </c>
      <c r="M18" s="31">
        <v>16218175</v>
      </c>
      <c r="N18" s="31">
        <v>2</v>
      </c>
      <c r="O18" s="31">
        <v>0</v>
      </c>
      <c r="P18" s="31">
        <v>0</v>
      </c>
      <c r="Q18" s="31">
        <v>2</v>
      </c>
      <c r="S18" s="25" t="str">
        <f t="shared" si="1"/>
        <v>2852605</v>
      </c>
      <c r="T18" s="31" t="str">
        <f>INDEX(Sheet2!C:C,MATCH(Summary!S18,Sheet2!W:W,0),0)</f>
        <v>JC20-666</v>
      </c>
      <c r="U18" s="31">
        <f t="shared" si="2"/>
        <v>16218175</v>
      </c>
      <c r="V18" s="31"/>
      <c r="W18" s="191"/>
      <c r="X18" s="214"/>
      <c r="Y18" s="37">
        <f>VLOOKUP(T18,Sheet2!C:Q,15,0)</f>
        <v>31.59</v>
      </c>
      <c r="Z18" s="197"/>
      <c r="AA18" s="191"/>
      <c r="AB18" s="31"/>
    </row>
    <row r="19" spans="1:28">
      <c r="A19" s="191"/>
      <c r="B19" s="191"/>
      <c r="C19" s="191"/>
      <c r="D19" s="191"/>
      <c r="E19" s="191"/>
      <c r="F19" s="191"/>
      <c r="G19" s="191"/>
      <c r="H19" s="191"/>
      <c r="I19" s="191"/>
      <c r="J19" s="194"/>
      <c r="K19" s="194"/>
      <c r="L19" s="31" t="s">
        <v>423</v>
      </c>
      <c r="M19" s="31">
        <v>16218268</v>
      </c>
      <c r="N19" s="31">
        <v>2</v>
      </c>
      <c r="O19" s="31">
        <v>0</v>
      </c>
      <c r="P19" s="31">
        <v>0</v>
      </c>
      <c r="Q19" s="31">
        <v>2</v>
      </c>
      <c r="S19" s="25" t="str">
        <f t="shared" si="1"/>
        <v>2852605</v>
      </c>
      <c r="T19" s="31" t="str">
        <f>INDEX(Sheet2!C:C,MATCH(Summary!S19,Sheet2!W:W,0),0)</f>
        <v>JC20-666</v>
      </c>
      <c r="U19" s="31">
        <f t="shared" si="2"/>
        <v>16218268</v>
      </c>
      <c r="V19" s="31"/>
      <c r="W19" s="191"/>
      <c r="X19" s="214"/>
      <c r="Y19" s="37">
        <f>VLOOKUP(T19,Sheet2!C:Q,15,0)</f>
        <v>31.59</v>
      </c>
      <c r="Z19" s="197"/>
      <c r="AA19" s="191"/>
      <c r="AB19" s="31"/>
    </row>
    <row r="20" spans="1:28">
      <c r="A20" s="191"/>
      <c r="B20" s="191"/>
      <c r="C20" s="191"/>
      <c r="D20" s="191"/>
      <c r="E20" s="191"/>
      <c r="F20" s="191"/>
      <c r="G20" s="191"/>
      <c r="H20" s="191"/>
      <c r="I20" s="191"/>
      <c r="J20" s="194"/>
      <c r="K20" s="194"/>
      <c r="L20" s="31" t="s">
        <v>424</v>
      </c>
      <c r="M20" s="31">
        <v>16218304</v>
      </c>
      <c r="N20" s="31">
        <v>2</v>
      </c>
      <c r="O20" s="31">
        <v>0</v>
      </c>
      <c r="P20" s="31">
        <v>0</v>
      </c>
      <c r="Q20" s="31">
        <v>2</v>
      </c>
      <c r="S20" s="25" t="str">
        <f t="shared" si="1"/>
        <v>2852605</v>
      </c>
      <c r="T20" s="31" t="str">
        <f>INDEX(Sheet2!C:C,MATCH(Summary!S20,Sheet2!W:W,0),0)</f>
        <v>JC20-666</v>
      </c>
      <c r="U20" s="31">
        <f t="shared" si="2"/>
        <v>16218304</v>
      </c>
      <c r="V20" s="31"/>
      <c r="W20" s="191"/>
      <c r="X20" s="214"/>
      <c r="Y20" s="37">
        <f>VLOOKUP(T20,Sheet2!C:Q,15,0)</f>
        <v>31.59</v>
      </c>
      <c r="Z20" s="197"/>
      <c r="AA20" s="191"/>
      <c r="AB20" s="31"/>
    </row>
    <row r="21" spans="1:28">
      <c r="A21" s="191"/>
      <c r="B21" s="191"/>
      <c r="C21" s="191"/>
      <c r="D21" s="191"/>
      <c r="E21" s="191"/>
      <c r="F21" s="191"/>
      <c r="G21" s="191"/>
      <c r="H21" s="191"/>
      <c r="I21" s="191"/>
      <c r="J21" s="194"/>
      <c r="K21" s="194"/>
      <c r="L21" s="31" t="s">
        <v>425</v>
      </c>
      <c r="M21" s="31">
        <v>16218313</v>
      </c>
      <c r="N21" s="31">
        <v>2</v>
      </c>
      <c r="O21" s="31">
        <v>0</v>
      </c>
      <c r="P21" s="31">
        <v>0</v>
      </c>
      <c r="Q21" s="31">
        <v>2</v>
      </c>
      <c r="S21" s="25" t="str">
        <f t="shared" si="1"/>
        <v>2852605</v>
      </c>
      <c r="T21" s="31" t="str">
        <f>INDEX(Sheet2!C:C,MATCH(Summary!S21,Sheet2!W:W,0),0)</f>
        <v>JC20-666</v>
      </c>
      <c r="U21" s="31">
        <f t="shared" si="2"/>
        <v>16218313</v>
      </c>
      <c r="V21" s="31"/>
      <c r="W21" s="191"/>
      <c r="X21" s="214"/>
      <c r="Y21" s="37">
        <f>VLOOKUP(T21,Sheet2!C:Q,15,0)</f>
        <v>31.59</v>
      </c>
      <c r="Z21" s="197"/>
      <c r="AA21" s="191"/>
      <c r="AB21" s="31"/>
    </row>
    <row r="22" spans="1:28">
      <c r="A22" s="191"/>
      <c r="B22" s="191"/>
      <c r="C22" s="191"/>
      <c r="D22" s="191"/>
      <c r="E22" s="191"/>
      <c r="F22" s="191"/>
      <c r="G22" s="191"/>
      <c r="H22" s="191"/>
      <c r="I22" s="191"/>
      <c r="J22" s="194"/>
      <c r="K22" s="194"/>
      <c r="L22" s="31" t="s">
        <v>426</v>
      </c>
      <c r="M22" s="31">
        <v>16218438</v>
      </c>
      <c r="N22" s="31">
        <v>2</v>
      </c>
      <c r="O22" s="31">
        <v>0</v>
      </c>
      <c r="P22" s="31">
        <v>0</v>
      </c>
      <c r="Q22" s="31">
        <v>2</v>
      </c>
      <c r="S22" s="25" t="str">
        <f t="shared" si="1"/>
        <v>2852605</v>
      </c>
      <c r="T22" s="31" t="str">
        <f>INDEX(Sheet2!C:C,MATCH(Summary!S22,Sheet2!W:W,0),0)</f>
        <v>JC20-666</v>
      </c>
      <c r="U22" s="31">
        <f t="shared" si="2"/>
        <v>16218438</v>
      </c>
      <c r="V22" s="31"/>
      <c r="W22" s="191"/>
      <c r="X22" s="214"/>
      <c r="Y22" s="37">
        <f>VLOOKUP(T22,Sheet2!C:Q,15,0)</f>
        <v>31.59</v>
      </c>
      <c r="Z22" s="197"/>
      <c r="AA22" s="191"/>
      <c r="AB22" s="31"/>
    </row>
    <row r="23" spans="1:28">
      <c r="A23" s="191"/>
      <c r="B23" s="191"/>
      <c r="C23" s="191"/>
      <c r="D23" s="191"/>
      <c r="E23" s="191"/>
      <c r="F23" s="191"/>
      <c r="G23" s="191"/>
      <c r="H23" s="191"/>
      <c r="I23" s="191"/>
      <c r="J23" s="194"/>
      <c r="K23" s="194"/>
      <c r="L23" s="31" t="s">
        <v>427</v>
      </c>
      <c r="M23" s="31">
        <v>16218440</v>
      </c>
      <c r="N23" s="31">
        <v>2</v>
      </c>
      <c r="O23" s="31">
        <v>0</v>
      </c>
      <c r="P23" s="31">
        <v>0</v>
      </c>
      <c r="Q23" s="31">
        <v>2</v>
      </c>
      <c r="S23" s="25" t="str">
        <f t="shared" si="1"/>
        <v>2852605</v>
      </c>
      <c r="T23" s="31" t="str">
        <f>INDEX(Sheet2!C:C,MATCH(Summary!S23,Sheet2!W:W,0),0)</f>
        <v>JC20-666</v>
      </c>
      <c r="U23" s="31">
        <f t="shared" si="2"/>
        <v>16218440</v>
      </c>
      <c r="V23" s="31"/>
      <c r="W23" s="191"/>
      <c r="X23" s="214"/>
      <c r="Y23" s="37">
        <f>VLOOKUP(T23,Sheet2!C:Q,15,0)</f>
        <v>31.59</v>
      </c>
      <c r="Z23" s="197"/>
      <c r="AA23" s="191"/>
      <c r="AB23" s="31"/>
    </row>
    <row r="24" spans="1:28">
      <c r="A24" s="191"/>
      <c r="B24" s="191"/>
      <c r="C24" s="191"/>
      <c r="D24" s="191"/>
      <c r="E24" s="191"/>
      <c r="F24" s="191"/>
      <c r="G24" s="191"/>
      <c r="H24" s="191"/>
      <c r="I24" s="191"/>
      <c r="J24" s="194"/>
      <c r="K24" s="194"/>
      <c r="L24" s="38" t="s">
        <v>428</v>
      </c>
      <c r="M24" s="31">
        <v>16218484</v>
      </c>
      <c r="N24" s="31">
        <v>2</v>
      </c>
      <c r="O24" s="31">
        <v>0</v>
      </c>
      <c r="P24" s="31">
        <v>0</v>
      </c>
      <c r="Q24" s="31">
        <v>2</v>
      </c>
      <c r="S24" s="25" t="str">
        <f t="shared" si="1"/>
        <v>2852605</v>
      </c>
      <c r="T24" s="31" t="str">
        <f>INDEX(Sheet2!C:C,MATCH(Summary!S24,Sheet2!W:W,0),0)</f>
        <v>JC20-666</v>
      </c>
      <c r="U24" s="31">
        <f t="shared" si="2"/>
        <v>16218484</v>
      </c>
      <c r="V24" s="31"/>
      <c r="W24" s="191"/>
      <c r="X24" s="214"/>
      <c r="Y24" s="37">
        <f>VLOOKUP(T24,Sheet2!C:Q,15,0)</f>
        <v>31.59</v>
      </c>
      <c r="Z24" s="197"/>
      <c r="AA24" s="191"/>
      <c r="AB24" s="31"/>
    </row>
    <row r="25" spans="1:28">
      <c r="A25" s="191"/>
      <c r="B25" s="191"/>
      <c r="C25" s="191"/>
      <c r="D25" s="191"/>
      <c r="E25" s="191"/>
      <c r="F25" s="191"/>
      <c r="G25" s="191"/>
      <c r="H25" s="191"/>
      <c r="I25" s="191"/>
      <c r="J25" s="194"/>
      <c r="K25" s="194"/>
      <c r="L25" s="31" t="s">
        <v>429</v>
      </c>
      <c r="M25" s="31">
        <v>16218490</v>
      </c>
      <c r="N25" s="31">
        <v>2</v>
      </c>
      <c r="O25" s="31">
        <v>0</v>
      </c>
      <c r="P25" s="31">
        <v>0</v>
      </c>
      <c r="Q25" s="31">
        <v>2</v>
      </c>
      <c r="S25" s="25" t="str">
        <f t="shared" si="1"/>
        <v>2852605</v>
      </c>
      <c r="T25" s="31" t="str">
        <f>INDEX(Sheet2!C:C,MATCH(Summary!S25,Sheet2!W:W,0),0)</f>
        <v>JC20-666</v>
      </c>
      <c r="U25" s="31">
        <f t="shared" si="2"/>
        <v>16218490</v>
      </c>
      <c r="V25" s="31"/>
      <c r="W25" s="191"/>
      <c r="X25" s="214"/>
      <c r="Y25" s="37">
        <f>VLOOKUP(T25,Sheet2!C:Q,15,0)</f>
        <v>31.59</v>
      </c>
      <c r="Z25" s="197"/>
      <c r="AA25" s="191"/>
      <c r="AB25" s="31"/>
    </row>
    <row r="26" spans="1:28">
      <c r="A26" s="192"/>
      <c r="B26" s="192"/>
      <c r="C26" s="192"/>
      <c r="D26" s="192"/>
      <c r="E26" s="192"/>
      <c r="F26" s="192"/>
      <c r="G26" s="192"/>
      <c r="H26" s="192"/>
      <c r="I26" s="192"/>
      <c r="J26" s="195"/>
      <c r="K26" s="195"/>
      <c r="L26" s="31" t="s">
        <v>430</v>
      </c>
      <c r="M26" s="31">
        <v>16218493</v>
      </c>
      <c r="N26" s="31">
        <v>2</v>
      </c>
      <c r="O26" s="31">
        <v>0</v>
      </c>
      <c r="P26" s="31">
        <v>0</v>
      </c>
      <c r="Q26" s="31">
        <v>2</v>
      </c>
      <c r="S26" s="25" t="str">
        <f t="shared" si="1"/>
        <v>2852605</v>
      </c>
      <c r="T26" s="31" t="str">
        <f>INDEX(Sheet2!C:C,MATCH(Summary!S26,Sheet2!W:W,0),0)</f>
        <v>JC20-666</v>
      </c>
      <c r="U26" s="31">
        <f t="shared" si="2"/>
        <v>16218493</v>
      </c>
      <c r="V26" s="31"/>
      <c r="W26" s="192"/>
      <c r="X26" s="215"/>
      <c r="Y26" s="37">
        <f>VLOOKUP(T26,Sheet2!C:Q,15,0)</f>
        <v>31.59</v>
      </c>
      <c r="Z26" s="198"/>
      <c r="AA26" s="192"/>
      <c r="AB26" s="31"/>
    </row>
    <row r="27" spans="1:28">
      <c r="A27" s="190">
        <v>2852</v>
      </c>
      <c r="B27" s="190">
        <v>704</v>
      </c>
      <c r="C27" s="190" t="s">
        <v>413</v>
      </c>
      <c r="D27" s="190">
        <v>94</v>
      </c>
      <c r="E27" s="190">
        <v>0</v>
      </c>
      <c r="F27" s="190">
        <v>0</v>
      </c>
      <c r="G27" s="190">
        <v>94</v>
      </c>
      <c r="H27" s="190">
        <v>5</v>
      </c>
      <c r="I27" s="190">
        <v>89</v>
      </c>
      <c r="J27" s="193">
        <v>43724</v>
      </c>
      <c r="K27" s="193">
        <v>43732</v>
      </c>
      <c r="L27" s="31" t="s">
        <v>414</v>
      </c>
      <c r="M27" s="31">
        <v>16217967</v>
      </c>
      <c r="N27" s="31">
        <v>2</v>
      </c>
      <c r="O27" s="31">
        <v>0</v>
      </c>
      <c r="P27" s="31">
        <v>0</v>
      </c>
      <c r="Q27" s="31">
        <v>2</v>
      </c>
      <c r="S27" s="25" t="str">
        <f>TEXT(A27&amp;B27,0)</f>
        <v>2852704</v>
      </c>
      <c r="T27" s="31" t="str">
        <f>INDEX(Sheet2!C:C,MATCH(Summary!S27,Sheet2!W:W,0),0)</f>
        <v>JC20-660</v>
      </c>
      <c r="U27" s="31">
        <f t="shared" si="2"/>
        <v>16217967</v>
      </c>
      <c r="V27" s="31"/>
      <c r="W27" s="190" t="s">
        <v>504</v>
      </c>
      <c r="X27" s="213" t="s">
        <v>510</v>
      </c>
      <c r="Y27" s="37">
        <f>VLOOKUP(T27,Sheet2!C:Q,15,0)</f>
        <v>31.59</v>
      </c>
      <c r="Z27" s="196">
        <f>Y27*I27*0.1</f>
        <v>281.15100000000001</v>
      </c>
      <c r="AA27" s="190" t="s">
        <v>503</v>
      </c>
      <c r="AB27" s="31"/>
    </row>
    <row r="28" spans="1:28">
      <c r="A28" s="191"/>
      <c r="B28" s="191"/>
      <c r="C28" s="191"/>
      <c r="D28" s="191"/>
      <c r="E28" s="191"/>
      <c r="F28" s="191"/>
      <c r="G28" s="191"/>
      <c r="H28" s="191"/>
      <c r="I28" s="191"/>
      <c r="J28" s="194"/>
      <c r="K28" s="194"/>
      <c r="L28" s="31" t="s">
        <v>431</v>
      </c>
      <c r="M28" s="31">
        <v>16217974</v>
      </c>
      <c r="N28" s="31">
        <v>2</v>
      </c>
      <c r="O28" s="31">
        <v>0</v>
      </c>
      <c r="P28" s="31">
        <v>0</v>
      </c>
      <c r="Q28" s="31">
        <v>2</v>
      </c>
      <c r="S28" s="25" t="str">
        <f>S27</f>
        <v>2852704</v>
      </c>
      <c r="T28" s="31" t="str">
        <f>INDEX(Sheet2!C:C,MATCH(Summary!S28,Sheet2!W:W,0),0)</f>
        <v>JC20-660</v>
      </c>
      <c r="U28" s="31">
        <f t="shared" ref="U28:U48" si="3">M28</f>
        <v>16217974</v>
      </c>
      <c r="V28" s="31"/>
      <c r="W28" s="191"/>
      <c r="X28" s="214"/>
      <c r="Y28" s="37">
        <f>VLOOKUP(T28,Sheet2!C:Q,15,0)</f>
        <v>31.59</v>
      </c>
      <c r="Z28" s="197"/>
      <c r="AA28" s="191"/>
      <c r="AB28" s="31"/>
    </row>
    <row r="29" spans="1:28">
      <c r="A29" s="191"/>
      <c r="B29" s="191"/>
      <c r="C29" s="191"/>
      <c r="D29" s="191"/>
      <c r="E29" s="191"/>
      <c r="F29" s="191"/>
      <c r="G29" s="191"/>
      <c r="H29" s="191"/>
      <c r="I29" s="191"/>
      <c r="J29" s="194"/>
      <c r="K29" s="194"/>
      <c r="L29" s="31" t="s">
        <v>432</v>
      </c>
      <c r="M29" s="31">
        <v>16217978</v>
      </c>
      <c r="N29" s="31">
        <v>2</v>
      </c>
      <c r="O29" s="31">
        <v>0</v>
      </c>
      <c r="P29" s="31">
        <v>0</v>
      </c>
      <c r="Q29" s="31">
        <v>2</v>
      </c>
      <c r="S29" s="25" t="str">
        <f t="shared" ref="S29:S50" si="4">S28</f>
        <v>2852704</v>
      </c>
      <c r="T29" s="31" t="str">
        <f>INDEX(Sheet2!C:C,MATCH(Summary!S29,Sheet2!W:W,0),0)</f>
        <v>JC20-660</v>
      </c>
      <c r="U29" s="31">
        <f t="shared" si="3"/>
        <v>16217978</v>
      </c>
      <c r="V29" s="31"/>
      <c r="W29" s="191"/>
      <c r="X29" s="214"/>
      <c r="Y29" s="37">
        <f>VLOOKUP(T29,Sheet2!C:Q,15,0)</f>
        <v>31.59</v>
      </c>
      <c r="Z29" s="197"/>
      <c r="AA29" s="191"/>
      <c r="AB29" s="31"/>
    </row>
    <row r="30" spans="1:28">
      <c r="A30" s="191"/>
      <c r="B30" s="191"/>
      <c r="C30" s="191"/>
      <c r="D30" s="191"/>
      <c r="E30" s="191"/>
      <c r="F30" s="191"/>
      <c r="G30" s="191"/>
      <c r="H30" s="191"/>
      <c r="I30" s="191"/>
      <c r="J30" s="194"/>
      <c r="K30" s="194"/>
      <c r="L30" s="31" t="s">
        <v>433</v>
      </c>
      <c r="M30" s="31">
        <v>16217991</v>
      </c>
      <c r="N30" s="31">
        <v>2</v>
      </c>
      <c r="O30" s="31">
        <v>0</v>
      </c>
      <c r="P30" s="31">
        <v>0</v>
      </c>
      <c r="Q30" s="31">
        <v>2</v>
      </c>
      <c r="S30" s="25" t="str">
        <f t="shared" si="4"/>
        <v>2852704</v>
      </c>
      <c r="T30" s="31" t="str">
        <f>INDEX(Sheet2!C:C,MATCH(Summary!S30,Sheet2!W:W,0),0)</f>
        <v>JC20-660</v>
      </c>
      <c r="U30" s="31">
        <f t="shared" si="3"/>
        <v>16217991</v>
      </c>
      <c r="V30" s="31"/>
      <c r="W30" s="191"/>
      <c r="X30" s="214"/>
      <c r="Y30" s="37">
        <f>VLOOKUP(T30,Sheet2!C:Q,15,0)</f>
        <v>31.59</v>
      </c>
      <c r="Z30" s="197"/>
      <c r="AA30" s="191"/>
      <c r="AB30" s="31"/>
    </row>
    <row r="31" spans="1:28">
      <c r="A31" s="191"/>
      <c r="B31" s="191"/>
      <c r="C31" s="191"/>
      <c r="D31" s="191"/>
      <c r="E31" s="191"/>
      <c r="F31" s="191"/>
      <c r="G31" s="191"/>
      <c r="H31" s="191"/>
      <c r="I31" s="191"/>
      <c r="J31" s="194"/>
      <c r="K31" s="194"/>
      <c r="L31" s="31" t="s">
        <v>434</v>
      </c>
      <c r="M31" s="31">
        <v>16218001</v>
      </c>
      <c r="N31" s="31">
        <v>2</v>
      </c>
      <c r="O31" s="31">
        <v>0</v>
      </c>
      <c r="P31" s="31">
        <v>0</v>
      </c>
      <c r="Q31" s="31">
        <v>2</v>
      </c>
      <c r="S31" s="25" t="str">
        <f t="shared" si="4"/>
        <v>2852704</v>
      </c>
      <c r="T31" s="31" t="str">
        <f>INDEX(Sheet2!C:C,MATCH(Summary!S31,Sheet2!W:W,0),0)</f>
        <v>JC20-660</v>
      </c>
      <c r="U31" s="31">
        <f t="shared" si="3"/>
        <v>16218001</v>
      </c>
      <c r="V31" s="31"/>
      <c r="W31" s="191"/>
      <c r="X31" s="214"/>
      <c r="Y31" s="37">
        <f>VLOOKUP(T31,Sheet2!C:Q,15,0)</f>
        <v>31.59</v>
      </c>
      <c r="Z31" s="197"/>
      <c r="AA31" s="191"/>
      <c r="AB31" s="31"/>
    </row>
    <row r="32" spans="1:28">
      <c r="A32" s="191"/>
      <c r="B32" s="191"/>
      <c r="C32" s="191"/>
      <c r="D32" s="191"/>
      <c r="E32" s="191"/>
      <c r="F32" s="191"/>
      <c r="G32" s="191"/>
      <c r="H32" s="191"/>
      <c r="I32" s="191"/>
      <c r="J32" s="194"/>
      <c r="K32" s="194"/>
      <c r="L32" s="31" t="s">
        <v>435</v>
      </c>
      <c r="M32" s="31">
        <v>16218012</v>
      </c>
      <c r="N32" s="31">
        <v>2</v>
      </c>
      <c r="O32" s="31">
        <v>0</v>
      </c>
      <c r="P32" s="31">
        <v>0</v>
      </c>
      <c r="Q32" s="31">
        <v>2</v>
      </c>
      <c r="S32" s="25" t="str">
        <f t="shared" si="4"/>
        <v>2852704</v>
      </c>
      <c r="T32" s="31" t="str">
        <f>INDEX(Sheet2!C:C,MATCH(Summary!S32,Sheet2!W:W,0),0)</f>
        <v>JC20-660</v>
      </c>
      <c r="U32" s="31">
        <f t="shared" si="3"/>
        <v>16218012</v>
      </c>
      <c r="V32" s="31"/>
      <c r="W32" s="191"/>
      <c r="X32" s="214"/>
      <c r="Y32" s="37">
        <f>VLOOKUP(T32,Sheet2!C:Q,15,0)</f>
        <v>31.59</v>
      </c>
      <c r="Z32" s="197"/>
      <c r="AA32" s="191"/>
      <c r="AB32" s="31"/>
    </row>
    <row r="33" spans="1:28">
      <c r="A33" s="191"/>
      <c r="B33" s="191"/>
      <c r="C33" s="191"/>
      <c r="D33" s="191"/>
      <c r="E33" s="191"/>
      <c r="F33" s="191"/>
      <c r="G33" s="191"/>
      <c r="H33" s="191"/>
      <c r="I33" s="191"/>
      <c r="J33" s="194"/>
      <c r="K33" s="194"/>
      <c r="L33" s="31" t="s">
        <v>436</v>
      </c>
      <c r="M33" s="31">
        <v>16218015</v>
      </c>
      <c r="N33" s="31">
        <v>2</v>
      </c>
      <c r="O33" s="31">
        <v>0</v>
      </c>
      <c r="P33" s="31">
        <v>0</v>
      </c>
      <c r="Q33" s="31">
        <v>2</v>
      </c>
      <c r="S33" s="25" t="str">
        <f t="shared" si="4"/>
        <v>2852704</v>
      </c>
      <c r="T33" s="31" t="str">
        <f>INDEX(Sheet2!C:C,MATCH(Summary!S33,Sheet2!W:W,0),0)</f>
        <v>JC20-660</v>
      </c>
      <c r="U33" s="31">
        <f t="shared" si="3"/>
        <v>16218015</v>
      </c>
      <c r="V33" s="31"/>
      <c r="W33" s="191"/>
      <c r="X33" s="214"/>
      <c r="Y33" s="37">
        <f>VLOOKUP(T33,Sheet2!C:Q,15,0)</f>
        <v>31.59</v>
      </c>
      <c r="Z33" s="197"/>
      <c r="AA33" s="191"/>
      <c r="AB33" s="31"/>
    </row>
    <row r="34" spans="1:28">
      <c r="A34" s="191"/>
      <c r="B34" s="191"/>
      <c r="C34" s="191"/>
      <c r="D34" s="191"/>
      <c r="E34" s="191"/>
      <c r="F34" s="191"/>
      <c r="G34" s="191"/>
      <c r="H34" s="191"/>
      <c r="I34" s="191"/>
      <c r="J34" s="194"/>
      <c r="K34" s="194"/>
      <c r="L34" s="31" t="s">
        <v>437</v>
      </c>
      <c r="M34" s="31">
        <v>16218034</v>
      </c>
      <c r="N34" s="31">
        <v>2</v>
      </c>
      <c r="O34" s="31">
        <v>0</v>
      </c>
      <c r="P34" s="31">
        <v>0</v>
      </c>
      <c r="Q34" s="31">
        <v>2</v>
      </c>
      <c r="S34" s="25" t="str">
        <f t="shared" si="4"/>
        <v>2852704</v>
      </c>
      <c r="T34" s="31" t="str">
        <f>INDEX(Sheet2!C:C,MATCH(Summary!S34,Sheet2!W:W,0),0)</f>
        <v>JC20-660</v>
      </c>
      <c r="U34" s="31">
        <f t="shared" si="3"/>
        <v>16218034</v>
      </c>
      <c r="V34" s="31"/>
      <c r="W34" s="191"/>
      <c r="X34" s="214"/>
      <c r="Y34" s="37">
        <f>VLOOKUP(T34,Sheet2!C:Q,15,0)</f>
        <v>31.59</v>
      </c>
      <c r="Z34" s="197"/>
      <c r="AA34" s="191"/>
      <c r="AB34" s="31"/>
    </row>
    <row r="35" spans="1:28">
      <c r="A35" s="191"/>
      <c r="B35" s="191"/>
      <c r="C35" s="191"/>
      <c r="D35" s="191"/>
      <c r="E35" s="191"/>
      <c r="F35" s="191"/>
      <c r="G35" s="191"/>
      <c r="H35" s="191"/>
      <c r="I35" s="191"/>
      <c r="J35" s="194"/>
      <c r="K35" s="194"/>
      <c r="L35" s="31" t="s">
        <v>438</v>
      </c>
      <c r="M35" s="31">
        <v>16218050</v>
      </c>
      <c r="N35" s="31">
        <v>2</v>
      </c>
      <c r="O35" s="31">
        <v>0</v>
      </c>
      <c r="P35" s="31">
        <v>0</v>
      </c>
      <c r="Q35" s="31">
        <v>2</v>
      </c>
      <c r="S35" s="25" t="str">
        <f t="shared" si="4"/>
        <v>2852704</v>
      </c>
      <c r="T35" s="31" t="str">
        <f>INDEX(Sheet2!C:C,MATCH(Summary!S35,Sheet2!W:W,0),0)</f>
        <v>JC20-660</v>
      </c>
      <c r="U35" s="31">
        <f t="shared" si="3"/>
        <v>16218050</v>
      </c>
      <c r="V35" s="31"/>
      <c r="W35" s="191"/>
      <c r="X35" s="214"/>
      <c r="Y35" s="37">
        <f>VLOOKUP(T35,Sheet2!C:Q,15,0)</f>
        <v>31.59</v>
      </c>
      <c r="Z35" s="197"/>
      <c r="AA35" s="191"/>
      <c r="AB35" s="31"/>
    </row>
    <row r="36" spans="1:28">
      <c r="A36" s="191"/>
      <c r="B36" s="191"/>
      <c r="C36" s="191"/>
      <c r="D36" s="191"/>
      <c r="E36" s="191"/>
      <c r="F36" s="191"/>
      <c r="G36" s="191"/>
      <c r="H36" s="191"/>
      <c r="I36" s="191"/>
      <c r="J36" s="194"/>
      <c r="K36" s="194"/>
      <c r="L36" s="31" t="s">
        <v>439</v>
      </c>
      <c r="M36" s="31">
        <v>16218091</v>
      </c>
      <c r="N36" s="31">
        <v>2</v>
      </c>
      <c r="O36" s="31">
        <v>0</v>
      </c>
      <c r="P36" s="31">
        <v>0</v>
      </c>
      <c r="Q36" s="31">
        <v>2</v>
      </c>
      <c r="S36" s="25" t="str">
        <f t="shared" si="4"/>
        <v>2852704</v>
      </c>
      <c r="T36" s="31" t="str">
        <f>INDEX(Sheet2!C:C,MATCH(Summary!S36,Sheet2!W:W,0),0)</f>
        <v>JC20-660</v>
      </c>
      <c r="U36" s="31">
        <f t="shared" si="3"/>
        <v>16218091</v>
      </c>
      <c r="V36" s="31"/>
      <c r="W36" s="191"/>
      <c r="X36" s="214"/>
      <c r="Y36" s="37">
        <f>VLOOKUP(T36,Sheet2!C:Q,15,0)</f>
        <v>31.59</v>
      </c>
      <c r="Z36" s="197"/>
      <c r="AA36" s="191"/>
      <c r="AB36" s="31"/>
    </row>
    <row r="37" spans="1:28">
      <c r="A37" s="191"/>
      <c r="B37" s="191"/>
      <c r="C37" s="191"/>
      <c r="D37" s="191"/>
      <c r="E37" s="191"/>
      <c r="F37" s="191"/>
      <c r="G37" s="191"/>
      <c r="H37" s="191"/>
      <c r="I37" s="191"/>
      <c r="J37" s="194"/>
      <c r="K37" s="194"/>
      <c r="L37" s="31" t="s">
        <v>440</v>
      </c>
      <c r="M37" s="31">
        <v>16218101</v>
      </c>
      <c r="N37" s="31">
        <v>2</v>
      </c>
      <c r="O37" s="31">
        <v>0</v>
      </c>
      <c r="P37" s="31">
        <v>0</v>
      </c>
      <c r="Q37" s="31">
        <v>2</v>
      </c>
      <c r="S37" s="25" t="str">
        <f t="shared" si="4"/>
        <v>2852704</v>
      </c>
      <c r="T37" s="31" t="str">
        <f>INDEX(Sheet2!C:C,MATCH(Summary!S37,Sheet2!W:W,0),0)</f>
        <v>JC20-660</v>
      </c>
      <c r="U37" s="31">
        <f t="shared" si="3"/>
        <v>16218101</v>
      </c>
      <c r="V37" s="31"/>
      <c r="W37" s="191"/>
      <c r="X37" s="214"/>
      <c r="Y37" s="37">
        <f>VLOOKUP(T37,Sheet2!C:Q,15,0)</f>
        <v>31.59</v>
      </c>
      <c r="Z37" s="197"/>
      <c r="AA37" s="191"/>
      <c r="AB37" s="31"/>
    </row>
    <row r="38" spans="1:28">
      <c r="A38" s="191"/>
      <c r="B38" s="191"/>
      <c r="C38" s="191"/>
      <c r="D38" s="191"/>
      <c r="E38" s="191"/>
      <c r="F38" s="191"/>
      <c r="G38" s="191"/>
      <c r="H38" s="191"/>
      <c r="I38" s="191"/>
      <c r="J38" s="194"/>
      <c r="K38" s="194"/>
      <c r="L38" s="31" t="s">
        <v>441</v>
      </c>
      <c r="M38" s="31">
        <v>16218120</v>
      </c>
      <c r="N38" s="31">
        <v>2</v>
      </c>
      <c r="O38" s="31">
        <v>0</v>
      </c>
      <c r="P38" s="31">
        <v>0</v>
      </c>
      <c r="Q38" s="31">
        <v>2</v>
      </c>
      <c r="S38" s="25" t="str">
        <f t="shared" si="4"/>
        <v>2852704</v>
      </c>
      <c r="T38" s="31" t="str">
        <f>INDEX(Sheet2!C:C,MATCH(Summary!S38,Sheet2!W:W,0),0)</f>
        <v>JC20-660</v>
      </c>
      <c r="U38" s="31">
        <f t="shared" si="3"/>
        <v>16218120</v>
      </c>
      <c r="V38" s="31"/>
      <c r="W38" s="191"/>
      <c r="X38" s="214"/>
      <c r="Y38" s="37">
        <f>VLOOKUP(T38,Sheet2!C:Q,15,0)</f>
        <v>31.59</v>
      </c>
      <c r="Z38" s="197"/>
      <c r="AA38" s="191"/>
      <c r="AB38" s="31"/>
    </row>
    <row r="39" spans="1:28">
      <c r="A39" s="191"/>
      <c r="B39" s="191"/>
      <c r="C39" s="191"/>
      <c r="D39" s="191"/>
      <c r="E39" s="191"/>
      <c r="F39" s="191"/>
      <c r="G39" s="191"/>
      <c r="H39" s="191"/>
      <c r="I39" s="191"/>
      <c r="J39" s="194"/>
      <c r="K39" s="194"/>
      <c r="L39" s="31" t="s">
        <v>442</v>
      </c>
      <c r="M39" s="31">
        <v>16218135</v>
      </c>
      <c r="N39" s="31">
        <v>2</v>
      </c>
      <c r="O39" s="31">
        <v>0</v>
      </c>
      <c r="P39" s="31">
        <v>0</v>
      </c>
      <c r="Q39" s="31">
        <v>2</v>
      </c>
      <c r="S39" s="25" t="str">
        <f t="shared" si="4"/>
        <v>2852704</v>
      </c>
      <c r="T39" s="31" t="str">
        <f>INDEX(Sheet2!C:C,MATCH(Summary!S39,Sheet2!W:W,0),0)</f>
        <v>JC20-660</v>
      </c>
      <c r="U39" s="31">
        <f t="shared" si="3"/>
        <v>16218135</v>
      </c>
      <c r="V39" s="31"/>
      <c r="W39" s="191"/>
      <c r="X39" s="214"/>
      <c r="Y39" s="37">
        <f>VLOOKUP(T39,Sheet2!C:Q,15,0)</f>
        <v>31.59</v>
      </c>
      <c r="Z39" s="197"/>
      <c r="AA39" s="191"/>
      <c r="AB39" s="31"/>
    </row>
    <row r="40" spans="1:28">
      <c r="A40" s="191"/>
      <c r="B40" s="191"/>
      <c r="C40" s="191"/>
      <c r="D40" s="191"/>
      <c r="E40" s="191"/>
      <c r="F40" s="191"/>
      <c r="G40" s="191"/>
      <c r="H40" s="191"/>
      <c r="I40" s="191"/>
      <c r="J40" s="194"/>
      <c r="K40" s="194"/>
      <c r="L40" s="31" t="s">
        <v>443</v>
      </c>
      <c r="M40" s="31">
        <v>16218150</v>
      </c>
      <c r="N40" s="31">
        <v>2</v>
      </c>
      <c r="O40" s="31">
        <v>0</v>
      </c>
      <c r="P40" s="31">
        <v>0</v>
      </c>
      <c r="Q40" s="31">
        <v>2</v>
      </c>
      <c r="S40" s="25" t="str">
        <f t="shared" si="4"/>
        <v>2852704</v>
      </c>
      <c r="T40" s="31" t="str">
        <f>INDEX(Sheet2!C:C,MATCH(Summary!S40,Sheet2!W:W,0),0)</f>
        <v>JC20-660</v>
      </c>
      <c r="U40" s="31">
        <f t="shared" si="3"/>
        <v>16218150</v>
      </c>
      <c r="V40" s="31"/>
      <c r="W40" s="191"/>
      <c r="X40" s="214"/>
      <c r="Y40" s="37">
        <f>VLOOKUP(T40,Sheet2!C:Q,15,0)</f>
        <v>31.59</v>
      </c>
      <c r="Z40" s="197"/>
      <c r="AA40" s="191"/>
      <c r="AB40" s="31"/>
    </row>
    <row r="41" spans="1:28">
      <c r="A41" s="191"/>
      <c r="B41" s="191"/>
      <c r="C41" s="191"/>
      <c r="D41" s="191"/>
      <c r="E41" s="191"/>
      <c r="F41" s="191"/>
      <c r="G41" s="191"/>
      <c r="H41" s="191"/>
      <c r="I41" s="191"/>
      <c r="J41" s="194"/>
      <c r="K41" s="194"/>
      <c r="L41" s="31" t="s">
        <v>444</v>
      </c>
      <c r="M41" s="31">
        <v>16218151</v>
      </c>
      <c r="N41" s="31">
        <v>2</v>
      </c>
      <c r="O41" s="31">
        <v>0</v>
      </c>
      <c r="P41" s="31">
        <v>0</v>
      </c>
      <c r="Q41" s="31">
        <v>2</v>
      </c>
      <c r="S41" s="25" t="str">
        <f t="shared" si="4"/>
        <v>2852704</v>
      </c>
      <c r="T41" s="31" t="str">
        <f>INDEX(Sheet2!C:C,MATCH(Summary!S41,Sheet2!W:W,0),0)</f>
        <v>JC20-660</v>
      </c>
      <c r="U41" s="31">
        <f t="shared" si="3"/>
        <v>16218151</v>
      </c>
      <c r="V41" s="31"/>
      <c r="W41" s="191"/>
      <c r="X41" s="214"/>
      <c r="Y41" s="37">
        <f>VLOOKUP(T41,Sheet2!C:Q,15,0)</f>
        <v>31.59</v>
      </c>
      <c r="Z41" s="197"/>
      <c r="AA41" s="191"/>
      <c r="AB41" s="31"/>
    </row>
    <row r="42" spans="1:28">
      <c r="A42" s="191"/>
      <c r="B42" s="191"/>
      <c r="C42" s="191"/>
      <c r="D42" s="191"/>
      <c r="E42" s="191"/>
      <c r="F42" s="191"/>
      <c r="G42" s="191"/>
      <c r="H42" s="191"/>
      <c r="I42" s="191"/>
      <c r="J42" s="194"/>
      <c r="K42" s="194"/>
      <c r="L42" s="31" t="s">
        <v>422</v>
      </c>
      <c r="M42" s="31">
        <v>16218175</v>
      </c>
      <c r="N42" s="31">
        <v>2</v>
      </c>
      <c r="O42" s="31">
        <v>0</v>
      </c>
      <c r="P42" s="31">
        <v>0</v>
      </c>
      <c r="Q42" s="31">
        <v>2</v>
      </c>
      <c r="S42" s="25" t="str">
        <f t="shared" si="4"/>
        <v>2852704</v>
      </c>
      <c r="T42" s="31" t="str">
        <f>INDEX(Sheet2!C:C,MATCH(Summary!S42,Sheet2!W:W,0),0)</f>
        <v>JC20-660</v>
      </c>
      <c r="U42" s="31">
        <f t="shared" si="3"/>
        <v>16218175</v>
      </c>
      <c r="V42" s="31"/>
      <c r="W42" s="191"/>
      <c r="X42" s="214"/>
      <c r="Y42" s="37">
        <f>VLOOKUP(T42,Sheet2!C:Q,15,0)</f>
        <v>31.59</v>
      </c>
      <c r="Z42" s="197"/>
      <c r="AA42" s="191"/>
      <c r="AB42" s="31"/>
    </row>
    <row r="43" spans="1:28">
      <c r="A43" s="191"/>
      <c r="B43" s="191"/>
      <c r="C43" s="191"/>
      <c r="D43" s="191"/>
      <c r="E43" s="191"/>
      <c r="F43" s="191"/>
      <c r="G43" s="191"/>
      <c r="H43" s="191"/>
      <c r="I43" s="191"/>
      <c r="J43" s="194"/>
      <c r="K43" s="194"/>
      <c r="L43" s="31" t="s">
        <v>445</v>
      </c>
      <c r="M43" s="31">
        <v>16218205</v>
      </c>
      <c r="N43" s="31">
        <v>2</v>
      </c>
      <c r="O43" s="31">
        <v>0</v>
      </c>
      <c r="P43" s="31">
        <v>0</v>
      </c>
      <c r="Q43" s="31">
        <v>2</v>
      </c>
      <c r="S43" s="25" t="str">
        <f t="shared" si="4"/>
        <v>2852704</v>
      </c>
      <c r="T43" s="31" t="str">
        <f>INDEX(Sheet2!C:C,MATCH(Summary!S43,Sheet2!W:W,0),0)</f>
        <v>JC20-660</v>
      </c>
      <c r="U43" s="31">
        <f t="shared" si="3"/>
        <v>16218205</v>
      </c>
      <c r="V43" s="31"/>
      <c r="W43" s="191"/>
      <c r="X43" s="214"/>
      <c r="Y43" s="37">
        <f>VLOOKUP(T43,Sheet2!C:Q,15,0)</f>
        <v>31.59</v>
      </c>
      <c r="Z43" s="197"/>
      <c r="AA43" s="191"/>
      <c r="AB43" s="31"/>
    </row>
    <row r="44" spans="1:28">
      <c r="A44" s="191"/>
      <c r="B44" s="191"/>
      <c r="C44" s="191"/>
      <c r="D44" s="191"/>
      <c r="E44" s="191"/>
      <c r="F44" s="191"/>
      <c r="G44" s="191"/>
      <c r="H44" s="191"/>
      <c r="I44" s="191"/>
      <c r="J44" s="194"/>
      <c r="K44" s="194"/>
      <c r="L44" s="31" t="s">
        <v>446</v>
      </c>
      <c r="M44" s="31">
        <v>16218212</v>
      </c>
      <c r="N44" s="31">
        <v>2</v>
      </c>
      <c r="O44" s="31">
        <v>0</v>
      </c>
      <c r="P44" s="31">
        <v>0</v>
      </c>
      <c r="Q44" s="31">
        <v>2</v>
      </c>
      <c r="S44" s="25" t="str">
        <f t="shared" si="4"/>
        <v>2852704</v>
      </c>
      <c r="T44" s="31" t="str">
        <f>INDEX(Sheet2!C:C,MATCH(Summary!S44,Sheet2!W:W,0),0)</f>
        <v>JC20-660</v>
      </c>
      <c r="U44" s="31">
        <f t="shared" si="3"/>
        <v>16218212</v>
      </c>
      <c r="V44" s="31"/>
      <c r="W44" s="191"/>
      <c r="X44" s="214"/>
      <c r="Y44" s="37">
        <f>VLOOKUP(T44,Sheet2!C:Q,15,0)</f>
        <v>31.59</v>
      </c>
      <c r="Z44" s="197"/>
      <c r="AA44" s="191"/>
      <c r="AB44" s="31"/>
    </row>
    <row r="45" spans="1:28">
      <c r="A45" s="191"/>
      <c r="B45" s="191"/>
      <c r="C45" s="191"/>
      <c r="D45" s="191"/>
      <c r="E45" s="191"/>
      <c r="F45" s="191"/>
      <c r="G45" s="191"/>
      <c r="H45" s="191"/>
      <c r="I45" s="191"/>
      <c r="J45" s="194"/>
      <c r="K45" s="194"/>
      <c r="L45" s="31" t="s">
        <v>447</v>
      </c>
      <c r="M45" s="31">
        <v>16218221</v>
      </c>
      <c r="N45" s="31">
        <v>2</v>
      </c>
      <c r="O45" s="31">
        <v>0</v>
      </c>
      <c r="P45" s="31">
        <v>0</v>
      </c>
      <c r="Q45" s="31">
        <v>2</v>
      </c>
      <c r="S45" s="25" t="str">
        <f t="shared" si="4"/>
        <v>2852704</v>
      </c>
      <c r="T45" s="31" t="str">
        <f>INDEX(Sheet2!C:C,MATCH(Summary!S45,Sheet2!W:W,0),0)</f>
        <v>JC20-660</v>
      </c>
      <c r="U45" s="31">
        <f t="shared" si="3"/>
        <v>16218221</v>
      </c>
      <c r="V45" s="31"/>
      <c r="W45" s="191"/>
      <c r="X45" s="214"/>
      <c r="Y45" s="37">
        <f>VLOOKUP(T45,Sheet2!C:Q,15,0)</f>
        <v>31.59</v>
      </c>
      <c r="Z45" s="197"/>
      <c r="AA45" s="191"/>
      <c r="AB45" s="31"/>
    </row>
    <row r="46" spans="1:28">
      <c r="A46" s="191"/>
      <c r="B46" s="191"/>
      <c r="C46" s="191"/>
      <c r="D46" s="191"/>
      <c r="E46" s="191"/>
      <c r="F46" s="191"/>
      <c r="G46" s="191"/>
      <c r="H46" s="191"/>
      <c r="I46" s="191"/>
      <c r="J46" s="194"/>
      <c r="K46" s="194"/>
      <c r="L46" s="31" t="s">
        <v>448</v>
      </c>
      <c r="M46" s="31">
        <v>16218225</v>
      </c>
      <c r="N46" s="31">
        <v>2</v>
      </c>
      <c r="O46" s="31">
        <v>0</v>
      </c>
      <c r="P46" s="31">
        <v>0</v>
      </c>
      <c r="Q46" s="31">
        <v>2</v>
      </c>
      <c r="S46" s="25" t="str">
        <f t="shared" si="4"/>
        <v>2852704</v>
      </c>
      <c r="T46" s="31" t="str">
        <f>INDEX(Sheet2!C:C,MATCH(Summary!S46,Sheet2!W:W,0),0)</f>
        <v>JC20-660</v>
      </c>
      <c r="U46" s="31">
        <f t="shared" si="3"/>
        <v>16218225</v>
      </c>
      <c r="V46" s="31"/>
      <c r="W46" s="191"/>
      <c r="X46" s="214"/>
      <c r="Y46" s="37">
        <f>VLOOKUP(T46,Sheet2!C:Q,15,0)</f>
        <v>31.59</v>
      </c>
      <c r="Z46" s="197"/>
      <c r="AA46" s="191"/>
      <c r="AB46" s="31"/>
    </row>
    <row r="47" spans="1:28">
      <c r="A47" s="191"/>
      <c r="B47" s="191"/>
      <c r="C47" s="191"/>
      <c r="D47" s="191"/>
      <c r="E47" s="191"/>
      <c r="F47" s="191"/>
      <c r="G47" s="191"/>
      <c r="H47" s="191"/>
      <c r="I47" s="191"/>
      <c r="J47" s="194"/>
      <c r="K47" s="194"/>
      <c r="L47" s="31" t="s">
        <v>449</v>
      </c>
      <c r="M47" s="31">
        <v>16218250</v>
      </c>
      <c r="N47" s="31">
        <v>2</v>
      </c>
      <c r="O47" s="31">
        <v>0</v>
      </c>
      <c r="P47" s="31">
        <v>0</v>
      </c>
      <c r="Q47" s="31">
        <v>2</v>
      </c>
      <c r="S47" s="25" t="str">
        <f t="shared" si="4"/>
        <v>2852704</v>
      </c>
      <c r="T47" s="31" t="str">
        <f>INDEX(Sheet2!C:C,MATCH(Summary!S47,Sheet2!W:W,0),0)</f>
        <v>JC20-660</v>
      </c>
      <c r="U47" s="31">
        <f t="shared" si="3"/>
        <v>16218250</v>
      </c>
      <c r="V47" s="31"/>
      <c r="W47" s="191"/>
      <c r="X47" s="214"/>
      <c r="Y47" s="37">
        <f>VLOOKUP(T47,Sheet2!C:Q,15,0)</f>
        <v>31.59</v>
      </c>
      <c r="Z47" s="197"/>
      <c r="AA47" s="191"/>
      <c r="AB47" s="31"/>
    </row>
    <row r="48" spans="1:28">
      <c r="A48" s="191"/>
      <c r="B48" s="191"/>
      <c r="C48" s="191"/>
      <c r="D48" s="191"/>
      <c r="E48" s="191"/>
      <c r="F48" s="191"/>
      <c r="G48" s="191"/>
      <c r="H48" s="191"/>
      <c r="I48" s="191"/>
      <c r="J48" s="194"/>
      <c r="K48" s="194"/>
      <c r="L48" s="31" t="s">
        <v>450</v>
      </c>
      <c r="M48" s="31">
        <v>16218275</v>
      </c>
      <c r="N48" s="31">
        <v>2</v>
      </c>
      <c r="O48" s="31">
        <v>0</v>
      </c>
      <c r="P48" s="31">
        <v>0</v>
      </c>
      <c r="Q48" s="31">
        <v>2</v>
      </c>
      <c r="S48" s="25" t="str">
        <f t="shared" si="4"/>
        <v>2852704</v>
      </c>
      <c r="T48" s="31" t="str">
        <f>INDEX(Sheet2!C:C,MATCH(Summary!S48,Sheet2!W:W,0),0)</f>
        <v>JC20-660</v>
      </c>
      <c r="U48" s="31">
        <f t="shared" si="3"/>
        <v>16218275</v>
      </c>
      <c r="V48" s="31"/>
      <c r="W48" s="191"/>
      <c r="X48" s="214"/>
      <c r="Y48" s="37">
        <f>VLOOKUP(T48,Sheet2!C:Q,15,0)</f>
        <v>31.59</v>
      </c>
      <c r="Z48" s="197"/>
      <c r="AA48" s="191"/>
      <c r="AB48" s="31"/>
    </row>
    <row r="49" spans="1:28">
      <c r="A49" s="191"/>
      <c r="B49" s="191"/>
      <c r="C49" s="191"/>
      <c r="D49" s="191"/>
      <c r="E49" s="191"/>
      <c r="F49" s="191"/>
      <c r="G49" s="191"/>
      <c r="H49" s="191"/>
      <c r="I49" s="191"/>
      <c r="J49" s="194"/>
      <c r="K49" s="194"/>
      <c r="L49" s="31" t="s">
        <v>451</v>
      </c>
      <c r="M49" s="31">
        <v>16218321</v>
      </c>
      <c r="N49" s="31">
        <v>2</v>
      </c>
      <c r="O49" s="31">
        <v>0</v>
      </c>
      <c r="P49" s="31">
        <v>0</v>
      </c>
      <c r="Q49" s="31">
        <v>2</v>
      </c>
      <c r="S49" s="25" t="str">
        <f t="shared" si="4"/>
        <v>2852704</v>
      </c>
      <c r="T49" s="31" t="str">
        <f>INDEX(Sheet2!C:C,MATCH(Summary!S49,Sheet2!W:W,0),0)</f>
        <v>JC20-660</v>
      </c>
      <c r="U49" s="31">
        <f t="shared" ref="U49:U50" si="5">M49</f>
        <v>16218321</v>
      </c>
      <c r="V49" s="31"/>
      <c r="W49" s="191"/>
      <c r="X49" s="214"/>
      <c r="Y49" s="37">
        <f>VLOOKUP(T49,Sheet2!C:Q,15,0)</f>
        <v>31.59</v>
      </c>
      <c r="Z49" s="197"/>
      <c r="AA49" s="191"/>
      <c r="AB49" s="31"/>
    </row>
    <row r="50" spans="1:28">
      <c r="A50" s="191"/>
      <c r="B50" s="191"/>
      <c r="C50" s="191"/>
      <c r="D50" s="191"/>
      <c r="E50" s="191"/>
      <c r="F50" s="191"/>
      <c r="G50" s="191"/>
      <c r="H50" s="191"/>
      <c r="I50" s="191"/>
      <c r="J50" s="194"/>
      <c r="K50" s="194"/>
      <c r="L50" s="31" t="s">
        <v>452</v>
      </c>
      <c r="M50" s="31">
        <v>16218342</v>
      </c>
      <c r="N50" s="31">
        <v>2</v>
      </c>
      <c r="O50" s="31">
        <v>0</v>
      </c>
      <c r="P50" s="31">
        <v>0</v>
      </c>
      <c r="Q50" s="31">
        <v>2</v>
      </c>
      <c r="S50" s="25" t="str">
        <f t="shared" si="4"/>
        <v>2852704</v>
      </c>
      <c r="T50" s="31" t="str">
        <f>INDEX(Sheet2!C:C,MATCH(Summary!S50,Sheet2!W:W,0),0)</f>
        <v>JC20-660</v>
      </c>
      <c r="U50" s="31">
        <f t="shared" si="5"/>
        <v>16218342</v>
      </c>
      <c r="V50" s="31"/>
      <c r="W50" s="191"/>
      <c r="X50" s="214"/>
      <c r="Y50" s="37">
        <f>VLOOKUP(T50,Sheet2!C:Q,15,0)</f>
        <v>31.59</v>
      </c>
      <c r="Z50" s="197"/>
      <c r="AA50" s="191"/>
      <c r="AB50" s="31"/>
    </row>
    <row r="51" spans="1:28">
      <c r="A51" s="191"/>
      <c r="B51" s="191"/>
      <c r="C51" s="191"/>
      <c r="D51" s="191"/>
      <c r="E51" s="191"/>
      <c r="F51" s="191"/>
      <c r="G51" s="191"/>
      <c r="H51" s="191"/>
      <c r="I51" s="191"/>
      <c r="J51" s="194"/>
      <c r="K51" s="194"/>
      <c r="L51" s="31" t="s">
        <v>453</v>
      </c>
      <c r="M51" s="31">
        <v>16218360</v>
      </c>
      <c r="N51" s="31">
        <v>2</v>
      </c>
      <c r="O51" s="31">
        <v>0</v>
      </c>
      <c r="P51" s="31">
        <v>0</v>
      </c>
      <c r="Q51" s="31">
        <v>2</v>
      </c>
      <c r="S51" s="25" t="str">
        <f t="shared" ref="S51:S88" si="6">S50</f>
        <v>2852704</v>
      </c>
      <c r="T51" s="31" t="str">
        <f>INDEX(Sheet2!C:C,MATCH(Summary!S51,Sheet2!W:W,0),0)</f>
        <v>JC20-660</v>
      </c>
      <c r="U51" s="31">
        <f t="shared" ref="U51:U72" si="7">M51</f>
        <v>16218360</v>
      </c>
      <c r="V51" s="31"/>
      <c r="W51" s="191"/>
      <c r="X51" s="214"/>
      <c r="Y51" s="37">
        <f>VLOOKUP(T51,Sheet2!C:Q,15,0)</f>
        <v>31.59</v>
      </c>
      <c r="Z51" s="197"/>
      <c r="AA51" s="191"/>
      <c r="AB51" s="31"/>
    </row>
    <row r="52" spans="1:28">
      <c r="A52" s="191"/>
      <c r="B52" s="191"/>
      <c r="C52" s="191"/>
      <c r="D52" s="191"/>
      <c r="E52" s="191"/>
      <c r="F52" s="191"/>
      <c r="G52" s="191"/>
      <c r="H52" s="191"/>
      <c r="I52" s="191"/>
      <c r="J52" s="194"/>
      <c r="K52" s="194"/>
      <c r="L52" s="31" t="s">
        <v>454</v>
      </c>
      <c r="M52" s="31">
        <v>16218362</v>
      </c>
      <c r="N52" s="31">
        <v>2</v>
      </c>
      <c r="O52" s="31">
        <v>0</v>
      </c>
      <c r="P52" s="31">
        <v>0</v>
      </c>
      <c r="Q52" s="31">
        <v>2</v>
      </c>
      <c r="S52" s="25" t="str">
        <f t="shared" si="6"/>
        <v>2852704</v>
      </c>
      <c r="T52" s="31" t="str">
        <f>INDEX(Sheet2!C:C,MATCH(Summary!S52,Sheet2!W:W,0),0)</f>
        <v>JC20-660</v>
      </c>
      <c r="U52" s="31">
        <f t="shared" si="7"/>
        <v>16218362</v>
      </c>
      <c r="V52" s="31"/>
      <c r="W52" s="191"/>
      <c r="X52" s="214"/>
      <c r="Y52" s="37">
        <f>VLOOKUP(T52,Sheet2!C:Q,15,0)</f>
        <v>31.59</v>
      </c>
      <c r="Z52" s="197"/>
      <c r="AA52" s="191"/>
      <c r="AB52" s="31"/>
    </row>
    <row r="53" spans="1:28">
      <c r="A53" s="191"/>
      <c r="B53" s="191"/>
      <c r="C53" s="191"/>
      <c r="D53" s="191"/>
      <c r="E53" s="191"/>
      <c r="F53" s="191"/>
      <c r="G53" s="191"/>
      <c r="H53" s="191"/>
      <c r="I53" s="191"/>
      <c r="J53" s="194"/>
      <c r="K53" s="194"/>
      <c r="L53" s="31" t="s">
        <v>455</v>
      </c>
      <c r="M53" s="31">
        <v>16218388</v>
      </c>
      <c r="N53" s="31">
        <v>2</v>
      </c>
      <c r="O53" s="31">
        <v>0</v>
      </c>
      <c r="P53" s="31">
        <v>0</v>
      </c>
      <c r="Q53" s="31">
        <v>2</v>
      </c>
      <c r="S53" s="25" t="str">
        <f t="shared" si="6"/>
        <v>2852704</v>
      </c>
      <c r="T53" s="31" t="str">
        <f>INDEX(Sheet2!C:C,MATCH(Summary!S53,Sheet2!W:W,0),0)</f>
        <v>JC20-660</v>
      </c>
      <c r="U53" s="31">
        <f t="shared" si="7"/>
        <v>16218388</v>
      </c>
      <c r="V53" s="31"/>
      <c r="W53" s="191"/>
      <c r="X53" s="214"/>
      <c r="Y53" s="37">
        <f>VLOOKUP(T53,Sheet2!C:Q,15,0)</f>
        <v>31.59</v>
      </c>
      <c r="Z53" s="197"/>
      <c r="AA53" s="191"/>
      <c r="AB53" s="31"/>
    </row>
    <row r="54" spans="1:28">
      <c r="A54" s="191"/>
      <c r="B54" s="191"/>
      <c r="C54" s="191"/>
      <c r="D54" s="191"/>
      <c r="E54" s="191"/>
      <c r="F54" s="191"/>
      <c r="G54" s="191"/>
      <c r="H54" s="191"/>
      <c r="I54" s="191"/>
      <c r="J54" s="194"/>
      <c r="K54" s="194"/>
      <c r="L54" s="31" t="s">
        <v>456</v>
      </c>
      <c r="M54" s="31">
        <v>16218393</v>
      </c>
      <c r="N54" s="31">
        <v>2</v>
      </c>
      <c r="O54" s="31">
        <v>0</v>
      </c>
      <c r="P54" s="31">
        <v>0</v>
      </c>
      <c r="Q54" s="31">
        <v>2</v>
      </c>
      <c r="S54" s="25" t="str">
        <f t="shared" si="6"/>
        <v>2852704</v>
      </c>
      <c r="T54" s="31" t="str">
        <f>INDEX(Sheet2!C:C,MATCH(Summary!S54,Sheet2!W:W,0),0)</f>
        <v>JC20-660</v>
      </c>
      <c r="U54" s="31">
        <f t="shared" si="7"/>
        <v>16218393</v>
      </c>
      <c r="V54" s="31"/>
      <c r="W54" s="191"/>
      <c r="X54" s="214"/>
      <c r="Y54" s="37">
        <f>VLOOKUP(T54,Sheet2!C:Q,15,0)</f>
        <v>31.59</v>
      </c>
      <c r="Z54" s="197"/>
      <c r="AA54" s="191"/>
      <c r="AB54" s="31"/>
    </row>
    <row r="55" spans="1:28">
      <c r="A55" s="191"/>
      <c r="B55" s="191"/>
      <c r="C55" s="191"/>
      <c r="D55" s="191"/>
      <c r="E55" s="191"/>
      <c r="F55" s="191"/>
      <c r="G55" s="191"/>
      <c r="H55" s="191"/>
      <c r="I55" s="191"/>
      <c r="J55" s="194"/>
      <c r="K55" s="194"/>
      <c r="L55" s="31" t="s">
        <v>457</v>
      </c>
      <c r="M55" s="31">
        <v>16218428</v>
      </c>
      <c r="N55" s="31">
        <v>2</v>
      </c>
      <c r="O55" s="31">
        <v>0</v>
      </c>
      <c r="P55" s="31">
        <v>0</v>
      </c>
      <c r="Q55" s="31">
        <v>2</v>
      </c>
      <c r="S55" s="25" t="str">
        <f t="shared" si="6"/>
        <v>2852704</v>
      </c>
      <c r="T55" s="31" t="str">
        <f>INDEX(Sheet2!C:C,MATCH(Summary!S55,Sheet2!W:W,0),0)</f>
        <v>JC20-660</v>
      </c>
      <c r="U55" s="31">
        <f t="shared" si="7"/>
        <v>16218428</v>
      </c>
      <c r="V55" s="31"/>
      <c r="W55" s="191"/>
      <c r="X55" s="214"/>
      <c r="Y55" s="37">
        <f>VLOOKUP(T55,Sheet2!C:Q,15,0)</f>
        <v>31.59</v>
      </c>
      <c r="Z55" s="197"/>
      <c r="AA55" s="191"/>
      <c r="AB55" s="31"/>
    </row>
    <row r="56" spans="1:28">
      <c r="A56" s="191"/>
      <c r="B56" s="191"/>
      <c r="C56" s="191"/>
      <c r="D56" s="191"/>
      <c r="E56" s="191"/>
      <c r="F56" s="191"/>
      <c r="G56" s="191"/>
      <c r="H56" s="191"/>
      <c r="I56" s="191"/>
      <c r="J56" s="194"/>
      <c r="K56" s="194"/>
      <c r="L56" s="31" t="s">
        <v>458</v>
      </c>
      <c r="M56" s="31">
        <v>16218444</v>
      </c>
      <c r="N56" s="31">
        <v>2</v>
      </c>
      <c r="O56" s="31">
        <v>0</v>
      </c>
      <c r="P56" s="31">
        <v>0</v>
      </c>
      <c r="Q56" s="31">
        <v>2</v>
      </c>
      <c r="S56" s="25" t="str">
        <f t="shared" si="6"/>
        <v>2852704</v>
      </c>
      <c r="T56" s="31" t="str">
        <f>INDEX(Sheet2!C:C,MATCH(Summary!S56,Sheet2!W:W,0),0)</f>
        <v>JC20-660</v>
      </c>
      <c r="U56" s="31">
        <f t="shared" si="7"/>
        <v>16218444</v>
      </c>
      <c r="V56" s="31"/>
      <c r="W56" s="191"/>
      <c r="X56" s="214"/>
      <c r="Y56" s="37">
        <f>VLOOKUP(T56,Sheet2!C:Q,15,0)</f>
        <v>31.59</v>
      </c>
      <c r="Z56" s="197"/>
      <c r="AA56" s="191"/>
      <c r="AB56" s="31"/>
    </row>
    <row r="57" spans="1:28">
      <c r="A57" s="191"/>
      <c r="B57" s="191"/>
      <c r="C57" s="191"/>
      <c r="D57" s="191"/>
      <c r="E57" s="191"/>
      <c r="F57" s="191"/>
      <c r="G57" s="191"/>
      <c r="H57" s="191"/>
      <c r="I57" s="191"/>
      <c r="J57" s="194"/>
      <c r="K57" s="194"/>
      <c r="L57" s="31" t="s">
        <v>459</v>
      </c>
      <c r="M57" s="31">
        <v>16218477</v>
      </c>
      <c r="N57" s="31">
        <v>2</v>
      </c>
      <c r="O57" s="31">
        <v>0</v>
      </c>
      <c r="P57" s="31">
        <v>0</v>
      </c>
      <c r="Q57" s="31">
        <v>2</v>
      </c>
      <c r="S57" s="25" t="str">
        <f t="shared" si="6"/>
        <v>2852704</v>
      </c>
      <c r="T57" s="31" t="str">
        <f>INDEX(Sheet2!C:C,MATCH(Summary!S57,Sheet2!W:W,0),0)</f>
        <v>JC20-660</v>
      </c>
      <c r="U57" s="31">
        <f t="shared" si="7"/>
        <v>16218477</v>
      </c>
      <c r="V57" s="31"/>
      <c r="W57" s="191"/>
      <c r="X57" s="214"/>
      <c r="Y57" s="37">
        <f>VLOOKUP(T57,Sheet2!C:Q,15,0)</f>
        <v>31.59</v>
      </c>
      <c r="Z57" s="197"/>
      <c r="AA57" s="191"/>
      <c r="AB57" s="31"/>
    </row>
    <row r="58" spans="1:28">
      <c r="A58" s="191"/>
      <c r="B58" s="191"/>
      <c r="C58" s="191"/>
      <c r="D58" s="191"/>
      <c r="E58" s="191"/>
      <c r="F58" s="191"/>
      <c r="G58" s="191"/>
      <c r="H58" s="191"/>
      <c r="I58" s="191"/>
      <c r="J58" s="194"/>
      <c r="K58" s="194"/>
      <c r="L58" s="31" t="s">
        <v>460</v>
      </c>
      <c r="M58" s="31">
        <v>16218503</v>
      </c>
      <c r="N58" s="31">
        <v>2</v>
      </c>
      <c r="O58" s="31">
        <v>0</v>
      </c>
      <c r="P58" s="31">
        <v>0</v>
      </c>
      <c r="Q58" s="31">
        <v>2</v>
      </c>
      <c r="S58" s="25" t="str">
        <f t="shared" si="6"/>
        <v>2852704</v>
      </c>
      <c r="T58" s="31" t="str">
        <f>INDEX(Sheet2!C:C,MATCH(Summary!S58,Sheet2!W:W,0),0)</f>
        <v>JC20-660</v>
      </c>
      <c r="U58" s="31">
        <f t="shared" si="7"/>
        <v>16218503</v>
      </c>
      <c r="V58" s="31"/>
      <c r="W58" s="191"/>
      <c r="X58" s="214"/>
      <c r="Y58" s="37">
        <f>VLOOKUP(T58,Sheet2!C:Q,15,0)</f>
        <v>31.59</v>
      </c>
      <c r="Z58" s="197"/>
      <c r="AA58" s="191"/>
      <c r="AB58" s="31"/>
    </row>
    <row r="59" spans="1:28">
      <c r="A59" s="191"/>
      <c r="B59" s="191"/>
      <c r="C59" s="191"/>
      <c r="D59" s="191"/>
      <c r="E59" s="191"/>
      <c r="F59" s="191"/>
      <c r="G59" s="191"/>
      <c r="H59" s="191"/>
      <c r="I59" s="191"/>
      <c r="J59" s="194"/>
      <c r="K59" s="194"/>
      <c r="L59" s="31" t="s">
        <v>461</v>
      </c>
      <c r="M59" s="31">
        <v>16218506</v>
      </c>
      <c r="N59" s="31">
        <v>2</v>
      </c>
      <c r="O59" s="31">
        <v>0</v>
      </c>
      <c r="P59" s="31">
        <v>0</v>
      </c>
      <c r="Q59" s="31">
        <v>2</v>
      </c>
      <c r="S59" s="25" t="str">
        <f t="shared" si="6"/>
        <v>2852704</v>
      </c>
      <c r="T59" s="31" t="str">
        <f>INDEX(Sheet2!C:C,MATCH(Summary!S59,Sheet2!W:W,0),0)</f>
        <v>JC20-660</v>
      </c>
      <c r="U59" s="31">
        <f t="shared" si="7"/>
        <v>16218506</v>
      </c>
      <c r="V59" s="31"/>
      <c r="W59" s="191"/>
      <c r="X59" s="214"/>
      <c r="Y59" s="37">
        <f>VLOOKUP(T59,Sheet2!C:Q,15,0)</f>
        <v>31.59</v>
      </c>
      <c r="Z59" s="197"/>
      <c r="AA59" s="191"/>
      <c r="AB59" s="31"/>
    </row>
    <row r="60" spans="1:28">
      <c r="A60" s="191"/>
      <c r="B60" s="191"/>
      <c r="C60" s="191"/>
      <c r="D60" s="191"/>
      <c r="E60" s="191"/>
      <c r="F60" s="191"/>
      <c r="G60" s="191"/>
      <c r="H60" s="191"/>
      <c r="I60" s="191"/>
      <c r="J60" s="194"/>
      <c r="K60" s="194"/>
      <c r="L60" s="31" t="s">
        <v>462</v>
      </c>
      <c r="M60" s="31">
        <v>16218511</v>
      </c>
      <c r="N60" s="31">
        <v>2</v>
      </c>
      <c r="O60" s="31">
        <v>0</v>
      </c>
      <c r="P60" s="31">
        <v>0</v>
      </c>
      <c r="Q60" s="31">
        <v>2</v>
      </c>
      <c r="S60" s="25" t="str">
        <f t="shared" si="6"/>
        <v>2852704</v>
      </c>
      <c r="T60" s="31" t="str">
        <f>INDEX(Sheet2!C:C,MATCH(Summary!S60,Sheet2!W:W,0),0)</f>
        <v>JC20-660</v>
      </c>
      <c r="U60" s="31">
        <f t="shared" si="7"/>
        <v>16218511</v>
      </c>
      <c r="V60" s="31"/>
      <c r="W60" s="191"/>
      <c r="X60" s="214"/>
      <c r="Y60" s="37">
        <f>VLOOKUP(T60,Sheet2!C:Q,15,0)</f>
        <v>31.59</v>
      </c>
      <c r="Z60" s="197"/>
      <c r="AA60" s="191"/>
      <c r="AB60" s="31"/>
    </row>
    <row r="61" spans="1:28">
      <c r="A61" s="191"/>
      <c r="B61" s="191"/>
      <c r="C61" s="191"/>
      <c r="D61" s="191"/>
      <c r="E61" s="191"/>
      <c r="F61" s="191"/>
      <c r="G61" s="191"/>
      <c r="H61" s="191"/>
      <c r="I61" s="191"/>
      <c r="J61" s="194"/>
      <c r="K61" s="194"/>
      <c r="L61" s="31" t="s">
        <v>463</v>
      </c>
      <c r="M61" s="31">
        <v>16218521</v>
      </c>
      <c r="N61" s="31">
        <v>2</v>
      </c>
      <c r="O61" s="31">
        <v>0</v>
      </c>
      <c r="P61" s="31">
        <v>0</v>
      </c>
      <c r="Q61" s="31">
        <v>2</v>
      </c>
      <c r="S61" s="25" t="str">
        <f t="shared" si="6"/>
        <v>2852704</v>
      </c>
      <c r="T61" s="31" t="str">
        <f>INDEX(Sheet2!C:C,MATCH(Summary!S61,Sheet2!W:W,0),0)</f>
        <v>JC20-660</v>
      </c>
      <c r="U61" s="31">
        <f t="shared" si="7"/>
        <v>16218521</v>
      </c>
      <c r="V61" s="31"/>
      <c r="W61" s="191"/>
      <c r="X61" s="214"/>
      <c r="Y61" s="37">
        <f>VLOOKUP(T61,Sheet2!C:Q,15,0)</f>
        <v>31.59</v>
      </c>
      <c r="Z61" s="197"/>
      <c r="AA61" s="191"/>
      <c r="AB61" s="31"/>
    </row>
    <row r="62" spans="1:28">
      <c r="A62" s="191"/>
      <c r="B62" s="191"/>
      <c r="C62" s="191"/>
      <c r="D62" s="191"/>
      <c r="E62" s="191"/>
      <c r="F62" s="191"/>
      <c r="G62" s="191"/>
      <c r="H62" s="191"/>
      <c r="I62" s="191"/>
      <c r="J62" s="194"/>
      <c r="K62" s="194"/>
      <c r="L62" s="31" t="s">
        <v>464</v>
      </c>
      <c r="M62" s="31">
        <v>16218531</v>
      </c>
      <c r="N62" s="31">
        <v>2</v>
      </c>
      <c r="O62" s="31">
        <v>0</v>
      </c>
      <c r="P62" s="31">
        <v>0</v>
      </c>
      <c r="Q62" s="31">
        <v>2</v>
      </c>
      <c r="S62" s="25" t="str">
        <f t="shared" si="6"/>
        <v>2852704</v>
      </c>
      <c r="T62" s="31" t="str">
        <f>INDEX(Sheet2!C:C,MATCH(Summary!S62,Sheet2!W:W,0),0)</f>
        <v>JC20-660</v>
      </c>
      <c r="U62" s="31">
        <f t="shared" si="7"/>
        <v>16218531</v>
      </c>
      <c r="V62" s="31"/>
      <c r="W62" s="191"/>
      <c r="X62" s="214"/>
      <c r="Y62" s="37">
        <f>VLOOKUP(T62,Sheet2!C:Q,15,0)</f>
        <v>31.59</v>
      </c>
      <c r="Z62" s="197"/>
      <c r="AA62" s="191"/>
      <c r="AB62" s="31"/>
    </row>
    <row r="63" spans="1:28">
      <c r="A63" s="191"/>
      <c r="B63" s="191"/>
      <c r="C63" s="191"/>
      <c r="D63" s="191"/>
      <c r="E63" s="191"/>
      <c r="F63" s="191"/>
      <c r="G63" s="191"/>
      <c r="H63" s="191"/>
      <c r="I63" s="191"/>
      <c r="J63" s="194"/>
      <c r="K63" s="194"/>
      <c r="L63" s="31" t="s">
        <v>465</v>
      </c>
      <c r="M63" s="31">
        <v>16218545</v>
      </c>
      <c r="N63" s="31">
        <v>2</v>
      </c>
      <c r="O63" s="31">
        <v>0</v>
      </c>
      <c r="P63" s="31">
        <v>0</v>
      </c>
      <c r="Q63" s="31">
        <v>2</v>
      </c>
      <c r="S63" s="25" t="str">
        <f t="shared" si="6"/>
        <v>2852704</v>
      </c>
      <c r="T63" s="31" t="str">
        <f>INDEX(Sheet2!C:C,MATCH(Summary!S63,Sheet2!W:W,0),0)</f>
        <v>JC20-660</v>
      </c>
      <c r="U63" s="31">
        <f t="shared" si="7"/>
        <v>16218545</v>
      </c>
      <c r="V63" s="31"/>
      <c r="W63" s="191"/>
      <c r="X63" s="214"/>
      <c r="Y63" s="37">
        <f>VLOOKUP(T63,Sheet2!C:Q,15,0)</f>
        <v>31.59</v>
      </c>
      <c r="Z63" s="197"/>
      <c r="AA63" s="191"/>
      <c r="AB63" s="31"/>
    </row>
    <row r="64" spans="1:28">
      <c r="A64" s="191"/>
      <c r="B64" s="191"/>
      <c r="C64" s="191"/>
      <c r="D64" s="191"/>
      <c r="E64" s="191"/>
      <c r="F64" s="191"/>
      <c r="G64" s="191"/>
      <c r="H64" s="191"/>
      <c r="I64" s="191"/>
      <c r="J64" s="194"/>
      <c r="K64" s="194"/>
      <c r="L64" s="31" t="s">
        <v>466</v>
      </c>
      <c r="M64" s="31">
        <v>16218550</v>
      </c>
      <c r="N64" s="31">
        <v>2</v>
      </c>
      <c r="O64" s="31">
        <v>0</v>
      </c>
      <c r="P64" s="31">
        <v>0</v>
      </c>
      <c r="Q64" s="31">
        <v>2</v>
      </c>
      <c r="S64" s="25" t="str">
        <f t="shared" si="6"/>
        <v>2852704</v>
      </c>
      <c r="T64" s="31" t="str">
        <f>INDEX(Sheet2!C:C,MATCH(Summary!S64,Sheet2!W:W,0),0)</f>
        <v>JC20-660</v>
      </c>
      <c r="U64" s="31">
        <f t="shared" si="7"/>
        <v>16218550</v>
      </c>
      <c r="V64" s="31"/>
      <c r="W64" s="191"/>
      <c r="X64" s="214"/>
      <c r="Y64" s="37">
        <f>VLOOKUP(T64,Sheet2!C:Q,15,0)</f>
        <v>31.59</v>
      </c>
      <c r="Z64" s="197"/>
      <c r="AA64" s="191"/>
      <c r="AB64" s="31"/>
    </row>
    <row r="65" spans="1:28">
      <c r="A65" s="191"/>
      <c r="B65" s="191"/>
      <c r="C65" s="191"/>
      <c r="D65" s="191"/>
      <c r="E65" s="191"/>
      <c r="F65" s="191"/>
      <c r="G65" s="191"/>
      <c r="H65" s="191"/>
      <c r="I65" s="191"/>
      <c r="J65" s="194"/>
      <c r="K65" s="194"/>
      <c r="L65" s="31" t="s">
        <v>467</v>
      </c>
      <c r="M65" s="31">
        <v>16218553</v>
      </c>
      <c r="N65" s="31">
        <v>2</v>
      </c>
      <c r="O65" s="31">
        <v>0</v>
      </c>
      <c r="P65" s="31">
        <v>0</v>
      </c>
      <c r="Q65" s="31">
        <v>2</v>
      </c>
      <c r="S65" s="25" t="str">
        <f t="shared" si="6"/>
        <v>2852704</v>
      </c>
      <c r="T65" s="31" t="str">
        <f>INDEX(Sheet2!C:C,MATCH(Summary!S65,Sheet2!W:W,0),0)</f>
        <v>JC20-660</v>
      </c>
      <c r="U65" s="31">
        <f t="shared" si="7"/>
        <v>16218553</v>
      </c>
      <c r="V65" s="31"/>
      <c r="W65" s="191"/>
      <c r="X65" s="214"/>
      <c r="Y65" s="37">
        <f>VLOOKUP(T65,Sheet2!C:Q,15,0)</f>
        <v>31.59</v>
      </c>
      <c r="Z65" s="197"/>
      <c r="AA65" s="191"/>
      <c r="AB65" s="31"/>
    </row>
    <row r="66" spans="1:28">
      <c r="A66" s="191"/>
      <c r="B66" s="191"/>
      <c r="C66" s="191"/>
      <c r="D66" s="191"/>
      <c r="E66" s="191"/>
      <c r="F66" s="191"/>
      <c r="G66" s="191"/>
      <c r="H66" s="191"/>
      <c r="I66" s="191"/>
      <c r="J66" s="194"/>
      <c r="K66" s="194"/>
      <c r="L66" s="31" t="s">
        <v>468</v>
      </c>
      <c r="M66" s="31">
        <v>16218561</v>
      </c>
      <c r="N66" s="31">
        <v>2</v>
      </c>
      <c r="O66" s="31">
        <v>0</v>
      </c>
      <c r="P66" s="31">
        <v>0</v>
      </c>
      <c r="Q66" s="31">
        <v>2</v>
      </c>
      <c r="S66" s="25" t="str">
        <f t="shared" si="6"/>
        <v>2852704</v>
      </c>
      <c r="T66" s="31" t="str">
        <f>INDEX(Sheet2!C:C,MATCH(Summary!S66,Sheet2!W:W,0),0)</f>
        <v>JC20-660</v>
      </c>
      <c r="U66" s="31">
        <f t="shared" si="7"/>
        <v>16218561</v>
      </c>
      <c r="V66" s="31"/>
      <c r="W66" s="191"/>
      <c r="X66" s="214"/>
      <c r="Y66" s="37">
        <f>VLOOKUP(T66,Sheet2!C:Q,15,0)</f>
        <v>31.59</v>
      </c>
      <c r="Z66" s="197"/>
      <c r="AA66" s="191"/>
      <c r="AB66" s="31"/>
    </row>
    <row r="67" spans="1:28">
      <c r="A67" s="191"/>
      <c r="B67" s="191"/>
      <c r="C67" s="191"/>
      <c r="D67" s="191"/>
      <c r="E67" s="191"/>
      <c r="F67" s="191"/>
      <c r="G67" s="191"/>
      <c r="H67" s="191"/>
      <c r="I67" s="191"/>
      <c r="J67" s="194"/>
      <c r="K67" s="194"/>
      <c r="L67" s="31" t="s">
        <v>469</v>
      </c>
      <c r="M67" s="31">
        <v>16218575</v>
      </c>
      <c r="N67" s="31">
        <v>2</v>
      </c>
      <c r="O67" s="31">
        <v>0</v>
      </c>
      <c r="P67" s="31">
        <v>0</v>
      </c>
      <c r="Q67" s="31">
        <v>2</v>
      </c>
      <c r="S67" s="25" t="str">
        <f t="shared" si="6"/>
        <v>2852704</v>
      </c>
      <c r="T67" s="31" t="str">
        <f>INDEX(Sheet2!C:C,MATCH(Summary!S67,Sheet2!W:W,0),0)</f>
        <v>JC20-660</v>
      </c>
      <c r="U67" s="31">
        <f t="shared" si="7"/>
        <v>16218575</v>
      </c>
      <c r="V67" s="31"/>
      <c r="W67" s="191"/>
      <c r="X67" s="214"/>
      <c r="Y67" s="37">
        <f>VLOOKUP(T67,Sheet2!C:Q,15,0)</f>
        <v>31.59</v>
      </c>
      <c r="Z67" s="197"/>
      <c r="AA67" s="191"/>
      <c r="AB67" s="31"/>
    </row>
    <row r="68" spans="1:28">
      <c r="A68" s="191"/>
      <c r="B68" s="191"/>
      <c r="C68" s="191"/>
      <c r="D68" s="191"/>
      <c r="E68" s="191"/>
      <c r="F68" s="191"/>
      <c r="G68" s="191"/>
      <c r="H68" s="191"/>
      <c r="I68" s="191"/>
      <c r="J68" s="194"/>
      <c r="K68" s="194"/>
      <c r="L68" s="31" t="s">
        <v>470</v>
      </c>
      <c r="M68" s="31">
        <v>16218582</v>
      </c>
      <c r="N68" s="31">
        <v>4</v>
      </c>
      <c r="O68" s="31">
        <v>0</v>
      </c>
      <c r="P68" s="31">
        <v>0</v>
      </c>
      <c r="Q68" s="31">
        <v>4</v>
      </c>
      <c r="S68" s="25" t="str">
        <f t="shared" si="6"/>
        <v>2852704</v>
      </c>
      <c r="T68" s="31" t="str">
        <f>INDEX(Sheet2!C:C,MATCH(Summary!S68,Sheet2!W:W,0),0)</f>
        <v>JC20-660</v>
      </c>
      <c r="U68" s="31">
        <f t="shared" si="7"/>
        <v>16218582</v>
      </c>
      <c r="V68" s="31"/>
      <c r="W68" s="191"/>
      <c r="X68" s="214"/>
      <c r="Y68" s="37">
        <f>VLOOKUP(T68,Sheet2!C:Q,15,0)</f>
        <v>31.59</v>
      </c>
      <c r="Z68" s="197"/>
      <c r="AA68" s="191"/>
      <c r="AB68" s="31"/>
    </row>
    <row r="69" spans="1:28">
      <c r="A69" s="191"/>
      <c r="B69" s="191"/>
      <c r="C69" s="191"/>
      <c r="D69" s="191"/>
      <c r="E69" s="191"/>
      <c r="F69" s="191"/>
      <c r="G69" s="191"/>
      <c r="H69" s="191"/>
      <c r="I69" s="191"/>
      <c r="J69" s="194"/>
      <c r="K69" s="194"/>
      <c r="L69" s="31" t="s">
        <v>415</v>
      </c>
      <c r="M69" s="31">
        <v>16218591</v>
      </c>
      <c r="N69" s="31">
        <v>2</v>
      </c>
      <c r="O69" s="31">
        <v>0</v>
      </c>
      <c r="P69" s="31">
        <v>0</v>
      </c>
      <c r="Q69" s="31">
        <v>2</v>
      </c>
      <c r="S69" s="25" t="str">
        <f t="shared" si="6"/>
        <v>2852704</v>
      </c>
      <c r="T69" s="31" t="str">
        <f>INDEX(Sheet2!C:C,MATCH(Summary!S69,Sheet2!W:W,0),0)</f>
        <v>JC20-660</v>
      </c>
      <c r="U69" s="31">
        <f t="shared" si="7"/>
        <v>16218591</v>
      </c>
      <c r="V69" s="31"/>
      <c r="W69" s="191"/>
      <c r="X69" s="214"/>
      <c r="Y69" s="37">
        <f>VLOOKUP(T69,Sheet2!C:Q,15,0)</f>
        <v>31.59</v>
      </c>
      <c r="Z69" s="197"/>
      <c r="AA69" s="191"/>
      <c r="AB69" s="31"/>
    </row>
    <row r="70" spans="1:28">
      <c r="A70" s="191"/>
      <c r="B70" s="191"/>
      <c r="C70" s="191"/>
      <c r="D70" s="191"/>
      <c r="E70" s="191"/>
      <c r="F70" s="191"/>
      <c r="G70" s="191"/>
      <c r="H70" s="191"/>
      <c r="I70" s="191"/>
      <c r="J70" s="194"/>
      <c r="K70" s="194"/>
      <c r="L70" s="31" t="s">
        <v>471</v>
      </c>
      <c r="M70" s="31">
        <v>16218609</v>
      </c>
      <c r="N70" s="31">
        <v>2</v>
      </c>
      <c r="O70" s="31">
        <v>0</v>
      </c>
      <c r="P70" s="31">
        <v>0</v>
      </c>
      <c r="Q70" s="31">
        <v>2</v>
      </c>
      <c r="S70" s="25" t="str">
        <f t="shared" si="6"/>
        <v>2852704</v>
      </c>
      <c r="T70" s="31" t="str">
        <f>INDEX(Sheet2!C:C,MATCH(Summary!S70,Sheet2!W:W,0),0)</f>
        <v>JC20-660</v>
      </c>
      <c r="U70" s="31">
        <f t="shared" si="7"/>
        <v>16218609</v>
      </c>
      <c r="V70" s="31"/>
      <c r="W70" s="191"/>
      <c r="X70" s="214"/>
      <c r="Y70" s="37">
        <f>VLOOKUP(T70,Sheet2!C:Q,15,0)</f>
        <v>31.59</v>
      </c>
      <c r="Z70" s="197"/>
      <c r="AA70" s="191"/>
      <c r="AB70" s="31"/>
    </row>
    <row r="71" spans="1:28">
      <c r="A71" s="191"/>
      <c r="B71" s="191"/>
      <c r="C71" s="191"/>
      <c r="D71" s="191"/>
      <c r="E71" s="191"/>
      <c r="F71" s="191"/>
      <c r="G71" s="191"/>
      <c r="H71" s="191"/>
      <c r="I71" s="191"/>
      <c r="J71" s="194"/>
      <c r="K71" s="194"/>
      <c r="L71" s="31" t="s">
        <v>472</v>
      </c>
      <c r="M71" s="31">
        <v>16218632</v>
      </c>
      <c r="N71" s="31">
        <v>2</v>
      </c>
      <c r="O71" s="31">
        <v>0</v>
      </c>
      <c r="P71" s="31">
        <v>0</v>
      </c>
      <c r="Q71" s="31">
        <v>2</v>
      </c>
      <c r="S71" s="25" t="str">
        <f t="shared" si="6"/>
        <v>2852704</v>
      </c>
      <c r="T71" s="31" t="str">
        <f>INDEX(Sheet2!C:C,MATCH(Summary!S71,Sheet2!W:W,0),0)</f>
        <v>JC20-660</v>
      </c>
      <c r="U71" s="31">
        <f t="shared" si="7"/>
        <v>16218632</v>
      </c>
      <c r="V71" s="31"/>
      <c r="W71" s="191"/>
      <c r="X71" s="214"/>
      <c r="Y71" s="37">
        <f>VLOOKUP(T71,Sheet2!C:Q,15,0)</f>
        <v>31.59</v>
      </c>
      <c r="Z71" s="197"/>
      <c r="AA71" s="191"/>
      <c r="AB71" s="31"/>
    </row>
    <row r="72" spans="1:28">
      <c r="A72" s="192"/>
      <c r="B72" s="192"/>
      <c r="C72" s="192"/>
      <c r="D72" s="192"/>
      <c r="E72" s="192"/>
      <c r="F72" s="192"/>
      <c r="G72" s="192"/>
      <c r="H72" s="192"/>
      <c r="I72" s="192"/>
      <c r="J72" s="195"/>
      <c r="K72" s="195"/>
      <c r="L72" s="31" t="s">
        <v>473</v>
      </c>
      <c r="M72" s="31">
        <v>16218653</v>
      </c>
      <c r="N72" s="31">
        <v>2</v>
      </c>
      <c r="O72" s="31">
        <v>0</v>
      </c>
      <c r="P72" s="31">
        <v>0</v>
      </c>
      <c r="Q72" s="31">
        <v>2</v>
      </c>
      <c r="S72" s="25" t="str">
        <f t="shared" si="6"/>
        <v>2852704</v>
      </c>
      <c r="T72" s="31" t="str">
        <f>INDEX(Sheet2!C:C,MATCH(Summary!S72,Sheet2!W:W,0),0)</f>
        <v>JC20-660</v>
      </c>
      <c r="U72" s="31">
        <f t="shared" si="7"/>
        <v>16218653</v>
      </c>
      <c r="V72" s="31"/>
      <c r="W72" s="192"/>
      <c r="X72" s="215"/>
      <c r="Y72" s="37">
        <f>VLOOKUP(T72,Sheet2!C:Q,15,0)</f>
        <v>31.59</v>
      </c>
      <c r="Z72" s="198"/>
      <c r="AA72" s="192"/>
      <c r="AB72" s="31"/>
    </row>
    <row r="73" spans="1:28" ht="52.8" customHeight="1">
      <c r="A73" s="190">
        <v>2853</v>
      </c>
      <c r="B73" s="190">
        <v>604</v>
      </c>
      <c r="C73" s="190" t="s">
        <v>476</v>
      </c>
      <c r="D73" s="190">
        <v>6</v>
      </c>
      <c r="E73" s="190">
        <v>0</v>
      </c>
      <c r="F73" s="190">
        <v>0</v>
      </c>
      <c r="G73" s="190">
        <v>6</v>
      </c>
      <c r="H73" s="190">
        <v>1</v>
      </c>
      <c r="I73" s="190">
        <v>5</v>
      </c>
      <c r="J73" s="193">
        <v>43724</v>
      </c>
      <c r="K73" s="193">
        <v>43732</v>
      </c>
      <c r="L73" s="31" t="s">
        <v>474</v>
      </c>
      <c r="M73" s="31">
        <v>16218006</v>
      </c>
      <c r="N73" s="31">
        <v>2</v>
      </c>
      <c r="O73" s="31">
        <v>0</v>
      </c>
      <c r="P73" s="31">
        <v>0</v>
      </c>
      <c r="Q73" s="31">
        <v>2</v>
      </c>
      <c r="S73" s="25" t="str">
        <f>TEXT(A73&amp;B73,0)</f>
        <v>2853604</v>
      </c>
      <c r="T73" s="31" t="str">
        <f>INDEX(Sheet2!C:C,MATCH(Summary!S73,Sheet2!W:W,0),0)</f>
        <v>JC20-667</v>
      </c>
      <c r="U73" s="31">
        <f t="shared" ref="U73:U75" si="8">M73</f>
        <v>16218006</v>
      </c>
      <c r="V73" s="31"/>
      <c r="W73" s="190" t="s">
        <v>505</v>
      </c>
      <c r="X73" s="213" t="s">
        <v>510</v>
      </c>
      <c r="Y73" s="37">
        <f>VLOOKUP(T73,Sheet2!C:Q,15,0)</f>
        <v>31.59</v>
      </c>
      <c r="Z73" s="196">
        <f t="shared" ref="Z73" si="9">Y73*I73*0.1</f>
        <v>15.795</v>
      </c>
      <c r="AA73" s="190" t="s">
        <v>503</v>
      </c>
      <c r="AB73" s="31"/>
    </row>
    <row r="74" spans="1:28" ht="52.8" customHeight="1">
      <c r="A74" s="191"/>
      <c r="B74" s="191"/>
      <c r="C74" s="191"/>
      <c r="D74" s="191"/>
      <c r="E74" s="191"/>
      <c r="F74" s="191"/>
      <c r="G74" s="191"/>
      <c r="H74" s="191"/>
      <c r="I74" s="191"/>
      <c r="J74" s="194"/>
      <c r="K74" s="194"/>
      <c r="L74" s="31" t="s">
        <v>426</v>
      </c>
      <c r="M74" s="31">
        <v>16218438</v>
      </c>
      <c r="N74" s="31">
        <v>2</v>
      </c>
      <c r="O74" s="31">
        <v>0</v>
      </c>
      <c r="P74" s="31">
        <v>0</v>
      </c>
      <c r="Q74" s="31">
        <v>2</v>
      </c>
      <c r="S74" s="25" t="str">
        <f t="shared" si="6"/>
        <v>2853604</v>
      </c>
      <c r="T74" s="31" t="str">
        <f>INDEX(Sheet2!C:C,MATCH(Summary!S74,Sheet2!W:W,0),0)</f>
        <v>JC20-667</v>
      </c>
      <c r="U74" s="31">
        <f t="shared" si="8"/>
        <v>16218438</v>
      </c>
      <c r="V74" s="31"/>
      <c r="W74" s="191"/>
      <c r="X74" s="214"/>
      <c r="Y74" s="37">
        <f>VLOOKUP(T74,Sheet2!C:Q,15,0)</f>
        <v>31.59</v>
      </c>
      <c r="Z74" s="197"/>
      <c r="AA74" s="191"/>
      <c r="AB74" s="31"/>
    </row>
    <row r="75" spans="1:28" ht="52.8" customHeight="1">
      <c r="A75" s="192"/>
      <c r="B75" s="192"/>
      <c r="C75" s="192"/>
      <c r="D75" s="192"/>
      <c r="E75" s="192"/>
      <c r="F75" s="192"/>
      <c r="G75" s="192"/>
      <c r="H75" s="192"/>
      <c r="I75" s="192"/>
      <c r="J75" s="195"/>
      <c r="K75" s="195"/>
      <c r="L75" s="31" t="s">
        <v>475</v>
      </c>
      <c r="M75" s="31">
        <v>16218483</v>
      </c>
      <c r="N75" s="31">
        <v>2</v>
      </c>
      <c r="O75" s="31">
        <v>0</v>
      </c>
      <c r="P75" s="31">
        <v>0</v>
      </c>
      <c r="Q75" s="31">
        <v>2</v>
      </c>
      <c r="S75" s="25" t="str">
        <f t="shared" si="6"/>
        <v>2853604</v>
      </c>
      <c r="T75" s="31" t="str">
        <f>INDEX(Sheet2!C:C,MATCH(Summary!S75,Sheet2!W:W,0),0)</f>
        <v>JC20-667</v>
      </c>
      <c r="U75" s="31">
        <f t="shared" si="8"/>
        <v>16218483</v>
      </c>
      <c r="V75" s="31"/>
      <c r="W75" s="192"/>
      <c r="X75" s="215"/>
      <c r="Y75" s="37">
        <f>VLOOKUP(T75,Sheet2!C:Q,15,0)</f>
        <v>31.59</v>
      </c>
      <c r="Z75" s="198"/>
      <c r="AA75" s="192"/>
      <c r="AB75" s="31"/>
    </row>
    <row r="76" spans="1:28" ht="18" customHeight="1">
      <c r="A76" s="190">
        <v>2854</v>
      </c>
      <c r="B76" s="190">
        <v>405</v>
      </c>
      <c r="C76" s="190" t="s">
        <v>477</v>
      </c>
      <c r="D76" s="190">
        <v>66</v>
      </c>
      <c r="E76" s="190">
        <v>36</v>
      </c>
      <c r="F76" s="190">
        <v>36</v>
      </c>
      <c r="G76" s="190">
        <v>30</v>
      </c>
      <c r="H76" s="190">
        <v>3</v>
      </c>
      <c r="I76" s="190">
        <v>27</v>
      </c>
      <c r="J76" s="193">
        <v>43724</v>
      </c>
      <c r="K76" s="193">
        <v>43732</v>
      </c>
      <c r="L76" s="31" t="s">
        <v>478</v>
      </c>
      <c r="M76" s="31">
        <v>16218020</v>
      </c>
      <c r="N76" s="31">
        <v>3</v>
      </c>
      <c r="O76" s="31">
        <v>0</v>
      </c>
      <c r="P76" s="31">
        <v>0</v>
      </c>
      <c r="Q76" s="31">
        <v>3</v>
      </c>
      <c r="S76" s="25" t="str">
        <f>TEXT(A76&amp;B76,0)</f>
        <v>2854405</v>
      </c>
      <c r="T76" s="31" t="str">
        <f>INDEX(Sheet2!C:C,MATCH(Summary!S76,Sheet2!W:W,0),0)</f>
        <v>JC21-692</v>
      </c>
      <c r="U76" s="31">
        <f t="shared" ref="U76:U85" si="10">M76</f>
        <v>16218020</v>
      </c>
      <c r="V76" s="31"/>
      <c r="W76" s="190" t="s">
        <v>507</v>
      </c>
      <c r="X76" s="213" t="s">
        <v>510</v>
      </c>
      <c r="Y76" s="37">
        <f>VLOOKUP(T76,Sheet2!C:Q,15,0)</f>
        <v>5.35</v>
      </c>
      <c r="Z76" s="196">
        <f t="shared" ref="Z76" si="11">Y76*I76*0.1</f>
        <v>14.445</v>
      </c>
      <c r="AA76" s="190" t="s">
        <v>506</v>
      </c>
      <c r="AB76" s="31"/>
    </row>
    <row r="77" spans="1:28" ht="18" customHeight="1">
      <c r="A77" s="191"/>
      <c r="B77" s="191"/>
      <c r="C77" s="191"/>
      <c r="D77" s="191"/>
      <c r="E77" s="191"/>
      <c r="F77" s="191"/>
      <c r="G77" s="191"/>
      <c r="H77" s="191"/>
      <c r="I77" s="191"/>
      <c r="J77" s="194"/>
      <c r="K77" s="194"/>
      <c r="L77" s="31" t="s">
        <v>479</v>
      </c>
      <c r="M77" s="31">
        <v>16218044</v>
      </c>
      <c r="N77" s="31">
        <v>3</v>
      </c>
      <c r="O77" s="31">
        <v>0</v>
      </c>
      <c r="P77" s="31">
        <v>0</v>
      </c>
      <c r="Q77" s="31">
        <v>3</v>
      </c>
      <c r="S77" s="25" t="str">
        <f t="shared" si="6"/>
        <v>2854405</v>
      </c>
      <c r="T77" s="31" t="str">
        <f>INDEX(Sheet2!C:C,MATCH(Summary!S77,Sheet2!W:W,0),0)</f>
        <v>JC21-692</v>
      </c>
      <c r="U77" s="31">
        <f t="shared" si="10"/>
        <v>16218044</v>
      </c>
      <c r="V77" s="31"/>
      <c r="W77" s="191"/>
      <c r="X77" s="214"/>
      <c r="Y77" s="37">
        <f>VLOOKUP(T77,Sheet2!C:Q,15,0)</f>
        <v>5.35</v>
      </c>
      <c r="Z77" s="197"/>
      <c r="AA77" s="191"/>
      <c r="AB77" s="31"/>
    </row>
    <row r="78" spans="1:28" ht="18" customHeight="1">
      <c r="A78" s="191"/>
      <c r="B78" s="191"/>
      <c r="C78" s="191"/>
      <c r="D78" s="191"/>
      <c r="E78" s="191"/>
      <c r="F78" s="191"/>
      <c r="G78" s="191"/>
      <c r="H78" s="191"/>
      <c r="I78" s="191"/>
      <c r="J78" s="194"/>
      <c r="K78" s="194"/>
      <c r="L78" s="31" t="s">
        <v>480</v>
      </c>
      <c r="M78" s="31">
        <v>16218059</v>
      </c>
      <c r="N78" s="31">
        <v>3</v>
      </c>
      <c r="O78" s="31">
        <v>0</v>
      </c>
      <c r="P78" s="31">
        <v>0</v>
      </c>
      <c r="Q78" s="31">
        <v>3</v>
      </c>
      <c r="S78" s="25" t="str">
        <f t="shared" si="6"/>
        <v>2854405</v>
      </c>
      <c r="T78" s="31" t="str">
        <f>INDEX(Sheet2!C:C,MATCH(Summary!S78,Sheet2!W:W,0),0)</f>
        <v>JC21-692</v>
      </c>
      <c r="U78" s="31">
        <f t="shared" si="10"/>
        <v>16218059</v>
      </c>
      <c r="V78" s="31"/>
      <c r="W78" s="191"/>
      <c r="X78" s="214"/>
      <c r="Y78" s="37">
        <f>VLOOKUP(T78,Sheet2!C:Q,15,0)</f>
        <v>5.35</v>
      </c>
      <c r="Z78" s="197"/>
      <c r="AA78" s="191"/>
      <c r="AB78" s="31"/>
    </row>
    <row r="79" spans="1:28" ht="18" customHeight="1">
      <c r="A79" s="191"/>
      <c r="B79" s="191"/>
      <c r="C79" s="191"/>
      <c r="D79" s="191"/>
      <c r="E79" s="191"/>
      <c r="F79" s="191"/>
      <c r="G79" s="191"/>
      <c r="H79" s="191"/>
      <c r="I79" s="191"/>
      <c r="J79" s="194"/>
      <c r="K79" s="194"/>
      <c r="L79" s="31" t="s">
        <v>443</v>
      </c>
      <c r="M79" s="31">
        <v>16218150</v>
      </c>
      <c r="N79" s="31">
        <v>3</v>
      </c>
      <c r="O79" s="31">
        <v>0</v>
      </c>
      <c r="P79" s="31">
        <v>0</v>
      </c>
      <c r="Q79" s="31">
        <v>3</v>
      </c>
      <c r="S79" s="25" t="str">
        <f t="shared" si="6"/>
        <v>2854405</v>
      </c>
      <c r="T79" s="31" t="str">
        <f>INDEX(Sheet2!C:C,MATCH(Summary!S79,Sheet2!W:W,0),0)</f>
        <v>JC21-692</v>
      </c>
      <c r="U79" s="31">
        <f t="shared" si="10"/>
        <v>16218150</v>
      </c>
      <c r="V79" s="31"/>
      <c r="W79" s="191"/>
      <c r="X79" s="214"/>
      <c r="Y79" s="37">
        <f>VLOOKUP(T79,Sheet2!C:Q,15,0)</f>
        <v>5.35</v>
      </c>
      <c r="Z79" s="197"/>
      <c r="AA79" s="191"/>
      <c r="AB79" s="31"/>
    </row>
    <row r="80" spans="1:28" ht="18" customHeight="1">
      <c r="A80" s="191"/>
      <c r="B80" s="191"/>
      <c r="C80" s="191"/>
      <c r="D80" s="191"/>
      <c r="E80" s="191"/>
      <c r="F80" s="191"/>
      <c r="G80" s="191"/>
      <c r="H80" s="191"/>
      <c r="I80" s="191"/>
      <c r="J80" s="194"/>
      <c r="K80" s="194"/>
      <c r="L80" s="31" t="s">
        <v>481</v>
      </c>
      <c r="M80" s="31">
        <v>16218237</v>
      </c>
      <c r="N80" s="31">
        <v>3</v>
      </c>
      <c r="O80" s="31">
        <v>0</v>
      </c>
      <c r="P80" s="31">
        <v>0</v>
      </c>
      <c r="Q80" s="31">
        <v>3</v>
      </c>
      <c r="S80" s="25" t="str">
        <f t="shared" si="6"/>
        <v>2854405</v>
      </c>
      <c r="T80" s="31" t="str">
        <f>INDEX(Sheet2!C:C,MATCH(Summary!S80,Sheet2!W:W,0),0)</f>
        <v>JC21-692</v>
      </c>
      <c r="U80" s="31">
        <f t="shared" si="10"/>
        <v>16218237</v>
      </c>
      <c r="V80" s="31"/>
      <c r="W80" s="191"/>
      <c r="X80" s="214"/>
      <c r="Y80" s="37">
        <f>VLOOKUP(T80,Sheet2!C:Q,15,0)</f>
        <v>5.35</v>
      </c>
      <c r="Z80" s="197"/>
      <c r="AA80" s="191"/>
      <c r="AB80" s="31"/>
    </row>
    <row r="81" spans="1:28" ht="18" customHeight="1">
      <c r="A81" s="191"/>
      <c r="B81" s="191"/>
      <c r="C81" s="191"/>
      <c r="D81" s="191"/>
      <c r="E81" s="191"/>
      <c r="F81" s="191"/>
      <c r="G81" s="191"/>
      <c r="H81" s="191"/>
      <c r="I81" s="191"/>
      <c r="J81" s="194"/>
      <c r="K81" s="194"/>
      <c r="L81" s="31" t="s">
        <v>482</v>
      </c>
      <c r="M81" s="31">
        <v>16218354</v>
      </c>
      <c r="N81" s="31">
        <v>3</v>
      </c>
      <c r="O81" s="31">
        <v>0</v>
      </c>
      <c r="P81" s="31">
        <v>0</v>
      </c>
      <c r="Q81" s="31">
        <v>3</v>
      </c>
      <c r="S81" s="25" t="str">
        <f t="shared" si="6"/>
        <v>2854405</v>
      </c>
      <c r="T81" s="31" t="str">
        <f>INDEX(Sheet2!C:C,MATCH(Summary!S81,Sheet2!W:W,0),0)</f>
        <v>JC21-692</v>
      </c>
      <c r="U81" s="31">
        <f t="shared" si="10"/>
        <v>16218354</v>
      </c>
      <c r="V81" s="31"/>
      <c r="W81" s="191"/>
      <c r="X81" s="214"/>
      <c r="Y81" s="37">
        <f>VLOOKUP(T81,Sheet2!C:Q,15,0)</f>
        <v>5.35</v>
      </c>
      <c r="Z81" s="197"/>
      <c r="AA81" s="191"/>
      <c r="AB81" s="31"/>
    </row>
    <row r="82" spans="1:28" ht="18" customHeight="1">
      <c r="A82" s="191"/>
      <c r="B82" s="191"/>
      <c r="C82" s="191"/>
      <c r="D82" s="191"/>
      <c r="E82" s="191"/>
      <c r="F82" s="191"/>
      <c r="G82" s="191"/>
      <c r="H82" s="191"/>
      <c r="I82" s="191"/>
      <c r="J82" s="194"/>
      <c r="K82" s="194"/>
      <c r="L82" s="31" t="s">
        <v>483</v>
      </c>
      <c r="M82" s="31">
        <v>16218355</v>
      </c>
      <c r="N82" s="31">
        <v>3</v>
      </c>
      <c r="O82" s="31">
        <v>0</v>
      </c>
      <c r="P82" s="31">
        <v>0</v>
      </c>
      <c r="Q82" s="31">
        <v>3</v>
      </c>
      <c r="S82" s="25" t="str">
        <f t="shared" si="6"/>
        <v>2854405</v>
      </c>
      <c r="T82" s="31" t="str">
        <f>INDEX(Sheet2!C:C,MATCH(Summary!S82,Sheet2!W:W,0),0)</f>
        <v>JC21-692</v>
      </c>
      <c r="U82" s="31">
        <f t="shared" si="10"/>
        <v>16218355</v>
      </c>
      <c r="V82" s="31"/>
      <c r="W82" s="191"/>
      <c r="X82" s="214"/>
      <c r="Y82" s="37">
        <f>VLOOKUP(T82,Sheet2!C:Q,15,0)</f>
        <v>5.35</v>
      </c>
      <c r="Z82" s="197"/>
      <c r="AA82" s="191"/>
      <c r="AB82" s="31"/>
    </row>
    <row r="83" spans="1:28" ht="18" customHeight="1">
      <c r="A83" s="191"/>
      <c r="B83" s="191"/>
      <c r="C83" s="191"/>
      <c r="D83" s="191"/>
      <c r="E83" s="191"/>
      <c r="F83" s="191"/>
      <c r="G83" s="191"/>
      <c r="H83" s="191"/>
      <c r="I83" s="191"/>
      <c r="J83" s="194"/>
      <c r="K83" s="194"/>
      <c r="L83" s="31" t="s">
        <v>484</v>
      </c>
      <c r="M83" s="31">
        <v>16218390</v>
      </c>
      <c r="N83" s="31">
        <v>3</v>
      </c>
      <c r="O83" s="31">
        <v>0</v>
      </c>
      <c r="P83" s="31">
        <v>0</v>
      </c>
      <c r="Q83" s="31">
        <v>3</v>
      </c>
      <c r="S83" s="25" t="str">
        <f t="shared" si="6"/>
        <v>2854405</v>
      </c>
      <c r="T83" s="31" t="str">
        <f>INDEX(Sheet2!C:C,MATCH(Summary!S83,Sheet2!W:W,0),0)</f>
        <v>JC21-692</v>
      </c>
      <c r="U83" s="31">
        <f t="shared" si="10"/>
        <v>16218390</v>
      </c>
      <c r="V83" s="31"/>
      <c r="W83" s="191"/>
      <c r="X83" s="214"/>
      <c r="Y83" s="37">
        <f>VLOOKUP(T83,Sheet2!C:Q,15,0)</f>
        <v>5.35</v>
      </c>
      <c r="Z83" s="197"/>
      <c r="AA83" s="191"/>
      <c r="AB83" s="31"/>
    </row>
    <row r="84" spans="1:28" ht="18" customHeight="1">
      <c r="A84" s="191"/>
      <c r="B84" s="191"/>
      <c r="C84" s="191"/>
      <c r="D84" s="191"/>
      <c r="E84" s="191"/>
      <c r="F84" s="191"/>
      <c r="G84" s="191"/>
      <c r="H84" s="191"/>
      <c r="I84" s="191"/>
      <c r="J84" s="194"/>
      <c r="K84" s="194"/>
      <c r="L84" s="31" t="s">
        <v>485</v>
      </c>
      <c r="M84" s="31">
        <v>16218460</v>
      </c>
      <c r="N84" s="31">
        <v>3</v>
      </c>
      <c r="O84" s="31">
        <v>0</v>
      </c>
      <c r="P84" s="31">
        <v>0</v>
      </c>
      <c r="Q84" s="31">
        <v>3</v>
      </c>
      <c r="S84" s="25" t="str">
        <f t="shared" si="6"/>
        <v>2854405</v>
      </c>
      <c r="T84" s="31" t="str">
        <f>INDEX(Sheet2!C:C,MATCH(Summary!S84,Sheet2!W:W,0),0)</f>
        <v>JC21-692</v>
      </c>
      <c r="U84" s="31">
        <f t="shared" si="10"/>
        <v>16218460</v>
      </c>
      <c r="V84" s="31"/>
      <c r="W84" s="191"/>
      <c r="X84" s="214"/>
      <c r="Y84" s="37">
        <f>VLOOKUP(T84,Sheet2!C:Q,15,0)</f>
        <v>5.35</v>
      </c>
      <c r="Z84" s="197"/>
      <c r="AA84" s="191"/>
      <c r="AB84" s="31"/>
    </row>
    <row r="85" spans="1:28" ht="18" customHeight="1">
      <c r="A85" s="192"/>
      <c r="B85" s="192"/>
      <c r="C85" s="192"/>
      <c r="D85" s="192"/>
      <c r="E85" s="192"/>
      <c r="F85" s="192"/>
      <c r="G85" s="192"/>
      <c r="H85" s="192"/>
      <c r="I85" s="192"/>
      <c r="J85" s="195"/>
      <c r="K85" s="195"/>
      <c r="L85" s="31" t="s">
        <v>486</v>
      </c>
      <c r="M85" s="31">
        <v>16218464</v>
      </c>
      <c r="N85" s="31">
        <v>3</v>
      </c>
      <c r="O85" s="31">
        <v>0</v>
      </c>
      <c r="P85" s="31">
        <v>0</v>
      </c>
      <c r="Q85" s="31">
        <v>3</v>
      </c>
      <c r="S85" s="25" t="str">
        <f t="shared" si="6"/>
        <v>2854405</v>
      </c>
      <c r="T85" s="31" t="str">
        <f>INDEX(Sheet2!C:C,MATCH(Summary!S85,Sheet2!W:W,0),0)</f>
        <v>JC21-692</v>
      </c>
      <c r="U85" s="31">
        <f t="shared" si="10"/>
        <v>16218464</v>
      </c>
      <c r="V85" s="31"/>
      <c r="W85" s="192"/>
      <c r="X85" s="215"/>
      <c r="Y85" s="37">
        <f>VLOOKUP(T85,Sheet2!C:Q,15,0)</f>
        <v>5.35</v>
      </c>
      <c r="Z85" s="198"/>
      <c r="AA85" s="192"/>
      <c r="AB85" s="31"/>
    </row>
    <row r="86" spans="1:28" s="40" customFormat="1">
      <c r="A86" s="199">
        <v>2854</v>
      </c>
      <c r="B86" s="199">
        <v>702</v>
      </c>
      <c r="C86" s="199" t="s">
        <v>487</v>
      </c>
      <c r="D86" s="199">
        <v>63</v>
      </c>
      <c r="E86" s="199">
        <v>0</v>
      </c>
      <c r="F86" s="199">
        <v>0</v>
      </c>
      <c r="G86" s="199">
        <v>63</v>
      </c>
      <c r="H86" s="199">
        <v>3</v>
      </c>
      <c r="I86" s="199">
        <v>60</v>
      </c>
      <c r="J86" s="202">
        <v>43724</v>
      </c>
      <c r="K86" s="202">
        <v>43732</v>
      </c>
      <c r="L86" s="39" t="s">
        <v>488</v>
      </c>
      <c r="M86" s="39">
        <v>16217962</v>
      </c>
      <c r="N86" s="39">
        <v>3</v>
      </c>
      <c r="O86" s="39">
        <v>0</v>
      </c>
      <c r="P86" s="39">
        <v>0</v>
      </c>
      <c r="Q86" s="39">
        <v>3</v>
      </c>
      <c r="S86" s="40" t="str">
        <f>TEXT(A86&amp;B86,0)</f>
        <v>2854702</v>
      </c>
      <c r="T86" s="39" t="str">
        <f>INDEX(Sheet2!C:C,MATCH(Summary!S86,Sheet2!W:W,0),0)</f>
        <v>JC21-662</v>
      </c>
      <c r="U86" s="39">
        <f t="shared" ref="U86:U88" si="12">M86</f>
        <v>16217962</v>
      </c>
      <c r="V86" s="39"/>
      <c r="W86" s="199" t="s">
        <v>507</v>
      </c>
      <c r="X86" s="216" t="s">
        <v>510</v>
      </c>
      <c r="Y86" s="37">
        <f>VLOOKUP(T86,Sheet2!C:Q,15,0)</f>
        <v>5.35</v>
      </c>
      <c r="Z86" s="205">
        <f t="shared" ref="Z86" si="13">Y86*I86*0.1</f>
        <v>32.1</v>
      </c>
      <c r="AA86" s="199" t="s">
        <v>509</v>
      </c>
      <c r="AB86" s="39"/>
    </row>
    <row r="87" spans="1:28" s="40" customFormat="1">
      <c r="A87" s="200"/>
      <c r="B87" s="200"/>
      <c r="C87" s="200"/>
      <c r="D87" s="200"/>
      <c r="E87" s="200"/>
      <c r="F87" s="200"/>
      <c r="G87" s="200"/>
      <c r="H87" s="200"/>
      <c r="I87" s="200"/>
      <c r="J87" s="203"/>
      <c r="K87" s="203"/>
      <c r="L87" s="39" t="s">
        <v>435</v>
      </c>
      <c r="M87" s="39">
        <v>16218012</v>
      </c>
      <c r="N87" s="39">
        <v>3</v>
      </c>
      <c r="O87" s="39">
        <v>0</v>
      </c>
      <c r="P87" s="39">
        <v>0</v>
      </c>
      <c r="Q87" s="39">
        <v>3</v>
      </c>
      <c r="S87" s="40" t="str">
        <f t="shared" si="6"/>
        <v>2854702</v>
      </c>
      <c r="T87" s="39" t="str">
        <f>INDEX(Sheet2!C:C,MATCH(Summary!S87,Sheet2!W:W,0),0)</f>
        <v>JC21-662</v>
      </c>
      <c r="U87" s="39">
        <f t="shared" si="12"/>
        <v>16218012</v>
      </c>
      <c r="V87" s="39"/>
      <c r="W87" s="200"/>
      <c r="X87" s="217"/>
      <c r="Y87" s="37">
        <f>VLOOKUP(T87,Sheet2!C:Q,15,0)</f>
        <v>5.35</v>
      </c>
      <c r="Z87" s="206"/>
      <c r="AA87" s="200"/>
      <c r="AB87" s="39"/>
    </row>
    <row r="88" spans="1:28" s="40" customFormat="1">
      <c r="A88" s="200"/>
      <c r="B88" s="200"/>
      <c r="C88" s="200"/>
      <c r="D88" s="200"/>
      <c r="E88" s="200"/>
      <c r="F88" s="200"/>
      <c r="G88" s="200"/>
      <c r="H88" s="200"/>
      <c r="I88" s="200"/>
      <c r="J88" s="203"/>
      <c r="K88" s="203"/>
      <c r="L88" s="39" t="s">
        <v>436</v>
      </c>
      <c r="M88" s="39">
        <v>16218015</v>
      </c>
      <c r="N88" s="39">
        <v>3</v>
      </c>
      <c r="O88" s="39">
        <v>0</v>
      </c>
      <c r="P88" s="39">
        <v>0</v>
      </c>
      <c r="Q88" s="39">
        <v>3</v>
      </c>
      <c r="S88" s="40" t="str">
        <f t="shared" si="6"/>
        <v>2854702</v>
      </c>
      <c r="T88" s="39" t="str">
        <f>INDEX(Sheet2!C:C,MATCH(Summary!S88,Sheet2!W:W,0),0)</f>
        <v>JC21-662</v>
      </c>
      <c r="U88" s="39">
        <f t="shared" si="12"/>
        <v>16218015</v>
      </c>
      <c r="V88" s="39"/>
      <c r="W88" s="200"/>
      <c r="X88" s="217"/>
      <c r="Y88" s="37">
        <f>VLOOKUP(T88,Sheet2!C:Q,15,0)</f>
        <v>5.35</v>
      </c>
      <c r="Z88" s="206"/>
      <c r="AA88" s="200"/>
      <c r="AB88" s="39"/>
    </row>
    <row r="89" spans="1:28" s="40" customFormat="1">
      <c r="A89" s="200"/>
      <c r="B89" s="200"/>
      <c r="C89" s="200"/>
      <c r="D89" s="200"/>
      <c r="E89" s="200"/>
      <c r="F89" s="200"/>
      <c r="G89" s="200"/>
      <c r="H89" s="200"/>
      <c r="I89" s="200"/>
      <c r="J89" s="203"/>
      <c r="K89" s="203"/>
      <c r="L89" s="39" t="s">
        <v>479</v>
      </c>
      <c r="M89" s="39">
        <v>16218044</v>
      </c>
      <c r="N89" s="39">
        <v>3</v>
      </c>
      <c r="O89" s="39">
        <v>0</v>
      </c>
      <c r="P89" s="39">
        <v>0</v>
      </c>
      <c r="Q89" s="39">
        <v>3</v>
      </c>
      <c r="S89" s="40" t="str">
        <f t="shared" ref="S89:S106" si="14">S88</f>
        <v>2854702</v>
      </c>
      <c r="T89" s="39" t="str">
        <f>INDEX(Sheet2!C:C,MATCH(Summary!S89,Sheet2!W:W,0),0)</f>
        <v>JC21-662</v>
      </c>
      <c r="U89" s="39">
        <f t="shared" ref="U89:U106" si="15">M89</f>
        <v>16218044</v>
      </c>
      <c r="V89" s="39"/>
      <c r="W89" s="200"/>
      <c r="X89" s="217"/>
      <c r="Y89" s="37">
        <f>VLOOKUP(T89,Sheet2!C:Q,15,0)</f>
        <v>5.35</v>
      </c>
      <c r="Z89" s="206"/>
      <c r="AA89" s="200"/>
      <c r="AB89" s="39"/>
    </row>
    <row r="90" spans="1:28" s="40" customFormat="1">
      <c r="A90" s="200"/>
      <c r="B90" s="200"/>
      <c r="C90" s="200"/>
      <c r="D90" s="200"/>
      <c r="E90" s="200"/>
      <c r="F90" s="200"/>
      <c r="G90" s="200"/>
      <c r="H90" s="200"/>
      <c r="I90" s="200"/>
      <c r="J90" s="203"/>
      <c r="K90" s="203"/>
      <c r="L90" s="39" t="s">
        <v>480</v>
      </c>
      <c r="M90" s="39">
        <v>16218059</v>
      </c>
      <c r="N90" s="39">
        <v>3</v>
      </c>
      <c r="O90" s="39">
        <v>0</v>
      </c>
      <c r="P90" s="39">
        <v>0</v>
      </c>
      <c r="Q90" s="39">
        <v>3</v>
      </c>
      <c r="S90" s="40" t="str">
        <f t="shared" si="14"/>
        <v>2854702</v>
      </c>
      <c r="T90" s="39" t="str">
        <f>INDEX(Sheet2!C:C,MATCH(Summary!S90,Sheet2!W:W,0),0)</f>
        <v>JC21-662</v>
      </c>
      <c r="U90" s="39">
        <f t="shared" si="15"/>
        <v>16218059</v>
      </c>
      <c r="V90" s="39"/>
      <c r="W90" s="200"/>
      <c r="X90" s="217"/>
      <c r="Y90" s="37">
        <f>VLOOKUP(T90,Sheet2!C:Q,15,0)</f>
        <v>5.35</v>
      </c>
      <c r="Z90" s="206"/>
      <c r="AA90" s="200"/>
      <c r="AB90" s="39"/>
    </row>
    <row r="91" spans="1:28" s="40" customFormat="1">
      <c r="A91" s="200"/>
      <c r="B91" s="200"/>
      <c r="C91" s="200"/>
      <c r="D91" s="200"/>
      <c r="E91" s="200"/>
      <c r="F91" s="200"/>
      <c r="G91" s="200"/>
      <c r="H91" s="200"/>
      <c r="I91" s="200"/>
      <c r="J91" s="203"/>
      <c r="K91" s="203"/>
      <c r="L91" s="39" t="s">
        <v>489</v>
      </c>
      <c r="M91" s="39">
        <v>16218168</v>
      </c>
      <c r="N91" s="39">
        <v>3</v>
      </c>
      <c r="O91" s="39">
        <v>0</v>
      </c>
      <c r="P91" s="39">
        <v>0</v>
      </c>
      <c r="Q91" s="39">
        <v>3</v>
      </c>
      <c r="S91" s="40" t="str">
        <f t="shared" si="14"/>
        <v>2854702</v>
      </c>
      <c r="T91" s="39" t="str">
        <f>INDEX(Sheet2!C:C,MATCH(Summary!S91,Sheet2!W:W,0),0)</f>
        <v>JC21-662</v>
      </c>
      <c r="U91" s="39">
        <f t="shared" si="15"/>
        <v>16218168</v>
      </c>
      <c r="V91" s="39"/>
      <c r="W91" s="200"/>
      <c r="X91" s="217"/>
      <c r="Y91" s="37">
        <f>VLOOKUP(T91,Sheet2!C:Q,15,0)</f>
        <v>5.35</v>
      </c>
      <c r="Z91" s="206"/>
      <c r="AA91" s="200"/>
      <c r="AB91" s="39"/>
    </row>
    <row r="92" spans="1:28" s="40" customFormat="1">
      <c r="A92" s="200"/>
      <c r="B92" s="200"/>
      <c r="C92" s="200"/>
      <c r="D92" s="200"/>
      <c r="E92" s="200"/>
      <c r="F92" s="200"/>
      <c r="G92" s="200"/>
      <c r="H92" s="200"/>
      <c r="I92" s="200"/>
      <c r="J92" s="203"/>
      <c r="K92" s="203"/>
      <c r="L92" s="39" t="s">
        <v>490</v>
      </c>
      <c r="M92" s="39">
        <v>16218170</v>
      </c>
      <c r="N92" s="39">
        <v>3</v>
      </c>
      <c r="O92" s="39">
        <v>0</v>
      </c>
      <c r="P92" s="39">
        <v>0</v>
      </c>
      <c r="Q92" s="39">
        <v>3</v>
      </c>
      <c r="S92" s="40" t="str">
        <f t="shared" si="14"/>
        <v>2854702</v>
      </c>
      <c r="T92" s="39" t="str">
        <f>INDEX(Sheet2!C:C,MATCH(Summary!S92,Sheet2!W:W,0),0)</f>
        <v>JC21-662</v>
      </c>
      <c r="U92" s="39">
        <f t="shared" si="15"/>
        <v>16218170</v>
      </c>
      <c r="V92" s="39"/>
      <c r="W92" s="200"/>
      <c r="X92" s="217"/>
      <c r="Y92" s="37">
        <f>VLOOKUP(T92,Sheet2!C:Q,15,0)</f>
        <v>5.35</v>
      </c>
      <c r="Z92" s="206"/>
      <c r="AA92" s="200"/>
      <c r="AB92" s="39"/>
    </row>
    <row r="93" spans="1:28" s="40" customFormat="1">
      <c r="A93" s="200"/>
      <c r="B93" s="200"/>
      <c r="C93" s="200"/>
      <c r="D93" s="200"/>
      <c r="E93" s="200"/>
      <c r="F93" s="200"/>
      <c r="G93" s="200"/>
      <c r="H93" s="200"/>
      <c r="I93" s="200"/>
      <c r="J93" s="203"/>
      <c r="K93" s="203"/>
      <c r="L93" s="39" t="s">
        <v>491</v>
      </c>
      <c r="M93" s="39">
        <v>16218252</v>
      </c>
      <c r="N93" s="39">
        <v>3</v>
      </c>
      <c r="O93" s="39">
        <v>0</v>
      </c>
      <c r="P93" s="39">
        <v>0</v>
      </c>
      <c r="Q93" s="39">
        <v>3</v>
      </c>
      <c r="S93" s="40" t="str">
        <f t="shared" si="14"/>
        <v>2854702</v>
      </c>
      <c r="T93" s="39" t="str">
        <f>INDEX(Sheet2!C:C,MATCH(Summary!S93,Sheet2!W:W,0),0)</f>
        <v>JC21-662</v>
      </c>
      <c r="U93" s="39">
        <f t="shared" si="15"/>
        <v>16218252</v>
      </c>
      <c r="V93" s="39"/>
      <c r="W93" s="200"/>
      <c r="X93" s="217"/>
      <c r="Y93" s="37">
        <f>VLOOKUP(T93,Sheet2!C:Q,15,0)</f>
        <v>5.35</v>
      </c>
      <c r="Z93" s="206"/>
      <c r="AA93" s="200"/>
      <c r="AB93" s="39"/>
    </row>
    <row r="94" spans="1:28" s="40" customFormat="1">
      <c r="A94" s="200"/>
      <c r="B94" s="200"/>
      <c r="C94" s="200"/>
      <c r="D94" s="200"/>
      <c r="E94" s="200"/>
      <c r="F94" s="200"/>
      <c r="G94" s="200"/>
      <c r="H94" s="200"/>
      <c r="I94" s="200"/>
      <c r="J94" s="203"/>
      <c r="K94" s="203"/>
      <c r="L94" s="39" t="s">
        <v>492</v>
      </c>
      <c r="M94" s="39">
        <v>16218286</v>
      </c>
      <c r="N94" s="39">
        <v>3</v>
      </c>
      <c r="O94" s="39">
        <v>0</v>
      </c>
      <c r="P94" s="39">
        <v>0</v>
      </c>
      <c r="Q94" s="39">
        <v>3</v>
      </c>
      <c r="S94" s="40" t="str">
        <f t="shared" si="14"/>
        <v>2854702</v>
      </c>
      <c r="T94" s="39" t="str">
        <f>INDEX(Sheet2!C:C,MATCH(Summary!S94,Sheet2!W:W,0),0)</f>
        <v>JC21-662</v>
      </c>
      <c r="U94" s="39">
        <f t="shared" si="15"/>
        <v>16218286</v>
      </c>
      <c r="V94" s="39"/>
      <c r="W94" s="200"/>
      <c r="X94" s="217"/>
      <c r="Y94" s="37">
        <f>VLOOKUP(T94,Sheet2!C:Q,15,0)</f>
        <v>5.35</v>
      </c>
      <c r="Z94" s="206"/>
      <c r="AA94" s="200"/>
      <c r="AB94" s="39"/>
    </row>
    <row r="95" spans="1:28" s="40" customFormat="1">
      <c r="A95" s="200"/>
      <c r="B95" s="200"/>
      <c r="C95" s="200"/>
      <c r="D95" s="200"/>
      <c r="E95" s="200"/>
      <c r="F95" s="200"/>
      <c r="G95" s="200"/>
      <c r="H95" s="200"/>
      <c r="I95" s="200"/>
      <c r="J95" s="203"/>
      <c r="K95" s="203"/>
      <c r="L95" s="39" t="s">
        <v>493</v>
      </c>
      <c r="M95" s="39">
        <v>16218351</v>
      </c>
      <c r="N95" s="39">
        <v>3</v>
      </c>
      <c r="O95" s="39">
        <v>0</v>
      </c>
      <c r="P95" s="39">
        <v>0</v>
      </c>
      <c r="Q95" s="39">
        <v>3</v>
      </c>
      <c r="S95" s="40" t="str">
        <f t="shared" si="14"/>
        <v>2854702</v>
      </c>
      <c r="T95" s="39" t="str">
        <f>INDEX(Sheet2!C:C,MATCH(Summary!S95,Sheet2!W:W,0),0)</f>
        <v>JC21-662</v>
      </c>
      <c r="U95" s="39">
        <f t="shared" si="15"/>
        <v>16218351</v>
      </c>
      <c r="V95" s="39"/>
      <c r="W95" s="200"/>
      <c r="X95" s="217"/>
      <c r="Y95" s="37">
        <f>VLOOKUP(T95,Sheet2!C:Q,15,0)</f>
        <v>5.35</v>
      </c>
      <c r="Z95" s="206"/>
      <c r="AA95" s="200"/>
      <c r="AB95" s="39"/>
    </row>
    <row r="96" spans="1:28" s="40" customFormat="1">
      <c r="A96" s="200"/>
      <c r="B96" s="200"/>
      <c r="C96" s="200"/>
      <c r="D96" s="200"/>
      <c r="E96" s="200"/>
      <c r="F96" s="200"/>
      <c r="G96" s="200"/>
      <c r="H96" s="200"/>
      <c r="I96" s="200"/>
      <c r="J96" s="203"/>
      <c r="K96" s="203"/>
      <c r="L96" s="39" t="s">
        <v>482</v>
      </c>
      <c r="M96" s="39">
        <v>16218354</v>
      </c>
      <c r="N96" s="39">
        <v>3</v>
      </c>
      <c r="O96" s="39">
        <v>0</v>
      </c>
      <c r="P96" s="39">
        <v>0</v>
      </c>
      <c r="Q96" s="39">
        <v>3</v>
      </c>
      <c r="S96" s="40" t="str">
        <f t="shared" si="14"/>
        <v>2854702</v>
      </c>
      <c r="T96" s="39" t="str">
        <f>INDEX(Sheet2!C:C,MATCH(Summary!S96,Sheet2!W:W,0),0)</f>
        <v>JC21-662</v>
      </c>
      <c r="U96" s="39">
        <f t="shared" si="15"/>
        <v>16218354</v>
      </c>
      <c r="V96" s="39"/>
      <c r="W96" s="200"/>
      <c r="X96" s="217"/>
      <c r="Y96" s="37">
        <f>VLOOKUP(T96,Sheet2!C:Q,15,0)</f>
        <v>5.35</v>
      </c>
      <c r="Z96" s="206"/>
      <c r="AA96" s="200"/>
      <c r="AB96" s="39"/>
    </row>
    <row r="97" spans="1:28" s="40" customFormat="1">
      <c r="A97" s="200"/>
      <c r="B97" s="200"/>
      <c r="C97" s="200"/>
      <c r="D97" s="200"/>
      <c r="E97" s="200"/>
      <c r="F97" s="200"/>
      <c r="G97" s="200"/>
      <c r="H97" s="200"/>
      <c r="I97" s="200"/>
      <c r="J97" s="203"/>
      <c r="K97" s="203"/>
      <c r="L97" s="39" t="s">
        <v>453</v>
      </c>
      <c r="M97" s="39">
        <v>16218360</v>
      </c>
      <c r="N97" s="39">
        <v>3</v>
      </c>
      <c r="O97" s="39">
        <v>0</v>
      </c>
      <c r="P97" s="39">
        <v>0</v>
      </c>
      <c r="Q97" s="39">
        <v>3</v>
      </c>
      <c r="S97" s="40" t="str">
        <f t="shared" si="14"/>
        <v>2854702</v>
      </c>
      <c r="T97" s="39" t="str">
        <f>INDEX(Sheet2!C:C,MATCH(Summary!S97,Sheet2!W:W,0),0)</f>
        <v>JC21-662</v>
      </c>
      <c r="U97" s="39">
        <f t="shared" si="15"/>
        <v>16218360</v>
      </c>
      <c r="V97" s="39"/>
      <c r="W97" s="200"/>
      <c r="X97" s="217"/>
      <c r="Y97" s="37">
        <f>VLOOKUP(T97,Sheet2!C:Q,15,0)</f>
        <v>5.35</v>
      </c>
      <c r="Z97" s="206"/>
      <c r="AA97" s="200"/>
      <c r="AB97" s="39"/>
    </row>
    <row r="98" spans="1:28" s="40" customFormat="1">
      <c r="A98" s="200"/>
      <c r="B98" s="200"/>
      <c r="C98" s="200"/>
      <c r="D98" s="200"/>
      <c r="E98" s="200"/>
      <c r="F98" s="200"/>
      <c r="G98" s="200"/>
      <c r="H98" s="200"/>
      <c r="I98" s="200"/>
      <c r="J98" s="203"/>
      <c r="K98" s="203"/>
      <c r="L98" s="39" t="s">
        <v>455</v>
      </c>
      <c r="M98" s="39">
        <v>16218388</v>
      </c>
      <c r="N98" s="39">
        <v>3</v>
      </c>
      <c r="O98" s="39">
        <v>0</v>
      </c>
      <c r="P98" s="39">
        <v>0</v>
      </c>
      <c r="Q98" s="39">
        <v>3</v>
      </c>
      <c r="S98" s="40" t="str">
        <f t="shared" si="14"/>
        <v>2854702</v>
      </c>
      <c r="T98" s="39" t="str">
        <f>INDEX(Sheet2!C:C,MATCH(Summary!S98,Sheet2!W:W,0),0)</f>
        <v>JC21-662</v>
      </c>
      <c r="U98" s="39">
        <f t="shared" si="15"/>
        <v>16218388</v>
      </c>
      <c r="V98" s="39"/>
      <c r="W98" s="200"/>
      <c r="X98" s="217"/>
      <c r="Y98" s="37">
        <f>VLOOKUP(T98,Sheet2!C:Q,15,0)</f>
        <v>5.35</v>
      </c>
      <c r="Z98" s="206"/>
      <c r="AA98" s="200"/>
      <c r="AB98" s="39"/>
    </row>
    <row r="99" spans="1:28" s="40" customFormat="1">
      <c r="A99" s="200"/>
      <c r="B99" s="200"/>
      <c r="C99" s="200"/>
      <c r="D99" s="200"/>
      <c r="E99" s="200"/>
      <c r="F99" s="200"/>
      <c r="G99" s="200"/>
      <c r="H99" s="200"/>
      <c r="I99" s="200"/>
      <c r="J99" s="203"/>
      <c r="K99" s="203"/>
      <c r="L99" s="39" t="s">
        <v>456</v>
      </c>
      <c r="M99" s="39">
        <v>16218393</v>
      </c>
      <c r="N99" s="39">
        <v>3</v>
      </c>
      <c r="O99" s="39">
        <v>0</v>
      </c>
      <c r="P99" s="39">
        <v>0</v>
      </c>
      <c r="Q99" s="39">
        <v>3</v>
      </c>
      <c r="S99" s="40" t="str">
        <f t="shared" si="14"/>
        <v>2854702</v>
      </c>
      <c r="T99" s="39" t="str">
        <f>INDEX(Sheet2!C:C,MATCH(Summary!S99,Sheet2!W:W,0),0)</f>
        <v>JC21-662</v>
      </c>
      <c r="U99" s="39">
        <f t="shared" si="15"/>
        <v>16218393</v>
      </c>
      <c r="V99" s="39"/>
      <c r="W99" s="200"/>
      <c r="X99" s="217"/>
      <c r="Y99" s="37">
        <f>VLOOKUP(T99,Sheet2!C:Q,15,0)</f>
        <v>5.35</v>
      </c>
      <c r="Z99" s="206"/>
      <c r="AA99" s="200"/>
      <c r="AB99" s="39"/>
    </row>
    <row r="100" spans="1:28" s="40" customFormat="1">
      <c r="A100" s="200"/>
      <c r="B100" s="200"/>
      <c r="C100" s="200"/>
      <c r="D100" s="200"/>
      <c r="E100" s="200"/>
      <c r="F100" s="200"/>
      <c r="G100" s="200"/>
      <c r="H100" s="200"/>
      <c r="I100" s="200"/>
      <c r="J100" s="203"/>
      <c r="K100" s="203"/>
      <c r="L100" s="39" t="s">
        <v>494</v>
      </c>
      <c r="M100" s="39">
        <v>16218403</v>
      </c>
      <c r="N100" s="39">
        <v>3</v>
      </c>
      <c r="O100" s="39">
        <v>0</v>
      </c>
      <c r="P100" s="39">
        <v>0</v>
      </c>
      <c r="Q100" s="39">
        <v>3</v>
      </c>
      <c r="S100" s="40" t="str">
        <f t="shared" si="14"/>
        <v>2854702</v>
      </c>
      <c r="T100" s="39" t="str">
        <f>INDEX(Sheet2!C:C,MATCH(Summary!S100,Sheet2!W:W,0),0)</f>
        <v>JC21-662</v>
      </c>
      <c r="U100" s="39">
        <f t="shared" si="15"/>
        <v>16218403</v>
      </c>
      <c r="V100" s="39"/>
      <c r="W100" s="200"/>
      <c r="X100" s="217"/>
      <c r="Y100" s="37">
        <f>VLOOKUP(T100,Sheet2!C:Q,15,0)</f>
        <v>5.35</v>
      </c>
      <c r="Z100" s="206"/>
      <c r="AA100" s="200"/>
      <c r="AB100" s="39"/>
    </row>
    <row r="101" spans="1:28" s="40" customFormat="1">
      <c r="A101" s="200"/>
      <c r="B101" s="200"/>
      <c r="C101" s="200"/>
      <c r="D101" s="200"/>
      <c r="E101" s="200"/>
      <c r="F101" s="200"/>
      <c r="G101" s="200"/>
      <c r="H101" s="200"/>
      <c r="I101" s="200"/>
      <c r="J101" s="203"/>
      <c r="K101" s="203"/>
      <c r="L101" s="39" t="s">
        <v>457</v>
      </c>
      <c r="M101" s="39">
        <v>16218428</v>
      </c>
      <c r="N101" s="39">
        <v>3</v>
      </c>
      <c r="O101" s="39">
        <v>0</v>
      </c>
      <c r="P101" s="39">
        <v>0</v>
      </c>
      <c r="Q101" s="39">
        <v>3</v>
      </c>
      <c r="S101" s="40" t="str">
        <f t="shared" si="14"/>
        <v>2854702</v>
      </c>
      <c r="T101" s="39" t="str">
        <f>INDEX(Sheet2!C:C,MATCH(Summary!S101,Sheet2!W:W,0),0)</f>
        <v>JC21-662</v>
      </c>
      <c r="U101" s="39">
        <f t="shared" si="15"/>
        <v>16218428</v>
      </c>
      <c r="V101" s="39"/>
      <c r="W101" s="200"/>
      <c r="X101" s="217"/>
      <c r="Y101" s="37">
        <f>VLOOKUP(T101,Sheet2!C:Q,15,0)</f>
        <v>5.35</v>
      </c>
      <c r="Z101" s="206"/>
      <c r="AA101" s="200"/>
      <c r="AB101" s="39"/>
    </row>
    <row r="102" spans="1:28" s="40" customFormat="1">
      <c r="A102" s="200"/>
      <c r="B102" s="200"/>
      <c r="C102" s="200"/>
      <c r="D102" s="200"/>
      <c r="E102" s="200"/>
      <c r="F102" s="200"/>
      <c r="G102" s="200"/>
      <c r="H102" s="200"/>
      <c r="I102" s="200"/>
      <c r="J102" s="203"/>
      <c r="K102" s="203"/>
      <c r="L102" s="39" t="s">
        <v>495</v>
      </c>
      <c r="M102" s="39">
        <v>16218463</v>
      </c>
      <c r="N102" s="39">
        <v>3</v>
      </c>
      <c r="O102" s="39">
        <v>0</v>
      </c>
      <c r="P102" s="39">
        <v>0</v>
      </c>
      <c r="Q102" s="39">
        <v>3</v>
      </c>
      <c r="S102" s="40" t="str">
        <f t="shared" si="14"/>
        <v>2854702</v>
      </c>
      <c r="T102" s="39" t="str">
        <f>INDEX(Sheet2!C:C,MATCH(Summary!S102,Sheet2!W:W,0),0)</f>
        <v>JC21-662</v>
      </c>
      <c r="U102" s="39">
        <f t="shared" si="15"/>
        <v>16218463</v>
      </c>
      <c r="V102" s="39"/>
      <c r="W102" s="200"/>
      <c r="X102" s="217"/>
      <c r="Y102" s="37">
        <f>VLOOKUP(T102,Sheet2!C:Q,15,0)</f>
        <v>5.35</v>
      </c>
      <c r="Z102" s="206"/>
      <c r="AA102" s="200"/>
      <c r="AB102" s="39"/>
    </row>
    <row r="103" spans="1:28" s="40" customFormat="1">
      <c r="A103" s="200"/>
      <c r="B103" s="200"/>
      <c r="C103" s="200"/>
      <c r="D103" s="200"/>
      <c r="E103" s="200"/>
      <c r="F103" s="200"/>
      <c r="G103" s="200"/>
      <c r="H103" s="200"/>
      <c r="I103" s="200"/>
      <c r="J103" s="203"/>
      <c r="K103" s="203"/>
      <c r="L103" s="39" t="s">
        <v>496</v>
      </c>
      <c r="M103" s="39">
        <v>16218480</v>
      </c>
      <c r="N103" s="39">
        <v>3</v>
      </c>
      <c r="O103" s="39">
        <v>0</v>
      </c>
      <c r="P103" s="39">
        <v>0</v>
      </c>
      <c r="Q103" s="39">
        <v>3</v>
      </c>
      <c r="S103" s="40" t="str">
        <f t="shared" si="14"/>
        <v>2854702</v>
      </c>
      <c r="T103" s="39" t="str">
        <f>INDEX(Sheet2!C:C,MATCH(Summary!S103,Sheet2!W:W,0),0)</f>
        <v>JC21-662</v>
      </c>
      <c r="U103" s="39">
        <f t="shared" si="15"/>
        <v>16218480</v>
      </c>
      <c r="V103" s="39"/>
      <c r="W103" s="200"/>
      <c r="X103" s="217"/>
      <c r="Y103" s="37">
        <f>VLOOKUP(T103,Sheet2!C:Q,15,0)</f>
        <v>5.35</v>
      </c>
      <c r="Z103" s="206"/>
      <c r="AA103" s="200"/>
      <c r="AB103" s="39"/>
    </row>
    <row r="104" spans="1:28" s="40" customFormat="1">
      <c r="A104" s="200"/>
      <c r="B104" s="200"/>
      <c r="C104" s="200"/>
      <c r="D104" s="200"/>
      <c r="E104" s="200"/>
      <c r="F104" s="200"/>
      <c r="G104" s="200"/>
      <c r="H104" s="200"/>
      <c r="I104" s="200"/>
      <c r="J104" s="203"/>
      <c r="K104" s="203"/>
      <c r="L104" s="39" t="s">
        <v>497</v>
      </c>
      <c r="M104" s="39">
        <v>16218556</v>
      </c>
      <c r="N104" s="39">
        <v>3</v>
      </c>
      <c r="O104" s="39">
        <v>0</v>
      </c>
      <c r="P104" s="39">
        <v>0</v>
      </c>
      <c r="Q104" s="39">
        <v>3</v>
      </c>
      <c r="S104" s="40" t="str">
        <f t="shared" si="14"/>
        <v>2854702</v>
      </c>
      <c r="T104" s="39" t="str">
        <f>INDEX(Sheet2!C:C,MATCH(Summary!S104,Sheet2!W:W,0),0)</f>
        <v>JC21-662</v>
      </c>
      <c r="U104" s="39">
        <f t="shared" si="15"/>
        <v>16218556</v>
      </c>
      <c r="V104" s="39"/>
      <c r="W104" s="200"/>
      <c r="X104" s="217"/>
      <c r="Y104" s="37">
        <f>VLOOKUP(T104,Sheet2!C:Q,15,0)</f>
        <v>5.35</v>
      </c>
      <c r="Z104" s="206"/>
      <c r="AA104" s="200"/>
      <c r="AB104" s="39"/>
    </row>
    <row r="105" spans="1:28" s="40" customFormat="1">
      <c r="A105" s="200"/>
      <c r="B105" s="200"/>
      <c r="C105" s="200"/>
      <c r="D105" s="200"/>
      <c r="E105" s="200"/>
      <c r="F105" s="200"/>
      <c r="G105" s="200"/>
      <c r="H105" s="200"/>
      <c r="I105" s="200"/>
      <c r="J105" s="203"/>
      <c r="K105" s="203"/>
      <c r="L105" s="39" t="s">
        <v>498</v>
      </c>
      <c r="M105" s="39">
        <v>16218584</v>
      </c>
      <c r="N105" s="39">
        <v>3</v>
      </c>
      <c r="O105" s="39">
        <v>0</v>
      </c>
      <c r="P105" s="39">
        <v>0</v>
      </c>
      <c r="Q105" s="39">
        <v>3</v>
      </c>
      <c r="S105" s="40" t="str">
        <f t="shared" si="14"/>
        <v>2854702</v>
      </c>
      <c r="T105" s="39" t="str">
        <f>INDEX(Sheet2!C:C,MATCH(Summary!S105,Sheet2!W:W,0),0)</f>
        <v>JC21-662</v>
      </c>
      <c r="U105" s="39">
        <f t="shared" si="15"/>
        <v>16218584</v>
      </c>
      <c r="V105" s="39"/>
      <c r="W105" s="200"/>
      <c r="X105" s="217"/>
      <c r="Y105" s="37">
        <f>VLOOKUP(T105,Sheet2!C:Q,15,0)</f>
        <v>5.35</v>
      </c>
      <c r="Z105" s="206"/>
      <c r="AA105" s="200"/>
      <c r="AB105" s="39"/>
    </row>
    <row r="106" spans="1:28" s="40" customFormat="1">
      <c r="A106" s="201"/>
      <c r="B106" s="201"/>
      <c r="C106" s="201"/>
      <c r="D106" s="201"/>
      <c r="E106" s="201"/>
      <c r="F106" s="201"/>
      <c r="G106" s="201"/>
      <c r="H106" s="201"/>
      <c r="I106" s="201"/>
      <c r="J106" s="204"/>
      <c r="K106" s="204"/>
      <c r="L106" s="39" t="s">
        <v>499</v>
      </c>
      <c r="M106" s="39">
        <v>16218588</v>
      </c>
      <c r="N106" s="39">
        <v>3</v>
      </c>
      <c r="O106" s="39">
        <v>0</v>
      </c>
      <c r="P106" s="39">
        <v>0</v>
      </c>
      <c r="Q106" s="39">
        <v>3</v>
      </c>
      <c r="S106" s="40" t="str">
        <f t="shared" si="14"/>
        <v>2854702</v>
      </c>
      <c r="T106" s="39" t="str">
        <f>INDEX(Sheet2!C:C,MATCH(Summary!S106,Sheet2!W:W,0),0)</f>
        <v>JC21-662</v>
      </c>
      <c r="U106" s="39">
        <f t="shared" si="15"/>
        <v>16218588</v>
      </c>
      <c r="V106" s="39"/>
      <c r="W106" s="201"/>
      <c r="X106" s="218"/>
      <c r="Y106" s="37">
        <f>VLOOKUP(T106,Sheet2!C:Q,15,0)</f>
        <v>5.35</v>
      </c>
      <c r="Z106" s="207"/>
      <c r="AA106" s="201"/>
      <c r="AB106" s="39"/>
    </row>
    <row r="107" spans="1:28">
      <c r="A107" s="31"/>
      <c r="B107" s="31"/>
      <c r="C107" s="31"/>
      <c r="D107" s="31"/>
      <c r="E107" s="31"/>
      <c r="F107" s="31"/>
      <c r="G107" s="31"/>
      <c r="H107" s="31"/>
      <c r="I107" s="31"/>
      <c r="J107" s="35"/>
      <c r="K107" s="35"/>
      <c r="L107" s="31"/>
      <c r="M107" s="31"/>
      <c r="N107" s="31"/>
      <c r="O107" s="31"/>
      <c r="P107" s="31"/>
      <c r="Q107" s="31"/>
      <c r="T107" s="31"/>
      <c r="U107" s="31"/>
      <c r="V107" s="31"/>
      <c r="W107" s="31"/>
      <c r="X107" s="31"/>
      <c r="Y107" s="31"/>
      <c r="Z107" s="37"/>
      <c r="AA107" s="31"/>
      <c r="AB107" s="31"/>
    </row>
    <row r="108" spans="1:28">
      <c r="A108" s="31"/>
      <c r="B108" s="31"/>
      <c r="C108" s="31"/>
      <c r="D108" s="31"/>
      <c r="E108" s="31"/>
      <c r="F108" s="31"/>
      <c r="G108" s="31"/>
      <c r="H108" s="31"/>
      <c r="I108" s="31"/>
      <c r="J108" s="35"/>
      <c r="K108" s="35"/>
      <c r="L108" s="31"/>
      <c r="M108" s="31"/>
      <c r="N108" s="31"/>
      <c r="O108" s="31"/>
      <c r="P108" s="31"/>
      <c r="Q108" s="31"/>
      <c r="T108" s="31"/>
      <c r="U108" s="31"/>
      <c r="V108" s="31"/>
      <c r="W108" s="31"/>
      <c r="X108" s="31"/>
      <c r="Y108" s="31"/>
      <c r="Z108" s="37"/>
      <c r="AA108" s="31"/>
      <c r="AB108" s="31"/>
    </row>
    <row r="109" spans="1:28">
      <c r="A109" s="31"/>
      <c r="B109" s="31"/>
      <c r="C109" s="31"/>
      <c r="D109" s="31"/>
      <c r="E109" s="31"/>
      <c r="F109" s="31"/>
      <c r="G109" s="31"/>
      <c r="H109" s="31"/>
      <c r="I109" s="31"/>
      <c r="J109" s="35"/>
      <c r="K109" s="35"/>
      <c r="L109" s="31"/>
      <c r="M109" s="31"/>
      <c r="N109" s="31"/>
      <c r="O109" s="31"/>
      <c r="P109" s="31"/>
      <c r="Q109" s="31"/>
      <c r="T109" s="31"/>
      <c r="U109" s="31"/>
      <c r="V109" s="31"/>
      <c r="W109" s="31"/>
      <c r="X109" s="31"/>
      <c r="Y109" s="31"/>
      <c r="Z109" s="37"/>
      <c r="AA109" s="31"/>
      <c r="AB109" s="31"/>
    </row>
    <row r="110" spans="1:28">
      <c r="A110" s="31"/>
      <c r="B110" s="31"/>
      <c r="C110" s="31"/>
      <c r="D110" s="31"/>
      <c r="E110" s="31"/>
      <c r="F110" s="31"/>
      <c r="G110" s="31"/>
      <c r="H110" s="31"/>
      <c r="I110" s="31"/>
      <c r="J110" s="35"/>
      <c r="K110" s="35"/>
      <c r="L110" s="31"/>
      <c r="M110" s="31"/>
      <c r="N110" s="31"/>
      <c r="O110" s="31"/>
      <c r="P110" s="31"/>
      <c r="Q110" s="31"/>
      <c r="T110" s="31"/>
      <c r="U110" s="31"/>
      <c r="V110" s="31"/>
      <c r="W110" s="31"/>
      <c r="X110" s="31"/>
      <c r="Y110" s="31"/>
      <c r="Z110" s="37"/>
      <c r="AA110" s="31"/>
      <c r="AB110" s="31"/>
    </row>
    <row r="111" spans="1:28">
      <c r="A111" s="31"/>
      <c r="B111" s="31"/>
      <c r="C111" s="31"/>
      <c r="D111" s="31"/>
      <c r="E111" s="31"/>
      <c r="F111" s="31"/>
      <c r="G111" s="31"/>
      <c r="H111" s="31"/>
      <c r="I111" s="31"/>
      <c r="J111" s="35"/>
      <c r="K111" s="35"/>
      <c r="L111" s="31"/>
      <c r="M111" s="31"/>
      <c r="N111" s="31"/>
      <c r="O111" s="31"/>
      <c r="P111" s="31"/>
      <c r="Q111" s="31"/>
      <c r="T111" s="31"/>
      <c r="U111" s="31"/>
      <c r="V111" s="31"/>
      <c r="W111" s="31"/>
      <c r="X111" s="31"/>
      <c r="Y111" s="31"/>
      <c r="Z111" s="37"/>
      <c r="AA111" s="31"/>
      <c r="AB111" s="31"/>
    </row>
    <row r="112" spans="1:28">
      <c r="A112" s="31"/>
      <c r="B112" s="31"/>
      <c r="C112" s="31"/>
      <c r="D112" s="31"/>
      <c r="E112" s="31"/>
      <c r="F112" s="31"/>
      <c r="G112" s="31"/>
      <c r="H112" s="31"/>
      <c r="I112" s="31"/>
      <c r="J112" s="35"/>
      <c r="K112" s="35"/>
      <c r="L112" s="31"/>
      <c r="M112" s="31"/>
      <c r="N112" s="31"/>
      <c r="O112" s="31"/>
      <c r="P112" s="31"/>
      <c r="Q112" s="31"/>
      <c r="T112" s="31"/>
      <c r="U112" s="31"/>
      <c r="V112" s="31"/>
      <c r="W112" s="31"/>
      <c r="X112" s="31"/>
      <c r="Y112" s="31"/>
      <c r="Z112" s="37"/>
      <c r="AA112" s="31"/>
      <c r="AB112" s="31"/>
    </row>
    <row r="113" spans="1:28">
      <c r="A113" s="31"/>
      <c r="B113" s="31"/>
      <c r="C113" s="31"/>
      <c r="D113" s="31"/>
      <c r="E113" s="31"/>
      <c r="F113" s="31"/>
      <c r="G113" s="31"/>
      <c r="H113" s="31"/>
      <c r="I113" s="31"/>
      <c r="J113" s="35"/>
      <c r="K113" s="35"/>
      <c r="L113" s="31"/>
      <c r="M113" s="31"/>
      <c r="N113" s="31"/>
      <c r="O113" s="31"/>
      <c r="P113" s="31"/>
      <c r="Q113" s="31"/>
      <c r="T113" s="31"/>
      <c r="U113" s="31"/>
      <c r="V113" s="31"/>
      <c r="W113" s="31"/>
      <c r="X113" s="31"/>
      <c r="Y113" s="31"/>
      <c r="Z113" s="37"/>
      <c r="AA113" s="31"/>
      <c r="AB113" s="31"/>
    </row>
    <row r="114" spans="1:28">
      <c r="A114" s="31"/>
      <c r="B114" s="31"/>
      <c r="C114" s="31"/>
      <c r="D114" s="31"/>
      <c r="E114" s="31"/>
      <c r="F114" s="31"/>
      <c r="G114" s="31"/>
      <c r="H114" s="31"/>
      <c r="I114" s="31"/>
      <c r="J114" s="35"/>
      <c r="K114" s="35"/>
      <c r="L114" s="31"/>
      <c r="M114" s="31"/>
      <c r="N114" s="31"/>
      <c r="O114" s="31"/>
      <c r="P114" s="31"/>
      <c r="Q114" s="31"/>
      <c r="T114" s="31"/>
      <c r="U114" s="31"/>
      <c r="V114" s="31"/>
      <c r="W114" s="31"/>
      <c r="X114" s="31"/>
      <c r="Y114" s="31"/>
      <c r="Z114" s="37"/>
      <c r="AA114" s="31"/>
      <c r="AB114" s="31"/>
    </row>
    <row r="115" spans="1:28">
      <c r="A115" s="31"/>
      <c r="B115" s="31"/>
      <c r="C115" s="31"/>
      <c r="D115" s="31"/>
      <c r="E115" s="31"/>
      <c r="F115" s="31"/>
      <c r="G115" s="31"/>
      <c r="H115" s="31"/>
      <c r="I115" s="31"/>
      <c r="J115" s="35"/>
      <c r="K115" s="35"/>
      <c r="L115" s="31"/>
      <c r="M115" s="31"/>
      <c r="N115" s="31"/>
      <c r="O115" s="31"/>
      <c r="P115" s="31"/>
      <c r="Q115" s="31"/>
      <c r="T115" s="31"/>
      <c r="U115" s="31"/>
      <c r="V115" s="31"/>
      <c r="W115" s="31"/>
      <c r="X115" s="31"/>
      <c r="Y115" s="31"/>
      <c r="Z115" s="37"/>
      <c r="AA115" s="31"/>
      <c r="AB115" s="31"/>
    </row>
    <row r="116" spans="1:28">
      <c r="A116" s="31"/>
      <c r="B116" s="31"/>
      <c r="C116" s="31"/>
      <c r="D116" s="31"/>
      <c r="E116" s="31"/>
      <c r="F116" s="31"/>
      <c r="G116" s="31"/>
      <c r="H116" s="31"/>
      <c r="I116" s="31"/>
      <c r="J116" s="35"/>
      <c r="K116" s="35"/>
      <c r="L116" s="31"/>
      <c r="M116" s="31"/>
      <c r="N116" s="31"/>
      <c r="O116" s="31"/>
      <c r="P116" s="31"/>
      <c r="Q116" s="31"/>
      <c r="T116" s="31"/>
      <c r="U116" s="31"/>
      <c r="V116" s="31"/>
      <c r="W116" s="31"/>
      <c r="X116" s="31"/>
      <c r="Y116" s="31"/>
      <c r="Z116" s="37"/>
      <c r="AA116" s="31"/>
      <c r="AB116" s="31"/>
    </row>
    <row r="117" spans="1:28">
      <c r="A117" s="31"/>
      <c r="B117" s="31"/>
      <c r="C117" s="31"/>
      <c r="D117" s="31"/>
      <c r="E117" s="31"/>
      <c r="F117" s="31"/>
      <c r="G117" s="31"/>
      <c r="H117" s="31"/>
      <c r="I117" s="31"/>
      <c r="J117" s="35"/>
      <c r="K117" s="35"/>
      <c r="L117" s="31"/>
      <c r="M117" s="31"/>
      <c r="N117" s="31"/>
      <c r="O117" s="31"/>
      <c r="P117" s="31"/>
      <c r="Q117" s="31"/>
      <c r="T117" s="31"/>
      <c r="U117" s="31"/>
      <c r="V117" s="31"/>
      <c r="W117" s="31"/>
      <c r="X117" s="31"/>
      <c r="Y117" s="31"/>
      <c r="Z117" s="37"/>
      <c r="AA117" s="31"/>
      <c r="AB117" s="31"/>
    </row>
    <row r="118" spans="1:28">
      <c r="A118" s="31"/>
      <c r="B118" s="31"/>
      <c r="C118" s="31"/>
      <c r="D118" s="31"/>
      <c r="E118" s="31"/>
      <c r="F118" s="31"/>
      <c r="G118" s="31"/>
      <c r="H118" s="31"/>
      <c r="I118" s="31"/>
      <c r="J118" s="35"/>
      <c r="K118" s="35"/>
      <c r="L118" s="31"/>
      <c r="M118" s="31"/>
      <c r="N118" s="31"/>
      <c r="O118" s="31"/>
      <c r="P118" s="31"/>
      <c r="Q118" s="31"/>
      <c r="T118" s="31"/>
      <c r="U118" s="31"/>
      <c r="V118" s="31"/>
      <c r="W118" s="31"/>
      <c r="X118" s="31"/>
      <c r="Y118" s="31"/>
      <c r="Z118" s="37"/>
      <c r="AA118" s="31"/>
      <c r="AB118" s="31"/>
    </row>
    <row r="119" spans="1:28">
      <c r="A119" s="31"/>
      <c r="B119" s="31"/>
      <c r="C119" s="31"/>
      <c r="D119" s="31"/>
      <c r="E119" s="31"/>
      <c r="F119" s="31"/>
      <c r="G119" s="31"/>
      <c r="H119" s="31"/>
      <c r="I119" s="31"/>
      <c r="J119" s="35"/>
      <c r="K119" s="35"/>
      <c r="L119" s="31"/>
      <c r="M119" s="31"/>
      <c r="N119" s="31"/>
      <c r="O119" s="31"/>
      <c r="P119" s="31"/>
      <c r="Q119" s="31"/>
      <c r="T119" s="31"/>
      <c r="U119" s="31"/>
      <c r="V119" s="31"/>
      <c r="W119" s="31"/>
      <c r="X119" s="31"/>
      <c r="Y119" s="31"/>
      <c r="Z119" s="37"/>
      <c r="AA119" s="31"/>
      <c r="AB119" s="31"/>
    </row>
    <row r="120" spans="1:28">
      <c r="A120" s="31"/>
      <c r="B120" s="31"/>
      <c r="C120" s="31"/>
      <c r="D120" s="31"/>
      <c r="E120" s="31"/>
      <c r="F120" s="31"/>
      <c r="G120" s="31"/>
      <c r="H120" s="31"/>
      <c r="I120" s="31"/>
      <c r="J120" s="35"/>
      <c r="K120" s="35"/>
      <c r="L120" s="31"/>
      <c r="M120" s="31"/>
      <c r="N120" s="31"/>
      <c r="O120" s="31"/>
      <c r="P120" s="31"/>
      <c r="Q120" s="31"/>
      <c r="T120" s="31"/>
      <c r="U120" s="31"/>
      <c r="V120" s="31"/>
      <c r="W120" s="31"/>
      <c r="X120" s="31"/>
      <c r="Y120" s="31"/>
      <c r="Z120" s="37"/>
      <c r="AA120" s="31"/>
      <c r="AB120" s="31"/>
    </row>
    <row r="121" spans="1:28">
      <c r="A121" s="31"/>
      <c r="B121" s="31"/>
      <c r="C121" s="31"/>
      <c r="D121" s="31"/>
      <c r="E121" s="31"/>
      <c r="F121" s="31"/>
      <c r="G121" s="31"/>
      <c r="H121" s="31"/>
      <c r="I121" s="31"/>
      <c r="J121" s="35"/>
      <c r="K121" s="35"/>
      <c r="L121" s="31"/>
      <c r="M121" s="31"/>
      <c r="N121" s="31"/>
      <c r="O121" s="31"/>
      <c r="P121" s="31"/>
      <c r="Q121" s="31"/>
      <c r="T121" s="31"/>
      <c r="U121" s="31"/>
      <c r="V121" s="31"/>
      <c r="W121" s="31"/>
      <c r="X121" s="31"/>
      <c r="Y121" s="31"/>
      <c r="Z121" s="37"/>
      <c r="AA121" s="31"/>
      <c r="AB121" s="31"/>
    </row>
    <row r="122" spans="1:28">
      <c r="A122" s="31"/>
      <c r="B122" s="31"/>
      <c r="C122" s="31"/>
      <c r="D122" s="31"/>
      <c r="E122" s="31"/>
      <c r="F122" s="31"/>
      <c r="G122" s="31"/>
      <c r="H122" s="31"/>
      <c r="I122" s="31"/>
      <c r="J122" s="35"/>
      <c r="K122" s="35"/>
      <c r="L122" s="31"/>
      <c r="M122" s="31"/>
      <c r="N122" s="31"/>
      <c r="O122" s="31"/>
      <c r="P122" s="31"/>
      <c r="Q122" s="31"/>
      <c r="T122" s="31"/>
      <c r="U122" s="31"/>
      <c r="V122" s="31"/>
      <c r="W122" s="31"/>
      <c r="X122" s="31"/>
      <c r="Y122" s="31"/>
      <c r="Z122" s="37"/>
      <c r="AA122" s="31"/>
      <c r="AB122" s="31"/>
    </row>
    <row r="123" spans="1:28">
      <c r="A123" s="31"/>
      <c r="B123" s="31"/>
      <c r="C123" s="31"/>
      <c r="D123" s="31"/>
      <c r="E123" s="31"/>
      <c r="F123" s="31"/>
      <c r="G123" s="31"/>
      <c r="H123" s="31"/>
      <c r="I123" s="31"/>
      <c r="J123" s="35"/>
      <c r="K123" s="35"/>
      <c r="L123" s="31"/>
      <c r="M123" s="31"/>
      <c r="N123" s="31"/>
      <c r="O123" s="31"/>
      <c r="P123" s="31"/>
      <c r="Q123" s="31"/>
      <c r="T123" s="31"/>
      <c r="U123" s="31"/>
      <c r="V123" s="31"/>
      <c r="W123" s="31"/>
      <c r="X123" s="31"/>
      <c r="Y123" s="31"/>
      <c r="Z123" s="37"/>
      <c r="AA123" s="31"/>
      <c r="AB123" s="31"/>
    </row>
    <row r="124" spans="1:28">
      <c r="A124" s="31"/>
      <c r="B124" s="31"/>
      <c r="C124" s="31"/>
      <c r="D124" s="31"/>
      <c r="E124" s="31"/>
      <c r="F124" s="31"/>
      <c r="G124" s="31"/>
      <c r="H124" s="31"/>
      <c r="I124" s="31"/>
      <c r="J124" s="35"/>
      <c r="K124" s="35"/>
      <c r="L124" s="31"/>
      <c r="M124" s="31"/>
      <c r="N124" s="31"/>
      <c r="O124" s="31"/>
      <c r="P124" s="31"/>
      <c r="Q124" s="31"/>
      <c r="T124" s="31"/>
      <c r="U124" s="31"/>
      <c r="V124" s="31"/>
      <c r="W124" s="31"/>
      <c r="X124" s="31"/>
      <c r="Y124" s="31"/>
      <c r="Z124" s="37"/>
      <c r="AA124" s="31"/>
      <c r="AB124" s="31"/>
    </row>
    <row r="125" spans="1:28">
      <c r="A125" s="31"/>
      <c r="B125" s="31"/>
      <c r="C125" s="31"/>
      <c r="D125" s="31"/>
      <c r="E125" s="31"/>
      <c r="F125" s="31"/>
      <c r="G125" s="31"/>
      <c r="H125" s="31"/>
      <c r="I125" s="31"/>
      <c r="J125" s="35"/>
      <c r="K125" s="35"/>
      <c r="L125" s="31"/>
      <c r="M125" s="31"/>
      <c r="N125" s="31"/>
      <c r="O125" s="31"/>
      <c r="P125" s="31"/>
      <c r="Q125" s="31"/>
      <c r="T125" s="31"/>
      <c r="U125" s="31"/>
      <c r="V125" s="31"/>
      <c r="W125" s="31"/>
      <c r="X125" s="31"/>
      <c r="Y125" s="31"/>
      <c r="Z125" s="37"/>
      <c r="AA125" s="31"/>
      <c r="AB125" s="31"/>
    </row>
    <row r="126" spans="1:28">
      <c r="A126" s="31"/>
      <c r="B126" s="31"/>
      <c r="C126" s="31"/>
      <c r="D126" s="31"/>
      <c r="E126" s="31"/>
      <c r="F126" s="31"/>
      <c r="G126" s="31"/>
      <c r="H126" s="31"/>
      <c r="I126" s="31"/>
      <c r="J126" s="35"/>
      <c r="K126" s="35"/>
      <c r="L126" s="31"/>
      <c r="M126" s="31"/>
      <c r="N126" s="31"/>
      <c r="O126" s="31"/>
      <c r="P126" s="31"/>
      <c r="Q126" s="31"/>
      <c r="T126" s="31"/>
      <c r="U126" s="31"/>
      <c r="V126" s="31"/>
      <c r="W126" s="31"/>
      <c r="X126" s="31"/>
      <c r="Y126" s="31"/>
      <c r="Z126" s="37"/>
      <c r="AA126" s="31"/>
      <c r="AB126" s="31"/>
    </row>
    <row r="127" spans="1:28">
      <c r="A127" s="31"/>
      <c r="B127" s="31"/>
      <c r="C127" s="31"/>
      <c r="D127" s="31"/>
      <c r="E127" s="31"/>
      <c r="F127" s="31"/>
      <c r="G127" s="31"/>
      <c r="H127" s="31"/>
      <c r="I127" s="31"/>
      <c r="J127" s="35"/>
      <c r="K127" s="35"/>
      <c r="L127" s="31"/>
      <c r="M127" s="31"/>
      <c r="N127" s="31"/>
      <c r="O127" s="31"/>
      <c r="P127" s="31"/>
      <c r="Q127" s="31"/>
      <c r="T127" s="31"/>
      <c r="U127" s="31"/>
      <c r="V127" s="31"/>
      <c r="W127" s="31"/>
      <c r="X127" s="31"/>
      <c r="Y127" s="31"/>
      <c r="Z127" s="37"/>
      <c r="AA127" s="31"/>
      <c r="AB127" s="31"/>
    </row>
    <row r="128" spans="1:28">
      <c r="A128" s="31"/>
      <c r="B128" s="31"/>
      <c r="C128" s="31"/>
      <c r="D128" s="31"/>
      <c r="E128" s="31"/>
      <c r="F128" s="31"/>
      <c r="G128" s="31"/>
      <c r="H128" s="31"/>
      <c r="I128" s="31"/>
      <c r="J128" s="35"/>
      <c r="K128" s="35"/>
      <c r="L128" s="31"/>
      <c r="M128" s="31"/>
      <c r="N128" s="31"/>
      <c r="O128" s="31"/>
      <c r="P128" s="31"/>
      <c r="Q128" s="31"/>
      <c r="T128" s="31"/>
      <c r="U128" s="31"/>
      <c r="V128" s="31"/>
      <c r="W128" s="31"/>
      <c r="X128" s="31"/>
      <c r="Y128" s="31"/>
      <c r="Z128" s="37"/>
      <c r="AA128" s="31"/>
      <c r="AB128" s="31"/>
    </row>
    <row r="129" spans="1:28">
      <c r="A129" s="31"/>
      <c r="B129" s="31"/>
      <c r="C129" s="31"/>
      <c r="D129" s="31"/>
      <c r="E129" s="31"/>
      <c r="F129" s="31"/>
      <c r="G129" s="31"/>
      <c r="H129" s="31"/>
      <c r="I129" s="31"/>
      <c r="J129" s="35"/>
      <c r="K129" s="35"/>
      <c r="L129" s="31"/>
      <c r="M129" s="31"/>
      <c r="N129" s="31"/>
      <c r="O129" s="31"/>
      <c r="P129" s="31"/>
      <c r="Q129" s="31"/>
      <c r="T129" s="31"/>
      <c r="U129" s="31"/>
      <c r="V129" s="31"/>
      <c r="W129" s="31"/>
      <c r="X129" s="31"/>
      <c r="Y129" s="31"/>
      <c r="Z129" s="37"/>
      <c r="AA129" s="31"/>
      <c r="AB129" s="31"/>
    </row>
    <row r="130" spans="1:28">
      <c r="A130" s="31"/>
      <c r="B130" s="31"/>
      <c r="C130" s="31"/>
      <c r="D130" s="31"/>
      <c r="E130" s="31"/>
      <c r="F130" s="31"/>
      <c r="G130" s="31"/>
      <c r="H130" s="31"/>
      <c r="I130" s="31"/>
      <c r="J130" s="35"/>
      <c r="K130" s="35"/>
      <c r="L130" s="31"/>
      <c r="M130" s="31"/>
      <c r="N130" s="31"/>
      <c r="O130" s="31"/>
      <c r="P130" s="31"/>
      <c r="Q130" s="31"/>
      <c r="T130" s="31"/>
      <c r="U130" s="31"/>
      <c r="V130" s="31"/>
      <c r="W130" s="31"/>
      <c r="X130" s="31"/>
      <c r="Y130" s="31"/>
      <c r="Z130" s="37"/>
      <c r="AA130" s="31"/>
      <c r="AB130" s="31"/>
    </row>
    <row r="131" spans="1:28">
      <c r="A131" s="31"/>
      <c r="B131" s="31"/>
      <c r="C131" s="31"/>
      <c r="D131" s="31"/>
      <c r="E131" s="31"/>
      <c r="F131" s="31"/>
      <c r="G131" s="31"/>
      <c r="H131" s="31"/>
      <c r="I131" s="31"/>
      <c r="J131" s="35"/>
      <c r="K131" s="35"/>
      <c r="L131" s="31"/>
      <c r="M131" s="31"/>
      <c r="N131" s="31"/>
      <c r="O131" s="31"/>
      <c r="P131" s="31"/>
      <c r="Q131" s="31"/>
      <c r="T131" s="31"/>
      <c r="U131" s="31"/>
      <c r="V131" s="31"/>
      <c r="W131" s="31"/>
      <c r="X131" s="31"/>
      <c r="Y131" s="31"/>
      <c r="Z131" s="37"/>
      <c r="AA131" s="31"/>
      <c r="AB131" s="31"/>
    </row>
    <row r="132" spans="1:28">
      <c r="A132" s="31"/>
      <c r="B132" s="31"/>
      <c r="C132" s="31"/>
      <c r="D132" s="31"/>
      <c r="E132" s="31"/>
      <c r="F132" s="31"/>
      <c r="G132" s="31"/>
      <c r="H132" s="31"/>
      <c r="I132" s="31"/>
      <c r="J132" s="35"/>
      <c r="K132" s="35"/>
      <c r="L132" s="31"/>
      <c r="M132" s="31"/>
      <c r="N132" s="31"/>
      <c r="O132" s="31"/>
      <c r="P132" s="31"/>
      <c r="Q132" s="31"/>
      <c r="T132" s="31"/>
      <c r="U132" s="31"/>
      <c r="V132" s="31"/>
      <c r="W132" s="31"/>
      <c r="X132" s="31"/>
      <c r="Y132" s="31"/>
      <c r="Z132" s="37"/>
      <c r="AA132" s="31"/>
      <c r="AB132" s="31"/>
    </row>
    <row r="133" spans="1:28">
      <c r="A133" s="31"/>
      <c r="B133" s="31"/>
      <c r="C133" s="31"/>
      <c r="D133" s="31"/>
      <c r="E133" s="31"/>
      <c r="F133" s="31"/>
      <c r="G133" s="31"/>
      <c r="H133" s="31"/>
      <c r="I133" s="31"/>
      <c r="J133" s="35"/>
      <c r="K133" s="35"/>
      <c r="L133" s="31"/>
      <c r="M133" s="31"/>
      <c r="N133" s="31"/>
      <c r="O133" s="31"/>
      <c r="P133" s="31"/>
      <c r="Q133" s="31"/>
      <c r="T133" s="31"/>
      <c r="U133" s="31"/>
      <c r="V133" s="31"/>
      <c r="W133" s="31"/>
      <c r="X133" s="31"/>
      <c r="Y133" s="31"/>
      <c r="Z133" s="37"/>
      <c r="AA133" s="31"/>
      <c r="AB133" s="31"/>
    </row>
    <row r="134" spans="1:28">
      <c r="A134" s="31"/>
      <c r="B134" s="31"/>
      <c r="C134" s="31"/>
      <c r="D134" s="31"/>
      <c r="E134" s="31"/>
      <c r="F134" s="31"/>
      <c r="G134" s="31"/>
      <c r="H134" s="31"/>
      <c r="I134" s="31"/>
      <c r="J134" s="35"/>
      <c r="K134" s="35"/>
      <c r="L134" s="31"/>
      <c r="M134" s="31"/>
      <c r="N134" s="31"/>
      <c r="O134" s="31"/>
      <c r="P134" s="31"/>
      <c r="Q134" s="31"/>
      <c r="T134" s="31"/>
      <c r="U134" s="31"/>
      <c r="V134" s="31"/>
      <c r="W134" s="31"/>
      <c r="X134" s="31"/>
      <c r="Y134" s="31"/>
      <c r="Z134" s="37"/>
      <c r="AA134" s="31"/>
      <c r="AB134" s="31"/>
    </row>
    <row r="135" spans="1:28">
      <c r="A135" s="31"/>
      <c r="B135" s="31"/>
      <c r="C135" s="31"/>
      <c r="D135" s="31"/>
      <c r="E135" s="31"/>
      <c r="F135" s="31"/>
      <c r="G135" s="31"/>
      <c r="H135" s="31"/>
      <c r="I135" s="31"/>
      <c r="J135" s="35"/>
      <c r="K135" s="35"/>
      <c r="L135" s="31"/>
      <c r="M135" s="31"/>
      <c r="N135" s="31"/>
      <c r="O135" s="31"/>
      <c r="P135" s="31"/>
      <c r="Q135" s="31"/>
      <c r="T135" s="31"/>
      <c r="U135" s="31"/>
      <c r="V135" s="31"/>
      <c r="W135" s="31"/>
      <c r="X135" s="31"/>
      <c r="Y135" s="31"/>
      <c r="Z135" s="37"/>
      <c r="AA135" s="31"/>
      <c r="AB135" s="31"/>
    </row>
    <row r="136" spans="1:28">
      <c r="A136" s="31"/>
      <c r="B136" s="31"/>
      <c r="C136" s="31"/>
      <c r="D136" s="31"/>
      <c r="E136" s="31"/>
      <c r="F136" s="31"/>
      <c r="G136" s="31"/>
      <c r="H136" s="31"/>
      <c r="I136" s="31"/>
      <c r="J136" s="35"/>
      <c r="K136" s="35"/>
      <c r="L136" s="31"/>
      <c r="M136" s="31"/>
      <c r="N136" s="31"/>
      <c r="O136" s="31"/>
      <c r="P136" s="31"/>
      <c r="Q136" s="31"/>
      <c r="T136" s="31"/>
      <c r="U136" s="31"/>
      <c r="V136" s="31"/>
      <c r="W136" s="31"/>
      <c r="X136" s="31"/>
      <c r="Y136" s="31"/>
      <c r="Z136" s="37"/>
      <c r="AA136" s="31"/>
      <c r="AB136" s="31"/>
    </row>
    <row r="137" spans="1:28">
      <c r="A137" s="31"/>
      <c r="B137" s="31"/>
      <c r="C137" s="31"/>
      <c r="D137" s="31"/>
      <c r="E137" s="31"/>
      <c r="F137" s="31"/>
      <c r="G137" s="31"/>
      <c r="H137" s="31"/>
      <c r="I137" s="31"/>
      <c r="J137" s="35"/>
      <c r="K137" s="35"/>
      <c r="L137" s="31"/>
      <c r="M137" s="31"/>
      <c r="N137" s="31"/>
      <c r="O137" s="31"/>
      <c r="P137" s="31"/>
      <c r="Q137" s="31"/>
      <c r="T137" s="31"/>
      <c r="U137" s="31"/>
      <c r="V137" s="31"/>
      <c r="W137" s="31"/>
      <c r="X137" s="31"/>
      <c r="Y137" s="31"/>
      <c r="Z137" s="37"/>
      <c r="AA137" s="31"/>
      <c r="AB137" s="31"/>
    </row>
    <row r="138" spans="1:28">
      <c r="A138" s="31"/>
      <c r="B138" s="31"/>
      <c r="C138" s="31"/>
      <c r="D138" s="31"/>
      <c r="E138" s="31"/>
      <c r="F138" s="31"/>
      <c r="G138" s="31"/>
      <c r="H138" s="31"/>
      <c r="I138" s="31"/>
      <c r="J138" s="35"/>
      <c r="K138" s="35"/>
      <c r="L138" s="31"/>
      <c r="M138" s="31"/>
      <c r="N138" s="31"/>
      <c r="O138" s="31"/>
      <c r="P138" s="31"/>
      <c r="Q138" s="31"/>
      <c r="T138" s="31"/>
      <c r="U138" s="31"/>
      <c r="V138" s="31"/>
      <c r="W138" s="31"/>
      <c r="X138" s="31"/>
      <c r="Y138" s="31"/>
      <c r="Z138" s="37"/>
      <c r="AA138" s="31"/>
      <c r="AB138" s="31"/>
    </row>
    <row r="139" spans="1:28">
      <c r="A139" s="31"/>
      <c r="B139" s="31"/>
      <c r="C139" s="31"/>
      <c r="D139" s="31"/>
      <c r="E139" s="31"/>
      <c r="F139" s="31"/>
      <c r="G139" s="31"/>
      <c r="H139" s="31"/>
      <c r="I139" s="31"/>
      <c r="J139" s="35"/>
      <c r="K139" s="35"/>
      <c r="L139" s="31"/>
      <c r="M139" s="31"/>
      <c r="N139" s="31"/>
      <c r="O139" s="31"/>
      <c r="P139" s="31"/>
      <c r="Q139" s="31"/>
      <c r="T139" s="31"/>
      <c r="U139" s="31"/>
      <c r="V139" s="31"/>
      <c r="W139" s="31"/>
      <c r="X139" s="31"/>
      <c r="Y139" s="31"/>
      <c r="Z139" s="37"/>
      <c r="AA139" s="31"/>
      <c r="AB139" s="31"/>
    </row>
    <row r="140" spans="1:28">
      <c r="A140" s="31"/>
      <c r="B140" s="31"/>
      <c r="C140" s="31"/>
      <c r="D140" s="31"/>
      <c r="E140" s="31"/>
      <c r="F140" s="31"/>
      <c r="G140" s="31"/>
      <c r="H140" s="31"/>
      <c r="I140" s="31"/>
      <c r="J140" s="35"/>
      <c r="K140" s="35"/>
      <c r="L140" s="31"/>
      <c r="M140" s="31"/>
      <c r="N140" s="31"/>
      <c r="O140" s="31"/>
      <c r="P140" s="31"/>
      <c r="Q140" s="31"/>
      <c r="T140" s="31"/>
      <c r="U140" s="31"/>
      <c r="V140" s="31"/>
      <c r="W140" s="31"/>
      <c r="X140" s="31"/>
      <c r="Y140" s="31"/>
      <c r="Z140" s="37"/>
      <c r="AA140" s="31"/>
      <c r="AB140" s="31"/>
    </row>
    <row r="141" spans="1:28">
      <c r="A141" s="31"/>
      <c r="B141" s="31"/>
      <c r="C141" s="31"/>
      <c r="D141" s="31"/>
      <c r="E141" s="31"/>
      <c r="F141" s="31"/>
      <c r="G141" s="31"/>
      <c r="H141" s="31"/>
      <c r="I141" s="31"/>
      <c r="J141" s="35"/>
      <c r="K141" s="35"/>
      <c r="L141" s="31"/>
      <c r="M141" s="31"/>
      <c r="N141" s="31"/>
      <c r="O141" s="31"/>
      <c r="P141" s="31"/>
      <c r="Q141" s="31"/>
      <c r="T141" s="31"/>
      <c r="U141" s="31"/>
      <c r="V141" s="31"/>
      <c r="W141" s="31"/>
      <c r="X141" s="31"/>
      <c r="Y141" s="31"/>
      <c r="Z141" s="37"/>
      <c r="AA141" s="31"/>
      <c r="AB141" s="31"/>
    </row>
    <row r="142" spans="1:28">
      <c r="A142" s="31"/>
      <c r="B142" s="31"/>
      <c r="C142" s="31"/>
      <c r="D142" s="31"/>
      <c r="E142" s="31"/>
      <c r="F142" s="31"/>
      <c r="G142" s="31"/>
      <c r="H142" s="31"/>
      <c r="I142" s="31"/>
      <c r="J142" s="35"/>
      <c r="K142" s="35"/>
      <c r="L142" s="31"/>
      <c r="M142" s="31"/>
      <c r="N142" s="31"/>
      <c r="O142" s="31"/>
      <c r="P142" s="31"/>
      <c r="Q142" s="31"/>
      <c r="T142" s="31"/>
      <c r="U142" s="31"/>
      <c r="V142" s="31"/>
      <c r="W142" s="31"/>
      <c r="X142" s="31"/>
      <c r="Y142" s="31"/>
      <c r="Z142" s="37"/>
      <c r="AA142" s="31"/>
      <c r="AB142" s="31"/>
    </row>
    <row r="143" spans="1:28">
      <c r="A143" s="31"/>
      <c r="B143" s="31"/>
      <c r="C143" s="31"/>
      <c r="D143" s="31"/>
      <c r="E143" s="31"/>
      <c r="F143" s="31"/>
      <c r="G143" s="31"/>
      <c r="H143" s="31"/>
      <c r="I143" s="31"/>
      <c r="J143" s="35"/>
      <c r="K143" s="35"/>
      <c r="L143" s="31"/>
      <c r="M143" s="31"/>
      <c r="N143" s="31"/>
      <c r="O143" s="31"/>
      <c r="P143" s="31"/>
      <c r="Q143" s="31"/>
      <c r="T143" s="31"/>
      <c r="U143" s="31"/>
      <c r="V143" s="31"/>
      <c r="W143" s="31"/>
      <c r="X143" s="31"/>
      <c r="Y143" s="31"/>
      <c r="Z143" s="37"/>
      <c r="AA143" s="31"/>
      <c r="AB143" s="31"/>
    </row>
    <row r="144" spans="1:28">
      <c r="A144" s="31"/>
      <c r="B144" s="31"/>
      <c r="C144" s="31"/>
      <c r="D144" s="31"/>
      <c r="E144" s="31"/>
      <c r="F144" s="31"/>
      <c r="G144" s="31"/>
      <c r="H144" s="31"/>
      <c r="I144" s="31"/>
      <c r="J144" s="35"/>
      <c r="K144" s="35"/>
      <c r="L144" s="31"/>
      <c r="M144" s="31"/>
      <c r="N144" s="31"/>
      <c r="O144" s="31"/>
      <c r="P144" s="31"/>
      <c r="Q144" s="31"/>
      <c r="T144" s="31"/>
      <c r="U144" s="31"/>
      <c r="V144" s="31"/>
      <c r="W144" s="31"/>
      <c r="X144" s="31"/>
      <c r="Y144" s="31"/>
      <c r="Z144" s="37"/>
      <c r="AA144" s="31"/>
      <c r="AB144" s="31"/>
    </row>
    <row r="145" spans="1:28">
      <c r="A145" s="31"/>
      <c r="B145" s="31"/>
      <c r="C145" s="31"/>
      <c r="D145" s="31"/>
      <c r="E145" s="31"/>
      <c r="F145" s="31"/>
      <c r="G145" s="31"/>
      <c r="H145" s="31"/>
      <c r="I145" s="31"/>
      <c r="J145" s="35"/>
      <c r="K145" s="35"/>
      <c r="L145" s="31"/>
      <c r="M145" s="31"/>
      <c r="N145" s="31"/>
      <c r="O145" s="31"/>
      <c r="P145" s="31"/>
      <c r="Q145" s="31"/>
      <c r="T145" s="31"/>
      <c r="U145" s="31"/>
      <c r="V145" s="31"/>
      <c r="W145" s="31"/>
      <c r="X145" s="31"/>
      <c r="Y145" s="31"/>
      <c r="Z145" s="37"/>
      <c r="AA145" s="31"/>
      <c r="AB145" s="31"/>
    </row>
    <row r="146" spans="1:28">
      <c r="A146" s="31"/>
      <c r="B146" s="31"/>
      <c r="C146" s="31"/>
      <c r="D146" s="31"/>
      <c r="E146" s="31"/>
      <c r="F146" s="31"/>
      <c r="G146" s="31"/>
      <c r="H146" s="31"/>
      <c r="I146" s="31"/>
      <c r="J146" s="35"/>
      <c r="K146" s="35"/>
      <c r="L146" s="31"/>
      <c r="M146" s="31"/>
      <c r="N146" s="31"/>
      <c r="O146" s="31"/>
      <c r="P146" s="31"/>
      <c r="Q146" s="31"/>
      <c r="T146" s="31"/>
      <c r="U146" s="31"/>
      <c r="V146" s="31"/>
      <c r="W146" s="31"/>
      <c r="X146" s="31"/>
      <c r="Y146" s="31"/>
      <c r="Z146" s="37"/>
      <c r="AA146" s="31"/>
      <c r="AB146" s="31"/>
    </row>
    <row r="147" spans="1:28">
      <c r="A147" s="31"/>
      <c r="B147" s="31"/>
      <c r="C147" s="31"/>
      <c r="D147" s="31"/>
      <c r="E147" s="31"/>
      <c r="F147" s="31"/>
      <c r="G147" s="31"/>
      <c r="H147" s="31"/>
      <c r="I147" s="31"/>
      <c r="J147" s="35"/>
      <c r="K147" s="35"/>
      <c r="L147" s="31"/>
      <c r="M147" s="31"/>
      <c r="N147" s="31"/>
      <c r="O147" s="31"/>
      <c r="P147" s="31"/>
      <c r="Q147" s="31"/>
      <c r="T147" s="31"/>
      <c r="U147" s="31"/>
      <c r="V147" s="31"/>
      <c r="W147" s="31"/>
      <c r="X147" s="31"/>
      <c r="Y147" s="31"/>
      <c r="Z147" s="37"/>
      <c r="AA147" s="31"/>
      <c r="AB147" s="31"/>
    </row>
    <row r="148" spans="1:28">
      <c r="A148" s="31"/>
      <c r="B148" s="31"/>
      <c r="C148" s="31"/>
      <c r="D148" s="31"/>
      <c r="E148" s="31"/>
      <c r="F148" s="31"/>
      <c r="G148" s="31"/>
      <c r="H148" s="31"/>
      <c r="I148" s="31"/>
      <c r="J148" s="35"/>
      <c r="K148" s="35"/>
      <c r="L148" s="31"/>
      <c r="M148" s="31"/>
      <c r="N148" s="31"/>
      <c r="O148" s="31"/>
      <c r="P148" s="31"/>
      <c r="Q148" s="31"/>
      <c r="T148" s="31"/>
      <c r="U148" s="31"/>
      <c r="V148" s="31"/>
      <c r="W148" s="31"/>
      <c r="X148" s="31"/>
      <c r="Y148" s="31"/>
      <c r="Z148" s="37"/>
      <c r="AA148" s="31"/>
      <c r="AB148" s="31"/>
    </row>
    <row r="149" spans="1:28">
      <c r="A149" s="31"/>
      <c r="B149" s="31"/>
      <c r="C149" s="31"/>
      <c r="D149" s="31"/>
      <c r="E149" s="31"/>
      <c r="F149" s="31"/>
      <c r="G149" s="31"/>
      <c r="H149" s="31"/>
      <c r="I149" s="31"/>
      <c r="J149" s="35"/>
      <c r="K149" s="35"/>
      <c r="L149" s="31"/>
      <c r="M149" s="31"/>
      <c r="N149" s="31"/>
      <c r="O149" s="31"/>
      <c r="P149" s="31"/>
      <c r="Q149" s="31"/>
      <c r="T149" s="31"/>
      <c r="U149" s="31"/>
      <c r="V149" s="31"/>
      <c r="W149" s="31"/>
      <c r="X149" s="31"/>
      <c r="Y149" s="31"/>
      <c r="Z149" s="37"/>
      <c r="AA149" s="31"/>
      <c r="AB149" s="31"/>
    </row>
    <row r="150" spans="1:28">
      <c r="A150" s="31"/>
      <c r="B150" s="31"/>
      <c r="C150" s="31"/>
      <c r="D150" s="31"/>
      <c r="E150" s="31"/>
      <c r="F150" s="31"/>
      <c r="G150" s="31"/>
      <c r="H150" s="31"/>
      <c r="I150" s="31"/>
      <c r="J150" s="35"/>
      <c r="K150" s="35"/>
      <c r="L150" s="31"/>
      <c r="M150" s="31"/>
      <c r="N150" s="31"/>
      <c r="O150" s="31"/>
      <c r="P150" s="31"/>
      <c r="Q150" s="31"/>
      <c r="T150" s="31"/>
      <c r="U150" s="31"/>
      <c r="V150" s="31"/>
      <c r="W150" s="31"/>
      <c r="X150" s="31"/>
      <c r="Y150" s="31"/>
      <c r="Z150" s="37"/>
      <c r="AA150" s="31"/>
      <c r="AB150" s="31"/>
    </row>
    <row r="151" spans="1:28">
      <c r="A151" s="31"/>
      <c r="B151" s="31"/>
      <c r="C151" s="31"/>
      <c r="D151" s="31"/>
      <c r="E151" s="31"/>
      <c r="F151" s="31"/>
      <c r="G151" s="31"/>
      <c r="H151" s="31"/>
      <c r="I151" s="31"/>
      <c r="J151" s="35"/>
      <c r="K151" s="35"/>
      <c r="L151" s="31"/>
      <c r="M151" s="31"/>
      <c r="N151" s="31"/>
      <c r="O151" s="31"/>
      <c r="P151" s="31"/>
      <c r="Q151" s="31"/>
      <c r="T151" s="31"/>
      <c r="U151" s="31"/>
      <c r="V151" s="31"/>
      <c r="W151" s="31"/>
      <c r="X151" s="31"/>
      <c r="Y151" s="31"/>
      <c r="Z151" s="37"/>
      <c r="AA151" s="31"/>
      <c r="AB151" s="31"/>
    </row>
    <row r="152" spans="1:28">
      <c r="A152" s="31"/>
      <c r="B152" s="31"/>
      <c r="C152" s="31"/>
      <c r="D152" s="31"/>
      <c r="E152" s="31"/>
      <c r="F152" s="31"/>
      <c r="G152" s="31"/>
      <c r="H152" s="31"/>
      <c r="I152" s="31"/>
      <c r="J152" s="35"/>
      <c r="K152" s="35"/>
      <c r="L152" s="31"/>
      <c r="M152" s="31"/>
      <c r="N152" s="31"/>
      <c r="O152" s="31"/>
      <c r="P152" s="31"/>
      <c r="Q152" s="31"/>
      <c r="T152" s="31"/>
      <c r="U152" s="31"/>
      <c r="V152" s="31"/>
      <c r="W152" s="31"/>
      <c r="X152" s="31"/>
      <c r="Y152" s="31"/>
      <c r="Z152" s="37"/>
      <c r="AA152" s="31"/>
      <c r="AB152" s="31"/>
    </row>
    <row r="153" spans="1:28">
      <c r="A153" s="31"/>
      <c r="B153" s="31"/>
      <c r="C153" s="31"/>
      <c r="D153" s="31"/>
      <c r="E153" s="31"/>
      <c r="F153" s="31"/>
      <c r="G153" s="31"/>
      <c r="H153" s="31"/>
      <c r="I153" s="31"/>
      <c r="J153" s="35"/>
      <c r="K153" s="35"/>
      <c r="L153" s="31"/>
      <c r="M153" s="31"/>
      <c r="N153" s="31"/>
      <c r="O153" s="31"/>
      <c r="P153" s="31"/>
      <c r="Q153" s="31"/>
      <c r="T153" s="31"/>
      <c r="U153" s="31"/>
      <c r="V153" s="31"/>
      <c r="W153" s="31"/>
      <c r="X153" s="31"/>
      <c r="Y153" s="31"/>
      <c r="Z153" s="37"/>
      <c r="AA153" s="31"/>
      <c r="AB153" s="31"/>
    </row>
    <row r="154" spans="1:28">
      <c r="A154" s="31"/>
      <c r="B154" s="31"/>
      <c r="C154" s="31"/>
      <c r="D154" s="31"/>
      <c r="E154" s="31"/>
      <c r="F154" s="31"/>
      <c r="G154" s="31"/>
      <c r="H154" s="31"/>
      <c r="I154" s="31"/>
      <c r="J154" s="35"/>
      <c r="K154" s="35"/>
      <c r="L154" s="31"/>
      <c r="M154" s="31"/>
      <c r="N154" s="31"/>
      <c r="O154" s="31"/>
      <c r="P154" s="31"/>
      <c r="Q154" s="31"/>
      <c r="T154" s="31"/>
      <c r="U154" s="31"/>
      <c r="V154" s="31"/>
      <c r="W154" s="31"/>
      <c r="X154" s="31"/>
      <c r="Y154" s="31"/>
      <c r="Z154" s="37"/>
      <c r="AA154" s="31"/>
      <c r="AB154" s="31"/>
    </row>
    <row r="155" spans="1:28">
      <c r="A155" s="31"/>
      <c r="B155" s="31"/>
      <c r="C155" s="31"/>
      <c r="D155" s="31"/>
      <c r="E155" s="31"/>
      <c r="F155" s="31"/>
      <c r="G155" s="31"/>
      <c r="H155" s="31"/>
      <c r="I155" s="31"/>
      <c r="J155" s="35"/>
      <c r="K155" s="35"/>
      <c r="L155" s="31"/>
      <c r="M155" s="31"/>
      <c r="N155" s="31"/>
      <c r="O155" s="31"/>
      <c r="P155" s="31"/>
      <c r="Q155" s="31"/>
      <c r="T155" s="31"/>
      <c r="U155" s="31"/>
      <c r="V155" s="31"/>
      <c r="W155" s="31"/>
      <c r="X155" s="31"/>
      <c r="Y155" s="31"/>
      <c r="Z155" s="37"/>
      <c r="AA155" s="31"/>
      <c r="AB155" s="31"/>
    </row>
    <row r="156" spans="1:28">
      <c r="A156" s="31"/>
      <c r="B156" s="31"/>
      <c r="C156" s="31"/>
      <c r="D156" s="31"/>
      <c r="E156" s="31"/>
      <c r="F156" s="31"/>
      <c r="G156" s="31"/>
      <c r="H156" s="31"/>
      <c r="I156" s="31"/>
      <c r="J156" s="35"/>
      <c r="K156" s="35"/>
      <c r="L156" s="31"/>
      <c r="M156" s="31"/>
      <c r="N156" s="31"/>
      <c r="O156" s="31"/>
      <c r="P156" s="31"/>
      <c r="Q156" s="31"/>
      <c r="T156" s="31"/>
      <c r="U156" s="31"/>
      <c r="V156" s="31"/>
      <c r="W156" s="31"/>
      <c r="X156" s="31"/>
      <c r="Y156" s="31"/>
      <c r="Z156" s="37"/>
      <c r="AA156" s="31"/>
      <c r="AB156" s="31"/>
    </row>
    <row r="157" spans="1:28">
      <c r="A157" s="31"/>
      <c r="B157" s="31"/>
      <c r="C157" s="31"/>
      <c r="D157" s="31"/>
      <c r="E157" s="31"/>
      <c r="F157" s="31"/>
      <c r="G157" s="31"/>
      <c r="H157" s="31"/>
      <c r="I157" s="31"/>
      <c r="J157" s="35"/>
      <c r="K157" s="35"/>
      <c r="L157" s="31"/>
      <c r="M157" s="31"/>
      <c r="N157" s="31"/>
      <c r="O157" s="31"/>
      <c r="P157" s="31"/>
      <c r="Q157" s="31"/>
      <c r="T157" s="31"/>
      <c r="U157" s="31"/>
      <c r="V157" s="31"/>
      <c r="W157" s="31"/>
      <c r="X157" s="31"/>
      <c r="Y157" s="31"/>
      <c r="Z157" s="37"/>
      <c r="AA157" s="31"/>
      <c r="AB157" s="31"/>
    </row>
    <row r="158" spans="1:28">
      <c r="A158" s="31"/>
      <c r="B158" s="31"/>
      <c r="C158" s="31"/>
      <c r="D158" s="31"/>
      <c r="E158" s="31"/>
      <c r="F158" s="31"/>
      <c r="G158" s="31"/>
      <c r="H158" s="31"/>
      <c r="I158" s="31"/>
      <c r="J158" s="35"/>
      <c r="K158" s="35"/>
      <c r="L158" s="31"/>
      <c r="M158" s="31"/>
      <c r="N158" s="31"/>
      <c r="O158" s="31"/>
      <c r="P158" s="31"/>
      <c r="Q158" s="31"/>
      <c r="T158" s="31"/>
      <c r="U158" s="31"/>
      <c r="V158" s="31"/>
      <c r="W158" s="31"/>
      <c r="X158" s="31"/>
      <c r="Y158" s="31"/>
      <c r="Z158" s="37"/>
      <c r="AA158" s="31"/>
      <c r="AB158" s="31"/>
    </row>
    <row r="159" spans="1:28">
      <c r="A159" s="31"/>
      <c r="B159" s="31"/>
      <c r="C159" s="31"/>
      <c r="D159" s="31"/>
      <c r="E159" s="31"/>
      <c r="F159" s="31"/>
      <c r="G159" s="31"/>
      <c r="H159" s="31"/>
      <c r="I159" s="31"/>
      <c r="J159" s="35"/>
      <c r="K159" s="35"/>
      <c r="L159" s="31"/>
      <c r="M159" s="31"/>
      <c r="N159" s="31"/>
      <c r="O159" s="31"/>
      <c r="P159" s="31"/>
      <c r="Q159" s="31"/>
      <c r="T159" s="31"/>
      <c r="U159" s="31"/>
      <c r="V159" s="31"/>
      <c r="W159" s="31"/>
      <c r="X159" s="31"/>
      <c r="Y159" s="31"/>
      <c r="Z159" s="37"/>
      <c r="AA159" s="31"/>
      <c r="AB159" s="31"/>
    </row>
    <row r="160" spans="1:28">
      <c r="A160" s="31"/>
      <c r="B160" s="31"/>
      <c r="C160" s="31"/>
      <c r="D160" s="31"/>
      <c r="E160" s="31"/>
      <c r="F160" s="31"/>
      <c r="G160" s="31"/>
      <c r="H160" s="31"/>
      <c r="I160" s="31"/>
      <c r="J160" s="35"/>
      <c r="K160" s="35"/>
      <c r="L160" s="31"/>
      <c r="M160" s="31"/>
      <c r="N160" s="31"/>
      <c r="O160" s="31"/>
      <c r="P160" s="31"/>
      <c r="Q160" s="31"/>
      <c r="T160" s="31"/>
      <c r="U160" s="31"/>
      <c r="V160" s="31"/>
      <c r="W160" s="31"/>
      <c r="X160" s="31"/>
      <c r="Y160" s="31"/>
      <c r="Z160" s="37"/>
      <c r="AA160" s="31"/>
      <c r="AB160" s="31"/>
    </row>
    <row r="161" spans="1:28">
      <c r="A161" s="31"/>
      <c r="B161" s="31"/>
      <c r="C161" s="31"/>
      <c r="D161" s="31"/>
      <c r="E161" s="31"/>
      <c r="F161" s="31"/>
      <c r="G161" s="31"/>
      <c r="H161" s="31"/>
      <c r="I161" s="31"/>
      <c r="J161" s="35"/>
      <c r="K161" s="35"/>
      <c r="L161" s="31"/>
      <c r="M161" s="31"/>
      <c r="N161" s="31"/>
      <c r="O161" s="31"/>
      <c r="P161" s="31"/>
      <c r="Q161" s="31"/>
      <c r="T161" s="31"/>
      <c r="U161" s="31"/>
      <c r="V161" s="31"/>
      <c r="W161" s="31"/>
      <c r="X161" s="31"/>
      <c r="Y161" s="31"/>
      <c r="Z161" s="37"/>
      <c r="AA161" s="31"/>
      <c r="AB161" s="31"/>
    </row>
    <row r="162" spans="1:28">
      <c r="A162" s="31"/>
      <c r="B162" s="31"/>
      <c r="C162" s="31"/>
      <c r="D162" s="31"/>
      <c r="E162" s="31"/>
      <c r="F162" s="31"/>
      <c r="G162" s="31"/>
      <c r="H162" s="31"/>
      <c r="I162" s="31"/>
      <c r="J162" s="35"/>
      <c r="K162" s="35"/>
      <c r="L162" s="31"/>
      <c r="M162" s="31"/>
      <c r="N162" s="31"/>
      <c r="O162" s="31"/>
      <c r="P162" s="31"/>
      <c r="Q162" s="31"/>
      <c r="T162" s="31"/>
      <c r="U162" s="31"/>
      <c r="V162" s="31"/>
      <c r="W162" s="31"/>
      <c r="X162" s="31"/>
      <c r="Y162" s="31"/>
      <c r="Z162" s="37"/>
      <c r="AA162" s="31"/>
      <c r="AB162" s="31"/>
    </row>
    <row r="163" spans="1:28">
      <c r="A163" s="31"/>
      <c r="B163" s="31"/>
      <c r="C163" s="31"/>
      <c r="D163" s="31"/>
      <c r="E163" s="31"/>
      <c r="F163" s="31"/>
      <c r="G163" s="31"/>
      <c r="H163" s="31"/>
      <c r="I163" s="31"/>
      <c r="J163" s="35"/>
      <c r="K163" s="35"/>
      <c r="L163" s="31"/>
      <c r="M163" s="31"/>
      <c r="N163" s="31"/>
      <c r="O163" s="31"/>
      <c r="P163" s="31"/>
      <c r="Q163" s="31"/>
      <c r="T163" s="31"/>
      <c r="U163" s="31"/>
      <c r="V163" s="31"/>
      <c r="W163" s="31"/>
      <c r="X163" s="31"/>
      <c r="Y163" s="31"/>
      <c r="Z163" s="37"/>
      <c r="AA163" s="31"/>
      <c r="AB163" s="31"/>
    </row>
    <row r="164" spans="1:28">
      <c r="A164" s="31"/>
      <c r="B164" s="31"/>
      <c r="C164" s="31"/>
      <c r="D164" s="31"/>
      <c r="E164" s="31"/>
      <c r="F164" s="31"/>
      <c r="G164" s="31"/>
      <c r="H164" s="31"/>
      <c r="I164" s="31"/>
      <c r="J164" s="35"/>
      <c r="K164" s="35"/>
      <c r="L164" s="31"/>
      <c r="M164" s="31"/>
      <c r="N164" s="31"/>
      <c r="O164" s="31"/>
      <c r="P164" s="31"/>
      <c r="Q164" s="31"/>
      <c r="T164" s="31"/>
      <c r="U164" s="31"/>
      <c r="V164" s="31"/>
      <c r="W164" s="31"/>
      <c r="X164" s="31"/>
      <c r="Y164" s="31"/>
      <c r="Z164" s="37"/>
      <c r="AA164" s="31"/>
      <c r="AB164" s="31"/>
    </row>
    <row r="165" spans="1:28">
      <c r="A165" s="31"/>
      <c r="B165" s="31"/>
      <c r="C165" s="31"/>
      <c r="D165" s="31"/>
      <c r="E165" s="31"/>
      <c r="F165" s="31"/>
      <c r="G165" s="31"/>
      <c r="H165" s="31"/>
      <c r="I165" s="31"/>
      <c r="J165" s="35"/>
      <c r="K165" s="35"/>
      <c r="L165" s="31"/>
      <c r="M165" s="31"/>
      <c r="N165" s="31"/>
      <c r="O165" s="31"/>
      <c r="P165" s="31"/>
      <c r="Q165" s="31"/>
      <c r="T165" s="31"/>
      <c r="U165" s="31"/>
      <c r="V165" s="31"/>
      <c r="W165" s="31"/>
      <c r="X165" s="31"/>
      <c r="Y165" s="31"/>
      <c r="Z165" s="37"/>
      <c r="AA165" s="31"/>
      <c r="AB165" s="31"/>
    </row>
  </sheetData>
  <mergeCells count="77">
    <mergeCell ref="I73:I75"/>
    <mergeCell ref="J73:J75"/>
    <mergeCell ref="K73:K75"/>
    <mergeCell ref="Z86:Z106"/>
    <mergeCell ref="AA86:AA106"/>
    <mergeCell ref="X73:X75"/>
    <mergeCell ref="W73:W75"/>
    <mergeCell ref="Z73:Z75"/>
    <mergeCell ref="AA73:AA75"/>
    <mergeCell ref="X76:X85"/>
    <mergeCell ref="W76:W85"/>
    <mergeCell ref="Z76:Z85"/>
    <mergeCell ref="AA76:AA85"/>
    <mergeCell ref="W86:W106"/>
    <mergeCell ref="X86:X106"/>
    <mergeCell ref="AA13:AA26"/>
    <mergeCell ref="Z27:Z72"/>
    <mergeCell ref="X27:X72"/>
    <mergeCell ref="W27:W72"/>
    <mergeCell ref="AA27:AA72"/>
    <mergeCell ref="A86:A106"/>
    <mergeCell ref="B86:B106"/>
    <mergeCell ref="C86:C106"/>
    <mergeCell ref="D86:D106"/>
    <mergeCell ref="E86:E106"/>
    <mergeCell ref="F86:F106"/>
    <mergeCell ref="H76:H85"/>
    <mergeCell ref="I76:I85"/>
    <mergeCell ref="J76:J85"/>
    <mergeCell ref="K76:K85"/>
    <mergeCell ref="K86:K106"/>
    <mergeCell ref="J86:J106"/>
    <mergeCell ref="I86:I106"/>
    <mergeCell ref="F76:F85"/>
    <mergeCell ref="G76:G85"/>
    <mergeCell ref="G86:G106"/>
    <mergeCell ref="H86:H106"/>
    <mergeCell ref="A76:A85"/>
    <mergeCell ref="B76:B85"/>
    <mergeCell ref="C76:C85"/>
    <mergeCell ref="D76:D85"/>
    <mergeCell ref="E76:E85"/>
    <mergeCell ref="F73:F75"/>
    <mergeCell ref="G73:G75"/>
    <mergeCell ref="H73:H75"/>
    <mergeCell ref="A27:A72"/>
    <mergeCell ref="B27:B72"/>
    <mergeCell ref="C27:C72"/>
    <mergeCell ref="D27:D72"/>
    <mergeCell ref="E27:E72"/>
    <mergeCell ref="F27:F72"/>
    <mergeCell ref="A73:A75"/>
    <mergeCell ref="B73:B75"/>
    <mergeCell ref="C73:C75"/>
    <mergeCell ref="D73:D75"/>
    <mergeCell ref="E73:E75"/>
    <mergeCell ref="K27:K72"/>
    <mergeCell ref="J27:J72"/>
    <mergeCell ref="I27:I72"/>
    <mergeCell ref="G27:G72"/>
    <mergeCell ref="H27:H72"/>
    <mergeCell ref="L10:Q10"/>
    <mergeCell ref="T10:AB10"/>
    <mergeCell ref="A13:A26"/>
    <mergeCell ref="B13:B26"/>
    <mergeCell ref="C13:C26"/>
    <mergeCell ref="D13:D26"/>
    <mergeCell ref="E13:E26"/>
    <mergeCell ref="F13:F26"/>
    <mergeCell ref="G13:G26"/>
    <mergeCell ref="H13:H26"/>
    <mergeCell ref="I13:I26"/>
    <mergeCell ref="J13:J26"/>
    <mergeCell ref="K13:K26"/>
    <mergeCell ref="W13:W26"/>
    <mergeCell ref="X13:X26"/>
    <mergeCell ref="Z13:Z26"/>
  </mergeCells>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A13" sqref="A13:A14"/>
    </sheetView>
  </sheetViews>
  <sheetFormatPr defaultColWidth="9.33203125" defaultRowHeight="14.4"/>
  <cols>
    <col min="1" max="1" width="55.109375" style="11" customWidth="1"/>
    <col min="2" max="2" width="21.77734375" style="11" customWidth="1"/>
    <col min="3" max="16384" width="9.33203125" style="11"/>
  </cols>
  <sheetData>
    <row r="1" spans="1:2">
      <c r="A1" s="10" t="s">
        <v>119</v>
      </c>
      <c r="B1" s="10" t="s">
        <v>120</v>
      </c>
    </row>
    <row r="2" spans="1:2">
      <c r="A2" s="208" t="s">
        <v>121</v>
      </c>
      <c r="B2" s="210" t="s">
        <v>122</v>
      </c>
    </row>
    <row r="3" spans="1:2">
      <c r="A3" s="209"/>
      <c r="B3" s="210"/>
    </row>
    <row r="4" spans="1:2">
      <c r="A4" s="209"/>
      <c r="B4" s="210"/>
    </row>
    <row r="5" spans="1:2">
      <c r="A5" s="209"/>
      <c r="B5" s="210"/>
    </row>
    <row r="6" spans="1:2">
      <c r="A6" s="12" t="s">
        <v>123</v>
      </c>
      <c r="B6" s="13" t="s">
        <v>122</v>
      </c>
    </row>
    <row r="7" spans="1:2">
      <c r="A7" s="14" t="s">
        <v>124</v>
      </c>
      <c r="B7" s="13" t="s">
        <v>122</v>
      </c>
    </row>
    <row r="8" spans="1:2">
      <c r="A8" s="15" t="s">
        <v>125</v>
      </c>
      <c r="B8" s="13" t="s">
        <v>122</v>
      </c>
    </row>
    <row r="9" spans="1:2">
      <c r="A9" s="15" t="s">
        <v>126</v>
      </c>
      <c r="B9" s="13" t="s">
        <v>122</v>
      </c>
    </row>
    <row r="10" spans="1:2">
      <c r="A10" s="14" t="s">
        <v>127</v>
      </c>
      <c r="B10" s="13" t="s">
        <v>122</v>
      </c>
    </row>
    <row r="11" spans="1:2">
      <c r="A11" s="15" t="s">
        <v>128</v>
      </c>
      <c r="B11" s="13" t="s">
        <v>129</v>
      </c>
    </row>
    <row r="12" spans="1:2">
      <c r="A12" s="15" t="s">
        <v>130</v>
      </c>
      <c r="B12" s="16" t="s">
        <v>129</v>
      </c>
    </row>
    <row r="13" spans="1:2">
      <c r="A13" s="211" t="s">
        <v>501</v>
      </c>
      <c r="B13" s="14" t="s">
        <v>129</v>
      </c>
    </row>
    <row r="14" spans="1:2">
      <c r="A14" s="212"/>
      <c r="B14" s="14" t="s">
        <v>129</v>
      </c>
    </row>
    <row r="15" spans="1:2">
      <c r="A15" s="14"/>
      <c r="B15" s="14"/>
    </row>
  </sheetData>
  <mergeCells count="3">
    <mergeCell ref="A2:A5"/>
    <mergeCell ref="B2:B5"/>
    <mergeCell ref="A13:A14"/>
  </mergeCells>
  <phoneticPr fontId="1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workbookViewId="0">
      <selection activeCell="C1" sqref="C1:G1048576"/>
    </sheetView>
  </sheetViews>
  <sheetFormatPr defaultColWidth="9.33203125" defaultRowHeight="15" customHeight="1"/>
  <cols>
    <col min="1" max="21" width="9.33203125" style="11"/>
    <col min="22" max="22" width="30.77734375" style="11" bestFit="1" customWidth="1"/>
    <col min="23" max="16384" width="9.33203125" style="11"/>
  </cols>
  <sheetData>
    <row r="1" spans="1:23" ht="15" customHeight="1">
      <c r="A1" s="17" t="s">
        <v>131</v>
      </c>
      <c r="B1" s="17" t="s">
        <v>132</v>
      </c>
      <c r="C1" s="17" t="s">
        <v>133</v>
      </c>
      <c r="D1" s="17" t="s">
        <v>134</v>
      </c>
      <c r="E1" s="17" t="s">
        <v>135</v>
      </c>
      <c r="F1" s="17" t="s">
        <v>136</v>
      </c>
      <c r="G1" s="17" t="s">
        <v>137</v>
      </c>
      <c r="H1" s="17" t="s">
        <v>138</v>
      </c>
      <c r="I1" s="17" t="s">
        <v>139</v>
      </c>
      <c r="J1" s="17" t="s">
        <v>140</v>
      </c>
      <c r="K1" s="17" t="s">
        <v>141</v>
      </c>
      <c r="L1" s="17" t="s">
        <v>142</v>
      </c>
      <c r="M1" s="17" t="s">
        <v>143</v>
      </c>
      <c r="N1" s="17"/>
      <c r="O1" s="17"/>
      <c r="P1" s="17" t="s">
        <v>144</v>
      </c>
      <c r="Q1" s="17" t="s">
        <v>145</v>
      </c>
      <c r="R1" s="17"/>
      <c r="S1" s="17" t="s">
        <v>146</v>
      </c>
      <c r="T1" s="17"/>
      <c r="U1" s="17" t="s">
        <v>147</v>
      </c>
      <c r="V1" s="18" t="s">
        <v>148</v>
      </c>
      <c r="W1" s="18" t="s">
        <v>149</v>
      </c>
    </row>
    <row r="2" spans="1:23" ht="15" customHeight="1">
      <c r="A2" s="19" t="s">
        <v>150</v>
      </c>
      <c r="B2" s="19" t="s">
        <v>151</v>
      </c>
      <c r="C2" s="19" t="s">
        <v>152</v>
      </c>
      <c r="D2" s="19" t="s">
        <v>153</v>
      </c>
      <c r="E2" s="19" t="s">
        <v>154</v>
      </c>
      <c r="F2" s="19" t="s">
        <v>155</v>
      </c>
      <c r="G2" s="20">
        <v>2</v>
      </c>
      <c r="H2" s="19" t="s">
        <v>156</v>
      </c>
      <c r="I2" s="19" t="s">
        <v>157</v>
      </c>
      <c r="J2" s="20"/>
      <c r="K2" s="20">
        <v>10.25</v>
      </c>
      <c r="L2" s="20">
        <v>12.5</v>
      </c>
      <c r="M2" s="20">
        <v>7</v>
      </c>
      <c r="N2" s="20"/>
      <c r="O2" s="19"/>
      <c r="P2" s="19" t="s">
        <v>158</v>
      </c>
      <c r="Q2" s="20">
        <v>25</v>
      </c>
      <c r="R2" s="20"/>
      <c r="S2" s="21"/>
      <c r="T2" s="20"/>
      <c r="U2" s="19" t="s">
        <v>159</v>
      </c>
      <c r="V2" s="22" t="s">
        <v>160</v>
      </c>
      <c r="W2" s="22" t="str">
        <f>MID(P2,4,4)&amp;U2</f>
        <v>2850508</v>
      </c>
    </row>
    <row r="3" spans="1:23" ht="15" customHeight="1">
      <c r="A3" s="19" t="s">
        <v>150</v>
      </c>
      <c r="B3" s="19" t="s">
        <v>161</v>
      </c>
      <c r="C3" s="19" t="s">
        <v>162</v>
      </c>
      <c r="D3" s="19" t="s">
        <v>153</v>
      </c>
      <c r="E3" s="19" t="s">
        <v>163</v>
      </c>
      <c r="F3" s="19" t="s">
        <v>155</v>
      </c>
      <c r="G3" s="20">
        <v>2</v>
      </c>
      <c r="H3" s="19" t="s">
        <v>164</v>
      </c>
      <c r="I3" s="19" t="s">
        <v>157</v>
      </c>
      <c r="J3" s="20"/>
      <c r="K3" s="20">
        <v>10.25</v>
      </c>
      <c r="L3" s="20">
        <v>12.5</v>
      </c>
      <c r="M3" s="20">
        <v>8</v>
      </c>
      <c r="N3" s="20"/>
      <c r="O3" s="19"/>
      <c r="P3" s="19" t="s">
        <v>165</v>
      </c>
      <c r="Q3" s="20">
        <v>27.35</v>
      </c>
      <c r="R3" s="20"/>
      <c r="S3" s="21"/>
      <c r="T3" s="20"/>
      <c r="U3" s="19" t="s">
        <v>166</v>
      </c>
      <c r="V3" s="22" t="s">
        <v>167</v>
      </c>
      <c r="W3" s="22" t="str">
        <f t="shared" ref="W3:W49" si="0">MID(P3,4,4)&amp;U3</f>
        <v>2851507</v>
      </c>
    </row>
    <row r="4" spans="1:23" ht="15" customHeight="1">
      <c r="A4" s="19" t="s">
        <v>150</v>
      </c>
      <c r="B4" s="19" t="s">
        <v>168</v>
      </c>
      <c r="C4" s="19" t="s">
        <v>169</v>
      </c>
      <c r="D4" s="19" t="s">
        <v>153</v>
      </c>
      <c r="E4" s="19" t="s">
        <v>170</v>
      </c>
      <c r="F4" s="19" t="s">
        <v>155</v>
      </c>
      <c r="G4" s="20">
        <v>2</v>
      </c>
      <c r="H4" s="19" t="s">
        <v>171</v>
      </c>
      <c r="I4" s="19" t="s">
        <v>157</v>
      </c>
      <c r="J4" s="20"/>
      <c r="K4" s="20">
        <v>10.25</v>
      </c>
      <c r="L4" s="20">
        <v>12.5</v>
      </c>
      <c r="M4" s="20">
        <v>9</v>
      </c>
      <c r="N4" s="20"/>
      <c r="O4" s="19"/>
      <c r="P4" s="19" t="s">
        <v>172</v>
      </c>
      <c r="Q4" s="20">
        <v>31.59</v>
      </c>
      <c r="R4" s="20"/>
      <c r="S4" s="21"/>
      <c r="T4" s="20"/>
      <c r="U4" s="19" t="s">
        <v>173</v>
      </c>
      <c r="V4" s="22" t="s">
        <v>174</v>
      </c>
      <c r="W4" s="22" t="str">
        <f t="shared" si="0"/>
        <v>2852506</v>
      </c>
    </row>
    <row r="5" spans="1:23" ht="15" customHeight="1">
      <c r="A5" s="19" t="s">
        <v>150</v>
      </c>
      <c r="B5" s="19" t="s">
        <v>175</v>
      </c>
      <c r="C5" s="19" t="s">
        <v>176</v>
      </c>
      <c r="D5" s="19" t="s">
        <v>153</v>
      </c>
      <c r="E5" s="19" t="s">
        <v>177</v>
      </c>
      <c r="F5" s="19" t="s">
        <v>155</v>
      </c>
      <c r="G5" s="20">
        <v>2</v>
      </c>
      <c r="H5" s="19" t="s">
        <v>178</v>
      </c>
      <c r="I5" s="19" t="s">
        <v>157</v>
      </c>
      <c r="J5" s="20"/>
      <c r="K5" s="20">
        <v>10.25</v>
      </c>
      <c r="L5" s="20">
        <v>12.5</v>
      </c>
      <c r="M5" s="20">
        <v>9</v>
      </c>
      <c r="N5" s="20"/>
      <c r="O5" s="19"/>
      <c r="P5" s="19" t="s">
        <v>179</v>
      </c>
      <c r="Q5" s="20">
        <v>31.59</v>
      </c>
      <c r="R5" s="20"/>
      <c r="S5" s="21"/>
      <c r="T5" s="20"/>
      <c r="U5" s="19" t="s">
        <v>180</v>
      </c>
      <c r="V5" s="22" t="s">
        <v>181</v>
      </c>
      <c r="W5" s="22" t="str">
        <f t="shared" si="0"/>
        <v>2853505</v>
      </c>
    </row>
    <row r="6" spans="1:23" ht="15" customHeight="1">
      <c r="A6" s="19" t="s">
        <v>150</v>
      </c>
      <c r="B6" s="19" t="s">
        <v>182</v>
      </c>
      <c r="C6" s="19" t="s">
        <v>183</v>
      </c>
      <c r="D6" s="19" t="s">
        <v>153</v>
      </c>
      <c r="E6" s="19" t="s">
        <v>184</v>
      </c>
      <c r="F6" s="19" t="s">
        <v>155</v>
      </c>
      <c r="G6" s="20">
        <v>3</v>
      </c>
      <c r="H6" s="19" t="s">
        <v>185</v>
      </c>
      <c r="I6" s="19" t="s">
        <v>186</v>
      </c>
      <c r="J6" s="20"/>
      <c r="K6" s="20">
        <v>6.5</v>
      </c>
      <c r="L6" s="20">
        <v>10.5</v>
      </c>
      <c r="M6" s="20">
        <v>4</v>
      </c>
      <c r="N6" s="20"/>
      <c r="O6" s="19"/>
      <c r="P6" s="19" t="s">
        <v>187</v>
      </c>
      <c r="Q6" s="20">
        <v>5.35</v>
      </c>
      <c r="R6" s="20"/>
      <c r="S6" s="21"/>
      <c r="T6" s="20"/>
      <c r="U6" s="19" t="s">
        <v>188</v>
      </c>
      <c r="V6" s="22" t="s">
        <v>184</v>
      </c>
      <c r="W6" s="22" t="str">
        <f t="shared" si="0"/>
        <v>2854504</v>
      </c>
    </row>
    <row r="7" spans="1:23" ht="15" customHeight="1">
      <c r="A7" s="19" t="s">
        <v>150</v>
      </c>
      <c r="B7" s="19" t="s">
        <v>189</v>
      </c>
      <c r="C7" s="19" t="s">
        <v>190</v>
      </c>
      <c r="D7" s="19" t="s">
        <v>153</v>
      </c>
      <c r="E7" s="19" t="s">
        <v>191</v>
      </c>
      <c r="F7" s="19" t="s">
        <v>155</v>
      </c>
      <c r="G7" s="20">
        <v>3</v>
      </c>
      <c r="H7" s="19" t="s">
        <v>192</v>
      </c>
      <c r="I7" s="19" t="s">
        <v>186</v>
      </c>
      <c r="J7" s="20"/>
      <c r="K7" s="20">
        <v>6.5</v>
      </c>
      <c r="L7" s="20">
        <v>10.5</v>
      </c>
      <c r="M7" s="20">
        <v>4</v>
      </c>
      <c r="N7" s="20"/>
      <c r="O7" s="19"/>
      <c r="P7" s="19" t="s">
        <v>193</v>
      </c>
      <c r="Q7" s="20">
        <v>6.25</v>
      </c>
      <c r="R7" s="20"/>
      <c r="S7" s="21"/>
      <c r="T7" s="20"/>
      <c r="U7" s="19" t="s">
        <v>194</v>
      </c>
      <c r="V7" s="22" t="s">
        <v>191</v>
      </c>
      <c r="W7" s="22" t="str">
        <f t="shared" si="0"/>
        <v>2855503</v>
      </c>
    </row>
    <row r="8" spans="1:23" ht="15" customHeight="1">
      <c r="A8" s="19" t="s">
        <v>150</v>
      </c>
      <c r="B8" s="19" t="s">
        <v>195</v>
      </c>
      <c r="C8" s="19" t="s">
        <v>196</v>
      </c>
      <c r="D8" s="19" t="s">
        <v>153</v>
      </c>
      <c r="E8" s="19" t="s">
        <v>154</v>
      </c>
      <c r="F8" s="19" t="s">
        <v>197</v>
      </c>
      <c r="G8" s="20">
        <v>2</v>
      </c>
      <c r="H8" s="19" t="s">
        <v>156</v>
      </c>
      <c r="I8" s="19" t="s">
        <v>157</v>
      </c>
      <c r="J8" s="20"/>
      <c r="K8" s="20">
        <v>10.25</v>
      </c>
      <c r="L8" s="20">
        <v>12.5</v>
      </c>
      <c r="M8" s="20">
        <v>7</v>
      </c>
      <c r="N8" s="20"/>
      <c r="O8" s="19"/>
      <c r="P8" s="19" t="s">
        <v>198</v>
      </c>
      <c r="Q8" s="20">
        <v>25</v>
      </c>
      <c r="R8" s="20"/>
      <c r="S8" s="21"/>
      <c r="T8" s="20"/>
      <c r="U8" s="19" t="s">
        <v>199</v>
      </c>
      <c r="V8" s="22" t="s">
        <v>160</v>
      </c>
      <c r="W8" s="22" t="str">
        <f t="shared" si="0"/>
        <v>2850805</v>
      </c>
    </row>
    <row r="9" spans="1:23" ht="15" customHeight="1">
      <c r="A9" s="19" t="s">
        <v>150</v>
      </c>
      <c r="B9" s="19" t="s">
        <v>200</v>
      </c>
      <c r="C9" s="19" t="s">
        <v>201</v>
      </c>
      <c r="D9" s="19" t="s">
        <v>153</v>
      </c>
      <c r="E9" s="19" t="s">
        <v>163</v>
      </c>
      <c r="F9" s="19" t="s">
        <v>197</v>
      </c>
      <c r="G9" s="20">
        <v>2</v>
      </c>
      <c r="H9" s="19" t="s">
        <v>164</v>
      </c>
      <c r="I9" s="19" t="s">
        <v>157</v>
      </c>
      <c r="J9" s="20"/>
      <c r="K9" s="20">
        <v>10.25</v>
      </c>
      <c r="L9" s="20">
        <v>12.5</v>
      </c>
      <c r="M9" s="20">
        <v>8</v>
      </c>
      <c r="N9" s="20"/>
      <c r="O9" s="19"/>
      <c r="P9" s="19" t="s">
        <v>202</v>
      </c>
      <c r="Q9" s="20">
        <v>27.35</v>
      </c>
      <c r="R9" s="20"/>
      <c r="S9" s="21"/>
      <c r="T9" s="20"/>
      <c r="U9" s="19" t="s">
        <v>203</v>
      </c>
      <c r="V9" s="22" t="s">
        <v>167</v>
      </c>
      <c r="W9" s="22" t="str">
        <f t="shared" si="0"/>
        <v>2851804</v>
      </c>
    </row>
    <row r="10" spans="1:23" ht="15" customHeight="1">
      <c r="A10" s="19" t="s">
        <v>150</v>
      </c>
      <c r="B10" s="19" t="s">
        <v>204</v>
      </c>
      <c r="C10" s="19" t="s">
        <v>205</v>
      </c>
      <c r="D10" s="19" t="s">
        <v>153</v>
      </c>
      <c r="E10" s="19" t="s">
        <v>170</v>
      </c>
      <c r="F10" s="19" t="s">
        <v>197</v>
      </c>
      <c r="G10" s="20">
        <v>2</v>
      </c>
      <c r="H10" s="19" t="s">
        <v>171</v>
      </c>
      <c r="I10" s="19" t="s">
        <v>157</v>
      </c>
      <c r="J10" s="20"/>
      <c r="K10" s="20">
        <v>10.25</v>
      </c>
      <c r="L10" s="20">
        <v>12.5</v>
      </c>
      <c r="M10" s="20">
        <v>9</v>
      </c>
      <c r="N10" s="20"/>
      <c r="O10" s="19"/>
      <c r="P10" s="19" t="s">
        <v>206</v>
      </c>
      <c r="Q10" s="20">
        <v>31.59</v>
      </c>
      <c r="R10" s="20"/>
      <c r="S10" s="21"/>
      <c r="T10" s="20"/>
      <c r="U10" s="19" t="s">
        <v>207</v>
      </c>
      <c r="V10" s="22" t="s">
        <v>174</v>
      </c>
      <c r="W10" s="22" t="str">
        <f t="shared" si="0"/>
        <v>2852803</v>
      </c>
    </row>
    <row r="11" spans="1:23" ht="15" customHeight="1">
      <c r="A11" s="19" t="s">
        <v>150</v>
      </c>
      <c r="B11" s="19" t="s">
        <v>208</v>
      </c>
      <c r="C11" s="19" t="s">
        <v>209</v>
      </c>
      <c r="D11" s="19" t="s">
        <v>153</v>
      </c>
      <c r="E11" s="19" t="s">
        <v>177</v>
      </c>
      <c r="F11" s="19" t="s">
        <v>197</v>
      </c>
      <c r="G11" s="20">
        <v>2</v>
      </c>
      <c r="H11" s="19" t="s">
        <v>178</v>
      </c>
      <c r="I11" s="19" t="s">
        <v>157</v>
      </c>
      <c r="J11" s="20"/>
      <c r="K11" s="20">
        <v>10.25</v>
      </c>
      <c r="L11" s="20">
        <v>12.5</v>
      </c>
      <c r="M11" s="20">
        <v>9</v>
      </c>
      <c r="N11" s="20"/>
      <c r="O11" s="19"/>
      <c r="P11" s="19" t="s">
        <v>210</v>
      </c>
      <c r="Q11" s="20">
        <v>31.59</v>
      </c>
      <c r="R11" s="20"/>
      <c r="S11" s="21"/>
      <c r="T11" s="20"/>
      <c r="U11" s="19" t="s">
        <v>211</v>
      </c>
      <c r="V11" s="22" t="s">
        <v>181</v>
      </c>
      <c r="W11" s="22" t="str">
        <f t="shared" si="0"/>
        <v>2853802</v>
      </c>
    </row>
    <row r="12" spans="1:23" ht="15" customHeight="1">
      <c r="A12" s="19" t="s">
        <v>150</v>
      </c>
      <c r="B12" s="19" t="s">
        <v>212</v>
      </c>
      <c r="C12" s="19" t="s">
        <v>213</v>
      </c>
      <c r="D12" s="19" t="s">
        <v>153</v>
      </c>
      <c r="E12" s="19" t="s">
        <v>184</v>
      </c>
      <c r="F12" s="19" t="s">
        <v>197</v>
      </c>
      <c r="G12" s="20">
        <v>3</v>
      </c>
      <c r="H12" s="19" t="s">
        <v>185</v>
      </c>
      <c r="I12" s="19" t="s">
        <v>186</v>
      </c>
      <c r="J12" s="20"/>
      <c r="K12" s="20">
        <v>6.5</v>
      </c>
      <c r="L12" s="20">
        <v>10.5</v>
      </c>
      <c r="M12" s="20">
        <v>4</v>
      </c>
      <c r="N12" s="20"/>
      <c r="O12" s="19"/>
      <c r="P12" s="19" t="s">
        <v>214</v>
      </c>
      <c r="Q12" s="20">
        <v>5.35</v>
      </c>
      <c r="R12" s="20"/>
      <c r="S12" s="21"/>
      <c r="T12" s="20"/>
      <c r="U12" s="19" t="s">
        <v>215</v>
      </c>
      <c r="V12" s="22" t="s">
        <v>184</v>
      </c>
      <c r="W12" s="22" t="str">
        <f t="shared" si="0"/>
        <v>2854801</v>
      </c>
    </row>
    <row r="13" spans="1:23" ht="15" customHeight="1">
      <c r="A13" s="19" t="s">
        <v>150</v>
      </c>
      <c r="B13" s="19" t="s">
        <v>216</v>
      </c>
      <c r="C13" s="19" t="s">
        <v>217</v>
      </c>
      <c r="D13" s="19" t="s">
        <v>153</v>
      </c>
      <c r="E13" s="19" t="s">
        <v>191</v>
      </c>
      <c r="F13" s="19" t="s">
        <v>197</v>
      </c>
      <c r="G13" s="20">
        <v>3</v>
      </c>
      <c r="H13" s="19" t="s">
        <v>192</v>
      </c>
      <c r="I13" s="19" t="s">
        <v>186</v>
      </c>
      <c r="J13" s="20"/>
      <c r="K13" s="20">
        <v>6.5</v>
      </c>
      <c r="L13" s="20">
        <v>10.5</v>
      </c>
      <c r="M13" s="20">
        <v>4</v>
      </c>
      <c r="N13" s="20"/>
      <c r="O13" s="19"/>
      <c r="P13" s="19" t="s">
        <v>218</v>
      </c>
      <c r="Q13" s="20">
        <v>6.25</v>
      </c>
      <c r="R13" s="20"/>
      <c r="S13" s="21"/>
      <c r="T13" s="20"/>
      <c r="U13" s="19" t="s">
        <v>219</v>
      </c>
      <c r="V13" s="22" t="s">
        <v>191</v>
      </c>
      <c r="W13" s="22" t="str">
        <f t="shared" si="0"/>
        <v>2855800</v>
      </c>
    </row>
    <row r="14" spans="1:23" ht="15" customHeight="1">
      <c r="A14" s="19" t="s">
        <v>150</v>
      </c>
      <c r="B14" s="19" t="s">
        <v>220</v>
      </c>
      <c r="C14" s="19" t="s">
        <v>221</v>
      </c>
      <c r="D14" s="19" t="s">
        <v>153</v>
      </c>
      <c r="E14" s="19" t="s">
        <v>154</v>
      </c>
      <c r="F14" s="19" t="s">
        <v>222</v>
      </c>
      <c r="G14" s="20">
        <v>2</v>
      </c>
      <c r="H14" s="19" t="s">
        <v>156</v>
      </c>
      <c r="I14" s="19" t="s">
        <v>157</v>
      </c>
      <c r="J14" s="20"/>
      <c r="K14" s="20">
        <v>10.25</v>
      </c>
      <c r="L14" s="20">
        <v>12.5</v>
      </c>
      <c r="M14" s="20">
        <v>7</v>
      </c>
      <c r="N14" s="20"/>
      <c r="O14" s="19"/>
      <c r="P14" s="19" t="s">
        <v>223</v>
      </c>
      <c r="Q14" s="20">
        <v>25</v>
      </c>
      <c r="R14" s="20"/>
      <c r="S14" s="21"/>
      <c r="T14" s="20"/>
      <c r="U14" s="19" t="s">
        <v>224</v>
      </c>
      <c r="V14" s="22" t="s">
        <v>160</v>
      </c>
      <c r="W14" s="22" t="str">
        <f t="shared" si="0"/>
        <v>2850706</v>
      </c>
    </row>
    <row r="15" spans="1:23" ht="15" customHeight="1">
      <c r="A15" s="19" t="s">
        <v>150</v>
      </c>
      <c r="B15" s="19" t="s">
        <v>225</v>
      </c>
      <c r="C15" s="19" t="s">
        <v>226</v>
      </c>
      <c r="D15" s="19" t="s">
        <v>153</v>
      </c>
      <c r="E15" s="19" t="s">
        <v>163</v>
      </c>
      <c r="F15" s="19" t="s">
        <v>222</v>
      </c>
      <c r="G15" s="20">
        <v>2</v>
      </c>
      <c r="H15" s="19" t="s">
        <v>164</v>
      </c>
      <c r="I15" s="19" t="s">
        <v>157</v>
      </c>
      <c r="J15" s="20"/>
      <c r="K15" s="20">
        <v>10.25</v>
      </c>
      <c r="L15" s="20">
        <v>12.5</v>
      </c>
      <c r="M15" s="20">
        <v>8</v>
      </c>
      <c r="N15" s="20"/>
      <c r="O15" s="19"/>
      <c r="P15" s="19" t="s">
        <v>227</v>
      </c>
      <c r="Q15" s="20">
        <v>27.35</v>
      </c>
      <c r="R15" s="20"/>
      <c r="S15" s="21"/>
      <c r="T15" s="20"/>
      <c r="U15" s="19" t="s">
        <v>228</v>
      </c>
      <c r="V15" s="22" t="s">
        <v>167</v>
      </c>
      <c r="W15" s="22" t="str">
        <f t="shared" si="0"/>
        <v>2851705</v>
      </c>
    </row>
    <row r="16" spans="1:23" ht="15" customHeight="1">
      <c r="A16" s="19" t="s">
        <v>150</v>
      </c>
      <c r="B16" s="19" t="s">
        <v>229</v>
      </c>
      <c r="C16" s="19" t="s">
        <v>230</v>
      </c>
      <c r="D16" s="19" t="s">
        <v>153</v>
      </c>
      <c r="E16" s="19" t="s">
        <v>170</v>
      </c>
      <c r="F16" s="19" t="s">
        <v>222</v>
      </c>
      <c r="G16" s="20">
        <v>2</v>
      </c>
      <c r="H16" s="19" t="s">
        <v>171</v>
      </c>
      <c r="I16" s="19" t="s">
        <v>157</v>
      </c>
      <c r="J16" s="20"/>
      <c r="K16" s="20">
        <v>10.25</v>
      </c>
      <c r="L16" s="20">
        <v>12.5</v>
      </c>
      <c r="M16" s="20">
        <v>9</v>
      </c>
      <c r="N16" s="20"/>
      <c r="O16" s="19"/>
      <c r="P16" s="19" t="s">
        <v>231</v>
      </c>
      <c r="Q16" s="20">
        <v>31.59</v>
      </c>
      <c r="R16" s="20"/>
      <c r="S16" s="21"/>
      <c r="T16" s="20"/>
      <c r="U16" s="19" t="s">
        <v>232</v>
      </c>
      <c r="V16" s="22" t="s">
        <v>174</v>
      </c>
      <c r="W16" s="22" t="str">
        <f t="shared" si="0"/>
        <v>2852704</v>
      </c>
    </row>
    <row r="17" spans="1:23" ht="15" customHeight="1">
      <c r="A17" s="19" t="s">
        <v>150</v>
      </c>
      <c r="B17" s="19" t="s">
        <v>233</v>
      </c>
      <c r="C17" s="19" t="s">
        <v>234</v>
      </c>
      <c r="D17" s="19" t="s">
        <v>153</v>
      </c>
      <c r="E17" s="19" t="s">
        <v>177</v>
      </c>
      <c r="F17" s="19" t="s">
        <v>222</v>
      </c>
      <c r="G17" s="20">
        <v>2</v>
      </c>
      <c r="H17" s="19" t="s">
        <v>178</v>
      </c>
      <c r="I17" s="19" t="s">
        <v>157</v>
      </c>
      <c r="J17" s="20"/>
      <c r="K17" s="20">
        <v>10.25</v>
      </c>
      <c r="L17" s="20">
        <v>12.5</v>
      </c>
      <c r="M17" s="20">
        <v>9</v>
      </c>
      <c r="N17" s="20"/>
      <c r="O17" s="19"/>
      <c r="P17" s="19" t="s">
        <v>235</v>
      </c>
      <c r="Q17" s="20">
        <v>31.59</v>
      </c>
      <c r="R17" s="20"/>
      <c r="S17" s="21"/>
      <c r="T17" s="20"/>
      <c r="U17" s="19" t="s">
        <v>236</v>
      </c>
      <c r="V17" s="22" t="s">
        <v>181</v>
      </c>
      <c r="W17" s="22" t="str">
        <f t="shared" si="0"/>
        <v>2853703</v>
      </c>
    </row>
    <row r="18" spans="1:23" ht="15" customHeight="1">
      <c r="A18" s="19" t="s">
        <v>150</v>
      </c>
      <c r="B18" s="19" t="s">
        <v>237</v>
      </c>
      <c r="C18" s="19" t="s">
        <v>238</v>
      </c>
      <c r="D18" s="19" t="s">
        <v>153</v>
      </c>
      <c r="E18" s="19" t="s">
        <v>184</v>
      </c>
      <c r="F18" s="19" t="s">
        <v>222</v>
      </c>
      <c r="G18" s="20">
        <v>3</v>
      </c>
      <c r="H18" s="19" t="s">
        <v>185</v>
      </c>
      <c r="I18" s="19" t="s">
        <v>186</v>
      </c>
      <c r="J18" s="20"/>
      <c r="K18" s="20">
        <v>6.5</v>
      </c>
      <c r="L18" s="20">
        <v>10.5</v>
      </c>
      <c r="M18" s="20">
        <v>4</v>
      </c>
      <c r="N18" s="20"/>
      <c r="O18" s="19"/>
      <c r="P18" s="19" t="s">
        <v>239</v>
      </c>
      <c r="Q18" s="20">
        <v>5.35</v>
      </c>
      <c r="R18" s="20"/>
      <c r="S18" s="21"/>
      <c r="T18" s="20"/>
      <c r="U18" s="19" t="s">
        <v>240</v>
      </c>
      <c r="V18" s="22" t="s">
        <v>184</v>
      </c>
      <c r="W18" s="22" t="str">
        <f t="shared" si="0"/>
        <v>2854702</v>
      </c>
    </row>
    <row r="19" spans="1:23" ht="15" customHeight="1">
      <c r="A19" s="19" t="s">
        <v>150</v>
      </c>
      <c r="B19" s="19" t="s">
        <v>241</v>
      </c>
      <c r="C19" s="19" t="s">
        <v>242</v>
      </c>
      <c r="D19" s="19" t="s">
        <v>153</v>
      </c>
      <c r="E19" s="19" t="s">
        <v>191</v>
      </c>
      <c r="F19" s="19" t="s">
        <v>222</v>
      </c>
      <c r="G19" s="20">
        <v>3</v>
      </c>
      <c r="H19" s="19" t="s">
        <v>192</v>
      </c>
      <c r="I19" s="19" t="s">
        <v>186</v>
      </c>
      <c r="J19" s="20"/>
      <c r="K19" s="20">
        <v>10</v>
      </c>
      <c r="L19" s="20">
        <v>10</v>
      </c>
      <c r="M19" s="20">
        <v>4</v>
      </c>
      <c r="N19" s="20"/>
      <c r="O19" s="19"/>
      <c r="P19" s="19" t="s">
        <v>243</v>
      </c>
      <c r="Q19" s="20">
        <v>6.25</v>
      </c>
      <c r="R19" s="20"/>
      <c r="S19" s="21"/>
      <c r="T19" s="20"/>
      <c r="U19" s="19" t="s">
        <v>244</v>
      </c>
      <c r="V19" s="22" t="s">
        <v>191</v>
      </c>
      <c r="W19" s="22" t="str">
        <f t="shared" si="0"/>
        <v>2855701</v>
      </c>
    </row>
    <row r="20" spans="1:23" ht="15" customHeight="1">
      <c r="A20" s="19" t="s">
        <v>150</v>
      </c>
      <c r="B20" s="19" t="s">
        <v>245</v>
      </c>
      <c r="C20" s="19" t="s">
        <v>246</v>
      </c>
      <c r="D20" s="19" t="s">
        <v>153</v>
      </c>
      <c r="E20" s="19" t="s">
        <v>154</v>
      </c>
      <c r="F20" s="19" t="s">
        <v>247</v>
      </c>
      <c r="G20" s="20">
        <v>2</v>
      </c>
      <c r="H20" s="19" t="s">
        <v>156</v>
      </c>
      <c r="I20" s="19" t="s">
        <v>157</v>
      </c>
      <c r="J20" s="20"/>
      <c r="K20" s="20">
        <v>10.25</v>
      </c>
      <c r="L20" s="20">
        <v>12.5</v>
      </c>
      <c r="M20" s="20">
        <v>7</v>
      </c>
      <c r="N20" s="20"/>
      <c r="O20" s="19"/>
      <c r="P20" s="19" t="s">
        <v>248</v>
      </c>
      <c r="Q20" s="20">
        <v>25</v>
      </c>
      <c r="R20" s="20"/>
      <c r="S20" s="21"/>
      <c r="T20" s="20"/>
      <c r="U20" s="19" t="s">
        <v>249</v>
      </c>
      <c r="V20" s="22" t="s">
        <v>160</v>
      </c>
      <c r="W20" s="22" t="str">
        <f t="shared" si="0"/>
        <v>2850607</v>
      </c>
    </row>
    <row r="21" spans="1:23" ht="15" customHeight="1">
      <c r="A21" s="19" t="s">
        <v>150</v>
      </c>
      <c r="B21" s="19" t="s">
        <v>250</v>
      </c>
      <c r="C21" s="19" t="s">
        <v>251</v>
      </c>
      <c r="D21" s="19" t="s">
        <v>153</v>
      </c>
      <c r="E21" s="19" t="s">
        <v>163</v>
      </c>
      <c r="F21" s="19" t="s">
        <v>247</v>
      </c>
      <c r="G21" s="20">
        <v>2</v>
      </c>
      <c r="H21" s="19" t="s">
        <v>164</v>
      </c>
      <c r="I21" s="19" t="s">
        <v>157</v>
      </c>
      <c r="J21" s="20"/>
      <c r="K21" s="20">
        <v>10.25</v>
      </c>
      <c r="L21" s="20">
        <v>12.5</v>
      </c>
      <c r="M21" s="20">
        <v>8</v>
      </c>
      <c r="N21" s="20"/>
      <c r="O21" s="19"/>
      <c r="P21" s="19" t="s">
        <v>252</v>
      </c>
      <c r="Q21" s="20">
        <v>27.35</v>
      </c>
      <c r="R21" s="20"/>
      <c r="S21" s="21"/>
      <c r="T21" s="20"/>
      <c r="U21" s="19" t="s">
        <v>253</v>
      </c>
      <c r="V21" s="22" t="s">
        <v>167</v>
      </c>
      <c r="W21" s="22" t="str">
        <f t="shared" si="0"/>
        <v>2851606</v>
      </c>
    </row>
    <row r="22" spans="1:23" ht="15" customHeight="1">
      <c r="A22" s="19" t="s">
        <v>150</v>
      </c>
      <c r="B22" s="19" t="s">
        <v>254</v>
      </c>
      <c r="C22" s="19" t="s">
        <v>255</v>
      </c>
      <c r="D22" s="19" t="s">
        <v>153</v>
      </c>
      <c r="E22" s="19" t="s">
        <v>170</v>
      </c>
      <c r="F22" s="19" t="s">
        <v>247</v>
      </c>
      <c r="G22" s="20">
        <v>2</v>
      </c>
      <c r="H22" s="19" t="s">
        <v>171</v>
      </c>
      <c r="I22" s="19" t="s">
        <v>157</v>
      </c>
      <c r="J22" s="20"/>
      <c r="K22" s="20">
        <v>10.25</v>
      </c>
      <c r="L22" s="20">
        <v>12.5</v>
      </c>
      <c r="M22" s="20">
        <v>9</v>
      </c>
      <c r="N22" s="20"/>
      <c r="O22" s="19"/>
      <c r="P22" s="19" t="s">
        <v>256</v>
      </c>
      <c r="Q22" s="20">
        <v>31.59</v>
      </c>
      <c r="R22" s="20"/>
      <c r="S22" s="21"/>
      <c r="T22" s="20"/>
      <c r="U22" s="19" t="s">
        <v>257</v>
      </c>
      <c r="V22" s="22" t="s">
        <v>174</v>
      </c>
      <c r="W22" s="22" t="str">
        <f t="shared" si="0"/>
        <v>2852605</v>
      </c>
    </row>
    <row r="23" spans="1:23" ht="15" customHeight="1">
      <c r="A23" s="19" t="s">
        <v>150</v>
      </c>
      <c r="B23" s="19" t="s">
        <v>258</v>
      </c>
      <c r="C23" s="19" t="s">
        <v>259</v>
      </c>
      <c r="D23" s="19" t="s">
        <v>153</v>
      </c>
      <c r="E23" s="19" t="s">
        <v>177</v>
      </c>
      <c r="F23" s="19" t="s">
        <v>247</v>
      </c>
      <c r="G23" s="20">
        <v>2</v>
      </c>
      <c r="H23" s="19" t="s">
        <v>178</v>
      </c>
      <c r="I23" s="19" t="s">
        <v>157</v>
      </c>
      <c r="J23" s="20"/>
      <c r="K23" s="20">
        <v>10.25</v>
      </c>
      <c r="L23" s="20">
        <v>12.5</v>
      </c>
      <c r="M23" s="20">
        <v>9</v>
      </c>
      <c r="N23" s="20"/>
      <c r="O23" s="19"/>
      <c r="P23" s="19" t="s">
        <v>260</v>
      </c>
      <c r="Q23" s="20">
        <v>31.59</v>
      </c>
      <c r="R23" s="20"/>
      <c r="S23" s="21"/>
      <c r="T23" s="20"/>
      <c r="U23" s="19" t="s">
        <v>261</v>
      </c>
      <c r="V23" s="22" t="s">
        <v>181</v>
      </c>
      <c r="W23" s="22" t="str">
        <f t="shared" si="0"/>
        <v>2853604</v>
      </c>
    </row>
    <row r="24" spans="1:23" ht="15" customHeight="1">
      <c r="A24" s="19" t="s">
        <v>150</v>
      </c>
      <c r="B24" s="19" t="s">
        <v>262</v>
      </c>
      <c r="C24" s="19" t="s">
        <v>263</v>
      </c>
      <c r="D24" s="19" t="s">
        <v>153</v>
      </c>
      <c r="E24" s="19" t="s">
        <v>184</v>
      </c>
      <c r="F24" s="19" t="s">
        <v>247</v>
      </c>
      <c r="G24" s="20">
        <v>3</v>
      </c>
      <c r="H24" s="19" t="s">
        <v>185</v>
      </c>
      <c r="I24" s="19" t="s">
        <v>186</v>
      </c>
      <c r="J24" s="20"/>
      <c r="K24" s="20">
        <v>6.5</v>
      </c>
      <c r="L24" s="20">
        <v>10.5</v>
      </c>
      <c r="M24" s="20">
        <v>4</v>
      </c>
      <c r="N24" s="20"/>
      <c r="O24" s="19"/>
      <c r="P24" s="19" t="s">
        <v>264</v>
      </c>
      <c r="Q24" s="20">
        <v>5.35</v>
      </c>
      <c r="R24" s="20"/>
      <c r="S24" s="21"/>
      <c r="T24" s="20"/>
      <c r="U24" s="19" t="s">
        <v>265</v>
      </c>
      <c r="V24" s="22" t="s">
        <v>184</v>
      </c>
      <c r="W24" s="22" t="str">
        <f t="shared" si="0"/>
        <v>2854603</v>
      </c>
    </row>
    <row r="25" spans="1:23" ht="15" customHeight="1">
      <c r="A25" s="19" t="s">
        <v>150</v>
      </c>
      <c r="B25" s="19" t="s">
        <v>266</v>
      </c>
      <c r="C25" s="19" t="s">
        <v>267</v>
      </c>
      <c r="D25" s="19" t="s">
        <v>153</v>
      </c>
      <c r="E25" s="19" t="s">
        <v>191</v>
      </c>
      <c r="F25" s="19" t="s">
        <v>247</v>
      </c>
      <c r="G25" s="20">
        <v>3</v>
      </c>
      <c r="H25" s="19" t="s">
        <v>192</v>
      </c>
      <c r="I25" s="19" t="s">
        <v>186</v>
      </c>
      <c r="J25" s="20"/>
      <c r="K25" s="20">
        <v>6.5</v>
      </c>
      <c r="L25" s="20">
        <v>10.5</v>
      </c>
      <c r="M25" s="20">
        <v>4</v>
      </c>
      <c r="N25" s="20"/>
      <c r="O25" s="19"/>
      <c r="P25" s="19" t="s">
        <v>268</v>
      </c>
      <c r="Q25" s="20">
        <v>6.25</v>
      </c>
      <c r="R25" s="20"/>
      <c r="S25" s="21"/>
      <c r="T25" s="20"/>
      <c r="U25" s="19" t="s">
        <v>269</v>
      </c>
      <c r="V25" s="22" t="s">
        <v>191</v>
      </c>
      <c r="W25" s="22" t="str">
        <f t="shared" si="0"/>
        <v>2855602</v>
      </c>
    </row>
    <row r="26" spans="1:23" ht="15" customHeight="1">
      <c r="A26" s="19" t="s">
        <v>150</v>
      </c>
      <c r="B26" s="19" t="s">
        <v>270</v>
      </c>
      <c r="C26" s="19" t="s">
        <v>271</v>
      </c>
      <c r="D26" s="19" t="s">
        <v>153</v>
      </c>
      <c r="E26" s="19" t="s">
        <v>154</v>
      </c>
      <c r="F26" s="19" t="s">
        <v>272</v>
      </c>
      <c r="G26" s="20">
        <v>2</v>
      </c>
      <c r="H26" s="19" t="s">
        <v>156</v>
      </c>
      <c r="I26" s="19" t="s">
        <v>157</v>
      </c>
      <c r="J26" s="20"/>
      <c r="K26" s="20">
        <v>10.25</v>
      </c>
      <c r="L26" s="20">
        <v>12.5</v>
      </c>
      <c r="M26" s="20">
        <v>7</v>
      </c>
      <c r="N26" s="20"/>
      <c r="O26" s="19"/>
      <c r="P26" s="19" t="s">
        <v>273</v>
      </c>
      <c r="Q26" s="20">
        <v>25</v>
      </c>
      <c r="R26" s="20"/>
      <c r="S26" s="21"/>
      <c r="T26" s="20"/>
      <c r="U26" s="19" t="s">
        <v>274</v>
      </c>
      <c r="V26" s="22" t="s">
        <v>160</v>
      </c>
      <c r="W26" s="22" t="str">
        <f t="shared" si="0"/>
        <v>2850300</v>
      </c>
    </row>
    <row r="27" spans="1:23" ht="15" customHeight="1">
      <c r="A27" s="19" t="s">
        <v>150</v>
      </c>
      <c r="B27" s="19" t="s">
        <v>275</v>
      </c>
      <c r="C27" s="19" t="s">
        <v>276</v>
      </c>
      <c r="D27" s="19" t="s">
        <v>153</v>
      </c>
      <c r="E27" s="19" t="s">
        <v>163</v>
      </c>
      <c r="F27" s="19" t="s">
        <v>272</v>
      </c>
      <c r="G27" s="20">
        <v>2</v>
      </c>
      <c r="H27" s="19" t="s">
        <v>164</v>
      </c>
      <c r="I27" s="19" t="s">
        <v>157</v>
      </c>
      <c r="J27" s="20"/>
      <c r="K27" s="20">
        <v>10.25</v>
      </c>
      <c r="L27" s="20">
        <v>12.5</v>
      </c>
      <c r="M27" s="20">
        <v>8</v>
      </c>
      <c r="N27" s="20"/>
      <c r="O27" s="19"/>
      <c r="P27" s="19" t="s">
        <v>277</v>
      </c>
      <c r="Q27" s="20">
        <v>27.35</v>
      </c>
      <c r="R27" s="20"/>
      <c r="S27" s="21"/>
      <c r="T27" s="20"/>
      <c r="U27" s="19" t="s">
        <v>278</v>
      </c>
      <c r="V27" s="22" t="s">
        <v>167</v>
      </c>
      <c r="W27" s="22" t="str">
        <f t="shared" si="0"/>
        <v>2851309</v>
      </c>
    </row>
    <row r="28" spans="1:23" ht="15" customHeight="1">
      <c r="A28" s="19" t="s">
        <v>150</v>
      </c>
      <c r="B28" s="19" t="s">
        <v>279</v>
      </c>
      <c r="C28" s="19" t="s">
        <v>280</v>
      </c>
      <c r="D28" s="19" t="s">
        <v>153</v>
      </c>
      <c r="E28" s="19" t="s">
        <v>170</v>
      </c>
      <c r="F28" s="19" t="s">
        <v>272</v>
      </c>
      <c r="G28" s="20">
        <v>2</v>
      </c>
      <c r="H28" s="19" t="s">
        <v>171</v>
      </c>
      <c r="I28" s="19" t="s">
        <v>157</v>
      </c>
      <c r="J28" s="20"/>
      <c r="K28" s="20">
        <v>10.25</v>
      </c>
      <c r="L28" s="20">
        <v>12.5</v>
      </c>
      <c r="M28" s="20">
        <v>9</v>
      </c>
      <c r="N28" s="20"/>
      <c r="O28" s="19"/>
      <c r="P28" s="19" t="s">
        <v>281</v>
      </c>
      <c r="Q28" s="20">
        <v>31.59</v>
      </c>
      <c r="R28" s="20"/>
      <c r="S28" s="21"/>
      <c r="T28" s="20"/>
      <c r="U28" s="19" t="s">
        <v>282</v>
      </c>
      <c r="V28" s="22" t="s">
        <v>174</v>
      </c>
      <c r="W28" s="22" t="str">
        <f t="shared" si="0"/>
        <v>2852308</v>
      </c>
    </row>
    <row r="29" spans="1:23" ht="15" customHeight="1">
      <c r="A29" s="19" t="s">
        <v>150</v>
      </c>
      <c r="B29" s="19" t="s">
        <v>283</v>
      </c>
      <c r="C29" s="19" t="s">
        <v>284</v>
      </c>
      <c r="D29" s="19" t="s">
        <v>153</v>
      </c>
      <c r="E29" s="19" t="s">
        <v>177</v>
      </c>
      <c r="F29" s="19" t="s">
        <v>272</v>
      </c>
      <c r="G29" s="20">
        <v>2</v>
      </c>
      <c r="H29" s="19" t="s">
        <v>178</v>
      </c>
      <c r="I29" s="19" t="s">
        <v>157</v>
      </c>
      <c r="J29" s="20"/>
      <c r="K29" s="20">
        <v>10.25</v>
      </c>
      <c r="L29" s="20">
        <v>12.5</v>
      </c>
      <c r="M29" s="20">
        <v>9</v>
      </c>
      <c r="N29" s="20"/>
      <c r="O29" s="19"/>
      <c r="P29" s="19" t="s">
        <v>285</v>
      </c>
      <c r="Q29" s="20">
        <v>31.59</v>
      </c>
      <c r="R29" s="20"/>
      <c r="S29" s="21"/>
      <c r="T29" s="20"/>
      <c r="U29" s="19" t="s">
        <v>286</v>
      </c>
      <c r="V29" s="22" t="s">
        <v>181</v>
      </c>
      <c r="W29" s="22" t="str">
        <f t="shared" si="0"/>
        <v>2853307</v>
      </c>
    </row>
    <row r="30" spans="1:23" ht="15" customHeight="1">
      <c r="A30" s="19" t="s">
        <v>150</v>
      </c>
      <c r="B30" s="19" t="s">
        <v>287</v>
      </c>
      <c r="C30" s="19" t="s">
        <v>288</v>
      </c>
      <c r="D30" s="19" t="s">
        <v>153</v>
      </c>
      <c r="E30" s="19" t="s">
        <v>184</v>
      </c>
      <c r="F30" s="19" t="s">
        <v>272</v>
      </c>
      <c r="G30" s="20">
        <v>3</v>
      </c>
      <c r="H30" s="19" t="s">
        <v>185</v>
      </c>
      <c r="I30" s="19" t="s">
        <v>186</v>
      </c>
      <c r="J30" s="20"/>
      <c r="K30" s="20">
        <v>6.5</v>
      </c>
      <c r="L30" s="20">
        <v>10.5</v>
      </c>
      <c r="M30" s="20">
        <v>4</v>
      </c>
      <c r="N30" s="20"/>
      <c r="O30" s="19"/>
      <c r="P30" s="19" t="s">
        <v>289</v>
      </c>
      <c r="Q30" s="20">
        <v>5.35</v>
      </c>
      <c r="R30" s="20"/>
      <c r="S30" s="21"/>
      <c r="T30" s="20"/>
      <c r="U30" s="19" t="s">
        <v>290</v>
      </c>
      <c r="V30" s="22" t="s">
        <v>184</v>
      </c>
      <c r="W30" s="22" t="str">
        <f t="shared" si="0"/>
        <v>2854306</v>
      </c>
    </row>
    <row r="31" spans="1:23" ht="15" customHeight="1">
      <c r="A31" s="19" t="s">
        <v>150</v>
      </c>
      <c r="B31" s="19" t="s">
        <v>291</v>
      </c>
      <c r="C31" s="19" t="s">
        <v>292</v>
      </c>
      <c r="D31" s="19" t="s">
        <v>153</v>
      </c>
      <c r="E31" s="19" t="s">
        <v>191</v>
      </c>
      <c r="F31" s="19" t="s">
        <v>272</v>
      </c>
      <c r="G31" s="20">
        <v>3</v>
      </c>
      <c r="H31" s="19" t="s">
        <v>192</v>
      </c>
      <c r="I31" s="19" t="s">
        <v>186</v>
      </c>
      <c r="J31" s="20"/>
      <c r="K31" s="20">
        <v>6.5</v>
      </c>
      <c r="L31" s="20">
        <v>10.5</v>
      </c>
      <c r="M31" s="20">
        <v>4</v>
      </c>
      <c r="N31" s="20"/>
      <c r="O31" s="19"/>
      <c r="P31" s="19" t="s">
        <v>293</v>
      </c>
      <c r="Q31" s="20">
        <v>6.25</v>
      </c>
      <c r="R31" s="20"/>
      <c r="S31" s="21"/>
      <c r="T31" s="20"/>
      <c r="U31" s="19" t="s">
        <v>294</v>
      </c>
      <c r="V31" s="22" t="s">
        <v>191</v>
      </c>
      <c r="W31" s="22" t="str">
        <f t="shared" si="0"/>
        <v>2855305</v>
      </c>
    </row>
    <row r="32" spans="1:23" ht="15" customHeight="1">
      <c r="A32" s="19" t="s">
        <v>150</v>
      </c>
      <c r="B32" s="19" t="s">
        <v>295</v>
      </c>
      <c r="C32" s="19" t="s">
        <v>296</v>
      </c>
      <c r="D32" s="19" t="s">
        <v>153</v>
      </c>
      <c r="E32" s="19" t="s">
        <v>154</v>
      </c>
      <c r="F32" s="19" t="s">
        <v>297</v>
      </c>
      <c r="G32" s="20">
        <v>2</v>
      </c>
      <c r="H32" s="19" t="s">
        <v>156</v>
      </c>
      <c r="I32" s="19" t="s">
        <v>157</v>
      </c>
      <c r="J32" s="20"/>
      <c r="K32" s="20">
        <v>10.25</v>
      </c>
      <c r="L32" s="20">
        <v>12.5</v>
      </c>
      <c r="M32" s="20">
        <v>7</v>
      </c>
      <c r="N32" s="20"/>
      <c r="O32" s="19"/>
      <c r="P32" s="19" t="s">
        <v>298</v>
      </c>
      <c r="Q32" s="20">
        <v>25</v>
      </c>
      <c r="R32" s="20"/>
      <c r="S32" s="21"/>
      <c r="T32" s="20"/>
      <c r="U32" s="19" t="s">
        <v>299</v>
      </c>
      <c r="V32" s="22" t="s">
        <v>160</v>
      </c>
      <c r="W32" s="22" t="str">
        <f t="shared" si="0"/>
        <v>2850201</v>
      </c>
    </row>
    <row r="33" spans="1:23" ht="15" customHeight="1">
      <c r="A33" s="19" t="s">
        <v>150</v>
      </c>
      <c r="B33" s="19" t="s">
        <v>300</v>
      </c>
      <c r="C33" s="19" t="s">
        <v>301</v>
      </c>
      <c r="D33" s="19" t="s">
        <v>153</v>
      </c>
      <c r="E33" s="19" t="s">
        <v>163</v>
      </c>
      <c r="F33" s="19" t="s">
        <v>297</v>
      </c>
      <c r="G33" s="20">
        <v>2</v>
      </c>
      <c r="H33" s="19" t="s">
        <v>164</v>
      </c>
      <c r="I33" s="19" t="s">
        <v>157</v>
      </c>
      <c r="J33" s="20"/>
      <c r="K33" s="20">
        <v>10.25</v>
      </c>
      <c r="L33" s="20">
        <v>12.5</v>
      </c>
      <c r="M33" s="20">
        <v>8</v>
      </c>
      <c r="N33" s="20"/>
      <c r="O33" s="19"/>
      <c r="P33" s="19" t="s">
        <v>302</v>
      </c>
      <c r="Q33" s="20">
        <v>27.35</v>
      </c>
      <c r="R33" s="20"/>
      <c r="S33" s="21"/>
      <c r="T33" s="20"/>
      <c r="U33" s="19" t="s">
        <v>303</v>
      </c>
      <c r="V33" s="22" t="s">
        <v>167</v>
      </c>
      <c r="W33" s="22" t="str">
        <f t="shared" si="0"/>
        <v>2851200</v>
      </c>
    </row>
    <row r="34" spans="1:23" ht="15" customHeight="1">
      <c r="A34" s="19" t="s">
        <v>150</v>
      </c>
      <c r="B34" s="19" t="s">
        <v>304</v>
      </c>
      <c r="C34" s="19" t="s">
        <v>305</v>
      </c>
      <c r="D34" s="19" t="s">
        <v>153</v>
      </c>
      <c r="E34" s="19" t="s">
        <v>170</v>
      </c>
      <c r="F34" s="19" t="s">
        <v>297</v>
      </c>
      <c r="G34" s="20">
        <v>2</v>
      </c>
      <c r="H34" s="19" t="s">
        <v>171</v>
      </c>
      <c r="I34" s="19" t="s">
        <v>157</v>
      </c>
      <c r="J34" s="20"/>
      <c r="K34" s="20">
        <v>10.25</v>
      </c>
      <c r="L34" s="20">
        <v>12.5</v>
      </c>
      <c r="M34" s="20">
        <v>9</v>
      </c>
      <c r="N34" s="20"/>
      <c r="O34" s="19"/>
      <c r="P34" s="19" t="s">
        <v>306</v>
      </c>
      <c r="Q34" s="20">
        <v>31.59</v>
      </c>
      <c r="R34" s="20"/>
      <c r="S34" s="21"/>
      <c r="T34" s="20"/>
      <c r="U34" s="19" t="s">
        <v>307</v>
      </c>
      <c r="V34" s="22" t="s">
        <v>174</v>
      </c>
      <c r="W34" s="22" t="str">
        <f t="shared" si="0"/>
        <v>2852209</v>
      </c>
    </row>
    <row r="35" spans="1:23" ht="15" customHeight="1">
      <c r="A35" s="19" t="s">
        <v>150</v>
      </c>
      <c r="B35" s="19" t="s">
        <v>308</v>
      </c>
      <c r="C35" s="19" t="s">
        <v>309</v>
      </c>
      <c r="D35" s="19" t="s">
        <v>153</v>
      </c>
      <c r="E35" s="19" t="s">
        <v>177</v>
      </c>
      <c r="F35" s="19" t="s">
        <v>297</v>
      </c>
      <c r="G35" s="20">
        <v>2</v>
      </c>
      <c r="H35" s="19" t="s">
        <v>178</v>
      </c>
      <c r="I35" s="19" t="s">
        <v>157</v>
      </c>
      <c r="J35" s="20"/>
      <c r="K35" s="20">
        <v>10.25</v>
      </c>
      <c r="L35" s="20">
        <v>12.5</v>
      </c>
      <c r="M35" s="20">
        <v>9</v>
      </c>
      <c r="N35" s="20"/>
      <c r="O35" s="19"/>
      <c r="P35" s="19" t="s">
        <v>310</v>
      </c>
      <c r="Q35" s="20">
        <v>31.59</v>
      </c>
      <c r="R35" s="20"/>
      <c r="S35" s="21"/>
      <c r="T35" s="20"/>
      <c r="U35" s="19" t="s">
        <v>311</v>
      </c>
      <c r="V35" s="22" t="s">
        <v>181</v>
      </c>
      <c r="W35" s="22" t="str">
        <f t="shared" si="0"/>
        <v>2853208</v>
      </c>
    </row>
    <row r="36" spans="1:23" ht="15" customHeight="1">
      <c r="A36" s="19" t="s">
        <v>150</v>
      </c>
      <c r="B36" s="19" t="s">
        <v>312</v>
      </c>
      <c r="C36" s="19" t="s">
        <v>313</v>
      </c>
      <c r="D36" s="19" t="s">
        <v>153</v>
      </c>
      <c r="E36" s="19" t="s">
        <v>184</v>
      </c>
      <c r="F36" s="19" t="s">
        <v>297</v>
      </c>
      <c r="G36" s="20">
        <v>3</v>
      </c>
      <c r="H36" s="19" t="s">
        <v>185</v>
      </c>
      <c r="I36" s="19" t="s">
        <v>186</v>
      </c>
      <c r="J36" s="20"/>
      <c r="K36" s="20">
        <v>6.5</v>
      </c>
      <c r="L36" s="20">
        <v>10.5</v>
      </c>
      <c r="M36" s="20">
        <v>4</v>
      </c>
      <c r="N36" s="20"/>
      <c r="O36" s="19"/>
      <c r="P36" s="19" t="s">
        <v>314</v>
      </c>
      <c r="Q36" s="20">
        <v>5.35</v>
      </c>
      <c r="R36" s="20"/>
      <c r="S36" s="21"/>
      <c r="T36" s="20"/>
      <c r="U36" s="19" t="s">
        <v>315</v>
      </c>
      <c r="V36" s="22" t="s">
        <v>184</v>
      </c>
      <c r="W36" s="22" t="str">
        <f t="shared" si="0"/>
        <v>2854207</v>
      </c>
    </row>
    <row r="37" spans="1:23" ht="15" customHeight="1">
      <c r="A37" s="19" t="s">
        <v>150</v>
      </c>
      <c r="B37" s="19" t="s">
        <v>316</v>
      </c>
      <c r="C37" s="19" t="s">
        <v>317</v>
      </c>
      <c r="D37" s="19" t="s">
        <v>153</v>
      </c>
      <c r="E37" s="19" t="s">
        <v>191</v>
      </c>
      <c r="F37" s="19" t="s">
        <v>297</v>
      </c>
      <c r="G37" s="20">
        <v>3</v>
      </c>
      <c r="H37" s="19" t="s">
        <v>192</v>
      </c>
      <c r="I37" s="19" t="s">
        <v>186</v>
      </c>
      <c r="J37" s="20"/>
      <c r="K37" s="20">
        <v>6.5</v>
      </c>
      <c r="L37" s="20">
        <v>10.5</v>
      </c>
      <c r="M37" s="20">
        <v>4</v>
      </c>
      <c r="N37" s="20"/>
      <c r="O37" s="19"/>
      <c r="P37" s="19" t="s">
        <v>318</v>
      </c>
      <c r="Q37" s="20">
        <v>6.25</v>
      </c>
      <c r="R37" s="20"/>
      <c r="S37" s="21"/>
      <c r="T37" s="20"/>
      <c r="U37" s="19" t="s">
        <v>319</v>
      </c>
      <c r="V37" s="22" t="s">
        <v>191</v>
      </c>
      <c r="W37" s="22" t="str">
        <f t="shared" si="0"/>
        <v>2855206</v>
      </c>
    </row>
    <row r="38" spans="1:23" ht="15" customHeight="1">
      <c r="A38" s="19" t="s">
        <v>150</v>
      </c>
      <c r="B38" s="19" t="s">
        <v>320</v>
      </c>
      <c r="C38" s="19" t="s">
        <v>321</v>
      </c>
      <c r="D38" s="19" t="s">
        <v>153</v>
      </c>
      <c r="E38" s="19" t="s">
        <v>154</v>
      </c>
      <c r="F38" s="19" t="s">
        <v>322</v>
      </c>
      <c r="G38" s="20">
        <v>2</v>
      </c>
      <c r="H38" s="19" t="s">
        <v>156</v>
      </c>
      <c r="I38" s="19" t="s">
        <v>157</v>
      </c>
      <c r="J38" s="20"/>
      <c r="K38" s="20">
        <v>10.25</v>
      </c>
      <c r="L38" s="20">
        <v>12.5</v>
      </c>
      <c r="M38" s="20">
        <v>7</v>
      </c>
      <c r="N38" s="20"/>
      <c r="O38" s="19"/>
      <c r="P38" s="19" t="s">
        <v>323</v>
      </c>
      <c r="Q38" s="20">
        <v>25</v>
      </c>
      <c r="R38" s="20"/>
      <c r="S38" s="21"/>
      <c r="T38" s="20"/>
      <c r="U38" s="19" t="s">
        <v>324</v>
      </c>
      <c r="V38" s="22" t="s">
        <v>160</v>
      </c>
      <c r="W38" s="22" t="str">
        <f t="shared" si="0"/>
        <v>2850102</v>
      </c>
    </row>
    <row r="39" spans="1:23" ht="15" customHeight="1">
      <c r="A39" s="19" t="s">
        <v>150</v>
      </c>
      <c r="B39" s="19" t="s">
        <v>325</v>
      </c>
      <c r="C39" s="19" t="s">
        <v>326</v>
      </c>
      <c r="D39" s="19" t="s">
        <v>153</v>
      </c>
      <c r="E39" s="19" t="s">
        <v>163</v>
      </c>
      <c r="F39" s="19" t="s">
        <v>322</v>
      </c>
      <c r="G39" s="20">
        <v>2</v>
      </c>
      <c r="H39" s="19" t="s">
        <v>164</v>
      </c>
      <c r="I39" s="19" t="s">
        <v>157</v>
      </c>
      <c r="J39" s="20"/>
      <c r="K39" s="20">
        <v>10.25</v>
      </c>
      <c r="L39" s="20">
        <v>12.5</v>
      </c>
      <c r="M39" s="20">
        <v>8</v>
      </c>
      <c r="N39" s="20"/>
      <c r="O39" s="19"/>
      <c r="P39" s="19" t="s">
        <v>327</v>
      </c>
      <c r="Q39" s="20">
        <v>27.35</v>
      </c>
      <c r="R39" s="20"/>
      <c r="S39" s="21"/>
      <c r="T39" s="20"/>
      <c r="U39" s="19" t="s">
        <v>328</v>
      </c>
      <c r="V39" s="22" t="s">
        <v>167</v>
      </c>
      <c r="W39" s="22" t="str">
        <f t="shared" si="0"/>
        <v>2851101</v>
      </c>
    </row>
    <row r="40" spans="1:23" ht="15" customHeight="1">
      <c r="A40" s="19" t="s">
        <v>150</v>
      </c>
      <c r="B40" s="19" t="s">
        <v>329</v>
      </c>
      <c r="C40" s="19" t="s">
        <v>330</v>
      </c>
      <c r="D40" s="19" t="s">
        <v>153</v>
      </c>
      <c r="E40" s="19" t="s">
        <v>170</v>
      </c>
      <c r="F40" s="19" t="s">
        <v>322</v>
      </c>
      <c r="G40" s="20">
        <v>2</v>
      </c>
      <c r="H40" s="19" t="s">
        <v>171</v>
      </c>
      <c r="I40" s="19" t="s">
        <v>157</v>
      </c>
      <c r="J40" s="20"/>
      <c r="K40" s="20">
        <v>10.25</v>
      </c>
      <c r="L40" s="20">
        <v>12.5</v>
      </c>
      <c r="M40" s="20">
        <v>9</v>
      </c>
      <c r="N40" s="20"/>
      <c r="O40" s="19"/>
      <c r="P40" s="19" t="s">
        <v>331</v>
      </c>
      <c r="Q40" s="20">
        <v>31.59</v>
      </c>
      <c r="R40" s="20"/>
      <c r="S40" s="21"/>
      <c r="T40" s="20"/>
      <c r="U40" s="19" t="s">
        <v>332</v>
      </c>
      <c r="V40" s="22" t="s">
        <v>174</v>
      </c>
      <c r="W40" s="22" t="str">
        <f t="shared" si="0"/>
        <v>2852100</v>
      </c>
    </row>
    <row r="41" spans="1:23" ht="15" customHeight="1">
      <c r="A41" s="19" t="s">
        <v>150</v>
      </c>
      <c r="B41" s="19" t="s">
        <v>333</v>
      </c>
      <c r="C41" s="19" t="s">
        <v>334</v>
      </c>
      <c r="D41" s="19" t="s">
        <v>153</v>
      </c>
      <c r="E41" s="19" t="s">
        <v>177</v>
      </c>
      <c r="F41" s="19" t="s">
        <v>322</v>
      </c>
      <c r="G41" s="20">
        <v>2</v>
      </c>
      <c r="H41" s="19" t="s">
        <v>178</v>
      </c>
      <c r="I41" s="19" t="s">
        <v>157</v>
      </c>
      <c r="J41" s="20"/>
      <c r="K41" s="20">
        <v>10.25</v>
      </c>
      <c r="L41" s="20">
        <v>12.5</v>
      </c>
      <c r="M41" s="20">
        <v>9</v>
      </c>
      <c r="N41" s="20"/>
      <c r="O41" s="19"/>
      <c r="P41" s="19" t="s">
        <v>335</v>
      </c>
      <c r="Q41" s="20">
        <v>31.59</v>
      </c>
      <c r="R41" s="20"/>
      <c r="S41" s="21"/>
      <c r="T41" s="20"/>
      <c r="U41" s="19" t="s">
        <v>336</v>
      </c>
      <c r="V41" s="22" t="s">
        <v>181</v>
      </c>
      <c r="W41" s="22" t="str">
        <f t="shared" si="0"/>
        <v>2853109</v>
      </c>
    </row>
    <row r="42" spans="1:23" ht="15" customHeight="1">
      <c r="A42" s="19" t="s">
        <v>150</v>
      </c>
      <c r="B42" s="19" t="s">
        <v>337</v>
      </c>
      <c r="C42" s="19" t="s">
        <v>338</v>
      </c>
      <c r="D42" s="19" t="s">
        <v>153</v>
      </c>
      <c r="E42" s="19" t="s">
        <v>184</v>
      </c>
      <c r="F42" s="19" t="s">
        <v>322</v>
      </c>
      <c r="G42" s="20">
        <v>3</v>
      </c>
      <c r="H42" s="19" t="s">
        <v>185</v>
      </c>
      <c r="I42" s="19" t="s">
        <v>186</v>
      </c>
      <c r="J42" s="20"/>
      <c r="K42" s="20">
        <v>6.5</v>
      </c>
      <c r="L42" s="20">
        <v>10.5</v>
      </c>
      <c r="M42" s="20">
        <v>4</v>
      </c>
      <c r="N42" s="20"/>
      <c r="O42" s="19"/>
      <c r="P42" s="19" t="s">
        <v>339</v>
      </c>
      <c r="Q42" s="20">
        <v>5.35</v>
      </c>
      <c r="R42" s="20"/>
      <c r="S42" s="21"/>
      <c r="T42" s="20"/>
      <c r="U42" s="19" t="s">
        <v>340</v>
      </c>
      <c r="V42" s="22" t="s">
        <v>184</v>
      </c>
      <c r="W42" s="22" t="str">
        <f t="shared" si="0"/>
        <v>2854108</v>
      </c>
    </row>
    <row r="43" spans="1:23" ht="15" customHeight="1">
      <c r="A43" s="19" t="s">
        <v>150</v>
      </c>
      <c r="B43" s="19" t="s">
        <v>341</v>
      </c>
      <c r="C43" s="19" t="s">
        <v>342</v>
      </c>
      <c r="D43" s="19" t="s">
        <v>153</v>
      </c>
      <c r="E43" s="19" t="s">
        <v>191</v>
      </c>
      <c r="F43" s="19" t="s">
        <v>322</v>
      </c>
      <c r="G43" s="20">
        <v>3</v>
      </c>
      <c r="H43" s="19" t="s">
        <v>192</v>
      </c>
      <c r="I43" s="19" t="s">
        <v>186</v>
      </c>
      <c r="J43" s="20"/>
      <c r="K43" s="20">
        <v>6.5</v>
      </c>
      <c r="L43" s="20">
        <v>10.5</v>
      </c>
      <c r="M43" s="20">
        <v>4</v>
      </c>
      <c r="N43" s="20"/>
      <c r="O43" s="19"/>
      <c r="P43" s="19" t="s">
        <v>343</v>
      </c>
      <c r="Q43" s="20">
        <v>6.25</v>
      </c>
      <c r="R43" s="20"/>
      <c r="S43" s="21"/>
      <c r="T43" s="20"/>
      <c r="U43" s="19" t="s">
        <v>344</v>
      </c>
      <c r="V43" s="22" t="s">
        <v>191</v>
      </c>
      <c r="W43" s="22" t="str">
        <f t="shared" si="0"/>
        <v>2855107</v>
      </c>
    </row>
    <row r="44" spans="1:23" ht="15" customHeight="1">
      <c r="A44" s="19" t="s">
        <v>150</v>
      </c>
      <c r="B44" s="19" t="s">
        <v>345</v>
      </c>
      <c r="C44" s="19" t="s">
        <v>346</v>
      </c>
      <c r="D44" s="19" t="s">
        <v>153</v>
      </c>
      <c r="E44" s="19" t="s">
        <v>154</v>
      </c>
      <c r="F44" s="19" t="s">
        <v>347</v>
      </c>
      <c r="G44" s="20">
        <v>2</v>
      </c>
      <c r="H44" s="19" t="s">
        <v>156</v>
      </c>
      <c r="I44" s="19" t="s">
        <v>157</v>
      </c>
      <c r="J44" s="20"/>
      <c r="K44" s="20">
        <v>10.25</v>
      </c>
      <c r="L44" s="20">
        <v>12.5</v>
      </c>
      <c r="M44" s="20">
        <v>7</v>
      </c>
      <c r="N44" s="20"/>
      <c r="O44" s="19"/>
      <c r="P44" s="19" t="s">
        <v>348</v>
      </c>
      <c r="Q44" s="20">
        <v>25</v>
      </c>
      <c r="R44" s="20"/>
      <c r="S44" s="21"/>
      <c r="T44" s="20"/>
      <c r="U44" s="19" t="s">
        <v>349</v>
      </c>
      <c r="V44" s="22" t="s">
        <v>160</v>
      </c>
      <c r="W44" s="22" t="str">
        <f t="shared" si="0"/>
        <v>2850409</v>
      </c>
    </row>
    <row r="45" spans="1:23" ht="15" customHeight="1">
      <c r="A45" s="19" t="s">
        <v>150</v>
      </c>
      <c r="B45" s="19" t="s">
        <v>350</v>
      </c>
      <c r="C45" s="19" t="s">
        <v>351</v>
      </c>
      <c r="D45" s="19" t="s">
        <v>153</v>
      </c>
      <c r="E45" s="19" t="s">
        <v>163</v>
      </c>
      <c r="F45" s="19" t="s">
        <v>347</v>
      </c>
      <c r="G45" s="20">
        <v>2</v>
      </c>
      <c r="H45" s="19" t="s">
        <v>164</v>
      </c>
      <c r="I45" s="19" t="s">
        <v>157</v>
      </c>
      <c r="J45" s="20"/>
      <c r="K45" s="20">
        <v>10.25</v>
      </c>
      <c r="L45" s="20">
        <v>12.5</v>
      </c>
      <c r="M45" s="20">
        <v>8</v>
      </c>
      <c r="N45" s="20"/>
      <c r="O45" s="19"/>
      <c r="P45" s="19" t="s">
        <v>352</v>
      </c>
      <c r="Q45" s="20">
        <v>27.35</v>
      </c>
      <c r="R45" s="20"/>
      <c r="S45" s="21"/>
      <c r="T45" s="20"/>
      <c r="U45" s="19" t="s">
        <v>353</v>
      </c>
      <c r="V45" s="22" t="s">
        <v>167</v>
      </c>
      <c r="W45" s="22" t="str">
        <f t="shared" si="0"/>
        <v>2851408</v>
      </c>
    </row>
    <row r="46" spans="1:23" ht="15" customHeight="1">
      <c r="A46" s="19" t="s">
        <v>150</v>
      </c>
      <c r="B46" s="19" t="s">
        <v>354</v>
      </c>
      <c r="C46" s="19" t="s">
        <v>355</v>
      </c>
      <c r="D46" s="19" t="s">
        <v>153</v>
      </c>
      <c r="E46" s="19" t="s">
        <v>170</v>
      </c>
      <c r="F46" s="19" t="s">
        <v>347</v>
      </c>
      <c r="G46" s="20">
        <v>2</v>
      </c>
      <c r="H46" s="19" t="s">
        <v>171</v>
      </c>
      <c r="I46" s="19" t="s">
        <v>157</v>
      </c>
      <c r="J46" s="20"/>
      <c r="K46" s="20">
        <v>10.25</v>
      </c>
      <c r="L46" s="20">
        <v>12.5</v>
      </c>
      <c r="M46" s="20">
        <v>9</v>
      </c>
      <c r="N46" s="20"/>
      <c r="O46" s="19"/>
      <c r="P46" s="19" t="s">
        <v>356</v>
      </c>
      <c r="Q46" s="20">
        <v>31.59</v>
      </c>
      <c r="R46" s="20"/>
      <c r="S46" s="21"/>
      <c r="T46" s="20"/>
      <c r="U46" s="19" t="s">
        <v>357</v>
      </c>
      <c r="V46" s="22" t="s">
        <v>174</v>
      </c>
      <c r="W46" s="22" t="str">
        <f t="shared" si="0"/>
        <v>2852407</v>
      </c>
    </row>
    <row r="47" spans="1:23" ht="15" customHeight="1">
      <c r="A47" s="19" t="s">
        <v>150</v>
      </c>
      <c r="B47" s="19" t="s">
        <v>358</v>
      </c>
      <c r="C47" s="19" t="s">
        <v>359</v>
      </c>
      <c r="D47" s="19" t="s">
        <v>153</v>
      </c>
      <c r="E47" s="19" t="s">
        <v>177</v>
      </c>
      <c r="F47" s="19" t="s">
        <v>347</v>
      </c>
      <c r="G47" s="20">
        <v>2</v>
      </c>
      <c r="H47" s="19" t="s">
        <v>178</v>
      </c>
      <c r="I47" s="19" t="s">
        <v>157</v>
      </c>
      <c r="J47" s="20"/>
      <c r="K47" s="20">
        <v>10.25</v>
      </c>
      <c r="L47" s="20">
        <v>12.5</v>
      </c>
      <c r="M47" s="20">
        <v>9</v>
      </c>
      <c r="N47" s="20"/>
      <c r="O47" s="19"/>
      <c r="P47" s="19" t="s">
        <v>360</v>
      </c>
      <c r="Q47" s="20">
        <v>31.59</v>
      </c>
      <c r="R47" s="20"/>
      <c r="S47" s="21"/>
      <c r="T47" s="20"/>
      <c r="U47" s="19" t="s">
        <v>361</v>
      </c>
      <c r="V47" s="22" t="s">
        <v>181</v>
      </c>
      <c r="W47" s="22" t="str">
        <f t="shared" si="0"/>
        <v>2853406</v>
      </c>
    </row>
    <row r="48" spans="1:23" ht="15" customHeight="1">
      <c r="A48" s="19" t="s">
        <v>150</v>
      </c>
      <c r="B48" s="19" t="s">
        <v>362</v>
      </c>
      <c r="C48" s="19" t="s">
        <v>363</v>
      </c>
      <c r="D48" s="19" t="s">
        <v>153</v>
      </c>
      <c r="E48" s="19" t="s">
        <v>184</v>
      </c>
      <c r="F48" s="19" t="s">
        <v>347</v>
      </c>
      <c r="G48" s="20">
        <v>3</v>
      </c>
      <c r="H48" s="19" t="s">
        <v>185</v>
      </c>
      <c r="I48" s="19" t="s">
        <v>186</v>
      </c>
      <c r="J48" s="20"/>
      <c r="K48" s="20">
        <v>6.5</v>
      </c>
      <c r="L48" s="20">
        <v>10.5</v>
      </c>
      <c r="M48" s="20">
        <v>4</v>
      </c>
      <c r="N48" s="20"/>
      <c r="O48" s="19"/>
      <c r="P48" s="19" t="s">
        <v>364</v>
      </c>
      <c r="Q48" s="20">
        <v>5.35</v>
      </c>
      <c r="R48" s="20"/>
      <c r="S48" s="21"/>
      <c r="T48" s="20"/>
      <c r="U48" s="19" t="s">
        <v>365</v>
      </c>
      <c r="V48" s="22" t="s">
        <v>184</v>
      </c>
      <c r="W48" s="22" t="str">
        <f t="shared" si="0"/>
        <v>2854405</v>
      </c>
    </row>
    <row r="49" spans="1:23" ht="15" customHeight="1">
      <c r="A49" s="19" t="s">
        <v>150</v>
      </c>
      <c r="B49" s="19" t="s">
        <v>366</v>
      </c>
      <c r="C49" s="19" t="s">
        <v>367</v>
      </c>
      <c r="D49" s="19" t="s">
        <v>153</v>
      </c>
      <c r="E49" s="19" t="s">
        <v>191</v>
      </c>
      <c r="F49" s="19" t="s">
        <v>347</v>
      </c>
      <c r="G49" s="20">
        <v>3</v>
      </c>
      <c r="H49" s="19" t="s">
        <v>192</v>
      </c>
      <c r="I49" s="19" t="s">
        <v>186</v>
      </c>
      <c r="J49" s="20"/>
      <c r="K49" s="20">
        <v>6.5</v>
      </c>
      <c r="L49" s="20">
        <v>10.5</v>
      </c>
      <c r="M49" s="20">
        <v>4</v>
      </c>
      <c r="N49" s="20"/>
      <c r="O49" s="19"/>
      <c r="P49" s="19" t="s">
        <v>368</v>
      </c>
      <c r="Q49" s="20">
        <v>6.25</v>
      </c>
      <c r="R49" s="20"/>
      <c r="S49" s="21"/>
      <c r="T49" s="20"/>
      <c r="U49" s="19" t="s">
        <v>369</v>
      </c>
      <c r="V49" s="22" t="s">
        <v>191</v>
      </c>
      <c r="W49" s="22" t="str">
        <f t="shared" si="0"/>
        <v>2855404</v>
      </c>
    </row>
  </sheetData>
  <autoFilter ref="A1:W1203"/>
  <phoneticPr fontId="1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Summary</vt:lpstr>
      <vt:lpstr>master reason list</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Mandy Wu</dc:creator>
  <cp:lastModifiedBy>Mandy Wu</cp:lastModifiedBy>
  <dcterms:created xsi:type="dcterms:W3CDTF">2019-12-25T21:53:01Z</dcterms:created>
  <dcterms:modified xsi:type="dcterms:W3CDTF">2020-01-03T18:13:05Z</dcterms:modified>
</cp:coreProperties>
</file>