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53222"/>
  <mc:AlternateContent xmlns:mc="http://schemas.openxmlformats.org/markup-compatibility/2006">
    <mc:Choice Requires="x15">
      <x15ac:absPath xmlns:x15ac="http://schemas.microsoft.com/office/spreadsheetml/2010/11/ac" url="C:\Users\shimengxia\AppData\Local\Microsoft\Windows\Temporary Internet Files\Content.Outlook\5EHX20JK\"/>
    </mc:Choice>
  </mc:AlternateContent>
  <bookViews>
    <workbookView xWindow="0" yWindow="0" windowWidth="28800" windowHeight="10995"/>
  </bookViews>
  <sheets>
    <sheet name="Sheet1" sheetId="1" r:id="rId1"/>
    <sheet name="master reason list" sheetId="3" r:id="rId2"/>
    <sheet name="Sheet2" sheetId="2" r:id="rId3"/>
  </sheets>
  <definedNames>
    <definedName name="_xlnm._FilterDatabase" localSheetId="2" hidden="1">Sheet2!$A$1:$W$1203</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Z77" i="1" l="1"/>
  <c r="Z70" i="1"/>
  <c r="Z19" i="1"/>
  <c r="Z17" i="1"/>
  <c r="Z18" i="1"/>
  <c r="Z16" i="1"/>
  <c r="Z7" i="1" l="1"/>
  <c r="S77" i="1" l="1"/>
  <c r="S78" i="1" s="1"/>
  <c r="S79" i="1" s="1"/>
  <c r="S70" i="1"/>
  <c r="T70" i="1" s="1"/>
  <c r="Y70" i="1" s="1"/>
  <c r="U77" i="1"/>
  <c r="U78" i="1"/>
  <c r="U79" i="1"/>
  <c r="U70" i="1"/>
  <c r="U71" i="1"/>
  <c r="U72" i="1"/>
  <c r="U73" i="1"/>
  <c r="U74" i="1"/>
  <c r="U75" i="1"/>
  <c r="U76" i="1"/>
  <c r="U69" i="1"/>
  <c r="U68" i="1"/>
  <c r="U67" i="1"/>
  <c r="U66" i="1"/>
  <c r="U65" i="1"/>
  <c r="U64" i="1"/>
  <c r="U63" i="1"/>
  <c r="U62" i="1"/>
  <c r="U61" i="1"/>
  <c r="U60" i="1"/>
  <c r="U59" i="1"/>
  <c r="U58" i="1"/>
  <c r="U57" i="1"/>
  <c r="U56" i="1"/>
  <c r="U55" i="1"/>
  <c r="U54" i="1"/>
  <c r="U53" i="1"/>
  <c r="U52" i="1"/>
  <c r="U51" i="1"/>
  <c r="U50" i="1"/>
  <c r="U49" i="1"/>
  <c r="U48" i="1"/>
  <c r="U47" i="1"/>
  <c r="U46" i="1"/>
  <c r="U45" i="1"/>
  <c r="U44" i="1"/>
  <c r="U43" i="1"/>
  <c r="U42" i="1"/>
  <c r="U41" i="1"/>
  <c r="U40" i="1"/>
  <c r="U39" i="1"/>
  <c r="U38" i="1"/>
  <c r="U37" i="1"/>
  <c r="U36" i="1"/>
  <c r="U35" i="1"/>
  <c r="U34" i="1"/>
  <c r="U33" i="1"/>
  <c r="U32" i="1"/>
  <c r="U31" i="1"/>
  <c r="U30" i="1"/>
  <c r="U29" i="1"/>
  <c r="U28" i="1"/>
  <c r="U27" i="1"/>
  <c r="U26" i="1"/>
  <c r="U25" i="1"/>
  <c r="U24" i="1"/>
  <c r="U23" i="1"/>
  <c r="U22" i="1"/>
  <c r="U21" i="1"/>
  <c r="U20" i="1"/>
  <c r="U19" i="1"/>
  <c r="S19" i="1"/>
  <c r="T19" i="1" s="1"/>
  <c r="Y19" i="1" s="1"/>
  <c r="U18" i="1"/>
  <c r="S18" i="1"/>
  <c r="T18" i="1" s="1"/>
  <c r="Y18" i="1" s="1"/>
  <c r="U17" i="1"/>
  <c r="S17" i="1"/>
  <c r="T17" i="1" s="1"/>
  <c r="Y17" i="1" s="1"/>
  <c r="U16" i="1"/>
  <c r="S16" i="1"/>
  <c r="T16" i="1" s="1"/>
  <c r="Y16" i="1" s="1"/>
  <c r="S20" i="1" l="1"/>
  <c r="S71" i="1"/>
  <c r="S72" i="1" s="1"/>
  <c r="S73" i="1" s="1"/>
  <c r="S74" i="1" s="1"/>
  <c r="S75" i="1" s="1"/>
  <c r="S76" i="1" s="1"/>
  <c r="S7" i="1"/>
  <c r="T7" i="1" s="1"/>
  <c r="Y7" i="1" s="1"/>
  <c r="T20" i="1" l="1"/>
  <c r="Y20" i="1" s="1"/>
  <c r="S21" i="1"/>
  <c r="T71" i="1"/>
  <c r="Y71" i="1" s="1"/>
  <c r="U7" i="1"/>
  <c r="S22" i="1" l="1"/>
  <c r="T21" i="1"/>
  <c r="Y21" i="1" s="1"/>
  <c r="T72" i="1"/>
  <c r="Y72" i="1" s="1"/>
  <c r="W30" i="2"/>
  <c r="W31" i="2"/>
  <c r="W32" i="2"/>
  <c r="W33" i="2"/>
  <c r="W34" i="2"/>
  <c r="W35" i="2"/>
  <c r="W36" i="2"/>
  <c r="W37" i="2"/>
  <c r="W38" i="2"/>
  <c r="W39" i="2"/>
  <c r="W40" i="2"/>
  <c r="W41" i="2"/>
  <c r="W42" i="2"/>
  <c r="W43" i="2"/>
  <c r="W44" i="2"/>
  <c r="W45" i="2"/>
  <c r="W46" i="2"/>
  <c r="W47" i="2"/>
  <c r="W48" i="2"/>
  <c r="W49" i="2"/>
  <c r="W3" i="2"/>
  <c r="W4" i="2"/>
  <c r="W5" i="2"/>
  <c r="W6" i="2"/>
  <c r="W7" i="2"/>
  <c r="W8" i="2"/>
  <c r="W9" i="2"/>
  <c r="W10" i="2"/>
  <c r="W11" i="2"/>
  <c r="W12" i="2"/>
  <c r="W13" i="2"/>
  <c r="W14" i="2"/>
  <c r="W15" i="2"/>
  <c r="W16" i="2"/>
  <c r="W17" i="2"/>
  <c r="W18" i="2"/>
  <c r="W19" i="2"/>
  <c r="W20" i="2"/>
  <c r="W21" i="2"/>
  <c r="W22" i="2"/>
  <c r="W23" i="2"/>
  <c r="W24" i="2"/>
  <c r="W25" i="2"/>
  <c r="W26" i="2"/>
  <c r="W27" i="2"/>
  <c r="W28" i="2"/>
  <c r="W29" i="2"/>
  <c r="W2" i="2"/>
  <c r="S23" i="1" l="1"/>
  <c r="T22" i="1"/>
  <c r="Y22" i="1" s="1"/>
  <c r="T73" i="1"/>
  <c r="Y73" i="1" s="1"/>
  <c r="S24" i="1" l="1"/>
  <c r="T23" i="1"/>
  <c r="Y23" i="1" s="1"/>
  <c r="T74" i="1"/>
  <c r="Y74" i="1" s="1"/>
  <c r="T24" i="1" l="1"/>
  <c r="Y24" i="1" s="1"/>
  <c r="S25" i="1"/>
  <c r="T75" i="1"/>
  <c r="Y75" i="1" s="1"/>
  <c r="T25" i="1" l="1"/>
  <c r="Y25" i="1" s="1"/>
  <c r="S26" i="1"/>
  <c r="T26" i="1" s="1"/>
  <c r="Y26" i="1" s="1"/>
  <c r="T76" i="1"/>
  <c r="Y76" i="1" s="1"/>
  <c r="S27" i="1" l="1"/>
  <c r="T77" i="1"/>
  <c r="Y77" i="1" s="1"/>
  <c r="S28" i="1" l="1"/>
  <c r="T27" i="1"/>
  <c r="Y27" i="1" s="1"/>
  <c r="T79" i="1"/>
  <c r="Y79" i="1" s="1"/>
  <c r="T78" i="1"/>
  <c r="Y78" i="1" s="1"/>
  <c r="S29" i="1" l="1"/>
  <c r="T28" i="1"/>
  <c r="Y28" i="1" s="1"/>
  <c r="T29" i="1" l="1"/>
  <c r="Y29" i="1" s="1"/>
  <c r="S30" i="1"/>
  <c r="S31" i="1" l="1"/>
  <c r="T30" i="1"/>
  <c r="Y30" i="1" s="1"/>
  <c r="T31" i="1" l="1"/>
  <c r="Y31" i="1" s="1"/>
  <c r="S32" i="1"/>
  <c r="T32" i="1" l="1"/>
  <c r="Y32" i="1" s="1"/>
  <c r="S33" i="1"/>
  <c r="S34" i="1" l="1"/>
  <c r="T33" i="1"/>
  <c r="Y33" i="1" s="1"/>
  <c r="S35" i="1" l="1"/>
  <c r="T34" i="1"/>
  <c r="Y34" i="1" s="1"/>
  <c r="S36" i="1" l="1"/>
  <c r="T35" i="1"/>
  <c r="Y35" i="1" s="1"/>
  <c r="T36" i="1" l="1"/>
  <c r="Y36" i="1" s="1"/>
  <c r="S37" i="1"/>
  <c r="S38" i="1" l="1"/>
  <c r="T37" i="1"/>
  <c r="Y37" i="1" s="1"/>
  <c r="S39" i="1" l="1"/>
  <c r="T38" i="1"/>
  <c r="Y38" i="1" s="1"/>
  <c r="S40" i="1" l="1"/>
  <c r="T39" i="1"/>
  <c r="Y39" i="1" s="1"/>
  <c r="S41" i="1" l="1"/>
  <c r="T40" i="1"/>
  <c r="Y40" i="1" s="1"/>
  <c r="S42" i="1" l="1"/>
  <c r="T41" i="1"/>
  <c r="Y41" i="1" s="1"/>
  <c r="T42" i="1" l="1"/>
  <c r="Y42" i="1" s="1"/>
  <c r="S43" i="1"/>
  <c r="T43" i="1" l="1"/>
  <c r="Y43" i="1" s="1"/>
  <c r="S44" i="1"/>
  <c r="T44" i="1" l="1"/>
  <c r="Y44" i="1" s="1"/>
  <c r="S45" i="1"/>
  <c r="S46" i="1" l="1"/>
  <c r="T45" i="1"/>
  <c r="Y45" i="1" s="1"/>
  <c r="T46" i="1" l="1"/>
  <c r="Y46" i="1" s="1"/>
  <c r="S47" i="1"/>
  <c r="T47" i="1" l="1"/>
  <c r="Y47" i="1" s="1"/>
  <c r="S48" i="1"/>
  <c r="T48" i="1" l="1"/>
  <c r="Y48" i="1" s="1"/>
  <c r="S49" i="1"/>
  <c r="S50" i="1" l="1"/>
  <c r="T49" i="1"/>
  <c r="Y49" i="1" s="1"/>
  <c r="S51" i="1" l="1"/>
  <c r="T50" i="1"/>
  <c r="Y50" i="1" s="1"/>
  <c r="T51" i="1" l="1"/>
  <c r="Y51" i="1" s="1"/>
  <c r="S52" i="1"/>
  <c r="T52" i="1" l="1"/>
  <c r="Y52" i="1" s="1"/>
  <c r="S53" i="1"/>
  <c r="S54" i="1" l="1"/>
  <c r="T53" i="1"/>
  <c r="Y53" i="1" s="1"/>
  <c r="S55" i="1" l="1"/>
  <c r="T54" i="1"/>
  <c r="Y54" i="1" s="1"/>
  <c r="S56" i="1" l="1"/>
  <c r="T55" i="1"/>
  <c r="Y55" i="1" s="1"/>
  <c r="T56" i="1" l="1"/>
  <c r="Y56" i="1" s="1"/>
  <c r="S57" i="1"/>
  <c r="S58" i="1" l="1"/>
  <c r="T57" i="1"/>
  <c r="Y57" i="1" s="1"/>
  <c r="S59" i="1" l="1"/>
  <c r="T58" i="1"/>
  <c r="Y58" i="1" s="1"/>
  <c r="S60" i="1" l="1"/>
  <c r="T59" i="1"/>
  <c r="Y59" i="1" s="1"/>
  <c r="S61" i="1" l="1"/>
  <c r="T60" i="1"/>
  <c r="Y60" i="1" s="1"/>
  <c r="S62" i="1" l="1"/>
  <c r="T61" i="1"/>
  <c r="Y61" i="1" s="1"/>
  <c r="T62" i="1" l="1"/>
  <c r="Y62" i="1" s="1"/>
  <c r="S63" i="1"/>
  <c r="S64" i="1" l="1"/>
  <c r="T63" i="1"/>
  <c r="Y63" i="1" s="1"/>
  <c r="T64" i="1" l="1"/>
  <c r="Y64" i="1" s="1"/>
  <c r="S65" i="1"/>
  <c r="S66" i="1" l="1"/>
  <c r="T65" i="1"/>
  <c r="Y65" i="1" s="1"/>
  <c r="S67" i="1" l="1"/>
  <c r="T66" i="1"/>
  <c r="Y66" i="1" s="1"/>
  <c r="T67" i="1" l="1"/>
  <c r="Y67" i="1" s="1"/>
  <c r="S68" i="1"/>
  <c r="T68" i="1" l="1"/>
  <c r="Y68" i="1" s="1"/>
  <c r="S69" i="1"/>
  <c r="T69" i="1" s="1"/>
  <c r="Y69" i="1" s="1"/>
</calcChain>
</file>

<file path=xl/sharedStrings.xml><?xml version="1.0" encoding="utf-8"?>
<sst xmlns="http://schemas.openxmlformats.org/spreadsheetml/2006/main" count="864" uniqueCount="372">
  <si>
    <t>Lot</t>
  </si>
  <si>
    <t>Line</t>
  </si>
  <si>
    <t>Size</t>
  </si>
  <si>
    <t>Order Qty</t>
  </si>
  <si>
    <t>Rcvd Qty</t>
  </si>
  <si>
    <t>Credited Qty</t>
  </si>
  <si>
    <t>Variance Qty</t>
  </si>
  <si>
    <t>Tolerance Qty **</t>
  </si>
  <si>
    <t>Out of Tolerance Qty</t>
  </si>
  <si>
    <t>Early Ship</t>
  </si>
  <si>
    <t>Original Cancel</t>
  </si>
  <si>
    <t>*ONLY</t>
  </si>
  <si>
    <t>DI Details</t>
  </si>
  <si>
    <t>Store</t>
  </si>
  <si>
    <t>NON POM PO</t>
  </si>
  <si>
    <t>Out Of Tolerance Qty</t>
  </si>
  <si>
    <t>Out of Tolerance Merch Cost</t>
  </si>
  <si>
    <t>Offset</t>
  </si>
  <si>
    <t>What-If Offset</t>
  </si>
  <si>
    <t>JLA item</t>
    <phoneticPr fontId="1" type="noConversion"/>
  </si>
  <si>
    <t xml:space="preserve">Chargeback valid? </t>
  </si>
  <si>
    <t>N</t>
    <phoneticPr fontId="1" type="noConversion"/>
  </si>
  <si>
    <t>JLA investigation</t>
    <phoneticPr fontId="1" type="noConversion"/>
  </si>
  <si>
    <t>Status</t>
  </si>
  <si>
    <t>UPC</t>
  </si>
  <si>
    <t>Style_Number</t>
  </si>
  <si>
    <t>Pattern</t>
  </si>
  <si>
    <t>Description</t>
  </si>
  <si>
    <t>Color</t>
  </si>
  <si>
    <t>Case_Pack</t>
  </si>
  <si>
    <t>Category</t>
  </si>
  <si>
    <t>Build Cost</t>
  </si>
  <si>
    <t>Width</t>
  </si>
  <si>
    <t>Length</t>
  </si>
  <si>
    <t>Height</t>
  </si>
  <si>
    <t>CustItemNo</t>
  </si>
  <si>
    <t>Price</t>
  </si>
  <si>
    <t>Store count</t>
  </si>
  <si>
    <t>Storeline</t>
  </si>
  <si>
    <t>Description2</t>
  </si>
  <si>
    <t>JCP store sku</t>
  </si>
  <si>
    <t>Active</t>
  </si>
  <si>
    <t>086569944092</t>
  </si>
  <si>
    <t>JC20-646</t>
  </si>
  <si>
    <t>400TC Liquid Cotton Sheet Set</t>
  </si>
  <si>
    <t>F 400TC Liquid Cotton Sheet Se</t>
  </si>
  <si>
    <t>Pure White</t>
  </si>
  <si>
    <t>Full: 81x96/21x32"(2)/54x75+16"</t>
  </si>
  <si>
    <t xml:space="preserve">20 </t>
  </si>
  <si>
    <t>72328500059</t>
  </si>
  <si>
    <t>508</t>
  </si>
  <si>
    <t>F 400TC Liquid Cotton Sheet Set</t>
  </si>
  <si>
    <t>086569944108</t>
  </si>
  <si>
    <t>JC20-647</t>
  </si>
  <si>
    <t>Q 400TC Liquid Cotton Sheet Se</t>
  </si>
  <si>
    <t>Queen: 90x108"/21x32"(2)/60x80+16"</t>
  </si>
  <si>
    <t>72328510059</t>
  </si>
  <si>
    <t>507</t>
  </si>
  <si>
    <t>Q 400TC Liquid Cotton Sheet Set</t>
  </si>
  <si>
    <t>086569944115</t>
  </si>
  <si>
    <t>JC20-648</t>
  </si>
  <si>
    <t>K 400TC Liquid Cotton Sheet Se</t>
  </si>
  <si>
    <t>King: 108x108"/21x40"(2)/78x80+16"</t>
  </si>
  <si>
    <t>72328520059</t>
  </si>
  <si>
    <t>506</t>
  </si>
  <si>
    <t>K 400TC Liquid Cotton Sheet Set</t>
  </si>
  <si>
    <t>086569944139</t>
  </si>
  <si>
    <t>JC20-649</t>
  </si>
  <si>
    <t>CK 400TC Liquid Cotton Sheet S</t>
  </si>
  <si>
    <t>Cal King: 108x108"/21x40"/72x84+16"</t>
  </si>
  <si>
    <t>72328530059</t>
  </si>
  <si>
    <t>505</t>
  </si>
  <si>
    <t>CK 400TC Liquid Cotton Sheet Set</t>
  </si>
  <si>
    <t>086569944177</t>
  </si>
  <si>
    <t>JC21-650</t>
  </si>
  <si>
    <t>Std Liquid Cotton Pillowcase</t>
  </si>
  <si>
    <t>Standard: 21x32"</t>
  </si>
  <si>
    <t xml:space="preserve">21 </t>
  </si>
  <si>
    <t>72328540059</t>
  </si>
  <si>
    <t>504</t>
  </si>
  <si>
    <t>086569944184</t>
  </si>
  <si>
    <t>JC21-651</t>
  </si>
  <si>
    <t>K Liquid Cotton Pillowcase</t>
  </si>
  <si>
    <t>King: 21x40"</t>
  </si>
  <si>
    <t>72328550059</t>
  </si>
  <si>
    <t>503</t>
  </si>
  <si>
    <t>086569944191</t>
  </si>
  <si>
    <t>JC20-652</t>
  </si>
  <si>
    <t>White Sand</t>
  </si>
  <si>
    <t>72328500083</t>
  </si>
  <si>
    <t>805</t>
  </si>
  <si>
    <t>086569944207</t>
  </si>
  <si>
    <t>JC20-653</t>
  </si>
  <si>
    <t>72328510083</t>
  </si>
  <si>
    <t>804</t>
  </si>
  <si>
    <t>086569944214</t>
  </si>
  <si>
    <t>JC20-654</t>
  </si>
  <si>
    <t>72328520083</t>
  </si>
  <si>
    <t>803</t>
  </si>
  <si>
    <t>086569944221</t>
  </si>
  <si>
    <t>JC20-655</t>
  </si>
  <si>
    <t>72328530083</t>
  </si>
  <si>
    <t>802</t>
  </si>
  <si>
    <t>086569944238</t>
  </si>
  <si>
    <t>JC21-656</t>
  </si>
  <si>
    <t>72328540083</t>
  </si>
  <si>
    <t>801</t>
  </si>
  <si>
    <t>086569944245</t>
  </si>
  <si>
    <t>JC21-657</t>
  </si>
  <si>
    <t>72328550083</t>
  </si>
  <si>
    <t>800</t>
  </si>
  <si>
    <t>086569944252</t>
  </si>
  <si>
    <t>JC20-658</t>
  </si>
  <si>
    <t>Seafoam</t>
  </si>
  <si>
    <t>72328500075</t>
  </si>
  <si>
    <t>706</t>
  </si>
  <si>
    <t>086569944269</t>
  </si>
  <si>
    <t>JC20-659</t>
  </si>
  <si>
    <t>72328510075</t>
  </si>
  <si>
    <t>705</t>
  </si>
  <si>
    <t>086569944276</t>
  </si>
  <si>
    <t>JC20-660</t>
  </si>
  <si>
    <t>72328520075</t>
  </si>
  <si>
    <t>704</t>
  </si>
  <si>
    <t>086569944283</t>
  </si>
  <si>
    <t>JC20-661</t>
  </si>
  <si>
    <t>72328530075</t>
  </si>
  <si>
    <t>703</t>
  </si>
  <si>
    <t>086569944290</t>
  </si>
  <si>
    <t>JC21-662</t>
  </si>
  <si>
    <t>72328540075</t>
  </si>
  <si>
    <t>702</t>
  </si>
  <si>
    <t>086569944306</t>
  </si>
  <si>
    <t>JC21-663</t>
  </si>
  <si>
    <t>72328550075</t>
  </si>
  <si>
    <t>701</t>
  </si>
  <si>
    <t>086569944313</t>
  </si>
  <si>
    <t>JC20-664</t>
  </si>
  <si>
    <t>Rose Smoke</t>
  </si>
  <si>
    <t>72328500067</t>
  </si>
  <si>
    <t>607</t>
  </si>
  <si>
    <t>086569944320</t>
  </si>
  <si>
    <t>JC20-665</t>
  </si>
  <si>
    <t>72328510067</t>
  </si>
  <si>
    <t>606</t>
  </si>
  <si>
    <t>086569944337</t>
  </si>
  <si>
    <t>JC20-666</t>
  </si>
  <si>
    <t>72328520067</t>
  </si>
  <si>
    <t>605</t>
  </si>
  <si>
    <t>086569944344</t>
  </si>
  <si>
    <t>JC20-667</t>
  </si>
  <si>
    <t>72328530067</t>
  </si>
  <si>
    <t>604</t>
  </si>
  <si>
    <t>086569944351</t>
  </si>
  <si>
    <t>JC21-668</t>
  </si>
  <si>
    <t>72328540067</t>
  </si>
  <si>
    <t>603</t>
  </si>
  <si>
    <t>086569944368</t>
  </si>
  <si>
    <t>JC21-669</t>
  </si>
  <si>
    <t>72328550067</t>
  </si>
  <si>
    <t>602</t>
  </si>
  <si>
    <t>086569944375</t>
  </si>
  <si>
    <t>JC20-670</t>
  </si>
  <si>
    <t>Mocha</t>
  </si>
  <si>
    <t>72328500034</t>
  </si>
  <si>
    <t>300</t>
  </si>
  <si>
    <t>086569944382</t>
  </si>
  <si>
    <t>JC20-671</t>
  </si>
  <si>
    <t>72328510034</t>
  </si>
  <si>
    <t>309</t>
  </si>
  <si>
    <t>086569944399</t>
  </si>
  <si>
    <t>JC20-672</t>
  </si>
  <si>
    <t>72328520034</t>
  </si>
  <si>
    <t>308</t>
  </si>
  <si>
    <t>086569944405</t>
  </si>
  <si>
    <t>JC20-673</t>
  </si>
  <si>
    <t>72328530034</t>
  </si>
  <si>
    <t>307</t>
  </si>
  <si>
    <t>086569944412</t>
  </si>
  <si>
    <t>JC21-674</t>
  </si>
  <si>
    <t>72328540034</t>
  </si>
  <si>
    <t>306</t>
  </si>
  <si>
    <t>086569944429</t>
  </si>
  <si>
    <t>JC21-675</t>
  </si>
  <si>
    <t>72328550034</t>
  </si>
  <si>
    <t>305</t>
  </si>
  <si>
    <t>086569944436</t>
  </si>
  <si>
    <t>JC20-676</t>
  </si>
  <si>
    <t>Illusion Blue</t>
  </si>
  <si>
    <t>72328500026</t>
  </si>
  <si>
    <t>201</t>
  </si>
  <si>
    <t>086569944443</t>
  </si>
  <si>
    <t>JC20-677</t>
  </si>
  <si>
    <t>72328510026</t>
  </si>
  <si>
    <t>200</t>
  </si>
  <si>
    <t>086569944450</t>
  </si>
  <si>
    <t>JC20-678</t>
  </si>
  <si>
    <t>72328520026</t>
  </si>
  <si>
    <t>209</t>
  </si>
  <si>
    <t>086569944467</t>
  </si>
  <si>
    <t>JC20-679</t>
  </si>
  <si>
    <t>72328530026</t>
  </si>
  <si>
    <t>208</t>
  </si>
  <si>
    <t>086569944474</t>
  </si>
  <si>
    <t>JC21-680</t>
  </si>
  <si>
    <t>72328540026</t>
  </si>
  <si>
    <t>207</t>
  </si>
  <si>
    <t>086569944481</t>
  </si>
  <si>
    <t>JC21-681</t>
  </si>
  <si>
    <t>72328550026</t>
  </si>
  <si>
    <t>206</t>
  </si>
  <si>
    <t>086569944498</t>
  </si>
  <si>
    <t>JC20-682</t>
  </si>
  <si>
    <t>Gray Alloy</t>
  </si>
  <si>
    <t>72328500018</t>
  </si>
  <si>
    <t>102</t>
  </si>
  <si>
    <t>086569944504</t>
  </si>
  <si>
    <t>JC20-683</t>
  </si>
  <si>
    <t>72328510018</t>
  </si>
  <si>
    <t>101</t>
  </si>
  <si>
    <t>086569944511</t>
  </si>
  <si>
    <t>JC20-684</t>
  </si>
  <si>
    <t>72328520018</t>
  </si>
  <si>
    <t>100</t>
  </si>
  <si>
    <t>086569944528</t>
  </si>
  <si>
    <t>JC20-685</t>
  </si>
  <si>
    <t>72328530018</t>
  </si>
  <si>
    <t>109</t>
  </si>
  <si>
    <t>086569944535</t>
  </si>
  <si>
    <t>JC21-686</t>
  </si>
  <si>
    <t>72328540018</t>
  </si>
  <si>
    <t>108</t>
  </si>
  <si>
    <t>086569944542</t>
  </si>
  <si>
    <t>JC21-687</t>
  </si>
  <si>
    <t>72328550018</t>
  </si>
  <si>
    <t>107</t>
  </si>
  <si>
    <t>086569944559</t>
  </si>
  <si>
    <t>JC20-688</t>
  </si>
  <si>
    <t>Plum Splendor</t>
  </si>
  <si>
    <t>72328500042</t>
  </si>
  <si>
    <t>409</t>
  </si>
  <si>
    <t>086569944566</t>
  </si>
  <si>
    <t>JC20-689</t>
  </si>
  <si>
    <t>72328510042</t>
  </si>
  <si>
    <t>408</t>
  </si>
  <si>
    <t>086569944573</t>
  </si>
  <si>
    <t>JC20-690</t>
  </si>
  <si>
    <t>72328520042</t>
  </si>
  <si>
    <t>407</t>
  </si>
  <si>
    <t>086569944580</t>
  </si>
  <si>
    <t>JC20-691</t>
  </si>
  <si>
    <t>72328530042</t>
  </si>
  <si>
    <t>406</t>
  </si>
  <si>
    <t>086569944597</t>
  </si>
  <si>
    <t>JC21-692</t>
  </si>
  <si>
    <t>72328540042</t>
  </si>
  <si>
    <t>405</t>
  </si>
  <si>
    <t>086569944603</t>
  </si>
  <si>
    <t>JC21-693</t>
  </si>
  <si>
    <t>72328550042</t>
  </si>
  <si>
    <t>404</t>
  </si>
  <si>
    <t>JCP Lot &amp; Line</t>
    <phoneticPr fontId="1" type="noConversion"/>
  </si>
  <si>
    <t>Week</t>
    <phoneticPr fontId="1" type="noConversion"/>
  </si>
  <si>
    <t>Sub</t>
    <phoneticPr fontId="1" type="noConversion"/>
  </si>
  <si>
    <t>Reference</t>
  </si>
  <si>
    <t>Error Description</t>
    <phoneticPr fontId="1" type="noConversion"/>
  </si>
  <si>
    <t>Date Sent to AP</t>
    <phoneticPr fontId="1" type="noConversion"/>
  </si>
  <si>
    <t>Fill Rate Cost</t>
    <phoneticPr fontId="1" type="noConversion"/>
  </si>
  <si>
    <t>Comments (See Help)</t>
    <phoneticPr fontId="1" type="noConversion"/>
  </si>
  <si>
    <t>Examples</t>
    <phoneticPr fontId="1" type="noConversion"/>
  </si>
  <si>
    <t>2019/34</t>
    <phoneticPr fontId="1" type="noConversion"/>
  </si>
  <si>
    <t>Fill Rate - Substitution on Order</t>
    <phoneticPr fontId="1" type="noConversion"/>
  </si>
  <si>
    <t>n/a</t>
    <phoneticPr fontId="1" type="noConversion"/>
  </si>
  <si>
    <t>000723112361</t>
    <phoneticPr fontId="1" type="noConversion"/>
  </si>
  <si>
    <t>0099-2</t>
    <phoneticPr fontId="1" type="noConversion"/>
  </si>
  <si>
    <t>606</t>
    <phoneticPr fontId="1" type="noConversion"/>
  </si>
  <si>
    <t>2388-7</t>
  </si>
  <si>
    <t>0099-2</t>
  </si>
  <si>
    <t>2722-7</t>
  </si>
  <si>
    <t>0005-9</t>
  </si>
  <si>
    <t>0130-5</t>
  </si>
  <si>
    <t>0135-4</t>
  </si>
  <si>
    <t>0183-4</t>
  </si>
  <si>
    <t>0211-3</t>
  </si>
  <si>
    <t>0241-0</t>
  </si>
  <si>
    <t>0246-9</t>
  </si>
  <si>
    <t>0304-6</t>
  </si>
  <si>
    <t>0384-8</t>
  </si>
  <si>
    <t>0529-8</t>
  </si>
  <si>
    <t>0549-6</t>
  </si>
  <si>
    <t>0696-5</t>
  </si>
  <si>
    <t>0712-0</t>
  </si>
  <si>
    <t>0766-6</t>
  </si>
  <si>
    <t>0768-2</t>
  </si>
  <si>
    <t>0907-6</t>
  </si>
  <si>
    <t>1128-8</t>
  </si>
  <si>
    <t>1134-6</t>
  </si>
  <si>
    <t>1417-5</t>
  </si>
  <si>
    <t>1542-0</t>
  </si>
  <si>
    <t>1572-7</t>
  </si>
  <si>
    <t>1591-7</t>
  </si>
  <si>
    <t>1618-8</t>
  </si>
  <si>
    <t>1623-8</t>
  </si>
  <si>
    <t>1775-6</t>
  </si>
  <si>
    <t>1794-7</t>
  </si>
  <si>
    <t>1862-2</t>
  </si>
  <si>
    <t>1870-5</t>
  </si>
  <si>
    <t>1927-3</t>
  </si>
  <si>
    <t>1936-4</t>
  </si>
  <si>
    <t>1939-8</t>
  </si>
  <si>
    <t>2069-3</t>
  </si>
  <si>
    <t>2086-7</t>
  </si>
  <si>
    <t>2160-0</t>
  </si>
  <si>
    <t>2232-7</t>
  </si>
  <si>
    <t>2312-7</t>
  </si>
  <si>
    <t>2338-2</t>
  </si>
  <si>
    <t>2430-7</t>
  </si>
  <si>
    <t>2456-2</t>
  </si>
  <si>
    <t>2457-0</t>
  </si>
  <si>
    <t>2507-2</t>
  </si>
  <si>
    <t>2632-8</t>
  </si>
  <si>
    <t>2685-6</t>
  </si>
  <si>
    <t>2704-5</t>
  </si>
  <si>
    <t>2757-3</t>
  </si>
  <si>
    <t>2845-6</t>
  </si>
  <si>
    <t>2876-1</t>
  </si>
  <si>
    <t>2877-9</t>
  </si>
  <si>
    <t>2913-2</t>
  </si>
  <si>
    <t>2926-4</t>
  </si>
  <si>
    <t>2946-2</t>
  </si>
  <si>
    <t>0439-0</t>
  </si>
  <si>
    <t>0497-8</t>
  </si>
  <si>
    <t>1164-3</t>
  </si>
  <si>
    <t>1398-7</t>
  </si>
  <si>
    <t>1559-4</t>
  </si>
  <si>
    <t>1188-2</t>
  </si>
  <si>
    <t>2651-8</t>
  </si>
  <si>
    <t>Back in Mar meeting when we placed the Aug incoming, JCP store SOQ fcst for Mar to July was  552pcs but JCP actually ordered 770pcs, 218cps more(7.3 WOS) which is out of our expectation.</t>
  </si>
  <si>
    <t>LIC send date</t>
    <phoneticPr fontId="1" type="noConversion"/>
  </si>
  <si>
    <t xml:space="preserve">We did have 99pcs on hand inventory on 7/22. The shortages were due to warehouse could not find the goods when shipping the orders during 7/22-7/30.
</t>
  </si>
  <si>
    <t>Y</t>
    <phoneticPr fontId="1" type="noConversion"/>
  </si>
  <si>
    <t>Fill Rate - shortage on Order</t>
    <phoneticPr fontId="1" type="noConversion"/>
  </si>
  <si>
    <t>Variance Cost</t>
    <phoneticPr fontId="1" type="noConversion"/>
  </si>
  <si>
    <t>DI#</t>
    <phoneticPr fontId="1" type="noConversion"/>
  </si>
  <si>
    <t>Offset</t>
    <phoneticPr fontId="1" type="noConversion"/>
  </si>
  <si>
    <t>Price</t>
    <phoneticPr fontId="1" type="noConversion"/>
  </si>
  <si>
    <t>Chargeback $</t>
    <phoneticPr fontId="1" type="noConversion"/>
  </si>
  <si>
    <t>Revised Master Reason</t>
    <phoneticPr fontId="12" type="noConversion"/>
  </si>
  <si>
    <t>Is CB Valid? Y/N</t>
    <phoneticPr fontId="8" type="noConversion"/>
  </si>
  <si>
    <t>N</t>
    <phoneticPr fontId="12" type="noConversion"/>
  </si>
  <si>
    <t>Test item. BBB ordered more than projections</t>
    <phoneticPr fontId="12" type="noConversion"/>
  </si>
  <si>
    <t>Discontinued item. BBB still order.</t>
    <phoneticPr fontId="12" type="noConversion"/>
  </si>
  <si>
    <t>Massive west coast port delay due to labor dispute.</t>
    <phoneticPr fontId="12" type="noConversion"/>
  </si>
  <si>
    <t>Cancelled by BBB EDI 860</t>
    <phoneticPr fontId="12" type="noConversion"/>
  </si>
  <si>
    <t>OOSN not sent</t>
    <phoneticPr fontId="12" type="noConversion"/>
  </si>
  <si>
    <t>Y</t>
    <phoneticPr fontId="12" type="noConversion"/>
  </si>
  <si>
    <t>JLA under forecast.</t>
    <phoneticPr fontId="12" type="noConversion"/>
  </si>
  <si>
    <t>Detail reason</t>
    <phoneticPr fontId="1" type="noConversion"/>
  </si>
  <si>
    <t>Master reason</t>
    <phoneticPr fontId="1" type="noConversion"/>
  </si>
  <si>
    <t>Email support</t>
    <phoneticPr fontId="15" type="noConversion"/>
  </si>
  <si>
    <t>JCP PO NO#</t>
    <phoneticPr fontId="1" type="noConversion"/>
  </si>
  <si>
    <t>We shipped the PO line</t>
    <phoneticPr fontId="12" type="noConversion"/>
  </si>
  <si>
    <t>We shipped the PO line</t>
    <phoneticPr fontId="1" type="noConversion"/>
  </si>
  <si>
    <t>JLA under forecast.</t>
  </si>
  <si>
    <t xml:space="preserve">We planned to ship JCP CAT orders with "C" item starting on 6/1 but it was shipped late as factory was waiting for approval on sample submitted to USA. Therefore, we had to use the RET inventory to fill CAT orders in June that lead to tight inventory for RET.
</t>
    <phoneticPr fontId="1" type="noConversion"/>
  </si>
  <si>
    <t>JCP LIC report 20190726</t>
    <phoneticPr fontId="1" type="noConversion"/>
  </si>
  <si>
    <t xml:space="preserve">JLA inventory accuracy. </t>
    <phoneticPr fontId="1" type="noConversion"/>
  </si>
  <si>
    <t xml:space="preserve">JLA inventory accuracy. </t>
    <phoneticPr fontId="1" type="noConversion"/>
  </si>
  <si>
    <t>JCP did not give us enough lead time to build inventory for newly projected/additional demand.</t>
    <phoneticPr fontId="1" type="noConversion"/>
  </si>
  <si>
    <t>JCP did not give us enough lead time to build inventory for newly projected/additional demand.</t>
    <phoneticPr fontId="12" type="noConversion"/>
  </si>
  <si>
    <t>JCP LIC report 20190726
RE: supplier A</t>
    <phoneticPr fontId="1" type="noConversion"/>
  </si>
  <si>
    <t>Per our system shows, we did not ship 2pcs of JC20-665(JCP item# 2851606) for PO# 15344230. Please check with Ping.</t>
    <phoneticPr fontId="1" type="noConversion"/>
  </si>
</sst>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76" formatCode="m/d/yyyy;@"/>
    <numFmt numFmtId="177" formatCode="\$#,##0.00;\-\$#,##0.00"/>
  </numFmts>
  <fonts count="16" x14ac:knownFonts="1">
    <font>
      <sz val="11"/>
      <color theme="1"/>
      <name val="宋体"/>
      <family val="2"/>
      <charset val="134"/>
      <scheme val="minor"/>
    </font>
    <font>
      <sz val="9"/>
      <name val="宋体"/>
      <family val="2"/>
      <charset val="134"/>
      <scheme val="minor"/>
    </font>
    <font>
      <b/>
      <sz val="8"/>
      <color theme="1"/>
      <name val="Arial"/>
      <family val="2"/>
    </font>
    <font>
      <sz val="8"/>
      <color theme="1"/>
      <name val="Arial"/>
      <family val="2"/>
    </font>
    <font>
      <sz val="11"/>
      <color theme="1"/>
      <name val="宋体"/>
      <family val="3"/>
      <charset val="134"/>
      <scheme val="minor"/>
    </font>
    <font>
      <b/>
      <sz val="9"/>
      <color indexed="8"/>
      <name val="Arial"/>
      <family val="2"/>
    </font>
    <font>
      <b/>
      <sz val="10"/>
      <color rgb="FF1F497D"/>
      <name val="Arial"/>
      <family val="2"/>
    </font>
    <font>
      <sz val="10"/>
      <color theme="1"/>
      <name val="Arial"/>
      <family val="2"/>
    </font>
    <font>
      <sz val="11"/>
      <color indexed="8"/>
      <name val="Calibri"/>
      <family val="2"/>
    </font>
    <font>
      <sz val="10"/>
      <color indexed="8"/>
      <name val="Arial"/>
      <family val="2"/>
    </font>
    <font>
      <sz val="11"/>
      <color theme="1"/>
      <name val="宋体"/>
      <family val="2"/>
      <scheme val="minor"/>
    </font>
    <font>
      <b/>
      <sz val="11"/>
      <color indexed="8"/>
      <name val="Calibri"/>
      <family val="2"/>
    </font>
    <font>
      <sz val="9"/>
      <name val="宋体"/>
      <family val="3"/>
      <charset val="134"/>
    </font>
    <font>
      <sz val="10"/>
      <color rgb="FF000000"/>
      <name val="Times New Roman"/>
      <family val="1"/>
    </font>
    <font>
      <sz val="10"/>
      <color rgb="FF000000"/>
      <name val="Arial"/>
      <family val="2"/>
    </font>
    <font>
      <sz val="8"/>
      <name val="Arial"/>
      <family val="2"/>
    </font>
  </fonts>
  <fills count="8">
    <fill>
      <patternFill patternType="none"/>
    </fill>
    <fill>
      <patternFill patternType="gray125"/>
    </fill>
    <fill>
      <patternFill patternType="solid">
        <fgColor theme="0" tint="-0.14999847407452621"/>
        <bgColor indexed="64"/>
      </patternFill>
    </fill>
    <fill>
      <patternFill patternType="solid">
        <fgColor rgb="FFFFFF00"/>
        <bgColor indexed="64"/>
      </patternFill>
    </fill>
    <fill>
      <patternFill patternType="solid">
        <fgColor indexed="22"/>
        <bgColor indexed="0"/>
      </patternFill>
    </fill>
    <fill>
      <patternFill patternType="solid">
        <fgColor rgb="FFFFFF00"/>
        <bgColor indexed="0"/>
      </patternFill>
    </fill>
    <fill>
      <patternFill patternType="solid">
        <fgColor theme="0" tint="-0.34998626667073579"/>
        <bgColor indexed="64"/>
      </patternFill>
    </fill>
    <fill>
      <patternFill patternType="solid">
        <fgColor indexed="31"/>
        <bgColor indexed="31"/>
      </patternFill>
    </fill>
  </fills>
  <borders count="9">
    <border>
      <left/>
      <right/>
      <top/>
      <bottom/>
      <diagonal/>
    </border>
    <border>
      <left style="thin">
        <color indexed="64"/>
      </left>
      <right style="thin">
        <color indexed="64"/>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top/>
      <bottom style="thin">
        <color indexed="64"/>
      </bottom>
      <diagonal/>
    </border>
  </borders>
  <cellStyleXfs count="6">
    <xf numFmtId="0" fontId="0" fillId="0" borderId="0">
      <alignment vertical="center"/>
    </xf>
    <xf numFmtId="0" fontId="4" fillId="0" borderId="0"/>
    <xf numFmtId="0" fontId="7" fillId="0" borderId="0"/>
    <xf numFmtId="0" fontId="9" fillId="0" borderId="0"/>
    <xf numFmtId="0" fontId="10" fillId="0" borderId="0"/>
    <xf numFmtId="0" fontId="9" fillId="0" borderId="0"/>
  </cellStyleXfs>
  <cellXfs count="67">
    <xf numFmtId="0" fontId="0" fillId="0" borderId="0" xfId="0">
      <alignment vertical="center"/>
    </xf>
    <xf numFmtId="0" fontId="3" fillId="0" borderId="0" xfId="0" applyFont="1">
      <alignment vertical="center"/>
    </xf>
    <xf numFmtId="0" fontId="3" fillId="0" borderId="1" xfId="0" applyFont="1" applyBorder="1">
      <alignment vertical="center"/>
    </xf>
    <xf numFmtId="49" fontId="3" fillId="0" borderId="1" xfId="0" applyNumberFormat="1" applyFont="1" applyBorder="1">
      <alignment vertical="center"/>
    </xf>
    <xf numFmtId="2" fontId="3" fillId="0" borderId="1" xfId="0" applyNumberFormat="1" applyFont="1" applyBorder="1">
      <alignment vertical="center"/>
    </xf>
    <xf numFmtId="49" fontId="3" fillId="0" borderId="0" xfId="0" applyNumberFormat="1" applyFont="1" applyBorder="1">
      <alignment vertical="center"/>
    </xf>
    <xf numFmtId="0" fontId="3" fillId="0" borderId="0" xfId="0" applyFont="1" applyBorder="1">
      <alignment vertical="center"/>
    </xf>
    <xf numFmtId="0" fontId="3" fillId="2" borderId="1" xfId="0" applyFont="1" applyFill="1" applyBorder="1" applyAlignment="1">
      <alignment vertical="center" wrapText="1"/>
    </xf>
    <xf numFmtId="0" fontId="5" fillId="3" borderId="1" xfId="1" applyFont="1" applyFill="1" applyBorder="1" applyAlignment="1">
      <alignment horizontal="center" vertical="center" wrapText="1"/>
    </xf>
    <xf numFmtId="0" fontId="3" fillId="0" borderId="0" xfId="0" applyFont="1" applyAlignment="1">
      <alignment vertical="center" wrapText="1"/>
    </xf>
    <xf numFmtId="0" fontId="7" fillId="0" borderId="0" xfId="2"/>
    <xf numFmtId="0" fontId="8" fillId="4" borderId="2" xfId="2" applyFont="1" applyFill="1" applyBorder="1" applyAlignment="1">
      <alignment horizontal="center"/>
    </xf>
    <xf numFmtId="0" fontId="8" fillId="5" borderId="2" xfId="3" applyFont="1" applyFill="1" applyBorder="1" applyAlignment="1">
      <alignment horizontal="center"/>
    </xf>
    <xf numFmtId="0" fontId="8" fillId="0" borderId="3" xfId="2" applyFont="1" applyFill="1" applyBorder="1" applyAlignment="1">
      <alignment wrapText="1"/>
    </xf>
    <xf numFmtId="0" fontId="8" fillId="0" borderId="3" xfId="2" applyFont="1" applyFill="1" applyBorder="1" applyAlignment="1">
      <alignment horizontal="right" wrapText="1"/>
    </xf>
    <xf numFmtId="0" fontId="3" fillId="3" borderId="0" xfId="2" applyFont="1" applyFill="1"/>
    <xf numFmtId="0" fontId="3" fillId="0" borderId="1" xfId="0" applyFont="1" applyBorder="1" applyAlignment="1">
      <alignment vertical="center"/>
    </xf>
    <xf numFmtId="49" fontId="3" fillId="0" borderId="1" xfId="0" applyNumberFormat="1" applyFont="1" applyBorder="1" applyAlignment="1">
      <alignment vertical="center"/>
    </xf>
    <xf numFmtId="2" fontId="3" fillId="0" borderId="1" xfId="0" applyNumberFormat="1" applyFont="1" applyBorder="1" applyAlignment="1">
      <alignment vertical="center" wrapText="1"/>
    </xf>
    <xf numFmtId="0" fontId="3" fillId="0" borderId="1" xfId="0" applyFont="1" applyBorder="1" applyAlignment="1">
      <alignment vertical="center" wrapText="1"/>
    </xf>
    <xf numFmtId="0" fontId="2" fillId="6" borderId="1" xfId="0" applyFont="1" applyFill="1" applyBorder="1" applyAlignment="1">
      <alignment vertical="center" wrapText="1"/>
    </xf>
    <xf numFmtId="0" fontId="2" fillId="2" borderId="1" xfId="0" applyFont="1" applyFill="1" applyBorder="1" applyAlignment="1">
      <alignment vertical="center" wrapText="1"/>
    </xf>
    <xf numFmtId="49" fontId="3" fillId="0" borderId="1" xfId="0" applyNumberFormat="1" applyFont="1" applyBorder="1" applyAlignment="1">
      <alignment vertical="center" wrapText="1"/>
    </xf>
    <xf numFmtId="0" fontId="3" fillId="0" borderId="0" xfId="0" applyFont="1" applyBorder="1" applyAlignment="1">
      <alignment vertical="center"/>
    </xf>
    <xf numFmtId="49" fontId="3" fillId="0" borderId="0" xfId="0" applyNumberFormat="1" applyFont="1" applyBorder="1" applyAlignment="1">
      <alignment vertical="center"/>
    </xf>
    <xf numFmtId="14" fontId="3" fillId="0" borderId="0" xfId="0" applyNumberFormat="1" applyFont="1" applyBorder="1" applyAlignment="1">
      <alignment vertical="center"/>
    </xf>
    <xf numFmtId="176" fontId="3" fillId="0" borderId="1" xfId="0" applyNumberFormat="1" applyFont="1" applyBorder="1" applyAlignment="1">
      <alignment vertical="center" wrapText="1"/>
    </xf>
    <xf numFmtId="176" fontId="3" fillId="0" borderId="0" xfId="0" applyNumberFormat="1" applyFont="1" applyBorder="1" applyAlignment="1">
      <alignment vertical="center" wrapText="1"/>
    </xf>
    <xf numFmtId="0" fontId="3" fillId="0" borderId="0" xfId="0" applyFont="1" applyFill="1">
      <alignment vertical="center"/>
    </xf>
    <xf numFmtId="177" fontId="3" fillId="0" borderId="0" xfId="0" applyNumberFormat="1" applyFont="1">
      <alignment vertical="center"/>
    </xf>
    <xf numFmtId="0" fontId="11" fillId="7" borderId="1" xfId="0" applyFont="1" applyFill="1" applyBorder="1" applyAlignment="1">
      <alignment horizontal="center" vertical="center"/>
    </xf>
    <xf numFmtId="0" fontId="0" fillId="0" borderId="1" xfId="0" applyFill="1" applyBorder="1" applyAlignment="1">
      <alignment horizontal="center" wrapText="1"/>
    </xf>
    <xf numFmtId="0" fontId="0" fillId="0" borderId="1" xfId="0" applyFont="1" applyBorder="1" applyAlignment="1">
      <alignment horizontal="center"/>
    </xf>
    <xf numFmtId="0" fontId="0" fillId="0" borderId="1" xfId="0" applyFill="1" applyBorder="1" applyAlignment="1">
      <alignment horizontal="center"/>
    </xf>
    <xf numFmtId="0" fontId="0" fillId="0" borderId="1" xfId="0" applyBorder="1" applyAlignment="1">
      <alignment horizontal="center"/>
    </xf>
    <xf numFmtId="0" fontId="0" fillId="0" borderId="1" xfId="0" applyFont="1" applyFill="1" applyBorder="1" applyAlignment="1">
      <alignment horizontal="center"/>
    </xf>
    <xf numFmtId="177" fontId="3" fillId="0" borderId="1" xfId="0" applyNumberFormat="1" applyFont="1" applyBorder="1">
      <alignment vertical="center"/>
    </xf>
    <xf numFmtId="0" fontId="3" fillId="0" borderId="1" xfId="0" applyFont="1" applyBorder="1" applyAlignment="1">
      <alignment horizontal="center" vertical="center"/>
    </xf>
    <xf numFmtId="0" fontId="3" fillId="0" borderId="1" xfId="0" applyFont="1" applyBorder="1" applyAlignment="1">
      <alignment horizontal="center" vertical="center" wrapText="1"/>
    </xf>
    <xf numFmtId="0" fontId="6" fillId="3" borderId="7" xfId="0" applyFont="1" applyFill="1" applyBorder="1" applyAlignment="1">
      <alignment horizontal="center" vertical="center"/>
    </xf>
    <xf numFmtId="0" fontId="6" fillId="3" borderId="8" xfId="0" applyFont="1" applyFill="1" applyBorder="1" applyAlignment="1">
      <alignment horizontal="center" vertical="center"/>
    </xf>
    <xf numFmtId="0" fontId="3" fillId="0" borderId="1" xfId="0" applyFont="1" applyBorder="1" applyAlignment="1">
      <alignment horizontal="left" vertical="center" wrapText="1"/>
    </xf>
    <xf numFmtId="177" fontId="3" fillId="0" borderId="1" xfId="0" applyNumberFormat="1" applyFont="1" applyBorder="1" applyAlignment="1">
      <alignment horizontal="center" vertical="center"/>
    </xf>
    <xf numFmtId="0" fontId="2" fillId="2" borderId="1" xfId="0" applyFont="1" applyFill="1" applyBorder="1" applyAlignment="1">
      <alignment horizontal="center" vertical="center"/>
    </xf>
    <xf numFmtId="0" fontId="3" fillId="0" borderId="4" xfId="0" applyFont="1" applyBorder="1" applyAlignment="1">
      <alignment horizontal="right" vertical="center"/>
    </xf>
    <xf numFmtId="0" fontId="3" fillId="0" borderId="5" xfId="0" applyFont="1" applyBorder="1" applyAlignment="1">
      <alignment horizontal="right" vertical="center"/>
    </xf>
    <xf numFmtId="0" fontId="3" fillId="0" borderId="6" xfId="0" applyFont="1" applyBorder="1" applyAlignment="1">
      <alignment horizontal="right" vertical="center"/>
    </xf>
    <xf numFmtId="49" fontId="3" fillId="0" borderId="4" xfId="0" applyNumberFormat="1" applyFont="1" applyBorder="1" applyAlignment="1">
      <alignment horizontal="left" vertical="center"/>
    </xf>
    <xf numFmtId="49" fontId="3" fillId="0" borderId="5" xfId="0" applyNumberFormat="1" applyFont="1" applyBorder="1" applyAlignment="1">
      <alignment horizontal="left" vertical="center"/>
    </xf>
    <xf numFmtId="49" fontId="3" fillId="0" borderId="6" xfId="0" applyNumberFormat="1" applyFont="1" applyBorder="1" applyAlignment="1">
      <alignment horizontal="left" vertical="center"/>
    </xf>
    <xf numFmtId="0" fontId="3" fillId="0" borderId="4" xfId="0" applyFont="1" applyBorder="1" applyAlignment="1">
      <alignment horizontal="left" vertical="center"/>
    </xf>
    <xf numFmtId="0" fontId="3" fillId="0" borderId="5" xfId="0" applyFont="1" applyBorder="1" applyAlignment="1">
      <alignment horizontal="left" vertical="center"/>
    </xf>
    <xf numFmtId="0" fontId="3" fillId="0" borderId="6" xfId="0" applyFont="1" applyBorder="1" applyAlignment="1">
      <alignment horizontal="left" vertical="center"/>
    </xf>
    <xf numFmtId="0" fontId="3" fillId="0" borderId="4" xfId="0" applyFont="1" applyBorder="1" applyAlignment="1">
      <alignment horizontal="center" vertical="center"/>
    </xf>
    <xf numFmtId="0" fontId="3" fillId="0" borderId="5" xfId="0" applyFont="1" applyBorder="1" applyAlignment="1">
      <alignment horizontal="center" vertical="center"/>
    </xf>
    <xf numFmtId="0" fontId="3" fillId="0" borderId="6" xfId="0" applyFont="1" applyBorder="1" applyAlignment="1">
      <alignment horizontal="center" vertical="center"/>
    </xf>
    <xf numFmtId="176" fontId="3" fillId="0" borderId="4" xfId="0" applyNumberFormat="1" applyFont="1" applyBorder="1" applyAlignment="1">
      <alignment horizontal="center" vertical="center" wrapText="1"/>
    </xf>
    <xf numFmtId="176" fontId="3" fillId="0" borderId="5" xfId="0" applyNumberFormat="1" applyFont="1" applyBorder="1" applyAlignment="1">
      <alignment horizontal="center" vertical="center" wrapText="1"/>
    </xf>
    <xf numFmtId="176" fontId="3" fillId="0" borderId="6" xfId="0" applyNumberFormat="1" applyFont="1" applyBorder="1" applyAlignment="1">
      <alignment horizontal="center" vertical="center" wrapText="1"/>
    </xf>
    <xf numFmtId="49" fontId="3" fillId="0" borderId="4" xfId="0" applyNumberFormat="1" applyFont="1" applyBorder="1" applyAlignment="1">
      <alignment horizontal="center" vertical="center"/>
    </xf>
    <xf numFmtId="49" fontId="3" fillId="0" borderId="5" xfId="0" applyNumberFormat="1" applyFont="1" applyBorder="1" applyAlignment="1">
      <alignment horizontal="center" vertical="center"/>
    </xf>
    <xf numFmtId="49" fontId="3" fillId="0" borderId="6" xfId="0" applyNumberFormat="1" applyFont="1" applyBorder="1" applyAlignment="1">
      <alignment horizontal="center" vertical="center"/>
    </xf>
    <xf numFmtId="0" fontId="13" fillId="0" borderId="1" xfId="0" applyFont="1" applyFill="1" applyBorder="1" applyAlignment="1">
      <alignment horizontal="center" wrapText="1"/>
    </xf>
    <xf numFmtId="0" fontId="0" fillId="0" borderId="1" xfId="0" applyFill="1" applyBorder="1" applyAlignment="1">
      <alignment horizontal="center" wrapText="1"/>
    </xf>
    <xf numFmtId="0" fontId="0" fillId="0" borderId="1" xfId="0" applyBorder="1" applyAlignment="1">
      <alignment horizontal="center" wrapText="1"/>
    </xf>
    <xf numFmtId="0" fontId="14" fillId="0" borderId="4" xfId="0" applyFont="1" applyBorder="1" applyAlignment="1">
      <alignment horizontal="center"/>
    </xf>
    <xf numFmtId="0" fontId="14" fillId="0" borderId="6" xfId="0" applyFont="1" applyBorder="1" applyAlignment="1">
      <alignment horizontal="center"/>
    </xf>
  </cellXfs>
  <cellStyles count="6">
    <cellStyle name="Normal_Sheet1" xfId="5"/>
    <cellStyle name="Normal_Sheet2" xfId="3"/>
    <cellStyle name="常规" xfId="0" builtinId="0"/>
    <cellStyle name="常规 2" xfId="1"/>
    <cellStyle name="常规 3" xfId="2"/>
    <cellStyle name="常规 4" xfId="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120"/>
  <sheetViews>
    <sheetView tabSelected="1" workbookViewId="0">
      <selection activeCell="V11" sqref="V11"/>
    </sheetView>
  </sheetViews>
  <sheetFormatPr defaultRowHeight="11.25" x14ac:dyDescent="0.15"/>
  <cols>
    <col min="1" max="1" width="10.375" style="1" customWidth="1"/>
    <col min="2" max="2" width="6.625" style="1" customWidth="1"/>
    <col min="3" max="3" width="6.5" style="1" customWidth="1"/>
    <col min="4" max="4" width="11" style="1" customWidth="1"/>
    <col min="5" max="5" width="7.5" style="1" customWidth="1"/>
    <col min="6" max="6" width="8.125" style="1" customWidth="1"/>
    <col min="7" max="7" width="6.375" style="1" customWidth="1"/>
    <col min="8" max="8" width="10" style="1" customWidth="1"/>
    <col min="9" max="9" width="8.625" style="1" customWidth="1"/>
    <col min="10" max="10" width="8.5" style="1" customWidth="1"/>
    <col min="11" max="11" width="10.375" style="1" customWidth="1"/>
    <col min="12" max="12" width="5.875" style="1" customWidth="1"/>
    <col min="13" max="13" width="7.5" style="1" bestFit="1" customWidth="1"/>
    <col min="14" max="14" width="5.5" style="1" customWidth="1"/>
    <col min="15" max="15" width="4.625" style="1" customWidth="1"/>
    <col min="16" max="16" width="7.125" style="1" customWidth="1"/>
    <col min="17" max="17" width="6.125" style="1" customWidth="1"/>
    <col min="18" max="18" width="1.5" style="1" customWidth="1"/>
    <col min="19" max="19" width="7.5" style="1" bestFit="1" customWidth="1"/>
    <col min="20" max="20" width="9" style="1"/>
    <col min="21" max="22" width="8.875" style="1" customWidth="1"/>
    <col min="23" max="23" width="17.75" style="1" customWidth="1"/>
    <col min="24" max="25" width="8.25" style="1" customWidth="1"/>
    <col min="26" max="26" width="10.125" style="1" customWidth="1"/>
    <col min="27" max="16384" width="9" style="1"/>
  </cols>
  <sheetData>
    <row r="1" spans="1:28" ht="36.75" customHeight="1" x14ac:dyDescent="0.15">
      <c r="A1" s="20" t="s">
        <v>262</v>
      </c>
      <c r="B1" s="20" t="s">
        <v>263</v>
      </c>
      <c r="C1" s="20" t="s">
        <v>264</v>
      </c>
      <c r="D1" s="20" t="s">
        <v>265</v>
      </c>
      <c r="E1" s="20" t="s">
        <v>266</v>
      </c>
      <c r="F1" s="20" t="s">
        <v>267</v>
      </c>
      <c r="G1" s="20" t="s">
        <v>17</v>
      </c>
      <c r="H1" s="20" t="s">
        <v>18</v>
      </c>
      <c r="I1" s="20" t="s">
        <v>268</v>
      </c>
      <c r="J1" s="20" t="s">
        <v>269</v>
      </c>
    </row>
    <row r="2" spans="1:28" ht="21" customHeight="1" x14ac:dyDescent="0.15">
      <c r="A2" s="22" t="s">
        <v>270</v>
      </c>
      <c r="B2" s="19">
        <v>723</v>
      </c>
      <c r="C2" s="19">
        <v>3496365</v>
      </c>
      <c r="D2" s="19" t="s">
        <v>271</v>
      </c>
      <c r="E2" s="26">
        <v>43737</v>
      </c>
      <c r="F2" s="18" t="s">
        <v>272</v>
      </c>
      <c r="G2" s="19">
        <v>50</v>
      </c>
      <c r="H2" s="18">
        <v>0</v>
      </c>
      <c r="I2" s="19"/>
      <c r="J2" s="19"/>
    </row>
    <row r="3" spans="1:28" ht="22.5" x14ac:dyDescent="0.15">
      <c r="A3" s="21" t="s">
        <v>14</v>
      </c>
      <c r="B3" s="21" t="s">
        <v>3</v>
      </c>
      <c r="C3" s="21" t="s">
        <v>4</v>
      </c>
      <c r="D3" s="21" t="s">
        <v>5</v>
      </c>
      <c r="E3" s="21" t="s">
        <v>6</v>
      </c>
      <c r="F3" s="21" t="s">
        <v>342</v>
      </c>
      <c r="G3" s="21"/>
      <c r="H3" s="21"/>
      <c r="I3" s="21" t="s">
        <v>344</v>
      </c>
      <c r="J3" s="21" t="s">
        <v>18</v>
      </c>
    </row>
    <row r="4" spans="1:28" x14ac:dyDescent="0.15">
      <c r="A4" s="22" t="s">
        <v>273</v>
      </c>
      <c r="B4" s="2">
        <v>146</v>
      </c>
      <c r="C4" s="2">
        <v>148</v>
      </c>
      <c r="D4" s="2">
        <v>146</v>
      </c>
      <c r="E4" s="2">
        <v>2</v>
      </c>
      <c r="F4" s="4">
        <v>54.7</v>
      </c>
      <c r="G4" s="2"/>
      <c r="H4" s="4"/>
      <c r="I4" s="4">
        <v>50</v>
      </c>
      <c r="J4" s="18">
        <v>0</v>
      </c>
    </row>
    <row r="5" spans="1:28" ht="12.75" x14ac:dyDescent="0.15">
      <c r="L5" s="43" t="s">
        <v>12</v>
      </c>
      <c r="M5" s="43"/>
      <c r="N5" s="43"/>
      <c r="O5" s="43"/>
      <c r="P5" s="43"/>
      <c r="Q5" s="43"/>
      <c r="T5" s="39" t="s">
        <v>22</v>
      </c>
      <c r="U5" s="40"/>
      <c r="V5" s="40"/>
      <c r="W5" s="40"/>
      <c r="X5" s="40"/>
      <c r="Y5" s="40"/>
      <c r="Z5" s="40"/>
      <c r="AA5" s="40"/>
      <c r="AB5" s="40"/>
    </row>
    <row r="6" spans="1:28" s="9" customFormat="1" ht="24" x14ac:dyDescent="0.15">
      <c r="A6" s="7" t="s">
        <v>0</v>
      </c>
      <c r="B6" s="7" t="s">
        <v>1</v>
      </c>
      <c r="C6" s="7" t="s">
        <v>2</v>
      </c>
      <c r="D6" s="7" t="s">
        <v>3</v>
      </c>
      <c r="E6" s="7" t="s">
        <v>4</v>
      </c>
      <c r="F6" s="7" t="s">
        <v>5</v>
      </c>
      <c r="G6" s="7" t="s">
        <v>6</v>
      </c>
      <c r="H6" s="7"/>
      <c r="I6" s="7"/>
      <c r="J6" s="7" t="s">
        <v>9</v>
      </c>
      <c r="K6" s="7" t="s">
        <v>10</v>
      </c>
      <c r="L6" s="7" t="s">
        <v>13</v>
      </c>
      <c r="M6" s="7" t="s">
        <v>343</v>
      </c>
      <c r="N6" s="7" t="s">
        <v>3</v>
      </c>
      <c r="O6" s="7" t="s">
        <v>4</v>
      </c>
      <c r="P6" s="7" t="s">
        <v>5</v>
      </c>
      <c r="Q6" s="7" t="s">
        <v>6</v>
      </c>
      <c r="S6" s="9" t="s">
        <v>261</v>
      </c>
      <c r="T6" s="8" t="s">
        <v>19</v>
      </c>
      <c r="U6" s="8" t="s">
        <v>360</v>
      </c>
      <c r="V6" s="8" t="s">
        <v>338</v>
      </c>
      <c r="W6" s="8" t="s">
        <v>358</v>
      </c>
      <c r="X6" s="8" t="s">
        <v>357</v>
      </c>
      <c r="Y6" s="8" t="s">
        <v>345</v>
      </c>
      <c r="Z6" s="8" t="s">
        <v>346</v>
      </c>
      <c r="AA6" s="8" t="s">
        <v>20</v>
      </c>
      <c r="AB6" s="8" t="s">
        <v>359</v>
      </c>
    </row>
    <row r="7" spans="1:28" x14ac:dyDescent="0.15">
      <c r="A7" s="16">
        <v>2851</v>
      </c>
      <c r="B7" s="17" t="s">
        <v>275</v>
      </c>
      <c r="C7" s="16" t="s">
        <v>11</v>
      </c>
      <c r="D7" s="2">
        <v>146</v>
      </c>
      <c r="E7" s="2">
        <v>148</v>
      </c>
      <c r="F7" s="2">
        <v>146</v>
      </c>
      <c r="G7" s="2">
        <v>2</v>
      </c>
      <c r="H7" s="16"/>
      <c r="I7" s="16"/>
      <c r="J7" s="26">
        <v>43668</v>
      </c>
      <c r="K7" s="26">
        <v>43676</v>
      </c>
      <c r="L7" s="3" t="s">
        <v>274</v>
      </c>
      <c r="M7" s="2">
        <v>15344230</v>
      </c>
      <c r="N7" s="2">
        <v>0</v>
      </c>
      <c r="O7" s="2">
        <v>2</v>
      </c>
      <c r="P7" s="2">
        <v>0</v>
      </c>
      <c r="Q7" s="2">
        <v>2</v>
      </c>
      <c r="S7" s="1" t="str">
        <f>TEXT(A7&amp;B7,0)</f>
        <v>2851606</v>
      </c>
      <c r="T7" s="1" t="str">
        <f>INDEX(Sheet2!C:C,MATCH(Sheet1!S7,Sheet2!W:W,0),0)</f>
        <v>JC20-665</v>
      </c>
      <c r="U7" s="1">
        <f t="shared" ref="U7" si="0">M7</f>
        <v>15344230</v>
      </c>
      <c r="W7" s="1" t="s">
        <v>362</v>
      </c>
      <c r="X7" s="1" t="s">
        <v>371</v>
      </c>
      <c r="Y7" s="1">
        <f>VLOOKUP(T7,Sheet2!C:Q,15,0)</f>
        <v>27.35</v>
      </c>
      <c r="Z7" s="29">
        <f>I4</f>
        <v>50</v>
      </c>
      <c r="AA7" s="1" t="s">
        <v>21</v>
      </c>
    </row>
    <row r="8" spans="1:28" x14ac:dyDescent="0.15">
      <c r="A8" s="23"/>
      <c r="B8" s="24"/>
      <c r="C8" s="23"/>
      <c r="D8" s="6"/>
      <c r="E8" s="6"/>
      <c r="F8" s="6"/>
      <c r="G8" s="6"/>
      <c r="H8" s="23"/>
      <c r="I8" s="23"/>
      <c r="J8" s="27"/>
      <c r="K8" s="27"/>
      <c r="L8" s="5"/>
      <c r="M8" s="6"/>
      <c r="N8" s="6"/>
      <c r="O8" s="6"/>
      <c r="P8" s="6"/>
      <c r="Q8" s="6"/>
    </row>
    <row r="9" spans="1:28" x14ac:dyDescent="0.15">
      <c r="A9" s="23"/>
      <c r="B9" s="24"/>
      <c r="C9" s="23"/>
      <c r="D9" s="6"/>
      <c r="E9" s="6"/>
      <c r="F9" s="6"/>
      <c r="G9" s="6"/>
      <c r="H9" s="23"/>
      <c r="I9" s="23"/>
      <c r="J9" s="25"/>
      <c r="K9" s="25"/>
      <c r="L9" s="5"/>
      <c r="M9" s="6"/>
      <c r="N9" s="6"/>
      <c r="O9" s="6"/>
      <c r="P9" s="6"/>
      <c r="Q9" s="6"/>
    </row>
    <row r="10" spans="1:28" ht="36.75" customHeight="1" x14ac:dyDescent="0.15">
      <c r="A10" s="20" t="s">
        <v>262</v>
      </c>
      <c r="B10" s="20" t="s">
        <v>263</v>
      </c>
      <c r="C10" s="20" t="s">
        <v>264</v>
      </c>
      <c r="D10" s="20" t="s">
        <v>265</v>
      </c>
      <c r="E10" s="20" t="s">
        <v>266</v>
      </c>
      <c r="F10" s="20" t="s">
        <v>267</v>
      </c>
      <c r="G10" s="20" t="s">
        <v>17</v>
      </c>
      <c r="H10" s="20" t="s">
        <v>18</v>
      </c>
      <c r="I10" s="20" t="s">
        <v>268</v>
      </c>
      <c r="J10" s="20" t="s">
        <v>269</v>
      </c>
    </row>
    <row r="11" spans="1:28" ht="21" customHeight="1" x14ac:dyDescent="0.15">
      <c r="A11" s="22" t="s">
        <v>270</v>
      </c>
      <c r="B11" s="19">
        <v>723</v>
      </c>
      <c r="C11" s="19">
        <v>3496366</v>
      </c>
      <c r="D11" s="19" t="s">
        <v>341</v>
      </c>
      <c r="E11" s="26">
        <v>43737</v>
      </c>
      <c r="F11" s="18">
        <v>3293.7</v>
      </c>
      <c r="G11" s="19">
        <v>329.37</v>
      </c>
      <c r="H11" s="18">
        <v>0</v>
      </c>
      <c r="I11" s="19"/>
      <c r="J11" s="19"/>
    </row>
    <row r="12" spans="1:28" ht="40.5" customHeight="1" x14ac:dyDescent="0.15">
      <c r="A12" s="21" t="s">
        <v>14</v>
      </c>
      <c r="B12" s="21" t="s">
        <v>3</v>
      </c>
      <c r="C12" s="21" t="s">
        <v>4</v>
      </c>
      <c r="D12" s="21" t="s">
        <v>5</v>
      </c>
      <c r="E12" s="21" t="s">
        <v>6</v>
      </c>
      <c r="F12" s="21" t="s">
        <v>7</v>
      </c>
      <c r="G12" s="21" t="s">
        <v>15</v>
      </c>
      <c r="H12" s="21" t="s">
        <v>16</v>
      </c>
      <c r="I12" s="21" t="s">
        <v>17</v>
      </c>
      <c r="J12" s="21" t="s">
        <v>18</v>
      </c>
    </row>
    <row r="13" spans="1:28" x14ac:dyDescent="0.15">
      <c r="A13" s="22" t="s">
        <v>273</v>
      </c>
      <c r="B13" s="2">
        <v>675</v>
      </c>
      <c r="C13" s="2">
        <v>533</v>
      </c>
      <c r="D13" s="2">
        <v>533</v>
      </c>
      <c r="E13" s="2">
        <v>142</v>
      </c>
      <c r="F13" s="2">
        <v>35</v>
      </c>
      <c r="G13" s="2">
        <v>124</v>
      </c>
      <c r="H13" s="4">
        <v>3293.7</v>
      </c>
      <c r="I13" s="4">
        <v>329.37</v>
      </c>
      <c r="J13" s="18">
        <v>0</v>
      </c>
    </row>
    <row r="14" spans="1:28" ht="12.75" x14ac:dyDescent="0.15">
      <c r="L14" s="43" t="s">
        <v>12</v>
      </c>
      <c r="M14" s="43"/>
      <c r="N14" s="43"/>
      <c r="O14" s="43"/>
      <c r="P14" s="43"/>
      <c r="Q14" s="43"/>
      <c r="T14" s="39" t="s">
        <v>22</v>
      </c>
      <c r="U14" s="40"/>
      <c r="V14" s="40"/>
      <c r="W14" s="40"/>
      <c r="X14" s="40"/>
      <c r="Y14" s="40"/>
      <c r="Z14" s="40"/>
      <c r="AA14" s="40"/>
      <c r="AB14" s="40"/>
    </row>
    <row r="15" spans="1:28" s="9" customFormat="1" ht="33.75" x14ac:dyDescent="0.15">
      <c r="A15" s="7" t="s">
        <v>0</v>
      </c>
      <c r="B15" s="7" t="s">
        <v>1</v>
      </c>
      <c r="C15" s="7" t="s">
        <v>2</v>
      </c>
      <c r="D15" s="7" t="s">
        <v>3</v>
      </c>
      <c r="E15" s="7" t="s">
        <v>4</v>
      </c>
      <c r="F15" s="7" t="s">
        <v>5</v>
      </c>
      <c r="G15" s="7" t="s">
        <v>6</v>
      </c>
      <c r="H15" s="7" t="s">
        <v>7</v>
      </c>
      <c r="I15" s="7" t="s">
        <v>8</v>
      </c>
      <c r="J15" s="7" t="s">
        <v>9</v>
      </c>
      <c r="K15" s="7" t="s">
        <v>10</v>
      </c>
      <c r="L15" s="7" t="s">
        <v>13</v>
      </c>
      <c r="M15" s="7" t="s">
        <v>343</v>
      </c>
      <c r="N15" s="7" t="s">
        <v>3</v>
      </c>
      <c r="O15" s="7" t="s">
        <v>4</v>
      </c>
      <c r="P15" s="7" t="s">
        <v>5</v>
      </c>
      <c r="Q15" s="7" t="s">
        <v>6</v>
      </c>
      <c r="S15" s="9" t="s">
        <v>261</v>
      </c>
      <c r="T15" s="8" t="s">
        <v>19</v>
      </c>
      <c r="U15" s="8" t="s">
        <v>360</v>
      </c>
      <c r="V15" s="8" t="s">
        <v>338</v>
      </c>
      <c r="W15" s="8" t="s">
        <v>358</v>
      </c>
      <c r="X15" s="8" t="s">
        <v>357</v>
      </c>
      <c r="Y15" s="8" t="s">
        <v>345</v>
      </c>
      <c r="Z15" s="8" t="s">
        <v>346</v>
      </c>
      <c r="AA15" s="8" t="s">
        <v>20</v>
      </c>
      <c r="AB15" s="8" t="s">
        <v>359</v>
      </c>
    </row>
    <row r="16" spans="1:28" x14ac:dyDescent="0.15">
      <c r="A16" s="16">
        <v>2851</v>
      </c>
      <c r="B16" s="17">
        <v>408</v>
      </c>
      <c r="C16" s="16" t="s">
        <v>11</v>
      </c>
      <c r="D16" s="2">
        <v>94</v>
      </c>
      <c r="E16" s="2">
        <v>92</v>
      </c>
      <c r="F16" s="2">
        <v>92</v>
      </c>
      <c r="G16" s="2">
        <v>2</v>
      </c>
      <c r="H16" s="16">
        <v>5</v>
      </c>
      <c r="I16" s="16">
        <v>0</v>
      </c>
      <c r="J16" s="26">
        <v>43668</v>
      </c>
      <c r="K16" s="26">
        <v>43676</v>
      </c>
      <c r="L16" s="3" t="s">
        <v>276</v>
      </c>
      <c r="M16" s="2">
        <v>15344482</v>
      </c>
      <c r="N16" s="2">
        <v>2</v>
      </c>
      <c r="O16" s="2">
        <v>0</v>
      </c>
      <c r="P16" s="2">
        <v>0</v>
      </c>
      <c r="Q16" s="2">
        <v>2</v>
      </c>
      <c r="S16" s="1" t="str">
        <f>TEXT(A16&amp;B16,0)</f>
        <v>2851408</v>
      </c>
      <c r="T16" s="2" t="str">
        <f>INDEX(Sheet2!C:C,MATCH(Sheet1!S16,Sheet2!W:W,0),0)</f>
        <v>JC20-689</v>
      </c>
      <c r="U16" s="2">
        <f t="shared" ref="U16" si="1">M16</f>
        <v>15344482</v>
      </c>
      <c r="V16" s="2"/>
      <c r="W16" s="2"/>
      <c r="X16" s="2"/>
      <c r="Y16" s="2">
        <f>VLOOKUP(T16,Sheet2!C:Q,15,0)</f>
        <v>27.35</v>
      </c>
      <c r="Z16" s="36">
        <f>Y16*I16*0.1</f>
        <v>0</v>
      </c>
      <c r="AA16" s="2"/>
      <c r="AB16" s="2"/>
    </row>
    <row r="17" spans="1:28" x14ac:dyDescent="0.15">
      <c r="A17" s="16">
        <v>2851</v>
      </c>
      <c r="B17" s="17">
        <v>705</v>
      </c>
      <c r="C17" s="16" t="s">
        <v>11</v>
      </c>
      <c r="D17" s="2">
        <v>236</v>
      </c>
      <c r="E17" s="2">
        <v>234</v>
      </c>
      <c r="F17" s="2">
        <v>234</v>
      </c>
      <c r="G17" s="2">
        <v>2</v>
      </c>
      <c r="H17" s="16">
        <v>12</v>
      </c>
      <c r="I17" s="16">
        <v>0</v>
      </c>
      <c r="J17" s="26">
        <v>43668</v>
      </c>
      <c r="K17" s="26">
        <v>43676</v>
      </c>
      <c r="L17" s="3" t="s">
        <v>277</v>
      </c>
      <c r="M17" s="2">
        <v>15344230</v>
      </c>
      <c r="N17" s="2">
        <v>2</v>
      </c>
      <c r="O17" s="2">
        <v>0</v>
      </c>
      <c r="P17" s="2">
        <v>0</v>
      </c>
      <c r="Q17" s="2">
        <v>2</v>
      </c>
      <c r="S17" s="1" t="str">
        <f>TEXT(A17&amp;B17,0)</f>
        <v>2851705</v>
      </c>
      <c r="T17" s="2" t="str">
        <f>INDEX(Sheet2!C:C,MATCH(Sheet1!S17,Sheet2!W:W,0),0)</f>
        <v>JC20-659</v>
      </c>
      <c r="U17" s="2">
        <f t="shared" ref="U17" si="2">M17</f>
        <v>15344230</v>
      </c>
      <c r="V17" s="2"/>
      <c r="W17" s="2"/>
      <c r="X17" s="2"/>
      <c r="Y17" s="2">
        <f>VLOOKUP(T17,Sheet2!C:Q,15,0)</f>
        <v>27.35</v>
      </c>
      <c r="Z17" s="36">
        <f t="shared" ref="Z17:Z18" si="3">Y17*I17*0.1</f>
        <v>0</v>
      </c>
      <c r="AA17" s="2"/>
      <c r="AB17" s="2"/>
    </row>
    <row r="18" spans="1:28" x14ac:dyDescent="0.15">
      <c r="A18" s="16">
        <v>2851</v>
      </c>
      <c r="B18" s="17">
        <v>804</v>
      </c>
      <c r="C18" s="16" t="s">
        <v>11</v>
      </c>
      <c r="D18" s="2">
        <v>110</v>
      </c>
      <c r="E18" s="2">
        <v>108</v>
      </c>
      <c r="F18" s="2">
        <v>108</v>
      </c>
      <c r="G18" s="2">
        <v>2</v>
      </c>
      <c r="H18" s="16">
        <v>6</v>
      </c>
      <c r="I18" s="16">
        <v>0</v>
      </c>
      <c r="J18" s="26">
        <v>43668</v>
      </c>
      <c r="K18" s="26">
        <v>43676</v>
      </c>
      <c r="L18" s="3" t="s">
        <v>278</v>
      </c>
      <c r="M18" s="2">
        <v>15344529</v>
      </c>
      <c r="N18" s="2">
        <v>2</v>
      </c>
      <c r="O18" s="2">
        <v>0</v>
      </c>
      <c r="P18" s="2">
        <v>0</v>
      </c>
      <c r="Q18" s="2">
        <v>2</v>
      </c>
      <c r="S18" s="1" t="str">
        <f>TEXT(A18&amp;B18,0)</f>
        <v>2851804</v>
      </c>
      <c r="T18" s="2" t="str">
        <f>INDEX(Sheet2!C:C,MATCH(Sheet1!S18,Sheet2!W:W,0),0)</f>
        <v>JC20-653</v>
      </c>
      <c r="U18" s="2">
        <f t="shared" ref="U18" si="4">M18</f>
        <v>15344529</v>
      </c>
      <c r="V18" s="2"/>
      <c r="W18" s="2"/>
      <c r="X18" s="2"/>
      <c r="Y18" s="2">
        <f>VLOOKUP(T18,Sheet2!C:Q,15,0)</f>
        <v>27.35</v>
      </c>
      <c r="Z18" s="36">
        <f t="shared" si="3"/>
        <v>0</v>
      </c>
      <c r="AA18" s="2"/>
      <c r="AB18" s="2"/>
    </row>
    <row r="19" spans="1:28" x14ac:dyDescent="0.15">
      <c r="A19" s="44">
        <v>2852</v>
      </c>
      <c r="B19" s="47" t="s">
        <v>148</v>
      </c>
      <c r="C19" s="50" t="s">
        <v>11</v>
      </c>
      <c r="D19" s="53">
        <v>118</v>
      </c>
      <c r="E19" s="53">
        <v>12</v>
      </c>
      <c r="F19" s="53">
        <v>12</v>
      </c>
      <c r="G19" s="53">
        <v>106</v>
      </c>
      <c r="H19" s="53">
        <v>6</v>
      </c>
      <c r="I19" s="53">
        <v>100</v>
      </c>
      <c r="J19" s="56">
        <v>43668</v>
      </c>
      <c r="K19" s="56">
        <v>43676</v>
      </c>
      <c r="L19" s="3" t="s">
        <v>279</v>
      </c>
      <c r="M19" s="2">
        <v>15344224</v>
      </c>
      <c r="N19" s="2">
        <v>2</v>
      </c>
      <c r="O19" s="2">
        <v>0</v>
      </c>
      <c r="P19" s="2">
        <v>0</v>
      </c>
      <c r="Q19" s="2">
        <v>2</v>
      </c>
      <c r="S19" s="1" t="str">
        <f t="shared" ref="S19:S70" si="5">TEXT(A19&amp;B19,0)</f>
        <v>2852605</v>
      </c>
      <c r="T19" s="2" t="str">
        <f>INDEX(Sheet2!C:C,MATCH(Sheet1!S19,Sheet2!W:W,0),0)</f>
        <v>JC20-666</v>
      </c>
      <c r="U19" s="2">
        <f t="shared" ref="U19:U69" si="6">M19</f>
        <v>15344224</v>
      </c>
      <c r="V19" s="2">
        <v>20190726</v>
      </c>
      <c r="W19" s="38" t="s">
        <v>368</v>
      </c>
      <c r="X19" s="41" t="s">
        <v>337</v>
      </c>
      <c r="Y19" s="2">
        <f>VLOOKUP(T19,Sheet2!C:Q,15,0)</f>
        <v>31.59</v>
      </c>
      <c r="Z19" s="42">
        <f>Y19*I19*0.1</f>
        <v>315.90000000000003</v>
      </c>
      <c r="AA19" s="2" t="s">
        <v>21</v>
      </c>
      <c r="AB19" s="16" t="s">
        <v>370</v>
      </c>
    </row>
    <row r="20" spans="1:28" x14ac:dyDescent="0.15">
      <c r="A20" s="45"/>
      <c r="B20" s="48"/>
      <c r="C20" s="51"/>
      <c r="D20" s="54"/>
      <c r="E20" s="54"/>
      <c r="F20" s="54"/>
      <c r="G20" s="54"/>
      <c r="H20" s="54"/>
      <c r="I20" s="54"/>
      <c r="J20" s="57"/>
      <c r="K20" s="57"/>
      <c r="L20" s="3" t="s">
        <v>280</v>
      </c>
      <c r="M20" s="2">
        <v>15344232</v>
      </c>
      <c r="N20" s="2">
        <v>2</v>
      </c>
      <c r="O20" s="2">
        <v>0</v>
      </c>
      <c r="P20" s="2">
        <v>0</v>
      </c>
      <c r="Q20" s="2">
        <v>2</v>
      </c>
      <c r="S20" s="28" t="str">
        <f>S19</f>
        <v>2852605</v>
      </c>
      <c r="T20" s="2" t="str">
        <f>INDEX(Sheet2!C:C,MATCH(Sheet1!S20,Sheet2!W:W,0),0)</f>
        <v>JC20-666</v>
      </c>
      <c r="U20" s="2">
        <f t="shared" si="6"/>
        <v>15344232</v>
      </c>
      <c r="V20" s="2">
        <v>20190726</v>
      </c>
      <c r="W20" s="38"/>
      <c r="X20" s="41"/>
      <c r="Y20" s="2">
        <f>VLOOKUP(T20,Sheet2!C:Q,15,0)</f>
        <v>31.59</v>
      </c>
      <c r="Z20" s="42"/>
      <c r="AA20" s="2" t="s">
        <v>21</v>
      </c>
      <c r="AB20" s="2" t="s">
        <v>365</v>
      </c>
    </row>
    <row r="21" spans="1:28" x14ac:dyDescent="0.15">
      <c r="A21" s="45"/>
      <c r="B21" s="48"/>
      <c r="C21" s="51"/>
      <c r="D21" s="54"/>
      <c r="E21" s="54"/>
      <c r="F21" s="54"/>
      <c r="G21" s="54"/>
      <c r="H21" s="54"/>
      <c r="I21" s="54"/>
      <c r="J21" s="57"/>
      <c r="K21" s="57"/>
      <c r="L21" s="3" t="s">
        <v>281</v>
      </c>
      <c r="M21" s="2">
        <v>15344233</v>
      </c>
      <c r="N21" s="2">
        <v>2</v>
      </c>
      <c r="O21" s="2">
        <v>0</v>
      </c>
      <c r="P21" s="2">
        <v>0</v>
      </c>
      <c r="Q21" s="2">
        <v>2</v>
      </c>
      <c r="S21" s="28" t="str">
        <f t="shared" ref="S21:S79" si="7">S20</f>
        <v>2852605</v>
      </c>
      <c r="T21" s="2" t="str">
        <f>INDEX(Sheet2!C:C,MATCH(Sheet1!S21,Sheet2!W:W,0),0)</f>
        <v>JC20-666</v>
      </c>
      <c r="U21" s="2">
        <f t="shared" si="6"/>
        <v>15344233</v>
      </c>
      <c r="V21" s="2">
        <v>20190726</v>
      </c>
      <c r="W21" s="38"/>
      <c r="X21" s="41"/>
      <c r="Y21" s="2">
        <f>VLOOKUP(T21,Sheet2!C:Q,15,0)</f>
        <v>31.59</v>
      </c>
      <c r="Z21" s="42"/>
      <c r="AA21" s="2" t="s">
        <v>21</v>
      </c>
      <c r="AB21" s="2" t="s">
        <v>365</v>
      </c>
    </row>
    <row r="22" spans="1:28" x14ac:dyDescent="0.15">
      <c r="A22" s="45"/>
      <c r="B22" s="48"/>
      <c r="C22" s="51"/>
      <c r="D22" s="54"/>
      <c r="E22" s="54"/>
      <c r="F22" s="54"/>
      <c r="G22" s="54"/>
      <c r="H22" s="54"/>
      <c r="I22" s="54"/>
      <c r="J22" s="57"/>
      <c r="K22" s="57"/>
      <c r="L22" s="3" t="s">
        <v>282</v>
      </c>
      <c r="M22" s="2">
        <v>15344239</v>
      </c>
      <c r="N22" s="2">
        <v>2</v>
      </c>
      <c r="O22" s="2">
        <v>0</v>
      </c>
      <c r="P22" s="2">
        <v>0</v>
      </c>
      <c r="Q22" s="2">
        <v>2</v>
      </c>
      <c r="S22" s="28" t="str">
        <f t="shared" si="7"/>
        <v>2852605</v>
      </c>
      <c r="T22" s="2" t="str">
        <f>INDEX(Sheet2!C:C,MATCH(Sheet1!S22,Sheet2!W:W,0),0)</f>
        <v>JC20-666</v>
      </c>
      <c r="U22" s="2">
        <f t="shared" si="6"/>
        <v>15344239</v>
      </c>
      <c r="V22" s="2">
        <v>20190726</v>
      </c>
      <c r="W22" s="38"/>
      <c r="X22" s="41"/>
      <c r="Y22" s="2">
        <f>VLOOKUP(T22,Sheet2!C:Q,15,0)</f>
        <v>31.59</v>
      </c>
      <c r="Z22" s="42"/>
      <c r="AA22" s="2" t="s">
        <v>21</v>
      </c>
      <c r="AB22" s="2" t="s">
        <v>365</v>
      </c>
    </row>
    <row r="23" spans="1:28" x14ac:dyDescent="0.15">
      <c r="A23" s="45"/>
      <c r="B23" s="48"/>
      <c r="C23" s="51"/>
      <c r="D23" s="54"/>
      <c r="E23" s="54"/>
      <c r="F23" s="54"/>
      <c r="G23" s="54"/>
      <c r="H23" s="54"/>
      <c r="I23" s="54"/>
      <c r="J23" s="57"/>
      <c r="K23" s="57"/>
      <c r="L23" s="3" t="s">
        <v>283</v>
      </c>
      <c r="M23" s="2">
        <v>15344242</v>
      </c>
      <c r="N23" s="2">
        <v>2</v>
      </c>
      <c r="O23" s="2">
        <v>0</v>
      </c>
      <c r="P23" s="2">
        <v>0</v>
      </c>
      <c r="Q23" s="2">
        <v>2</v>
      </c>
      <c r="S23" s="28" t="str">
        <f t="shared" si="7"/>
        <v>2852605</v>
      </c>
      <c r="T23" s="2" t="str">
        <f>INDEX(Sheet2!C:C,MATCH(Sheet1!S23,Sheet2!W:W,0),0)</f>
        <v>JC20-666</v>
      </c>
      <c r="U23" s="2">
        <f t="shared" si="6"/>
        <v>15344242</v>
      </c>
      <c r="V23" s="2">
        <v>20190726</v>
      </c>
      <c r="W23" s="38"/>
      <c r="X23" s="41"/>
      <c r="Y23" s="2">
        <f>VLOOKUP(T23,Sheet2!C:Q,15,0)</f>
        <v>31.59</v>
      </c>
      <c r="Z23" s="42"/>
      <c r="AA23" s="2" t="s">
        <v>21</v>
      </c>
      <c r="AB23" s="2" t="s">
        <v>365</v>
      </c>
    </row>
    <row r="24" spans="1:28" x14ac:dyDescent="0.15">
      <c r="A24" s="45"/>
      <c r="B24" s="48"/>
      <c r="C24" s="51"/>
      <c r="D24" s="54"/>
      <c r="E24" s="54"/>
      <c r="F24" s="54"/>
      <c r="G24" s="54"/>
      <c r="H24" s="54"/>
      <c r="I24" s="54"/>
      <c r="J24" s="57"/>
      <c r="K24" s="57"/>
      <c r="L24" s="3" t="s">
        <v>284</v>
      </c>
      <c r="M24" s="2">
        <v>15344247</v>
      </c>
      <c r="N24" s="2">
        <v>2</v>
      </c>
      <c r="O24" s="2">
        <v>0</v>
      </c>
      <c r="P24" s="2">
        <v>0</v>
      </c>
      <c r="Q24" s="2">
        <v>2</v>
      </c>
      <c r="S24" s="28" t="str">
        <f t="shared" si="7"/>
        <v>2852605</v>
      </c>
      <c r="T24" s="2" t="str">
        <f>INDEX(Sheet2!C:C,MATCH(Sheet1!S24,Sheet2!W:W,0),0)</f>
        <v>JC20-666</v>
      </c>
      <c r="U24" s="2">
        <f t="shared" si="6"/>
        <v>15344247</v>
      </c>
      <c r="V24" s="2">
        <v>20190726</v>
      </c>
      <c r="W24" s="38"/>
      <c r="X24" s="41"/>
      <c r="Y24" s="2">
        <f>VLOOKUP(T24,Sheet2!C:Q,15,0)</f>
        <v>31.59</v>
      </c>
      <c r="Z24" s="42"/>
      <c r="AA24" s="2" t="s">
        <v>21</v>
      </c>
      <c r="AB24" s="2" t="s">
        <v>365</v>
      </c>
    </row>
    <row r="25" spans="1:28" x14ac:dyDescent="0.15">
      <c r="A25" s="45"/>
      <c r="B25" s="48"/>
      <c r="C25" s="51"/>
      <c r="D25" s="54"/>
      <c r="E25" s="54"/>
      <c r="F25" s="54"/>
      <c r="G25" s="54"/>
      <c r="H25" s="54"/>
      <c r="I25" s="54"/>
      <c r="J25" s="57"/>
      <c r="K25" s="57"/>
      <c r="L25" s="3" t="s">
        <v>285</v>
      </c>
      <c r="M25" s="2">
        <v>15344248</v>
      </c>
      <c r="N25" s="2">
        <v>2</v>
      </c>
      <c r="O25" s="2">
        <v>0</v>
      </c>
      <c r="P25" s="2">
        <v>0</v>
      </c>
      <c r="Q25" s="2">
        <v>2</v>
      </c>
      <c r="S25" s="28" t="str">
        <f t="shared" si="7"/>
        <v>2852605</v>
      </c>
      <c r="T25" s="2" t="str">
        <f>INDEX(Sheet2!C:C,MATCH(Sheet1!S25,Sheet2!W:W,0),0)</f>
        <v>JC20-666</v>
      </c>
      <c r="U25" s="2">
        <f t="shared" si="6"/>
        <v>15344248</v>
      </c>
      <c r="V25" s="2">
        <v>20190726</v>
      </c>
      <c r="W25" s="38"/>
      <c r="X25" s="41"/>
      <c r="Y25" s="2">
        <f>VLOOKUP(T25,Sheet2!C:Q,15,0)</f>
        <v>31.59</v>
      </c>
      <c r="Z25" s="42"/>
      <c r="AA25" s="2" t="s">
        <v>21</v>
      </c>
      <c r="AB25" s="2" t="s">
        <v>365</v>
      </c>
    </row>
    <row r="26" spans="1:28" x14ac:dyDescent="0.15">
      <c r="A26" s="45"/>
      <c r="B26" s="48"/>
      <c r="C26" s="51"/>
      <c r="D26" s="54"/>
      <c r="E26" s="54"/>
      <c r="F26" s="54"/>
      <c r="G26" s="54"/>
      <c r="H26" s="54"/>
      <c r="I26" s="54"/>
      <c r="J26" s="57"/>
      <c r="K26" s="57"/>
      <c r="L26" s="3" t="s">
        <v>286</v>
      </c>
      <c r="M26" s="2">
        <v>15344254</v>
      </c>
      <c r="N26" s="2">
        <v>2</v>
      </c>
      <c r="O26" s="2">
        <v>0</v>
      </c>
      <c r="P26" s="2">
        <v>0</v>
      </c>
      <c r="Q26" s="2">
        <v>2</v>
      </c>
      <c r="S26" s="28" t="str">
        <f t="shared" si="7"/>
        <v>2852605</v>
      </c>
      <c r="T26" s="2" t="str">
        <f>INDEX(Sheet2!C:C,MATCH(Sheet1!S26,Sheet2!W:W,0),0)</f>
        <v>JC20-666</v>
      </c>
      <c r="U26" s="2">
        <f t="shared" si="6"/>
        <v>15344254</v>
      </c>
      <c r="V26" s="2">
        <v>20190726</v>
      </c>
      <c r="W26" s="38"/>
      <c r="X26" s="41"/>
      <c r="Y26" s="2">
        <f>VLOOKUP(T26,Sheet2!C:Q,15,0)</f>
        <v>31.59</v>
      </c>
      <c r="Z26" s="42"/>
      <c r="AA26" s="2" t="s">
        <v>21</v>
      </c>
      <c r="AB26" s="2" t="s">
        <v>365</v>
      </c>
    </row>
    <row r="27" spans="1:28" x14ac:dyDescent="0.15">
      <c r="A27" s="45"/>
      <c r="B27" s="48"/>
      <c r="C27" s="51"/>
      <c r="D27" s="54"/>
      <c r="E27" s="54"/>
      <c r="F27" s="54"/>
      <c r="G27" s="54"/>
      <c r="H27" s="54"/>
      <c r="I27" s="54"/>
      <c r="J27" s="57"/>
      <c r="K27" s="57"/>
      <c r="L27" s="3" t="s">
        <v>287</v>
      </c>
      <c r="M27" s="2">
        <v>15344261</v>
      </c>
      <c r="N27" s="2">
        <v>2</v>
      </c>
      <c r="O27" s="2">
        <v>0</v>
      </c>
      <c r="P27" s="2">
        <v>0</v>
      </c>
      <c r="Q27" s="2">
        <v>2</v>
      </c>
      <c r="S27" s="28" t="str">
        <f t="shared" si="7"/>
        <v>2852605</v>
      </c>
      <c r="T27" s="2" t="str">
        <f>INDEX(Sheet2!C:C,MATCH(Sheet1!S27,Sheet2!W:W,0),0)</f>
        <v>JC20-666</v>
      </c>
      <c r="U27" s="2">
        <f t="shared" si="6"/>
        <v>15344261</v>
      </c>
      <c r="V27" s="2">
        <v>20190726</v>
      </c>
      <c r="W27" s="38"/>
      <c r="X27" s="41"/>
      <c r="Y27" s="2">
        <f>VLOOKUP(T27,Sheet2!C:Q,15,0)</f>
        <v>31.59</v>
      </c>
      <c r="Z27" s="42"/>
      <c r="AA27" s="2" t="s">
        <v>21</v>
      </c>
      <c r="AB27" s="2" t="s">
        <v>365</v>
      </c>
    </row>
    <row r="28" spans="1:28" x14ac:dyDescent="0.15">
      <c r="A28" s="45"/>
      <c r="B28" s="48"/>
      <c r="C28" s="51"/>
      <c r="D28" s="54"/>
      <c r="E28" s="54"/>
      <c r="F28" s="54"/>
      <c r="G28" s="54"/>
      <c r="H28" s="54"/>
      <c r="I28" s="54"/>
      <c r="J28" s="57"/>
      <c r="K28" s="57"/>
      <c r="L28" s="3" t="s">
        <v>288</v>
      </c>
      <c r="M28" s="2">
        <v>15344272</v>
      </c>
      <c r="N28" s="2">
        <v>2</v>
      </c>
      <c r="O28" s="2">
        <v>0</v>
      </c>
      <c r="P28" s="2">
        <v>0</v>
      </c>
      <c r="Q28" s="2">
        <v>2</v>
      </c>
      <c r="S28" s="28" t="str">
        <f t="shared" si="7"/>
        <v>2852605</v>
      </c>
      <c r="T28" s="2" t="str">
        <f>INDEX(Sheet2!C:C,MATCH(Sheet1!S28,Sheet2!W:W,0),0)</f>
        <v>JC20-666</v>
      </c>
      <c r="U28" s="2">
        <f t="shared" si="6"/>
        <v>15344272</v>
      </c>
      <c r="V28" s="2">
        <v>20190726</v>
      </c>
      <c r="W28" s="38"/>
      <c r="X28" s="41"/>
      <c r="Y28" s="2">
        <f>VLOOKUP(T28,Sheet2!C:Q,15,0)</f>
        <v>31.59</v>
      </c>
      <c r="Z28" s="42"/>
      <c r="AA28" s="2" t="s">
        <v>21</v>
      </c>
      <c r="AB28" s="2" t="s">
        <v>365</v>
      </c>
    </row>
    <row r="29" spans="1:28" x14ac:dyDescent="0.15">
      <c r="A29" s="45"/>
      <c r="B29" s="48"/>
      <c r="C29" s="51"/>
      <c r="D29" s="54"/>
      <c r="E29" s="54"/>
      <c r="F29" s="54"/>
      <c r="G29" s="54"/>
      <c r="H29" s="54"/>
      <c r="I29" s="54"/>
      <c r="J29" s="57"/>
      <c r="K29" s="57"/>
      <c r="L29" s="3" t="s">
        <v>289</v>
      </c>
      <c r="M29" s="2">
        <v>15344274</v>
      </c>
      <c r="N29" s="2">
        <v>2</v>
      </c>
      <c r="O29" s="2">
        <v>0</v>
      </c>
      <c r="P29" s="2">
        <v>0</v>
      </c>
      <c r="Q29" s="2">
        <v>2</v>
      </c>
      <c r="S29" s="28" t="str">
        <f t="shared" si="7"/>
        <v>2852605</v>
      </c>
      <c r="T29" s="2" t="str">
        <f>INDEX(Sheet2!C:C,MATCH(Sheet1!S29,Sheet2!W:W,0),0)</f>
        <v>JC20-666</v>
      </c>
      <c r="U29" s="2">
        <f t="shared" si="6"/>
        <v>15344274</v>
      </c>
      <c r="V29" s="2">
        <v>20190726</v>
      </c>
      <c r="W29" s="38"/>
      <c r="X29" s="41"/>
      <c r="Y29" s="2">
        <f>VLOOKUP(T29,Sheet2!C:Q,15,0)</f>
        <v>31.59</v>
      </c>
      <c r="Z29" s="42"/>
      <c r="AA29" s="2" t="s">
        <v>21</v>
      </c>
      <c r="AB29" s="2" t="s">
        <v>365</v>
      </c>
    </row>
    <row r="30" spans="1:28" x14ac:dyDescent="0.15">
      <c r="A30" s="45"/>
      <c r="B30" s="48"/>
      <c r="C30" s="51"/>
      <c r="D30" s="54"/>
      <c r="E30" s="54"/>
      <c r="F30" s="54"/>
      <c r="G30" s="54"/>
      <c r="H30" s="54"/>
      <c r="I30" s="54"/>
      <c r="J30" s="57"/>
      <c r="K30" s="57"/>
      <c r="L30" s="3" t="s">
        <v>290</v>
      </c>
      <c r="M30" s="2">
        <v>15344296</v>
      </c>
      <c r="N30" s="2">
        <v>2</v>
      </c>
      <c r="O30" s="2">
        <v>0</v>
      </c>
      <c r="P30" s="2">
        <v>0</v>
      </c>
      <c r="Q30" s="2">
        <v>2</v>
      </c>
      <c r="S30" s="28" t="str">
        <f t="shared" si="7"/>
        <v>2852605</v>
      </c>
      <c r="T30" s="2" t="str">
        <f>INDEX(Sheet2!C:C,MATCH(Sheet1!S30,Sheet2!W:W,0),0)</f>
        <v>JC20-666</v>
      </c>
      <c r="U30" s="2">
        <f t="shared" si="6"/>
        <v>15344296</v>
      </c>
      <c r="V30" s="2">
        <v>20190726</v>
      </c>
      <c r="W30" s="38"/>
      <c r="X30" s="41"/>
      <c r="Y30" s="2">
        <f>VLOOKUP(T30,Sheet2!C:Q,15,0)</f>
        <v>31.59</v>
      </c>
      <c r="Z30" s="42"/>
      <c r="AA30" s="2" t="s">
        <v>21</v>
      </c>
      <c r="AB30" s="2" t="s">
        <v>365</v>
      </c>
    </row>
    <row r="31" spans="1:28" x14ac:dyDescent="0.15">
      <c r="A31" s="45"/>
      <c r="B31" s="48"/>
      <c r="C31" s="51"/>
      <c r="D31" s="54"/>
      <c r="E31" s="54"/>
      <c r="F31" s="54"/>
      <c r="G31" s="54"/>
      <c r="H31" s="54"/>
      <c r="I31" s="54"/>
      <c r="J31" s="57"/>
      <c r="K31" s="57"/>
      <c r="L31" s="3" t="s">
        <v>291</v>
      </c>
      <c r="M31" s="2">
        <v>15344300</v>
      </c>
      <c r="N31" s="2">
        <v>2</v>
      </c>
      <c r="O31" s="2">
        <v>0</v>
      </c>
      <c r="P31" s="2">
        <v>0</v>
      </c>
      <c r="Q31" s="2">
        <v>2</v>
      </c>
      <c r="S31" s="28" t="str">
        <f t="shared" si="7"/>
        <v>2852605</v>
      </c>
      <c r="T31" s="2" t="str">
        <f>INDEX(Sheet2!C:C,MATCH(Sheet1!S31,Sheet2!W:W,0),0)</f>
        <v>JC20-666</v>
      </c>
      <c r="U31" s="2">
        <f t="shared" si="6"/>
        <v>15344300</v>
      </c>
      <c r="V31" s="2">
        <v>20190726</v>
      </c>
      <c r="W31" s="38"/>
      <c r="X31" s="41"/>
      <c r="Y31" s="2">
        <f>VLOOKUP(T31,Sheet2!C:Q,15,0)</f>
        <v>31.59</v>
      </c>
      <c r="Z31" s="42"/>
      <c r="AA31" s="2" t="s">
        <v>21</v>
      </c>
      <c r="AB31" s="2" t="s">
        <v>365</v>
      </c>
    </row>
    <row r="32" spans="1:28" x14ac:dyDescent="0.15">
      <c r="A32" s="45"/>
      <c r="B32" s="48"/>
      <c r="C32" s="51"/>
      <c r="D32" s="54"/>
      <c r="E32" s="54"/>
      <c r="F32" s="54"/>
      <c r="G32" s="54"/>
      <c r="H32" s="54"/>
      <c r="I32" s="54"/>
      <c r="J32" s="57"/>
      <c r="K32" s="57"/>
      <c r="L32" s="3" t="s">
        <v>292</v>
      </c>
      <c r="M32" s="2">
        <v>15344304</v>
      </c>
      <c r="N32" s="2">
        <v>2</v>
      </c>
      <c r="O32" s="2">
        <v>0</v>
      </c>
      <c r="P32" s="2">
        <v>0</v>
      </c>
      <c r="Q32" s="2">
        <v>2</v>
      </c>
      <c r="S32" s="28" t="str">
        <f t="shared" si="7"/>
        <v>2852605</v>
      </c>
      <c r="T32" s="2" t="str">
        <f>INDEX(Sheet2!C:C,MATCH(Sheet1!S32,Sheet2!W:W,0),0)</f>
        <v>JC20-666</v>
      </c>
      <c r="U32" s="2">
        <f t="shared" si="6"/>
        <v>15344304</v>
      </c>
      <c r="V32" s="2">
        <v>20190726</v>
      </c>
      <c r="W32" s="38"/>
      <c r="X32" s="41"/>
      <c r="Y32" s="2">
        <f>VLOOKUP(T32,Sheet2!C:Q,15,0)</f>
        <v>31.59</v>
      </c>
      <c r="Z32" s="42"/>
      <c r="AA32" s="2" t="s">
        <v>21</v>
      </c>
      <c r="AB32" s="2" t="s">
        <v>365</v>
      </c>
    </row>
    <row r="33" spans="1:28" x14ac:dyDescent="0.15">
      <c r="A33" s="45"/>
      <c r="B33" s="48"/>
      <c r="C33" s="51"/>
      <c r="D33" s="54"/>
      <c r="E33" s="54"/>
      <c r="F33" s="54"/>
      <c r="G33" s="54"/>
      <c r="H33" s="54"/>
      <c r="I33" s="54"/>
      <c r="J33" s="57"/>
      <c r="K33" s="57"/>
      <c r="L33" s="3" t="s">
        <v>293</v>
      </c>
      <c r="M33" s="2">
        <v>15344305</v>
      </c>
      <c r="N33" s="2">
        <v>2</v>
      </c>
      <c r="O33" s="2">
        <v>0</v>
      </c>
      <c r="P33" s="2">
        <v>0</v>
      </c>
      <c r="Q33" s="2">
        <v>2</v>
      </c>
      <c r="S33" s="28" t="str">
        <f t="shared" si="7"/>
        <v>2852605</v>
      </c>
      <c r="T33" s="2" t="str">
        <f>INDEX(Sheet2!C:C,MATCH(Sheet1!S33,Sheet2!W:W,0),0)</f>
        <v>JC20-666</v>
      </c>
      <c r="U33" s="2">
        <f t="shared" si="6"/>
        <v>15344305</v>
      </c>
      <c r="V33" s="2">
        <v>20190726</v>
      </c>
      <c r="W33" s="38"/>
      <c r="X33" s="41"/>
      <c r="Y33" s="2">
        <f>VLOOKUP(T33,Sheet2!C:Q,15,0)</f>
        <v>31.59</v>
      </c>
      <c r="Z33" s="42"/>
      <c r="AA33" s="2" t="s">
        <v>21</v>
      </c>
      <c r="AB33" s="2" t="s">
        <v>365</v>
      </c>
    </row>
    <row r="34" spans="1:28" x14ac:dyDescent="0.15">
      <c r="A34" s="45"/>
      <c r="B34" s="48"/>
      <c r="C34" s="51"/>
      <c r="D34" s="54"/>
      <c r="E34" s="54"/>
      <c r="F34" s="54"/>
      <c r="G34" s="54"/>
      <c r="H34" s="54"/>
      <c r="I34" s="54"/>
      <c r="J34" s="57"/>
      <c r="K34" s="57"/>
      <c r="L34" s="3" t="s">
        <v>294</v>
      </c>
      <c r="M34" s="2">
        <v>15344314</v>
      </c>
      <c r="N34" s="2">
        <v>2</v>
      </c>
      <c r="O34" s="2">
        <v>0</v>
      </c>
      <c r="P34" s="2">
        <v>0</v>
      </c>
      <c r="Q34" s="2">
        <v>2</v>
      </c>
      <c r="S34" s="28" t="str">
        <f t="shared" si="7"/>
        <v>2852605</v>
      </c>
      <c r="T34" s="2" t="str">
        <f>INDEX(Sheet2!C:C,MATCH(Sheet1!S34,Sheet2!W:W,0),0)</f>
        <v>JC20-666</v>
      </c>
      <c r="U34" s="2">
        <f t="shared" si="6"/>
        <v>15344314</v>
      </c>
      <c r="V34" s="2">
        <v>20190726</v>
      </c>
      <c r="W34" s="38"/>
      <c r="X34" s="41"/>
      <c r="Y34" s="2">
        <f>VLOOKUP(T34,Sheet2!C:Q,15,0)</f>
        <v>31.59</v>
      </c>
      <c r="Z34" s="42"/>
      <c r="AA34" s="2" t="s">
        <v>21</v>
      </c>
      <c r="AB34" s="2" t="s">
        <v>365</v>
      </c>
    </row>
    <row r="35" spans="1:28" x14ac:dyDescent="0.15">
      <c r="A35" s="45"/>
      <c r="B35" s="48"/>
      <c r="C35" s="51"/>
      <c r="D35" s="54"/>
      <c r="E35" s="54"/>
      <c r="F35" s="54"/>
      <c r="G35" s="54"/>
      <c r="H35" s="54"/>
      <c r="I35" s="54"/>
      <c r="J35" s="57"/>
      <c r="K35" s="57"/>
      <c r="L35" s="3" t="s">
        <v>295</v>
      </c>
      <c r="M35" s="2">
        <v>15344322</v>
      </c>
      <c r="N35" s="2">
        <v>2</v>
      </c>
      <c r="O35" s="2">
        <v>0</v>
      </c>
      <c r="P35" s="2">
        <v>0</v>
      </c>
      <c r="Q35" s="2">
        <v>2</v>
      </c>
      <c r="S35" s="28" t="str">
        <f t="shared" si="7"/>
        <v>2852605</v>
      </c>
      <c r="T35" s="2" t="str">
        <f>INDEX(Sheet2!C:C,MATCH(Sheet1!S35,Sheet2!W:W,0),0)</f>
        <v>JC20-666</v>
      </c>
      <c r="U35" s="2">
        <f t="shared" si="6"/>
        <v>15344322</v>
      </c>
      <c r="V35" s="2">
        <v>20190726</v>
      </c>
      <c r="W35" s="38"/>
      <c r="X35" s="41"/>
      <c r="Y35" s="2">
        <f>VLOOKUP(T35,Sheet2!C:Q,15,0)</f>
        <v>31.59</v>
      </c>
      <c r="Z35" s="42"/>
      <c r="AA35" s="2" t="s">
        <v>21</v>
      </c>
      <c r="AB35" s="2" t="s">
        <v>365</v>
      </c>
    </row>
    <row r="36" spans="1:28" x14ac:dyDescent="0.15">
      <c r="A36" s="45"/>
      <c r="B36" s="48"/>
      <c r="C36" s="51"/>
      <c r="D36" s="54"/>
      <c r="E36" s="54"/>
      <c r="F36" s="54"/>
      <c r="G36" s="54"/>
      <c r="H36" s="54"/>
      <c r="I36" s="54"/>
      <c r="J36" s="57"/>
      <c r="K36" s="57"/>
      <c r="L36" s="3" t="s">
        <v>296</v>
      </c>
      <c r="M36" s="2">
        <v>15344324</v>
      </c>
      <c r="N36" s="2">
        <v>2</v>
      </c>
      <c r="O36" s="2">
        <v>0</v>
      </c>
      <c r="P36" s="2">
        <v>0</v>
      </c>
      <c r="Q36" s="2">
        <v>2</v>
      </c>
      <c r="S36" s="28" t="str">
        <f t="shared" si="7"/>
        <v>2852605</v>
      </c>
      <c r="T36" s="2" t="str">
        <f>INDEX(Sheet2!C:C,MATCH(Sheet1!S36,Sheet2!W:W,0),0)</f>
        <v>JC20-666</v>
      </c>
      <c r="U36" s="2">
        <f t="shared" si="6"/>
        <v>15344324</v>
      </c>
      <c r="V36" s="2">
        <v>20190726</v>
      </c>
      <c r="W36" s="38"/>
      <c r="X36" s="41"/>
      <c r="Y36" s="2">
        <f>VLOOKUP(T36,Sheet2!C:Q,15,0)</f>
        <v>31.59</v>
      </c>
      <c r="Z36" s="42"/>
      <c r="AA36" s="2" t="s">
        <v>21</v>
      </c>
      <c r="AB36" s="2" t="s">
        <v>365</v>
      </c>
    </row>
    <row r="37" spans="1:28" x14ac:dyDescent="0.15">
      <c r="A37" s="45"/>
      <c r="B37" s="48"/>
      <c r="C37" s="51"/>
      <c r="D37" s="54"/>
      <c r="E37" s="54"/>
      <c r="F37" s="54"/>
      <c r="G37" s="54"/>
      <c r="H37" s="54"/>
      <c r="I37" s="54"/>
      <c r="J37" s="57"/>
      <c r="K37" s="57"/>
      <c r="L37" s="3" t="s">
        <v>297</v>
      </c>
      <c r="M37" s="2">
        <v>15344361</v>
      </c>
      <c r="N37" s="2">
        <v>2</v>
      </c>
      <c r="O37" s="2">
        <v>0</v>
      </c>
      <c r="P37" s="2">
        <v>0</v>
      </c>
      <c r="Q37" s="2">
        <v>2</v>
      </c>
      <c r="S37" s="28" t="str">
        <f t="shared" si="7"/>
        <v>2852605</v>
      </c>
      <c r="T37" s="2" t="str">
        <f>INDEX(Sheet2!C:C,MATCH(Sheet1!S37,Sheet2!W:W,0),0)</f>
        <v>JC20-666</v>
      </c>
      <c r="U37" s="2">
        <f t="shared" si="6"/>
        <v>15344361</v>
      </c>
      <c r="V37" s="2">
        <v>20190726</v>
      </c>
      <c r="W37" s="38"/>
      <c r="X37" s="41"/>
      <c r="Y37" s="2">
        <f>VLOOKUP(T37,Sheet2!C:Q,15,0)</f>
        <v>31.59</v>
      </c>
      <c r="Z37" s="42"/>
      <c r="AA37" s="2" t="s">
        <v>21</v>
      </c>
      <c r="AB37" s="2" t="s">
        <v>365</v>
      </c>
    </row>
    <row r="38" spans="1:28" x14ac:dyDescent="0.15">
      <c r="A38" s="45"/>
      <c r="B38" s="48"/>
      <c r="C38" s="51"/>
      <c r="D38" s="54"/>
      <c r="E38" s="54"/>
      <c r="F38" s="54"/>
      <c r="G38" s="54"/>
      <c r="H38" s="54"/>
      <c r="I38" s="54"/>
      <c r="J38" s="57"/>
      <c r="K38" s="57"/>
      <c r="L38" s="3" t="s">
        <v>298</v>
      </c>
      <c r="M38" s="2">
        <v>15344372</v>
      </c>
      <c r="N38" s="2">
        <v>2</v>
      </c>
      <c r="O38" s="2">
        <v>0</v>
      </c>
      <c r="P38" s="2">
        <v>0</v>
      </c>
      <c r="Q38" s="2">
        <v>2</v>
      </c>
      <c r="S38" s="28" t="str">
        <f t="shared" si="7"/>
        <v>2852605</v>
      </c>
      <c r="T38" s="2" t="str">
        <f>INDEX(Sheet2!C:C,MATCH(Sheet1!S38,Sheet2!W:W,0),0)</f>
        <v>JC20-666</v>
      </c>
      <c r="U38" s="2">
        <f t="shared" si="6"/>
        <v>15344372</v>
      </c>
      <c r="V38" s="2">
        <v>20190726</v>
      </c>
      <c r="W38" s="38"/>
      <c r="X38" s="41"/>
      <c r="Y38" s="2">
        <f>VLOOKUP(T38,Sheet2!C:Q,15,0)</f>
        <v>31.59</v>
      </c>
      <c r="Z38" s="42"/>
      <c r="AA38" s="2" t="s">
        <v>21</v>
      </c>
      <c r="AB38" s="2" t="s">
        <v>365</v>
      </c>
    </row>
    <row r="39" spans="1:28" x14ac:dyDescent="0.15">
      <c r="A39" s="45"/>
      <c r="B39" s="48"/>
      <c r="C39" s="51"/>
      <c r="D39" s="54"/>
      <c r="E39" s="54"/>
      <c r="F39" s="54"/>
      <c r="G39" s="54"/>
      <c r="H39" s="54"/>
      <c r="I39" s="54"/>
      <c r="J39" s="57"/>
      <c r="K39" s="57"/>
      <c r="L39" s="3" t="s">
        <v>299</v>
      </c>
      <c r="M39" s="2">
        <v>15344374</v>
      </c>
      <c r="N39" s="2">
        <v>2</v>
      </c>
      <c r="O39" s="2">
        <v>0</v>
      </c>
      <c r="P39" s="2">
        <v>0</v>
      </c>
      <c r="Q39" s="2">
        <v>2</v>
      </c>
      <c r="S39" s="28" t="str">
        <f t="shared" si="7"/>
        <v>2852605</v>
      </c>
      <c r="T39" s="2" t="str">
        <f>INDEX(Sheet2!C:C,MATCH(Sheet1!S39,Sheet2!W:W,0),0)</f>
        <v>JC20-666</v>
      </c>
      <c r="U39" s="2">
        <f t="shared" si="6"/>
        <v>15344374</v>
      </c>
      <c r="V39" s="2">
        <v>20190726</v>
      </c>
      <c r="W39" s="38"/>
      <c r="X39" s="41"/>
      <c r="Y39" s="2">
        <f>VLOOKUP(T39,Sheet2!C:Q,15,0)</f>
        <v>31.59</v>
      </c>
      <c r="Z39" s="42"/>
      <c r="AA39" s="2" t="s">
        <v>21</v>
      </c>
      <c r="AB39" s="2" t="s">
        <v>365</v>
      </c>
    </row>
    <row r="40" spans="1:28" x14ac:dyDescent="0.15">
      <c r="A40" s="45"/>
      <c r="B40" s="48"/>
      <c r="C40" s="51"/>
      <c r="D40" s="54"/>
      <c r="E40" s="54"/>
      <c r="F40" s="54"/>
      <c r="G40" s="54"/>
      <c r="H40" s="54"/>
      <c r="I40" s="54"/>
      <c r="J40" s="57"/>
      <c r="K40" s="57"/>
      <c r="L40" s="3" t="s">
        <v>300</v>
      </c>
      <c r="M40" s="2">
        <v>15344378</v>
      </c>
      <c r="N40" s="2">
        <v>2</v>
      </c>
      <c r="O40" s="2">
        <v>0</v>
      </c>
      <c r="P40" s="2">
        <v>0</v>
      </c>
      <c r="Q40" s="2">
        <v>2</v>
      </c>
      <c r="S40" s="28" t="str">
        <f t="shared" si="7"/>
        <v>2852605</v>
      </c>
      <c r="T40" s="2" t="str">
        <f>INDEX(Sheet2!C:C,MATCH(Sheet1!S40,Sheet2!W:W,0),0)</f>
        <v>JC20-666</v>
      </c>
      <c r="U40" s="2">
        <f t="shared" si="6"/>
        <v>15344378</v>
      </c>
      <c r="V40" s="2">
        <v>20190726</v>
      </c>
      <c r="W40" s="38"/>
      <c r="X40" s="41"/>
      <c r="Y40" s="2">
        <f>VLOOKUP(T40,Sheet2!C:Q,15,0)</f>
        <v>31.59</v>
      </c>
      <c r="Z40" s="42"/>
      <c r="AA40" s="2" t="s">
        <v>21</v>
      </c>
      <c r="AB40" s="2" t="s">
        <v>365</v>
      </c>
    </row>
    <row r="41" spans="1:28" x14ac:dyDescent="0.15">
      <c r="A41" s="45"/>
      <c r="B41" s="48"/>
      <c r="C41" s="51"/>
      <c r="D41" s="54"/>
      <c r="E41" s="54"/>
      <c r="F41" s="54"/>
      <c r="G41" s="54"/>
      <c r="H41" s="54"/>
      <c r="I41" s="54"/>
      <c r="J41" s="57"/>
      <c r="K41" s="57"/>
      <c r="L41" s="3" t="s">
        <v>301</v>
      </c>
      <c r="M41" s="2">
        <v>15344381</v>
      </c>
      <c r="N41" s="2">
        <v>2</v>
      </c>
      <c r="O41" s="2">
        <v>0</v>
      </c>
      <c r="P41" s="2">
        <v>0</v>
      </c>
      <c r="Q41" s="2">
        <v>2</v>
      </c>
      <c r="S41" s="28" t="str">
        <f t="shared" si="7"/>
        <v>2852605</v>
      </c>
      <c r="T41" s="2" t="str">
        <f>INDEX(Sheet2!C:C,MATCH(Sheet1!S41,Sheet2!W:W,0),0)</f>
        <v>JC20-666</v>
      </c>
      <c r="U41" s="2">
        <f t="shared" si="6"/>
        <v>15344381</v>
      </c>
      <c r="V41" s="2">
        <v>20190726</v>
      </c>
      <c r="W41" s="38"/>
      <c r="X41" s="41"/>
      <c r="Y41" s="2">
        <f>VLOOKUP(T41,Sheet2!C:Q,15,0)</f>
        <v>31.59</v>
      </c>
      <c r="Z41" s="42"/>
      <c r="AA41" s="2" t="s">
        <v>21</v>
      </c>
      <c r="AB41" s="2" t="s">
        <v>365</v>
      </c>
    </row>
    <row r="42" spans="1:28" x14ac:dyDescent="0.15">
      <c r="A42" s="45"/>
      <c r="B42" s="48"/>
      <c r="C42" s="51"/>
      <c r="D42" s="54"/>
      <c r="E42" s="54"/>
      <c r="F42" s="54"/>
      <c r="G42" s="54"/>
      <c r="H42" s="54"/>
      <c r="I42" s="54"/>
      <c r="J42" s="57"/>
      <c r="K42" s="57"/>
      <c r="L42" s="3" t="s">
        <v>302</v>
      </c>
      <c r="M42" s="2">
        <v>15344382</v>
      </c>
      <c r="N42" s="2">
        <v>2</v>
      </c>
      <c r="O42" s="2">
        <v>0</v>
      </c>
      <c r="P42" s="2">
        <v>0</v>
      </c>
      <c r="Q42" s="2">
        <v>2</v>
      </c>
      <c r="S42" s="28" t="str">
        <f t="shared" si="7"/>
        <v>2852605</v>
      </c>
      <c r="T42" s="2" t="str">
        <f>INDEX(Sheet2!C:C,MATCH(Sheet1!S42,Sheet2!W:W,0),0)</f>
        <v>JC20-666</v>
      </c>
      <c r="U42" s="2">
        <f t="shared" si="6"/>
        <v>15344382</v>
      </c>
      <c r="V42" s="2">
        <v>20190726</v>
      </c>
      <c r="W42" s="38"/>
      <c r="X42" s="41"/>
      <c r="Y42" s="2">
        <f>VLOOKUP(T42,Sheet2!C:Q,15,0)</f>
        <v>31.59</v>
      </c>
      <c r="Z42" s="42"/>
      <c r="AA42" s="2" t="s">
        <v>21</v>
      </c>
      <c r="AB42" s="2" t="s">
        <v>365</v>
      </c>
    </row>
    <row r="43" spans="1:28" x14ac:dyDescent="0.15">
      <c r="A43" s="45"/>
      <c r="B43" s="48"/>
      <c r="C43" s="51"/>
      <c r="D43" s="54"/>
      <c r="E43" s="54"/>
      <c r="F43" s="54"/>
      <c r="G43" s="54"/>
      <c r="H43" s="54"/>
      <c r="I43" s="54"/>
      <c r="J43" s="57"/>
      <c r="K43" s="57"/>
      <c r="L43" s="3" t="s">
        <v>303</v>
      </c>
      <c r="M43" s="2">
        <v>15344385</v>
      </c>
      <c r="N43" s="2">
        <v>2</v>
      </c>
      <c r="O43" s="2">
        <v>0</v>
      </c>
      <c r="P43" s="2">
        <v>0</v>
      </c>
      <c r="Q43" s="2">
        <v>2</v>
      </c>
      <c r="S43" s="28" t="str">
        <f t="shared" si="7"/>
        <v>2852605</v>
      </c>
      <c r="T43" s="2" t="str">
        <f>INDEX(Sheet2!C:C,MATCH(Sheet1!S43,Sheet2!W:W,0),0)</f>
        <v>JC20-666</v>
      </c>
      <c r="U43" s="2">
        <f t="shared" si="6"/>
        <v>15344385</v>
      </c>
      <c r="V43" s="2">
        <v>20190726</v>
      </c>
      <c r="W43" s="38"/>
      <c r="X43" s="41"/>
      <c r="Y43" s="2">
        <f>VLOOKUP(T43,Sheet2!C:Q,15,0)</f>
        <v>31.59</v>
      </c>
      <c r="Z43" s="42"/>
      <c r="AA43" s="2" t="s">
        <v>21</v>
      </c>
      <c r="AB43" s="2" t="s">
        <v>365</v>
      </c>
    </row>
    <row r="44" spans="1:28" x14ac:dyDescent="0.15">
      <c r="A44" s="45"/>
      <c r="B44" s="48"/>
      <c r="C44" s="51"/>
      <c r="D44" s="54"/>
      <c r="E44" s="54"/>
      <c r="F44" s="54"/>
      <c r="G44" s="54"/>
      <c r="H44" s="54"/>
      <c r="I44" s="54"/>
      <c r="J44" s="57"/>
      <c r="K44" s="57"/>
      <c r="L44" s="3" t="s">
        <v>304</v>
      </c>
      <c r="M44" s="2">
        <v>15344386</v>
      </c>
      <c r="N44" s="2">
        <v>2</v>
      </c>
      <c r="O44" s="2">
        <v>0</v>
      </c>
      <c r="P44" s="2">
        <v>0</v>
      </c>
      <c r="Q44" s="2">
        <v>2</v>
      </c>
      <c r="S44" s="28" t="str">
        <f t="shared" si="7"/>
        <v>2852605</v>
      </c>
      <c r="T44" s="2" t="str">
        <f>INDEX(Sheet2!C:C,MATCH(Sheet1!S44,Sheet2!W:W,0),0)</f>
        <v>JC20-666</v>
      </c>
      <c r="U44" s="2">
        <f t="shared" si="6"/>
        <v>15344386</v>
      </c>
      <c r="V44" s="2">
        <v>20190726</v>
      </c>
      <c r="W44" s="38"/>
      <c r="X44" s="41"/>
      <c r="Y44" s="2">
        <f>VLOOKUP(T44,Sheet2!C:Q,15,0)</f>
        <v>31.59</v>
      </c>
      <c r="Z44" s="42"/>
      <c r="AA44" s="2" t="s">
        <v>21</v>
      </c>
      <c r="AB44" s="2" t="s">
        <v>365</v>
      </c>
    </row>
    <row r="45" spans="1:28" x14ac:dyDescent="0.15">
      <c r="A45" s="45"/>
      <c r="B45" s="48"/>
      <c r="C45" s="51"/>
      <c r="D45" s="54"/>
      <c r="E45" s="54"/>
      <c r="F45" s="54"/>
      <c r="G45" s="54"/>
      <c r="H45" s="54"/>
      <c r="I45" s="54"/>
      <c r="J45" s="57"/>
      <c r="K45" s="57"/>
      <c r="L45" s="3" t="s">
        <v>305</v>
      </c>
      <c r="M45" s="2">
        <v>15344395</v>
      </c>
      <c r="N45" s="2">
        <v>2</v>
      </c>
      <c r="O45" s="2">
        <v>0</v>
      </c>
      <c r="P45" s="2">
        <v>0</v>
      </c>
      <c r="Q45" s="2">
        <v>2</v>
      </c>
      <c r="S45" s="28" t="str">
        <f t="shared" si="7"/>
        <v>2852605</v>
      </c>
      <c r="T45" s="2" t="str">
        <f>INDEX(Sheet2!C:C,MATCH(Sheet1!S45,Sheet2!W:W,0),0)</f>
        <v>JC20-666</v>
      </c>
      <c r="U45" s="2">
        <f t="shared" si="6"/>
        <v>15344395</v>
      </c>
      <c r="V45" s="2">
        <v>20190726</v>
      </c>
      <c r="W45" s="38"/>
      <c r="X45" s="41"/>
      <c r="Y45" s="2">
        <f>VLOOKUP(T45,Sheet2!C:Q,15,0)</f>
        <v>31.59</v>
      </c>
      <c r="Z45" s="42"/>
      <c r="AA45" s="2" t="s">
        <v>21</v>
      </c>
      <c r="AB45" s="2" t="s">
        <v>365</v>
      </c>
    </row>
    <row r="46" spans="1:28" x14ac:dyDescent="0.15">
      <c r="A46" s="45"/>
      <c r="B46" s="48"/>
      <c r="C46" s="51"/>
      <c r="D46" s="54"/>
      <c r="E46" s="54"/>
      <c r="F46" s="54"/>
      <c r="G46" s="54"/>
      <c r="H46" s="54"/>
      <c r="I46" s="54"/>
      <c r="J46" s="57"/>
      <c r="K46" s="57"/>
      <c r="L46" s="3" t="s">
        <v>306</v>
      </c>
      <c r="M46" s="2">
        <v>15344398</v>
      </c>
      <c r="N46" s="2">
        <v>2</v>
      </c>
      <c r="O46" s="2">
        <v>0</v>
      </c>
      <c r="P46" s="2">
        <v>0</v>
      </c>
      <c r="Q46" s="2">
        <v>2</v>
      </c>
      <c r="S46" s="28" t="str">
        <f t="shared" si="7"/>
        <v>2852605</v>
      </c>
      <c r="T46" s="2" t="str">
        <f>INDEX(Sheet2!C:C,MATCH(Sheet1!S46,Sheet2!W:W,0),0)</f>
        <v>JC20-666</v>
      </c>
      <c r="U46" s="2">
        <f t="shared" si="6"/>
        <v>15344398</v>
      </c>
      <c r="V46" s="2">
        <v>20190726</v>
      </c>
      <c r="W46" s="38"/>
      <c r="X46" s="41"/>
      <c r="Y46" s="2">
        <f>VLOOKUP(T46,Sheet2!C:Q,15,0)</f>
        <v>31.59</v>
      </c>
      <c r="Z46" s="42"/>
      <c r="AA46" s="2" t="s">
        <v>21</v>
      </c>
      <c r="AB46" s="2" t="s">
        <v>365</v>
      </c>
    </row>
    <row r="47" spans="1:28" x14ac:dyDescent="0.15">
      <c r="A47" s="45"/>
      <c r="B47" s="48"/>
      <c r="C47" s="51"/>
      <c r="D47" s="54"/>
      <c r="E47" s="54"/>
      <c r="F47" s="54"/>
      <c r="G47" s="54"/>
      <c r="H47" s="54"/>
      <c r="I47" s="54"/>
      <c r="J47" s="57"/>
      <c r="K47" s="57"/>
      <c r="L47" s="3" t="s">
        <v>307</v>
      </c>
      <c r="M47" s="2">
        <v>15344404</v>
      </c>
      <c r="N47" s="2">
        <v>2</v>
      </c>
      <c r="O47" s="2">
        <v>0</v>
      </c>
      <c r="P47" s="2">
        <v>0</v>
      </c>
      <c r="Q47" s="2">
        <v>2</v>
      </c>
      <c r="S47" s="28" t="str">
        <f t="shared" si="7"/>
        <v>2852605</v>
      </c>
      <c r="T47" s="2" t="str">
        <f>INDEX(Sheet2!C:C,MATCH(Sheet1!S47,Sheet2!W:W,0),0)</f>
        <v>JC20-666</v>
      </c>
      <c r="U47" s="2">
        <f t="shared" si="6"/>
        <v>15344404</v>
      </c>
      <c r="V47" s="2">
        <v>20190726</v>
      </c>
      <c r="W47" s="38"/>
      <c r="X47" s="41"/>
      <c r="Y47" s="2">
        <f>VLOOKUP(T47,Sheet2!C:Q,15,0)</f>
        <v>31.59</v>
      </c>
      <c r="Z47" s="42"/>
      <c r="AA47" s="2" t="s">
        <v>21</v>
      </c>
      <c r="AB47" s="2" t="s">
        <v>365</v>
      </c>
    </row>
    <row r="48" spans="1:28" x14ac:dyDescent="0.15">
      <c r="A48" s="45"/>
      <c r="B48" s="48"/>
      <c r="C48" s="51"/>
      <c r="D48" s="54"/>
      <c r="E48" s="54"/>
      <c r="F48" s="54"/>
      <c r="G48" s="54"/>
      <c r="H48" s="54"/>
      <c r="I48" s="54"/>
      <c r="J48" s="57"/>
      <c r="K48" s="57"/>
      <c r="L48" s="3" t="s">
        <v>308</v>
      </c>
      <c r="M48" s="2">
        <v>15344408</v>
      </c>
      <c r="N48" s="2">
        <v>2</v>
      </c>
      <c r="O48" s="2">
        <v>0</v>
      </c>
      <c r="P48" s="2">
        <v>0</v>
      </c>
      <c r="Q48" s="2">
        <v>2</v>
      </c>
      <c r="S48" s="28" t="str">
        <f t="shared" si="7"/>
        <v>2852605</v>
      </c>
      <c r="T48" s="2" t="str">
        <f>INDEX(Sheet2!C:C,MATCH(Sheet1!S48,Sheet2!W:W,0),0)</f>
        <v>JC20-666</v>
      </c>
      <c r="U48" s="2">
        <f t="shared" si="6"/>
        <v>15344408</v>
      </c>
      <c r="V48" s="2">
        <v>20190726</v>
      </c>
      <c r="W48" s="38"/>
      <c r="X48" s="41"/>
      <c r="Y48" s="2">
        <f>VLOOKUP(T48,Sheet2!C:Q,15,0)</f>
        <v>31.59</v>
      </c>
      <c r="Z48" s="42"/>
      <c r="AA48" s="2" t="s">
        <v>21</v>
      </c>
      <c r="AB48" s="2" t="s">
        <v>365</v>
      </c>
    </row>
    <row r="49" spans="1:28" x14ac:dyDescent="0.15">
      <c r="A49" s="45"/>
      <c r="B49" s="48"/>
      <c r="C49" s="51"/>
      <c r="D49" s="54"/>
      <c r="E49" s="54"/>
      <c r="F49" s="54"/>
      <c r="G49" s="54"/>
      <c r="H49" s="54"/>
      <c r="I49" s="54"/>
      <c r="J49" s="57"/>
      <c r="K49" s="57"/>
      <c r="L49" s="3" t="s">
        <v>309</v>
      </c>
      <c r="M49" s="2">
        <v>15344409</v>
      </c>
      <c r="N49" s="2">
        <v>2</v>
      </c>
      <c r="O49" s="2">
        <v>0</v>
      </c>
      <c r="P49" s="2">
        <v>0</v>
      </c>
      <c r="Q49" s="2">
        <v>2</v>
      </c>
      <c r="S49" s="28" t="str">
        <f t="shared" si="7"/>
        <v>2852605</v>
      </c>
      <c r="T49" s="2" t="str">
        <f>INDEX(Sheet2!C:C,MATCH(Sheet1!S49,Sheet2!W:W,0),0)</f>
        <v>JC20-666</v>
      </c>
      <c r="U49" s="2">
        <f t="shared" si="6"/>
        <v>15344409</v>
      </c>
      <c r="V49" s="2">
        <v>20190726</v>
      </c>
      <c r="W49" s="38"/>
      <c r="X49" s="41"/>
      <c r="Y49" s="2">
        <f>VLOOKUP(T49,Sheet2!C:Q,15,0)</f>
        <v>31.59</v>
      </c>
      <c r="Z49" s="42"/>
      <c r="AA49" s="2" t="s">
        <v>21</v>
      </c>
      <c r="AB49" s="2" t="s">
        <v>365</v>
      </c>
    </row>
    <row r="50" spans="1:28" x14ac:dyDescent="0.15">
      <c r="A50" s="45"/>
      <c r="B50" s="48"/>
      <c r="C50" s="51"/>
      <c r="D50" s="54"/>
      <c r="E50" s="54"/>
      <c r="F50" s="54"/>
      <c r="G50" s="54"/>
      <c r="H50" s="54"/>
      <c r="I50" s="54"/>
      <c r="J50" s="57"/>
      <c r="K50" s="57"/>
      <c r="L50" s="3" t="s">
        <v>310</v>
      </c>
      <c r="M50" s="2">
        <v>15344439</v>
      </c>
      <c r="N50" s="2">
        <v>2</v>
      </c>
      <c r="O50" s="2">
        <v>0</v>
      </c>
      <c r="P50" s="2">
        <v>0</v>
      </c>
      <c r="Q50" s="2">
        <v>2</v>
      </c>
      <c r="S50" s="28" t="str">
        <f t="shared" si="7"/>
        <v>2852605</v>
      </c>
      <c r="T50" s="2" t="str">
        <f>INDEX(Sheet2!C:C,MATCH(Sheet1!S50,Sheet2!W:W,0),0)</f>
        <v>JC20-666</v>
      </c>
      <c r="U50" s="2">
        <f t="shared" si="6"/>
        <v>15344439</v>
      </c>
      <c r="V50" s="2">
        <v>20190726</v>
      </c>
      <c r="W50" s="38"/>
      <c r="X50" s="41"/>
      <c r="Y50" s="2">
        <f>VLOOKUP(T50,Sheet2!C:Q,15,0)</f>
        <v>31.59</v>
      </c>
      <c r="Z50" s="42"/>
      <c r="AA50" s="2" t="s">
        <v>21</v>
      </c>
      <c r="AB50" s="2" t="s">
        <v>365</v>
      </c>
    </row>
    <row r="51" spans="1:28" x14ac:dyDescent="0.15">
      <c r="A51" s="45"/>
      <c r="B51" s="48"/>
      <c r="C51" s="51"/>
      <c r="D51" s="54"/>
      <c r="E51" s="54"/>
      <c r="F51" s="54"/>
      <c r="G51" s="54"/>
      <c r="H51" s="54"/>
      <c r="I51" s="54"/>
      <c r="J51" s="57"/>
      <c r="K51" s="57"/>
      <c r="L51" s="3" t="s">
        <v>311</v>
      </c>
      <c r="M51" s="2">
        <v>15344444</v>
      </c>
      <c r="N51" s="2">
        <v>2</v>
      </c>
      <c r="O51" s="2">
        <v>0</v>
      </c>
      <c r="P51" s="2">
        <v>0</v>
      </c>
      <c r="Q51" s="2">
        <v>2</v>
      </c>
      <c r="S51" s="28" t="str">
        <f t="shared" si="7"/>
        <v>2852605</v>
      </c>
      <c r="T51" s="2" t="str">
        <f>INDEX(Sheet2!C:C,MATCH(Sheet1!S51,Sheet2!W:W,0),0)</f>
        <v>JC20-666</v>
      </c>
      <c r="U51" s="2">
        <f t="shared" si="6"/>
        <v>15344444</v>
      </c>
      <c r="V51" s="2">
        <v>20190726</v>
      </c>
      <c r="W51" s="38"/>
      <c r="X51" s="41"/>
      <c r="Y51" s="2">
        <f>VLOOKUP(T51,Sheet2!C:Q,15,0)</f>
        <v>31.59</v>
      </c>
      <c r="Z51" s="42"/>
      <c r="AA51" s="2" t="s">
        <v>21</v>
      </c>
      <c r="AB51" s="2" t="s">
        <v>365</v>
      </c>
    </row>
    <row r="52" spans="1:28" x14ac:dyDescent="0.15">
      <c r="A52" s="45"/>
      <c r="B52" s="48"/>
      <c r="C52" s="51"/>
      <c r="D52" s="54"/>
      <c r="E52" s="54"/>
      <c r="F52" s="54"/>
      <c r="G52" s="54"/>
      <c r="H52" s="54"/>
      <c r="I52" s="54"/>
      <c r="J52" s="57"/>
      <c r="K52" s="57"/>
      <c r="L52" s="3" t="s">
        <v>312</v>
      </c>
      <c r="M52" s="2">
        <v>15344452</v>
      </c>
      <c r="N52" s="2">
        <v>2</v>
      </c>
      <c r="O52" s="2">
        <v>0</v>
      </c>
      <c r="P52" s="2">
        <v>0</v>
      </c>
      <c r="Q52" s="2">
        <v>2</v>
      </c>
      <c r="S52" s="28" t="str">
        <f t="shared" si="7"/>
        <v>2852605</v>
      </c>
      <c r="T52" s="2" t="str">
        <f>INDEX(Sheet2!C:C,MATCH(Sheet1!S52,Sheet2!W:W,0),0)</f>
        <v>JC20-666</v>
      </c>
      <c r="U52" s="2">
        <f t="shared" si="6"/>
        <v>15344452</v>
      </c>
      <c r="V52" s="2">
        <v>20190726</v>
      </c>
      <c r="W52" s="38"/>
      <c r="X52" s="41"/>
      <c r="Y52" s="2">
        <f>VLOOKUP(T52,Sheet2!C:Q,15,0)</f>
        <v>31.59</v>
      </c>
      <c r="Z52" s="42"/>
      <c r="AA52" s="2" t="s">
        <v>21</v>
      </c>
      <c r="AB52" s="2" t="s">
        <v>365</v>
      </c>
    </row>
    <row r="53" spans="1:28" x14ac:dyDescent="0.15">
      <c r="A53" s="45"/>
      <c r="B53" s="48"/>
      <c r="C53" s="51"/>
      <c r="D53" s="54"/>
      <c r="E53" s="54"/>
      <c r="F53" s="54"/>
      <c r="G53" s="54"/>
      <c r="H53" s="54"/>
      <c r="I53" s="54"/>
      <c r="J53" s="57"/>
      <c r="K53" s="57"/>
      <c r="L53" s="3" t="s">
        <v>313</v>
      </c>
      <c r="M53" s="2">
        <v>15344457</v>
      </c>
      <c r="N53" s="2">
        <v>2</v>
      </c>
      <c r="O53" s="2">
        <v>0</v>
      </c>
      <c r="P53" s="2">
        <v>0</v>
      </c>
      <c r="Q53" s="2">
        <v>2</v>
      </c>
      <c r="S53" s="28" t="str">
        <f t="shared" si="7"/>
        <v>2852605</v>
      </c>
      <c r="T53" s="2" t="str">
        <f>INDEX(Sheet2!C:C,MATCH(Sheet1!S53,Sheet2!W:W,0),0)</f>
        <v>JC20-666</v>
      </c>
      <c r="U53" s="2">
        <f t="shared" si="6"/>
        <v>15344457</v>
      </c>
      <c r="V53" s="2">
        <v>20190726</v>
      </c>
      <c r="W53" s="38"/>
      <c r="X53" s="41"/>
      <c r="Y53" s="2">
        <f>VLOOKUP(T53,Sheet2!C:Q,15,0)</f>
        <v>31.59</v>
      </c>
      <c r="Z53" s="42"/>
      <c r="AA53" s="2" t="s">
        <v>21</v>
      </c>
      <c r="AB53" s="2" t="s">
        <v>365</v>
      </c>
    </row>
    <row r="54" spans="1:28" x14ac:dyDescent="0.15">
      <c r="A54" s="45"/>
      <c r="B54" s="48"/>
      <c r="C54" s="51"/>
      <c r="D54" s="54"/>
      <c r="E54" s="54"/>
      <c r="F54" s="54"/>
      <c r="G54" s="54"/>
      <c r="H54" s="54"/>
      <c r="I54" s="54"/>
      <c r="J54" s="57"/>
      <c r="K54" s="57"/>
      <c r="L54" s="3" t="s">
        <v>314</v>
      </c>
      <c r="M54" s="2">
        <v>15344469</v>
      </c>
      <c r="N54" s="2">
        <v>2</v>
      </c>
      <c r="O54" s="2">
        <v>0</v>
      </c>
      <c r="P54" s="2">
        <v>0</v>
      </c>
      <c r="Q54" s="2">
        <v>2</v>
      </c>
      <c r="S54" s="28" t="str">
        <f t="shared" si="7"/>
        <v>2852605</v>
      </c>
      <c r="T54" s="2" t="str">
        <f>INDEX(Sheet2!C:C,MATCH(Sheet1!S54,Sheet2!W:W,0),0)</f>
        <v>JC20-666</v>
      </c>
      <c r="U54" s="2">
        <f t="shared" si="6"/>
        <v>15344469</v>
      </c>
      <c r="V54" s="2">
        <v>20190726</v>
      </c>
      <c r="W54" s="38"/>
      <c r="X54" s="41"/>
      <c r="Y54" s="2">
        <f>VLOOKUP(T54,Sheet2!C:Q,15,0)</f>
        <v>31.59</v>
      </c>
      <c r="Z54" s="42"/>
      <c r="AA54" s="2" t="s">
        <v>21</v>
      </c>
      <c r="AB54" s="2" t="s">
        <v>365</v>
      </c>
    </row>
    <row r="55" spans="1:28" x14ac:dyDescent="0.15">
      <c r="A55" s="45"/>
      <c r="B55" s="48"/>
      <c r="C55" s="51"/>
      <c r="D55" s="54"/>
      <c r="E55" s="54"/>
      <c r="F55" s="54"/>
      <c r="G55" s="54"/>
      <c r="H55" s="54"/>
      <c r="I55" s="54"/>
      <c r="J55" s="57"/>
      <c r="K55" s="57"/>
      <c r="L55" s="3" t="s">
        <v>315</v>
      </c>
      <c r="M55" s="2">
        <v>15344473</v>
      </c>
      <c r="N55" s="2">
        <v>4</v>
      </c>
      <c r="O55" s="2">
        <v>0</v>
      </c>
      <c r="P55" s="2">
        <v>0</v>
      </c>
      <c r="Q55" s="2">
        <v>4</v>
      </c>
      <c r="S55" s="28" t="str">
        <f t="shared" si="7"/>
        <v>2852605</v>
      </c>
      <c r="T55" s="2" t="str">
        <f>INDEX(Sheet2!C:C,MATCH(Sheet1!S55,Sheet2!W:W,0),0)</f>
        <v>JC20-666</v>
      </c>
      <c r="U55" s="2">
        <f t="shared" si="6"/>
        <v>15344473</v>
      </c>
      <c r="V55" s="2">
        <v>20190726</v>
      </c>
      <c r="W55" s="38"/>
      <c r="X55" s="41"/>
      <c r="Y55" s="2">
        <f>VLOOKUP(T55,Sheet2!C:Q,15,0)</f>
        <v>31.59</v>
      </c>
      <c r="Z55" s="42"/>
      <c r="AA55" s="2" t="s">
        <v>21</v>
      </c>
      <c r="AB55" s="2" t="s">
        <v>365</v>
      </c>
    </row>
    <row r="56" spans="1:28" x14ac:dyDescent="0.15">
      <c r="A56" s="45"/>
      <c r="B56" s="48"/>
      <c r="C56" s="51"/>
      <c r="D56" s="54"/>
      <c r="E56" s="54"/>
      <c r="F56" s="54"/>
      <c r="G56" s="54"/>
      <c r="H56" s="54"/>
      <c r="I56" s="54"/>
      <c r="J56" s="57"/>
      <c r="K56" s="57"/>
      <c r="L56" s="3" t="s">
        <v>316</v>
      </c>
      <c r="M56" s="2">
        <v>15344487</v>
      </c>
      <c r="N56" s="2">
        <v>2</v>
      </c>
      <c r="O56" s="2">
        <v>0</v>
      </c>
      <c r="P56" s="2">
        <v>0</v>
      </c>
      <c r="Q56" s="2">
        <v>2</v>
      </c>
      <c r="S56" s="28" t="str">
        <f t="shared" si="7"/>
        <v>2852605</v>
      </c>
      <c r="T56" s="2" t="str">
        <f>INDEX(Sheet2!C:C,MATCH(Sheet1!S56,Sheet2!W:W,0),0)</f>
        <v>JC20-666</v>
      </c>
      <c r="U56" s="2">
        <f t="shared" si="6"/>
        <v>15344487</v>
      </c>
      <c r="V56" s="2">
        <v>20190726</v>
      </c>
      <c r="W56" s="38"/>
      <c r="X56" s="41"/>
      <c r="Y56" s="2">
        <f>VLOOKUP(T56,Sheet2!C:Q,15,0)</f>
        <v>31.59</v>
      </c>
      <c r="Z56" s="42"/>
      <c r="AA56" s="2" t="s">
        <v>21</v>
      </c>
      <c r="AB56" s="2" t="s">
        <v>365</v>
      </c>
    </row>
    <row r="57" spans="1:28" x14ac:dyDescent="0.15">
      <c r="A57" s="45"/>
      <c r="B57" s="48"/>
      <c r="C57" s="51"/>
      <c r="D57" s="54"/>
      <c r="E57" s="54"/>
      <c r="F57" s="54"/>
      <c r="G57" s="54"/>
      <c r="H57" s="54"/>
      <c r="I57" s="54"/>
      <c r="J57" s="57"/>
      <c r="K57" s="57"/>
      <c r="L57" s="3" t="s">
        <v>317</v>
      </c>
      <c r="M57" s="2">
        <v>15344491</v>
      </c>
      <c r="N57" s="2">
        <v>4</v>
      </c>
      <c r="O57" s="2">
        <v>0</v>
      </c>
      <c r="P57" s="2">
        <v>0</v>
      </c>
      <c r="Q57" s="2">
        <v>4</v>
      </c>
      <c r="S57" s="28" t="str">
        <f t="shared" si="7"/>
        <v>2852605</v>
      </c>
      <c r="T57" s="2" t="str">
        <f>INDEX(Sheet2!C:C,MATCH(Sheet1!S57,Sheet2!W:W,0),0)</f>
        <v>JC20-666</v>
      </c>
      <c r="U57" s="2">
        <f t="shared" si="6"/>
        <v>15344491</v>
      </c>
      <c r="V57" s="2">
        <v>20190726</v>
      </c>
      <c r="W57" s="38"/>
      <c r="X57" s="41"/>
      <c r="Y57" s="2">
        <f>VLOOKUP(T57,Sheet2!C:Q,15,0)</f>
        <v>31.59</v>
      </c>
      <c r="Z57" s="42"/>
      <c r="AA57" s="2" t="s">
        <v>21</v>
      </c>
      <c r="AB57" s="2" t="s">
        <v>365</v>
      </c>
    </row>
    <row r="58" spans="1:28" x14ac:dyDescent="0.15">
      <c r="A58" s="45"/>
      <c r="B58" s="48"/>
      <c r="C58" s="51"/>
      <c r="D58" s="54"/>
      <c r="E58" s="54"/>
      <c r="F58" s="54"/>
      <c r="G58" s="54"/>
      <c r="H58" s="54"/>
      <c r="I58" s="54"/>
      <c r="J58" s="57"/>
      <c r="K58" s="57"/>
      <c r="L58" s="3" t="s">
        <v>318</v>
      </c>
      <c r="M58" s="2">
        <v>15344492</v>
      </c>
      <c r="N58" s="2">
        <v>2</v>
      </c>
      <c r="O58" s="2">
        <v>0</v>
      </c>
      <c r="P58" s="2">
        <v>0</v>
      </c>
      <c r="Q58" s="2">
        <v>2</v>
      </c>
      <c r="S58" s="28" t="str">
        <f t="shared" si="7"/>
        <v>2852605</v>
      </c>
      <c r="T58" s="2" t="str">
        <f>INDEX(Sheet2!C:C,MATCH(Sheet1!S58,Sheet2!W:W,0),0)</f>
        <v>JC20-666</v>
      </c>
      <c r="U58" s="2">
        <f t="shared" si="6"/>
        <v>15344492</v>
      </c>
      <c r="V58" s="2">
        <v>20190726</v>
      </c>
      <c r="W58" s="38"/>
      <c r="X58" s="41"/>
      <c r="Y58" s="2">
        <f>VLOOKUP(T58,Sheet2!C:Q,15,0)</f>
        <v>31.59</v>
      </c>
      <c r="Z58" s="42"/>
      <c r="AA58" s="2" t="s">
        <v>21</v>
      </c>
      <c r="AB58" s="2" t="s">
        <v>365</v>
      </c>
    </row>
    <row r="59" spans="1:28" x14ac:dyDescent="0.15">
      <c r="A59" s="45"/>
      <c r="B59" s="48"/>
      <c r="C59" s="51"/>
      <c r="D59" s="54"/>
      <c r="E59" s="54"/>
      <c r="F59" s="54"/>
      <c r="G59" s="54"/>
      <c r="H59" s="54"/>
      <c r="I59" s="54"/>
      <c r="J59" s="57"/>
      <c r="K59" s="57"/>
      <c r="L59" s="3" t="s">
        <v>319</v>
      </c>
      <c r="M59" s="2">
        <v>15344502</v>
      </c>
      <c r="N59" s="2">
        <v>2</v>
      </c>
      <c r="O59" s="2">
        <v>0</v>
      </c>
      <c r="P59" s="2">
        <v>0</v>
      </c>
      <c r="Q59" s="2">
        <v>2</v>
      </c>
      <c r="S59" s="28" t="str">
        <f t="shared" si="7"/>
        <v>2852605</v>
      </c>
      <c r="T59" s="2" t="str">
        <f>INDEX(Sheet2!C:C,MATCH(Sheet1!S59,Sheet2!W:W,0),0)</f>
        <v>JC20-666</v>
      </c>
      <c r="U59" s="2">
        <f t="shared" si="6"/>
        <v>15344502</v>
      </c>
      <c r="V59" s="2">
        <v>20190726</v>
      </c>
      <c r="W59" s="38"/>
      <c r="X59" s="41"/>
      <c r="Y59" s="2">
        <f>VLOOKUP(T59,Sheet2!C:Q,15,0)</f>
        <v>31.59</v>
      </c>
      <c r="Z59" s="42"/>
      <c r="AA59" s="2" t="s">
        <v>21</v>
      </c>
      <c r="AB59" s="2" t="s">
        <v>365</v>
      </c>
    </row>
    <row r="60" spans="1:28" x14ac:dyDescent="0.15">
      <c r="A60" s="45"/>
      <c r="B60" s="48"/>
      <c r="C60" s="51"/>
      <c r="D60" s="54"/>
      <c r="E60" s="54"/>
      <c r="F60" s="54"/>
      <c r="G60" s="54"/>
      <c r="H60" s="54"/>
      <c r="I60" s="54"/>
      <c r="J60" s="57"/>
      <c r="K60" s="57"/>
      <c r="L60" s="3" t="s">
        <v>320</v>
      </c>
      <c r="M60" s="2">
        <v>15344512</v>
      </c>
      <c r="N60" s="2">
        <v>2</v>
      </c>
      <c r="O60" s="2">
        <v>0</v>
      </c>
      <c r="P60" s="2">
        <v>0</v>
      </c>
      <c r="Q60" s="2">
        <v>2</v>
      </c>
      <c r="S60" s="28" t="str">
        <f t="shared" si="7"/>
        <v>2852605</v>
      </c>
      <c r="T60" s="2" t="str">
        <f>INDEX(Sheet2!C:C,MATCH(Sheet1!S60,Sheet2!W:W,0),0)</f>
        <v>JC20-666</v>
      </c>
      <c r="U60" s="2">
        <f t="shared" si="6"/>
        <v>15344512</v>
      </c>
      <c r="V60" s="2">
        <v>20190726</v>
      </c>
      <c r="W60" s="38"/>
      <c r="X60" s="41"/>
      <c r="Y60" s="2">
        <f>VLOOKUP(T60,Sheet2!C:Q,15,0)</f>
        <v>31.59</v>
      </c>
      <c r="Z60" s="42"/>
      <c r="AA60" s="2" t="s">
        <v>21</v>
      </c>
      <c r="AB60" s="2" t="s">
        <v>365</v>
      </c>
    </row>
    <row r="61" spans="1:28" x14ac:dyDescent="0.15">
      <c r="A61" s="45"/>
      <c r="B61" s="48"/>
      <c r="C61" s="51"/>
      <c r="D61" s="54"/>
      <c r="E61" s="54"/>
      <c r="F61" s="54"/>
      <c r="G61" s="54"/>
      <c r="H61" s="54"/>
      <c r="I61" s="54"/>
      <c r="J61" s="57"/>
      <c r="K61" s="57"/>
      <c r="L61" s="3" t="s">
        <v>321</v>
      </c>
      <c r="M61" s="2">
        <v>15344522</v>
      </c>
      <c r="N61" s="2">
        <v>2</v>
      </c>
      <c r="O61" s="2">
        <v>0</v>
      </c>
      <c r="P61" s="2">
        <v>0</v>
      </c>
      <c r="Q61" s="2">
        <v>2</v>
      </c>
      <c r="S61" s="28" t="str">
        <f t="shared" si="7"/>
        <v>2852605</v>
      </c>
      <c r="T61" s="2" t="str">
        <f>INDEX(Sheet2!C:C,MATCH(Sheet1!S61,Sheet2!W:W,0),0)</f>
        <v>JC20-666</v>
      </c>
      <c r="U61" s="2">
        <f t="shared" si="6"/>
        <v>15344522</v>
      </c>
      <c r="V61" s="2">
        <v>20190726</v>
      </c>
      <c r="W61" s="38"/>
      <c r="X61" s="41"/>
      <c r="Y61" s="2">
        <f>VLOOKUP(T61,Sheet2!C:Q,15,0)</f>
        <v>31.59</v>
      </c>
      <c r="Z61" s="42"/>
      <c r="AA61" s="2" t="s">
        <v>21</v>
      </c>
      <c r="AB61" s="2" t="s">
        <v>365</v>
      </c>
    </row>
    <row r="62" spans="1:28" x14ac:dyDescent="0.15">
      <c r="A62" s="45"/>
      <c r="B62" s="48"/>
      <c r="C62" s="51"/>
      <c r="D62" s="54"/>
      <c r="E62" s="54"/>
      <c r="F62" s="54"/>
      <c r="G62" s="54"/>
      <c r="H62" s="54"/>
      <c r="I62" s="54"/>
      <c r="J62" s="57"/>
      <c r="K62" s="57"/>
      <c r="L62" s="3" t="s">
        <v>322</v>
      </c>
      <c r="M62" s="2">
        <v>15344525</v>
      </c>
      <c r="N62" s="2">
        <v>2</v>
      </c>
      <c r="O62" s="2">
        <v>0</v>
      </c>
      <c r="P62" s="2">
        <v>0</v>
      </c>
      <c r="Q62" s="2">
        <v>2</v>
      </c>
      <c r="S62" s="28" t="str">
        <f t="shared" si="7"/>
        <v>2852605</v>
      </c>
      <c r="T62" s="2" t="str">
        <f>INDEX(Sheet2!C:C,MATCH(Sheet1!S62,Sheet2!W:W,0),0)</f>
        <v>JC20-666</v>
      </c>
      <c r="U62" s="2">
        <f t="shared" si="6"/>
        <v>15344525</v>
      </c>
      <c r="V62" s="2">
        <v>20190726</v>
      </c>
      <c r="W62" s="38"/>
      <c r="X62" s="41"/>
      <c r="Y62" s="2">
        <f>VLOOKUP(T62,Sheet2!C:Q,15,0)</f>
        <v>31.59</v>
      </c>
      <c r="Z62" s="42"/>
      <c r="AA62" s="2" t="s">
        <v>21</v>
      </c>
      <c r="AB62" s="2" t="s">
        <v>365</v>
      </c>
    </row>
    <row r="63" spans="1:28" x14ac:dyDescent="0.15">
      <c r="A63" s="45"/>
      <c r="B63" s="48"/>
      <c r="C63" s="51"/>
      <c r="D63" s="54"/>
      <c r="E63" s="54"/>
      <c r="F63" s="54"/>
      <c r="G63" s="54"/>
      <c r="H63" s="54"/>
      <c r="I63" s="54"/>
      <c r="J63" s="57"/>
      <c r="K63" s="57"/>
      <c r="L63" s="3" t="s">
        <v>323</v>
      </c>
      <c r="M63" s="2">
        <v>15344534</v>
      </c>
      <c r="N63" s="2">
        <v>2</v>
      </c>
      <c r="O63" s="2">
        <v>0</v>
      </c>
      <c r="P63" s="2">
        <v>0</v>
      </c>
      <c r="Q63" s="2">
        <v>2</v>
      </c>
      <c r="S63" s="28" t="str">
        <f t="shared" si="7"/>
        <v>2852605</v>
      </c>
      <c r="T63" s="2" t="str">
        <f>INDEX(Sheet2!C:C,MATCH(Sheet1!S63,Sheet2!W:W,0),0)</f>
        <v>JC20-666</v>
      </c>
      <c r="U63" s="2">
        <f t="shared" si="6"/>
        <v>15344534</v>
      </c>
      <c r="V63" s="2">
        <v>20190726</v>
      </c>
      <c r="W63" s="38"/>
      <c r="X63" s="41"/>
      <c r="Y63" s="2">
        <f>VLOOKUP(T63,Sheet2!C:Q,15,0)</f>
        <v>31.59</v>
      </c>
      <c r="Z63" s="42"/>
      <c r="AA63" s="2" t="s">
        <v>21</v>
      </c>
      <c r="AB63" s="2" t="s">
        <v>365</v>
      </c>
    </row>
    <row r="64" spans="1:28" x14ac:dyDescent="0.15">
      <c r="A64" s="45"/>
      <c r="B64" s="48"/>
      <c r="C64" s="51"/>
      <c r="D64" s="54"/>
      <c r="E64" s="54"/>
      <c r="F64" s="54"/>
      <c r="G64" s="54"/>
      <c r="H64" s="54"/>
      <c r="I64" s="54"/>
      <c r="J64" s="57"/>
      <c r="K64" s="57"/>
      <c r="L64" s="3" t="s">
        <v>324</v>
      </c>
      <c r="M64" s="2">
        <v>15344567</v>
      </c>
      <c r="N64" s="2">
        <v>2</v>
      </c>
      <c r="O64" s="2">
        <v>0</v>
      </c>
      <c r="P64" s="2">
        <v>0</v>
      </c>
      <c r="Q64" s="2">
        <v>2</v>
      </c>
      <c r="S64" s="28" t="str">
        <f t="shared" si="7"/>
        <v>2852605</v>
      </c>
      <c r="T64" s="2" t="str">
        <f>INDEX(Sheet2!C:C,MATCH(Sheet1!S64,Sheet2!W:W,0),0)</f>
        <v>JC20-666</v>
      </c>
      <c r="U64" s="2">
        <f t="shared" si="6"/>
        <v>15344567</v>
      </c>
      <c r="V64" s="2">
        <v>20190726</v>
      </c>
      <c r="W64" s="38"/>
      <c r="X64" s="41"/>
      <c r="Y64" s="2">
        <f>VLOOKUP(T64,Sheet2!C:Q,15,0)</f>
        <v>31.59</v>
      </c>
      <c r="Z64" s="42"/>
      <c r="AA64" s="2" t="s">
        <v>21</v>
      </c>
      <c r="AB64" s="2" t="s">
        <v>365</v>
      </c>
    </row>
    <row r="65" spans="1:28" x14ac:dyDescent="0.15">
      <c r="A65" s="45"/>
      <c r="B65" s="48"/>
      <c r="C65" s="51"/>
      <c r="D65" s="54"/>
      <c r="E65" s="54"/>
      <c r="F65" s="54"/>
      <c r="G65" s="54"/>
      <c r="H65" s="54"/>
      <c r="I65" s="54"/>
      <c r="J65" s="57"/>
      <c r="K65" s="57"/>
      <c r="L65" s="3" t="s">
        <v>325</v>
      </c>
      <c r="M65" s="2">
        <v>15344574</v>
      </c>
      <c r="N65" s="2">
        <v>2</v>
      </c>
      <c r="O65" s="2">
        <v>0</v>
      </c>
      <c r="P65" s="2">
        <v>0</v>
      </c>
      <c r="Q65" s="2">
        <v>2</v>
      </c>
      <c r="S65" s="28" t="str">
        <f t="shared" si="7"/>
        <v>2852605</v>
      </c>
      <c r="T65" s="2" t="str">
        <f>INDEX(Sheet2!C:C,MATCH(Sheet1!S65,Sheet2!W:W,0),0)</f>
        <v>JC20-666</v>
      </c>
      <c r="U65" s="2">
        <f t="shared" si="6"/>
        <v>15344574</v>
      </c>
      <c r="V65" s="2">
        <v>20190726</v>
      </c>
      <c r="W65" s="38"/>
      <c r="X65" s="41"/>
      <c r="Y65" s="2">
        <f>VLOOKUP(T65,Sheet2!C:Q,15,0)</f>
        <v>31.59</v>
      </c>
      <c r="Z65" s="42"/>
      <c r="AA65" s="2" t="s">
        <v>21</v>
      </c>
      <c r="AB65" s="2" t="s">
        <v>365</v>
      </c>
    </row>
    <row r="66" spans="1:28" x14ac:dyDescent="0.15">
      <c r="A66" s="45"/>
      <c r="B66" s="48"/>
      <c r="C66" s="51"/>
      <c r="D66" s="54"/>
      <c r="E66" s="54"/>
      <c r="F66" s="54"/>
      <c r="G66" s="54"/>
      <c r="H66" s="54"/>
      <c r="I66" s="54"/>
      <c r="J66" s="57"/>
      <c r="K66" s="57"/>
      <c r="L66" s="3" t="s">
        <v>326</v>
      </c>
      <c r="M66" s="2">
        <v>15344576</v>
      </c>
      <c r="N66" s="2">
        <v>2</v>
      </c>
      <c r="O66" s="2">
        <v>0</v>
      </c>
      <c r="P66" s="2">
        <v>0</v>
      </c>
      <c r="Q66" s="2">
        <v>2</v>
      </c>
      <c r="S66" s="28" t="str">
        <f t="shared" si="7"/>
        <v>2852605</v>
      </c>
      <c r="T66" s="2" t="str">
        <f>INDEX(Sheet2!C:C,MATCH(Sheet1!S66,Sheet2!W:W,0),0)</f>
        <v>JC20-666</v>
      </c>
      <c r="U66" s="2">
        <f t="shared" si="6"/>
        <v>15344576</v>
      </c>
      <c r="V66" s="2">
        <v>20190726</v>
      </c>
      <c r="W66" s="38"/>
      <c r="X66" s="41"/>
      <c r="Y66" s="2">
        <f>VLOOKUP(T66,Sheet2!C:Q,15,0)</f>
        <v>31.59</v>
      </c>
      <c r="Z66" s="42"/>
      <c r="AA66" s="2" t="s">
        <v>21</v>
      </c>
      <c r="AB66" s="2" t="s">
        <v>365</v>
      </c>
    </row>
    <row r="67" spans="1:28" x14ac:dyDescent="0.15">
      <c r="A67" s="45"/>
      <c r="B67" s="48"/>
      <c r="C67" s="51"/>
      <c r="D67" s="54"/>
      <c r="E67" s="54"/>
      <c r="F67" s="54"/>
      <c r="G67" s="54"/>
      <c r="H67" s="54"/>
      <c r="I67" s="54"/>
      <c r="J67" s="57"/>
      <c r="K67" s="57"/>
      <c r="L67" s="3" t="s">
        <v>327</v>
      </c>
      <c r="M67" s="2">
        <v>15344584</v>
      </c>
      <c r="N67" s="2">
        <v>2</v>
      </c>
      <c r="O67" s="2">
        <v>0</v>
      </c>
      <c r="P67" s="2">
        <v>0</v>
      </c>
      <c r="Q67" s="2">
        <v>2</v>
      </c>
      <c r="S67" s="28" t="str">
        <f t="shared" si="7"/>
        <v>2852605</v>
      </c>
      <c r="T67" s="2" t="str">
        <f>INDEX(Sheet2!C:C,MATCH(Sheet1!S67,Sheet2!W:W,0),0)</f>
        <v>JC20-666</v>
      </c>
      <c r="U67" s="2">
        <f t="shared" si="6"/>
        <v>15344584</v>
      </c>
      <c r="V67" s="2">
        <v>20190726</v>
      </c>
      <c r="W67" s="38"/>
      <c r="X67" s="41"/>
      <c r="Y67" s="2">
        <f>VLOOKUP(T67,Sheet2!C:Q,15,0)</f>
        <v>31.59</v>
      </c>
      <c r="Z67" s="42"/>
      <c r="AA67" s="2" t="s">
        <v>21</v>
      </c>
      <c r="AB67" s="2" t="s">
        <v>365</v>
      </c>
    </row>
    <row r="68" spans="1:28" x14ac:dyDescent="0.15">
      <c r="A68" s="45"/>
      <c r="B68" s="48"/>
      <c r="C68" s="51"/>
      <c r="D68" s="54"/>
      <c r="E68" s="54"/>
      <c r="F68" s="54"/>
      <c r="G68" s="54"/>
      <c r="H68" s="54"/>
      <c r="I68" s="54"/>
      <c r="J68" s="57"/>
      <c r="K68" s="57"/>
      <c r="L68" s="3" t="s">
        <v>328</v>
      </c>
      <c r="M68" s="2">
        <v>15344592</v>
      </c>
      <c r="N68" s="2">
        <v>2</v>
      </c>
      <c r="O68" s="2">
        <v>0</v>
      </c>
      <c r="P68" s="2">
        <v>0</v>
      </c>
      <c r="Q68" s="2">
        <v>2</v>
      </c>
      <c r="S68" s="28" t="str">
        <f t="shared" si="7"/>
        <v>2852605</v>
      </c>
      <c r="T68" s="2" t="str">
        <f>INDEX(Sheet2!C:C,MATCH(Sheet1!S68,Sheet2!W:W,0),0)</f>
        <v>JC20-666</v>
      </c>
      <c r="U68" s="2">
        <f t="shared" si="6"/>
        <v>15344592</v>
      </c>
      <c r="V68" s="2">
        <v>20190726</v>
      </c>
      <c r="W68" s="38"/>
      <c r="X68" s="41"/>
      <c r="Y68" s="2">
        <f>VLOOKUP(T68,Sheet2!C:Q,15,0)</f>
        <v>31.59</v>
      </c>
      <c r="Z68" s="42"/>
      <c r="AA68" s="2" t="s">
        <v>21</v>
      </c>
      <c r="AB68" s="2" t="s">
        <v>365</v>
      </c>
    </row>
    <row r="69" spans="1:28" x14ac:dyDescent="0.15">
      <c r="A69" s="46"/>
      <c r="B69" s="49"/>
      <c r="C69" s="52"/>
      <c r="D69" s="55"/>
      <c r="E69" s="55"/>
      <c r="F69" s="55"/>
      <c r="G69" s="55"/>
      <c r="H69" s="55"/>
      <c r="I69" s="55"/>
      <c r="J69" s="58"/>
      <c r="K69" s="58"/>
      <c r="L69" s="3" t="s">
        <v>329</v>
      </c>
      <c r="M69" s="2">
        <v>15344603</v>
      </c>
      <c r="N69" s="2">
        <v>2</v>
      </c>
      <c r="O69" s="2">
        <v>0</v>
      </c>
      <c r="P69" s="2">
        <v>0</v>
      </c>
      <c r="Q69" s="2">
        <v>2</v>
      </c>
      <c r="S69" s="28" t="str">
        <f t="shared" si="7"/>
        <v>2852605</v>
      </c>
      <c r="T69" s="2" t="str">
        <f>INDEX(Sheet2!C:C,MATCH(Sheet1!S69,Sheet2!W:W,0),0)</f>
        <v>JC20-666</v>
      </c>
      <c r="U69" s="2">
        <f t="shared" si="6"/>
        <v>15344603</v>
      </c>
      <c r="V69" s="2">
        <v>20190726</v>
      </c>
      <c r="W69" s="38"/>
      <c r="X69" s="41"/>
      <c r="Y69" s="2">
        <f>VLOOKUP(T69,Sheet2!C:Q,15,0)</f>
        <v>31.59</v>
      </c>
      <c r="Z69" s="42"/>
      <c r="AA69" s="2" t="s">
        <v>21</v>
      </c>
      <c r="AB69" s="2" t="s">
        <v>365</v>
      </c>
    </row>
    <row r="70" spans="1:28" x14ac:dyDescent="0.15">
      <c r="A70" s="53">
        <v>2854</v>
      </c>
      <c r="B70" s="59">
        <v>801</v>
      </c>
      <c r="C70" s="53" t="s">
        <v>11</v>
      </c>
      <c r="D70" s="53">
        <v>72</v>
      </c>
      <c r="E70" s="53">
        <v>51</v>
      </c>
      <c r="F70" s="53">
        <v>51</v>
      </c>
      <c r="G70" s="53">
        <v>21</v>
      </c>
      <c r="H70" s="53">
        <v>4</v>
      </c>
      <c r="I70" s="53">
        <v>17</v>
      </c>
      <c r="J70" s="56">
        <v>43668</v>
      </c>
      <c r="K70" s="56">
        <v>43676</v>
      </c>
      <c r="L70" s="3" t="s">
        <v>330</v>
      </c>
      <c r="M70" s="2">
        <v>15344265</v>
      </c>
      <c r="N70" s="2">
        <v>3</v>
      </c>
      <c r="O70" s="2">
        <v>0</v>
      </c>
      <c r="P70" s="2">
        <v>0</v>
      </c>
      <c r="Q70" s="2">
        <v>3</v>
      </c>
      <c r="S70" s="28" t="str">
        <f t="shared" si="5"/>
        <v>2854801</v>
      </c>
      <c r="T70" s="2" t="str">
        <f>INDEX(Sheet2!C:C,MATCH(Sheet1!S70,Sheet2!W:W,0),0)</f>
        <v>JC21-656</v>
      </c>
      <c r="U70" s="2">
        <f t="shared" ref="U70:U76" si="8">M70</f>
        <v>15344265</v>
      </c>
      <c r="V70" s="2">
        <v>20190726</v>
      </c>
      <c r="W70" s="37" t="s">
        <v>363</v>
      </c>
      <c r="X70" s="41" t="s">
        <v>364</v>
      </c>
      <c r="Y70" s="2">
        <f>VLOOKUP(T70,Sheet2!C:Q,15,0)</f>
        <v>5.35</v>
      </c>
      <c r="Z70" s="42">
        <f>Y70*I70*0.1</f>
        <v>9.0949999999999989</v>
      </c>
      <c r="AA70" s="2" t="s">
        <v>340</v>
      </c>
      <c r="AB70" s="2"/>
    </row>
    <row r="71" spans="1:28" x14ac:dyDescent="0.15">
      <c r="A71" s="54"/>
      <c r="B71" s="60"/>
      <c r="C71" s="54"/>
      <c r="D71" s="54"/>
      <c r="E71" s="54"/>
      <c r="F71" s="54"/>
      <c r="G71" s="54"/>
      <c r="H71" s="54"/>
      <c r="I71" s="54"/>
      <c r="J71" s="57"/>
      <c r="K71" s="57"/>
      <c r="L71" s="3" t="s">
        <v>331</v>
      </c>
      <c r="M71" s="2">
        <v>15344271</v>
      </c>
      <c r="N71" s="2">
        <v>3</v>
      </c>
      <c r="O71" s="2">
        <v>0</v>
      </c>
      <c r="P71" s="2">
        <v>0</v>
      </c>
      <c r="Q71" s="2">
        <v>3</v>
      </c>
      <c r="S71" s="28" t="str">
        <f t="shared" si="7"/>
        <v>2854801</v>
      </c>
      <c r="T71" s="2" t="str">
        <f>INDEX(Sheet2!C:C,MATCH(Sheet1!S71,Sheet2!W:W,0),0)</f>
        <v>JC21-656</v>
      </c>
      <c r="U71" s="2">
        <f t="shared" si="8"/>
        <v>15344271</v>
      </c>
      <c r="V71" s="2">
        <v>20190726</v>
      </c>
      <c r="W71" s="37"/>
      <c r="X71" s="41"/>
      <c r="Y71" s="2">
        <f>VLOOKUP(T71,Sheet2!C:Q,15,0)</f>
        <v>5.35</v>
      </c>
      <c r="Z71" s="42"/>
      <c r="AA71" s="2" t="s">
        <v>340</v>
      </c>
      <c r="AB71" s="2"/>
    </row>
    <row r="72" spans="1:28" x14ac:dyDescent="0.15">
      <c r="A72" s="54"/>
      <c r="B72" s="60"/>
      <c r="C72" s="54"/>
      <c r="D72" s="54"/>
      <c r="E72" s="54"/>
      <c r="F72" s="54"/>
      <c r="G72" s="54"/>
      <c r="H72" s="54"/>
      <c r="I72" s="54"/>
      <c r="J72" s="57"/>
      <c r="K72" s="57"/>
      <c r="L72" s="3" t="s">
        <v>294</v>
      </c>
      <c r="M72" s="2">
        <v>15344314</v>
      </c>
      <c r="N72" s="2">
        <v>3</v>
      </c>
      <c r="O72" s="2">
        <v>0</v>
      </c>
      <c r="P72" s="2">
        <v>0</v>
      </c>
      <c r="Q72" s="2">
        <v>3</v>
      </c>
      <c r="S72" s="28" t="str">
        <f t="shared" si="7"/>
        <v>2854801</v>
      </c>
      <c r="T72" s="2" t="str">
        <f>INDEX(Sheet2!C:C,MATCH(Sheet1!S72,Sheet2!W:W,0),0)</f>
        <v>JC21-656</v>
      </c>
      <c r="U72" s="2">
        <f t="shared" si="8"/>
        <v>15344314</v>
      </c>
      <c r="V72" s="2">
        <v>20190726</v>
      </c>
      <c r="W72" s="37"/>
      <c r="X72" s="41"/>
      <c r="Y72" s="2">
        <f>VLOOKUP(T72,Sheet2!C:Q,15,0)</f>
        <v>5.35</v>
      </c>
      <c r="Z72" s="42"/>
      <c r="AA72" s="2" t="s">
        <v>340</v>
      </c>
      <c r="AB72" s="2"/>
    </row>
    <row r="73" spans="1:28" x14ac:dyDescent="0.15">
      <c r="A73" s="54"/>
      <c r="B73" s="60"/>
      <c r="C73" s="54"/>
      <c r="D73" s="54"/>
      <c r="E73" s="54"/>
      <c r="F73" s="54"/>
      <c r="G73" s="54"/>
      <c r="H73" s="54"/>
      <c r="I73" s="54"/>
      <c r="J73" s="57"/>
      <c r="K73" s="57"/>
      <c r="L73" s="3" t="s">
        <v>332</v>
      </c>
      <c r="M73" s="2">
        <v>15344328</v>
      </c>
      <c r="N73" s="2">
        <v>3</v>
      </c>
      <c r="O73" s="2">
        <v>0</v>
      </c>
      <c r="P73" s="2">
        <v>0</v>
      </c>
      <c r="Q73" s="2">
        <v>3</v>
      </c>
      <c r="S73" s="28" t="str">
        <f t="shared" si="7"/>
        <v>2854801</v>
      </c>
      <c r="T73" s="2" t="str">
        <f>INDEX(Sheet2!C:C,MATCH(Sheet1!S73,Sheet2!W:W,0),0)</f>
        <v>JC21-656</v>
      </c>
      <c r="U73" s="2">
        <f t="shared" si="8"/>
        <v>15344328</v>
      </c>
      <c r="V73" s="2">
        <v>20190726</v>
      </c>
      <c r="W73" s="37"/>
      <c r="X73" s="41"/>
      <c r="Y73" s="2">
        <f>VLOOKUP(T73,Sheet2!C:Q,15,0)</f>
        <v>5.35</v>
      </c>
      <c r="Z73" s="42"/>
      <c r="AA73" s="2" t="s">
        <v>340</v>
      </c>
      <c r="AB73" s="2"/>
    </row>
    <row r="74" spans="1:28" x14ac:dyDescent="0.15">
      <c r="A74" s="54"/>
      <c r="B74" s="60"/>
      <c r="C74" s="54"/>
      <c r="D74" s="54"/>
      <c r="E74" s="54"/>
      <c r="F74" s="54"/>
      <c r="G74" s="54"/>
      <c r="H74" s="54"/>
      <c r="I74" s="54"/>
      <c r="J74" s="57"/>
      <c r="K74" s="57"/>
      <c r="L74" s="3" t="s">
        <v>333</v>
      </c>
      <c r="M74" s="2">
        <v>15344358</v>
      </c>
      <c r="N74" s="2">
        <v>3</v>
      </c>
      <c r="O74" s="2">
        <v>0</v>
      </c>
      <c r="P74" s="2">
        <v>0</v>
      </c>
      <c r="Q74" s="2">
        <v>3</v>
      </c>
      <c r="S74" s="28" t="str">
        <f t="shared" si="7"/>
        <v>2854801</v>
      </c>
      <c r="T74" s="2" t="str">
        <f>INDEX(Sheet2!C:C,MATCH(Sheet1!S74,Sheet2!W:W,0),0)</f>
        <v>JC21-656</v>
      </c>
      <c r="U74" s="2">
        <f t="shared" si="8"/>
        <v>15344358</v>
      </c>
      <c r="V74" s="2">
        <v>20190726</v>
      </c>
      <c r="W74" s="37"/>
      <c r="X74" s="41"/>
      <c r="Y74" s="2">
        <f>VLOOKUP(T74,Sheet2!C:Q,15,0)</f>
        <v>5.35</v>
      </c>
      <c r="Z74" s="42"/>
      <c r="AA74" s="2" t="s">
        <v>340</v>
      </c>
      <c r="AB74" s="2"/>
    </row>
    <row r="75" spans="1:28" x14ac:dyDescent="0.15">
      <c r="A75" s="54"/>
      <c r="B75" s="60"/>
      <c r="C75" s="54"/>
      <c r="D75" s="54"/>
      <c r="E75" s="54"/>
      <c r="F75" s="54"/>
      <c r="G75" s="54"/>
      <c r="H75" s="54"/>
      <c r="I75" s="54"/>
      <c r="J75" s="57"/>
      <c r="K75" s="57"/>
      <c r="L75" s="3" t="s">
        <v>334</v>
      </c>
      <c r="M75" s="2">
        <v>15344373</v>
      </c>
      <c r="N75" s="2">
        <v>3</v>
      </c>
      <c r="O75" s="2">
        <v>0</v>
      </c>
      <c r="P75" s="2">
        <v>0</v>
      </c>
      <c r="Q75" s="2">
        <v>3</v>
      </c>
      <c r="S75" s="28" t="str">
        <f t="shared" si="7"/>
        <v>2854801</v>
      </c>
      <c r="T75" s="2" t="str">
        <f>INDEX(Sheet2!C:C,MATCH(Sheet1!S75,Sheet2!W:W,0),0)</f>
        <v>JC21-656</v>
      </c>
      <c r="U75" s="2">
        <f t="shared" si="8"/>
        <v>15344373</v>
      </c>
      <c r="V75" s="2">
        <v>20190726</v>
      </c>
      <c r="W75" s="37"/>
      <c r="X75" s="41"/>
      <c r="Y75" s="2">
        <f>VLOOKUP(T75,Sheet2!C:Q,15,0)</f>
        <v>5.35</v>
      </c>
      <c r="Z75" s="42"/>
      <c r="AA75" s="2" t="s">
        <v>340</v>
      </c>
      <c r="AB75" s="2"/>
    </row>
    <row r="76" spans="1:28" x14ac:dyDescent="0.15">
      <c r="A76" s="55"/>
      <c r="B76" s="61"/>
      <c r="C76" s="55"/>
      <c r="D76" s="55"/>
      <c r="E76" s="55"/>
      <c r="F76" s="55"/>
      <c r="G76" s="55"/>
      <c r="H76" s="55"/>
      <c r="I76" s="55"/>
      <c r="J76" s="58"/>
      <c r="K76" s="58"/>
      <c r="L76" s="3" t="s">
        <v>302</v>
      </c>
      <c r="M76" s="2">
        <v>15344382</v>
      </c>
      <c r="N76" s="2">
        <v>3</v>
      </c>
      <c r="O76" s="2">
        <v>0</v>
      </c>
      <c r="P76" s="2">
        <v>0</v>
      </c>
      <c r="Q76" s="2">
        <v>3</v>
      </c>
      <c r="S76" s="28" t="str">
        <f t="shared" si="7"/>
        <v>2854801</v>
      </c>
      <c r="T76" s="2" t="str">
        <f>INDEX(Sheet2!C:C,MATCH(Sheet1!S76,Sheet2!W:W,0),0)</f>
        <v>JC21-656</v>
      </c>
      <c r="U76" s="2">
        <f t="shared" si="8"/>
        <v>15344382</v>
      </c>
      <c r="V76" s="2">
        <v>20190726</v>
      </c>
      <c r="W76" s="37"/>
      <c r="X76" s="41"/>
      <c r="Y76" s="2">
        <f>VLOOKUP(T76,Sheet2!C:Q,15,0)</f>
        <v>5.35</v>
      </c>
      <c r="Z76" s="42"/>
      <c r="AA76" s="2" t="s">
        <v>340</v>
      </c>
      <c r="AB76" s="2"/>
    </row>
    <row r="77" spans="1:28" x14ac:dyDescent="0.15">
      <c r="A77" s="53">
        <v>2855</v>
      </c>
      <c r="B77" s="59">
        <v>602</v>
      </c>
      <c r="C77" s="53" t="s">
        <v>11</v>
      </c>
      <c r="D77" s="53">
        <v>45</v>
      </c>
      <c r="E77" s="53">
        <v>36</v>
      </c>
      <c r="F77" s="53">
        <v>36</v>
      </c>
      <c r="G77" s="53">
        <v>9</v>
      </c>
      <c r="H77" s="53">
        <v>2</v>
      </c>
      <c r="I77" s="53">
        <v>7</v>
      </c>
      <c r="J77" s="56">
        <v>43668</v>
      </c>
      <c r="K77" s="56">
        <v>43676</v>
      </c>
      <c r="L77" s="3" t="s">
        <v>283</v>
      </c>
      <c r="M77" s="2">
        <v>15344242</v>
      </c>
      <c r="N77" s="2">
        <v>3</v>
      </c>
      <c r="O77" s="2">
        <v>0</v>
      </c>
      <c r="P77" s="2">
        <v>0</v>
      </c>
      <c r="Q77" s="2">
        <v>3</v>
      </c>
      <c r="S77" s="28" t="str">
        <f t="shared" ref="S77" si="9">TEXT(A77&amp;B77,0)</f>
        <v>2855602</v>
      </c>
      <c r="T77" s="2" t="str">
        <f>INDEX(Sheet2!C:C,MATCH(Sheet1!S77,Sheet2!W:W,0),0)</f>
        <v>JC21-669</v>
      </c>
      <c r="U77" s="2">
        <f t="shared" ref="U77:U79" si="10">M77</f>
        <v>15344242</v>
      </c>
      <c r="V77" s="2">
        <v>20190809</v>
      </c>
      <c r="W77" s="37" t="s">
        <v>367</v>
      </c>
      <c r="X77" s="41" t="s">
        <v>339</v>
      </c>
      <c r="Y77" s="2">
        <f>VLOOKUP(T77,Sheet2!C:Q,15,0)</f>
        <v>6.25</v>
      </c>
      <c r="Z77" s="42">
        <f>Y77*I77*0.1</f>
        <v>4.375</v>
      </c>
      <c r="AA77" s="2" t="s">
        <v>340</v>
      </c>
      <c r="AB77" s="2"/>
    </row>
    <row r="78" spans="1:28" x14ac:dyDescent="0.15">
      <c r="A78" s="54"/>
      <c r="B78" s="60"/>
      <c r="C78" s="54"/>
      <c r="D78" s="54"/>
      <c r="E78" s="54"/>
      <c r="F78" s="54"/>
      <c r="G78" s="54"/>
      <c r="H78" s="54"/>
      <c r="I78" s="54"/>
      <c r="J78" s="57"/>
      <c r="K78" s="57"/>
      <c r="L78" s="3" t="s">
        <v>335</v>
      </c>
      <c r="M78" s="2">
        <v>15344331</v>
      </c>
      <c r="N78" s="2">
        <v>3</v>
      </c>
      <c r="O78" s="2">
        <v>0</v>
      </c>
      <c r="P78" s="2">
        <v>0</v>
      </c>
      <c r="Q78" s="2">
        <v>3</v>
      </c>
      <c r="S78" s="28" t="str">
        <f t="shared" si="7"/>
        <v>2855602</v>
      </c>
      <c r="T78" s="2" t="str">
        <f>INDEX(Sheet2!C:C,MATCH(Sheet1!S78,Sheet2!W:W,0),0)</f>
        <v>JC21-669</v>
      </c>
      <c r="U78" s="2">
        <f t="shared" si="10"/>
        <v>15344331</v>
      </c>
      <c r="V78" s="2">
        <v>20190809</v>
      </c>
      <c r="W78" s="37"/>
      <c r="X78" s="41"/>
      <c r="Y78" s="2">
        <f>VLOOKUP(T78,Sheet2!C:Q,15,0)</f>
        <v>6.25</v>
      </c>
      <c r="Z78" s="42"/>
      <c r="AA78" s="2" t="s">
        <v>340</v>
      </c>
      <c r="AB78" s="2"/>
    </row>
    <row r="79" spans="1:28" x14ac:dyDescent="0.15">
      <c r="A79" s="55"/>
      <c r="B79" s="61"/>
      <c r="C79" s="55"/>
      <c r="D79" s="55"/>
      <c r="E79" s="55"/>
      <c r="F79" s="55"/>
      <c r="G79" s="55"/>
      <c r="H79" s="55"/>
      <c r="I79" s="55"/>
      <c r="J79" s="58"/>
      <c r="K79" s="58"/>
      <c r="L79" s="3" t="s">
        <v>336</v>
      </c>
      <c r="M79" s="2">
        <v>15344516</v>
      </c>
      <c r="N79" s="2">
        <v>3</v>
      </c>
      <c r="O79" s="2">
        <v>0</v>
      </c>
      <c r="P79" s="2">
        <v>0</v>
      </c>
      <c r="Q79" s="2">
        <v>3</v>
      </c>
      <c r="S79" s="28" t="str">
        <f t="shared" si="7"/>
        <v>2855602</v>
      </c>
      <c r="T79" s="2" t="str">
        <f>INDEX(Sheet2!C:C,MATCH(Sheet1!S79,Sheet2!W:W,0),0)</f>
        <v>JC21-669</v>
      </c>
      <c r="U79" s="2">
        <f t="shared" si="10"/>
        <v>15344516</v>
      </c>
      <c r="V79" s="2">
        <v>20190809</v>
      </c>
      <c r="W79" s="37"/>
      <c r="X79" s="41"/>
      <c r="Y79" s="2">
        <f>VLOOKUP(T79,Sheet2!C:Q,15,0)</f>
        <v>6.25</v>
      </c>
      <c r="Z79" s="42"/>
      <c r="AA79" s="2" t="s">
        <v>340</v>
      </c>
      <c r="AB79" s="2"/>
    </row>
    <row r="80" spans="1:28" x14ac:dyDescent="0.15">
      <c r="A80" s="16"/>
      <c r="B80" s="17"/>
      <c r="C80" s="16"/>
      <c r="D80" s="2"/>
      <c r="E80" s="2"/>
      <c r="F80" s="2"/>
      <c r="G80" s="2"/>
      <c r="H80" s="16"/>
      <c r="I80" s="16"/>
      <c r="J80" s="26"/>
      <c r="K80" s="26"/>
      <c r="L80" s="3"/>
      <c r="M80" s="2"/>
      <c r="N80" s="2"/>
      <c r="O80" s="2"/>
      <c r="P80" s="2"/>
      <c r="Q80" s="2"/>
    </row>
    <row r="81" spans="1:17" x14ac:dyDescent="0.15">
      <c r="A81" s="16"/>
      <c r="B81" s="17"/>
      <c r="C81" s="16"/>
      <c r="D81" s="2"/>
      <c r="E81" s="2"/>
      <c r="F81" s="2"/>
      <c r="G81" s="2"/>
      <c r="H81" s="16"/>
      <c r="I81" s="16"/>
      <c r="J81" s="26"/>
      <c r="K81" s="26"/>
      <c r="L81" s="3"/>
      <c r="M81" s="2"/>
      <c r="N81" s="2"/>
      <c r="O81" s="2"/>
      <c r="P81" s="2"/>
      <c r="Q81" s="2"/>
    </row>
    <row r="82" spans="1:17" x14ac:dyDescent="0.15">
      <c r="A82" s="16"/>
      <c r="B82" s="17"/>
      <c r="C82" s="16"/>
      <c r="D82" s="2"/>
      <c r="E82" s="2"/>
      <c r="F82" s="2"/>
      <c r="G82" s="2"/>
      <c r="H82" s="16"/>
      <c r="I82" s="16"/>
      <c r="J82" s="26"/>
      <c r="K82" s="26"/>
      <c r="L82" s="3"/>
      <c r="M82" s="2"/>
      <c r="N82" s="2"/>
      <c r="O82" s="2"/>
      <c r="P82" s="2"/>
      <c r="Q82" s="2"/>
    </row>
    <row r="83" spans="1:17" x14ac:dyDescent="0.15">
      <c r="A83" s="16"/>
      <c r="B83" s="17"/>
      <c r="C83" s="16"/>
      <c r="D83" s="2"/>
      <c r="E83" s="2"/>
      <c r="F83" s="2"/>
      <c r="G83" s="2"/>
      <c r="H83" s="16"/>
      <c r="I83" s="16"/>
      <c r="J83" s="26"/>
      <c r="K83" s="26"/>
      <c r="L83" s="3"/>
      <c r="M83" s="2"/>
      <c r="N83" s="2"/>
      <c r="O83" s="2"/>
      <c r="P83" s="2"/>
      <c r="Q83" s="2"/>
    </row>
    <row r="84" spans="1:17" x14ac:dyDescent="0.15">
      <c r="A84" s="16"/>
      <c r="B84" s="17"/>
      <c r="C84" s="16"/>
      <c r="D84" s="2"/>
      <c r="E84" s="2"/>
      <c r="F84" s="2"/>
      <c r="G84" s="2"/>
      <c r="H84" s="16"/>
      <c r="I84" s="16"/>
      <c r="J84" s="26"/>
      <c r="K84" s="26"/>
      <c r="L84" s="3"/>
      <c r="M84" s="2"/>
      <c r="N84" s="2"/>
      <c r="O84" s="2"/>
      <c r="P84" s="2"/>
      <c r="Q84" s="2"/>
    </row>
    <row r="85" spans="1:17" x14ac:dyDescent="0.15">
      <c r="A85" s="16"/>
      <c r="B85" s="17"/>
      <c r="C85" s="16"/>
      <c r="D85" s="2"/>
      <c r="E85" s="2"/>
      <c r="F85" s="2"/>
      <c r="G85" s="2"/>
      <c r="H85" s="16"/>
      <c r="I85" s="16"/>
      <c r="J85" s="26"/>
      <c r="K85" s="26"/>
      <c r="L85" s="3"/>
      <c r="M85" s="2"/>
      <c r="N85" s="2"/>
      <c r="O85" s="2"/>
      <c r="P85" s="2"/>
      <c r="Q85" s="2"/>
    </row>
    <row r="86" spans="1:17" x14ac:dyDescent="0.15">
      <c r="A86" s="16"/>
      <c r="B86" s="17"/>
      <c r="C86" s="16"/>
      <c r="D86" s="2"/>
      <c r="E86" s="2"/>
      <c r="F86" s="2"/>
      <c r="G86" s="2"/>
      <c r="H86" s="16"/>
      <c r="I86" s="16"/>
      <c r="J86" s="26"/>
      <c r="K86" s="26"/>
      <c r="L86" s="3"/>
      <c r="M86" s="2"/>
      <c r="N86" s="2"/>
      <c r="O86" s="2"/>
      <c r="P86" s="2"/>
      <c r="Q86" s="2"/>
    </row>
    <row r="87" spans="1:17" x14ac:dyDescent="0.15">
      <c r="A87" s="16"/>
      <c r="B87" s="17"/>
      <c r="C87" s="16"/>
      <c r="D87" s="2"/>
      <c r="E87" s="2"/>
      <c r="F87" s="2"/>
      <c r="G87" s="2"/>
      <c r="H87" s="16"/>
      <c r="I87" s="16"/>
      <c r="J87" s="26"/>
      <c r="K87" s="26"/>
      <c r="L87" s="3"/>
      <c r="M87" s="2"/>
      <c r="N87" s="2"/>
      <c r="O87" s="2"/>
      <c r="P87" s="2"/>
      <c r="Q87" s="2"/>
    </row>
    <row r="88" spans="1:17" x14ac:dyDescent="0.15">
      <c r="A88" s="16"/>
      <c r="B88" s="17"/>
      <c r="C88" s="16"/>
      <c r="D88" s="2"/>
      <c r="E88" s="2"/>
      <c r="F88" s="2"/>
      <c r="G88" s="2"/>
      <c r="H88" s="16"/>
      <c r="I88" s="16"/>
      <c r="J88" s="26"/>
      <c r="K88" s="26"/>
      <c r="L88" s="3"/>
      <c r="M88" s="2"/>
      <c r="N88" s="2"/>
      <c r="O88" s="2"/>
      <c r="P88" s="2"/>
      <c r="Q88" s="2"/>
    </row>
    <row r="89" spans="1:17" x14ac:dyDescent="0.15">
      <c r="A89" s="16"/>
      <c r="B89" s="17"/>
      <c r="C89" s="16"/>
      <c r="D89" s="2"/>
      <c r="E89" s="2"/>
      <c r="F89" s="2"/>
      <c r="G89" s="2"/>
      <c r="H89" s="16"/>
      <c r="I89" s="16"/>
      <c r="J89" s="26"/>
      <c r="K89" s="26"/>
      <c r="L89" s="3"/>
      <c r="M89" s="2"/>
      <c r="N89" s="2"/>
      <c r="O89" s="2"/>
      <c r="P89" s="2"/>
      <c r="Q89" s="2"/>
    </row>
    <row r="90" spans="1:17" x14ac:dyDescent="0.15">
      <c r="A90" s="16"/>
      <c r="B90" s="17"/>
      <c r="C90" s="16"/>
      <c r="D90" s="2"/>
      <c r="E90" s="2"/>
      <c r="F90" s="2"/>
      <c r="G90" s="2"/>
      <c r="H90" s="16"/>
      <c r="I90" s="16"/>
      <c r="J90" s="26"/>
      <c r="K90" s="26"/>
      <c r="L90" s="3"/>
      <c r="M90" s="2"/>
      <c r="N90" s="2"/>
      <c r="O90" s="2"/>
      <c r="P90" s="2"/>
      <c r="Q90" s="2"/>
    </row>
    <row r="91" spans="1:17" x14ac:dyDescent="0.15">
      <c r="A91" s="16"/>
      <c r="B91" s="17"/>
      <c r="C91" s="16"/>
      <c r="D91" s="2"/>
      <c r="E91" s="2"/>
      <c r="F91" s="2"/>
      <c r="G91" s="2"/>
      <c r="H91" s="16"/>
      <c r="I91" s="16"/>
      <c r="J91" s="26"/>
      <c r="K91" s="26"/>
      <c r="L91" s="3"/>
      <c r="M91" s="2"/>
      <c r="N91" s="2"/>
      <c r="O91" s="2"/>
      <c r="P91" s="2"/>
      <c r="Q91" s="2"/>
    </row>
    <row r="92" spans="1:17" x14ac:dyDescent="0.15">
      <c r="A92" s="16"/>
      <c r="B92" s="17"/>
      <c r="C92" s="16"/>
      <c r="D92" s="2"/>
      <c r="E92" s="2"/>
      <c r="F92" s="2"/>
      <c r="G92" s="2"/>
      <c r="H92" s="16"/>
      <c r="I92" s="16"/>
      <c r="J92" s="26"/>
      <c r="K92" s="26"/>
      <c r="L92" s="3"/>
      <c r="M92" s="2"/>
      <c r="N92" s="2"/>
      <c r="O92" s="2"/>
      <c r="P92" s="2"/>
      <c r="Q92" s="2"/>
    </row>
    <row r="93" spans="1:17" x14ac:dyDescent="0.15">
      <c r="A93" s="16"/>
      <c r="B93" s="17"/>
      <c r="C93" s="16"/>
      <c r="D93" s="2"/>
      <c r="E93" s="2"/>
      <c r="F93" s="2"/>
      <c r="G93" s="2"/>
      <c r="H93" s="16"/>
      <c r="I93" s="16"/>
      <c r="J93" s="26"/>
      <c r="K93" s="26"/>
      <c r="L93" s="3"/>
      <c r="M93" s="2"/>
      <c r="N93" s="2"/>
      <c r="O93" s="2"/>
      <c r="P93" s="2"/>
      <c r="Q93" s="2"/>
    </row>
    <row r="94" spans="1:17" x14ac:dyDescent="0.15">
      <c r="A94" s="16"/>
      <c r="B94" s="17"/>
      <c r="C94" s="16"/>
      <c r="D94" s="2"/>
      <c r="E94" s="2"/>
      <c r="F94" s="2"/>
      <c r="G94" s="2"/>
      <c r="H94" s="16"/>
      <c r="I94" s="16"/>
      <c r="J94" s="26"/>
      <c r="K94" s="26"/>
      <c r="L94" s="3"/>
      <c r="M94" s="2"/>
      <c r="N94" s="2"/>
      <c r="O94" s="2"/>
      <c r="P94" s="2"/>
      <c r="Q94" s="2"/>
    </row>
    <row r="95" spans="1:17" x14ac:dyDescent="0.15">
      <c r="A95" s="16"/>
      <c r="B95" s="17"/>
      <c r="C95" s="16"/>
      <c r="D95" s="2"/>
      <c r="E95" s="2"/>
      <c r="F95" s="2"/>
      <c r="G95" s="2"/>
      <c r="H95" s="16"/>
      <c r="I95" s="16"/>
      <c r="J95" s="26"/>
      <c r="K95" s="26"/>
      <c r="L95" s="3"/>
      <c r="M95" s="2"/>
      <c r="N95" s="2"/>
      <c r="O95" s="2"/>
      <c r="P95" s="2"/>
      <c r="Q95" s="2"/>
    </row>
    <row r="96" spans="1:17" x14ac:dyDescent="0.15">
      <c r="A96" s="16"/>
      <c r="B96" s="17"/>
      <c r="C96" s="16"/>
      <c r="D96" s="2"/>
      <c r="E96" s="2"/>
      <c r="F96" s="2"/>
      <c r="G96" s="2"/>
      <c r="H96" s="16"/>
      <c r="I96" s="16"/>
      <c r="J96" s="26"/>
      <c r="K96" s="26"/>
      <c r="L96" s="3"/>
      <c r="M96" s="2"/>
      <c r="N96" s="2"/>
      <c r="O96" s="2"/>
      <c r="P96" s="2"/>
      <c r="Q96" s="2"/>
    </row>
    <row r="97" spans="1:17" x14ac:dyDescent="0.15">
      <c r="A97" s="16"/>
      <c r="B97" s="17"/>
      <c r="C97" s="16"/>
      <c r="D97" s="2"/>
      <c r="E97" s="2"/>
      <c r="F97" s="2"/>
      <c r="G97" s="2"/>
      <c r="H97" s="16"/>
      <c r="I97" s="16"/>
      <c r="J97" s="26"/>
      <c r="K97" s="26"/>
      <c r="L97" s="3"/>
      <c r="M97" s="2"/>
      <c r="N97" s="2"/>
      <c r="O97" s="2"/>
      <c r="P97" s="2"/>
      <c r="Q97" s="2"/>
    </row>
    <row r="98" spans="1:17" x14ac:dyDescent="0.15">
      <c r="A98" s="16"/>
      <c r="B98" s="17"/>
      <c r="C98" s="16"/>
      <c r="D98" s="2"/>
      <c r="E98" s="2"/>
      <c r="F98" s="2"/>
      <c r="G98" s="2"/>
      <c r="H98" s="16"/>
      <c r="I98" s="16"/>
      <c r="J98" s="26"/>
      <c r="K98" s="26"/>
      <c r="L98" s="3"/>
      <c r="M98" s="2"/>
      <c r="N98" s="2"/>
      <c r="O98" s="2"/>
      <c r="P98" s="2"/>
      <c r="Q98" s="2"/>
    </row>
    <row r="99" spans="1:17" x14ac:dyDescent="0.15">
      <c r="A99" s="16"/>
      <c r="B99" s="17"/>
      <c r="C99" s="16"/>
      <c r="D99" s="2"/>
      <c r="E99" s="2"/>
      <c r="F99" s="2"/>
      <c r="G99" s="2"/>
      <c r="H99" s="16"/>
      <c r="I99" s="16"/>
      <c r="J99" s="26"/>
      <c r="K99" s="26"/>
      <c r="L99" s="3"/>
      <c r="M99" s="2"/>
      <c r="N99" s="2"/>
      <c r="O99" s="2"/>
      <c r="P99" s="2"/>
      <c r="Q99" s="2"/>
    </row>
    <row r="100" spans="1:17" x14ac:dyDescent="0.15">
      <c r="A100" s="16"/>
      <c r="B100" s="17"/>
      <c r="C100" s="16"/>
      <c r="D100" s="2"/>
      <c r="E100" s="2"/>
      <c r="F100" s="2"/>
      <c r="G100" s="2"/>
      <c r="H100" s="16"/>
      <c r="I100" s="16"/>
      <c r="J100" s="26"/>
      <c r="K100" s="26"/>
      <c r="L100" s="3"/>
      <c r="M100" s="2"/>
      <c r="N100" s="2"/>
      <c r="O100" s="2"/>
      <c r="P100" s="2"/>
      <c r="Q100" s="2"/>
    </row>
    <row r="101" spans="1:17" x14ac:dyDescent="0.15">
      <c r="A101" s="16"/>
      <c r="B101" s="17"/>
      <c r="C101" s="16"/>
      <c r="D101" s="2"/>
      <c r="E101" s="2"/>
      <c r="F101" s="2"/>
      <c r="G101" s="2"/>
      <c r="H101" s="16"/>
      <c r="I101" s="16"/>
      <c r="J101" s="26"/>
      <c r="K101" s="26"/>
      <c r="L101" s="3"/>
      <c r="M101" s="2"/>
      <c r="N101" s="2"/>
      <c r="O101" s="2"/>
      <c r="P101" s="2"/>
      <c r="Q101" s="2"/>
    </row>
    <row r="102" spans="1:17" x14ac:dyDescent="0.15">
      <c r="A102" s="16"/>
      <c r="B102" s="17"/>
      <c r="C102" s="16"/>
      <c r="D102" s="2"/>
      <c r="E102" s="2"/>
      <c r="F102" s="2"/>
      <c r="G102" s="2"/>
      <c r="H102" s="16"/>
      <c r="I102" s="16"/>
      <c r="J102" s="26"/>
      <c r="K102" s="26"/>
      <c r="L102" s="3"/>
      <c r="M102" s="2"/>
      <c r="N102" s="2"/>
      <c r="O102" s="2"/>
      <c r="P102" s="2"/>
      <c r="Q102" s="2"/>
    </row>
    <row r="103" spans="1:17" x14ac:dyDescent="0.15">
      <c r="A103" s="16"/>
      <c r="B103" s="17"/>
      <c r="C103" s="16"/>
      <c r="D103" s="2"/>
      <c r="E103" s="2"/>
      <c r="F103" s="2"/>
      <c r="G103" s="2"/>
      <c r="H103" s="16"/>
      <c r="I103" s="16"/>
      <c r="J103" s="26"/>
      <c r="K103" s="26"/>
      <c r="L103" s="3"/>
      <c r="M103" s="2"/>
      <c r="N103" s="2"/>
      <c r="O103" s="2"/>
      <c r="P103" s="2"/>
      <c r="Q103" s="2"/>
    </row>
    <row r="104" spans="1:17" x14ac:dyDescent="0.15">
      <c r="A104" s="16"/>
      <c r="B104" s="17"/>
      <c r="C104" s="16"/>
      <c r="D104" s="2"/>
      <c r="E104" s="2"/>
      <c r="F104" s="2"/>
      <c r="G104" s="2"/>
      <c r="H104" s="16"/>
      <c r="I104" s="16"/>
      <c r="J104" s="26"/>
      <c r="K104" s="26"/>
      <c r="L104" s="3"/>
      <c r="M104" s="2"/>
      <c r="N104" s="2"/>
      <c r="O104" s="2"/>
      <c r="P104" s="2"/>
      <c r="Q104" s="2"/>
    </row>
    <row r="105" spans="1:17" x14ac:dyDescent="0.15">
      <c r="A105" s="16"/>
      <c r="B105" s="17"/>
      <c r="C105" s="16"/>
      <c r="D105" s="2"/>
      <c r="E105" s="2"/>
      <c r="F105" s="2"/>
      <c r="G105" s="2"/>
      <c r="H105" s="16"/>
      <c r="I105" s="16"/>
      <c r="J105" s="26"/>
      <c r="K105" s="26"/>
      <c r="L105" s="3"/>
      <c r="M105" s="2"/>
      <c r="N105" s="2"/>
      <c r="O105" s="2"/>
      <c r="P105" s="2"/>
      <c r="Q105" s="2"/>
    </row>
    <row r="106" spans="1:17" x14ac:dyDescent="0.15">
      <c r="A106" s="16"/>
      <c r="B106" s="17"/>
      <c r="C106" s="16"/>
      <c r="D106" s="2"/>
      <c r="E106" s="2"/>
      <c r="F106" s="2"/>
      <c r="G106" s="2"/>
      <c r="H106" s="16"/>
      <c r="I106" s="16"/>
      <c r="J106" s="26"/>
      <c r="K106" s="26"/>
      <c r="L106" s="3"/>
      <c r="M106" s="2"/>
      <c r="N106" s="2"/>
      <c r="O106" s="2"/>
      <c r="P106" s="2"/>
      <c r="Q106" s="2"/>
    </row>
    <row r="107" spans="1:17" x14ac:dyDescent="0.15">
      <c r="A107" s="16"/>
      <c r="B107" s="17"/>
      <c r="C107" s="16"/>
      <c r="D107" s="2"/>
      <c r="E107" s="2"/>
      <c r="F107" s="2"/>
      <c r="G107" s="2"/>
      <c r="H107" s="16"/>
      <c r="I107" s="16"/>
      <c r="J107" s="26"/>
      <c r="K107" s="26"/>
      <c r="L107" s="3"/>
      <c r="M107" s="2"/>
      <c r="N107" s="2"/>
      <c r="O107" s="2"/>
      <c r="P107" s="2"/>
      <c r="Q107" s="2"/>
    </row>
    <row r="108" spans="1:17" x14ac:dyDescent="0.15">
      <c r="A108" s="16"/>
      <c r="B108" s="17"/>
      <c r="C108" s="16"/>
      <c r="D108" s="2"/>
      <c r="E108" s="2"/>
      <c r="F108" s="2"/>
      <c r="G108" s="2"/>
      <c r="H108" s="16"/>
      <c r="I108" s="16"/>
      <c r="J108" s="26"/>
      <c r="K108" s="26"/>
      <c r="L108" s="3"/>
      <c r="M108" s="2"/>
      <c r="N108" s="2"/>
      <c r="O108" s="2"/>
      <c r="P108" s="2"/>
      <c r="Q108" s="2"/>
    </row>
    <row r="109" spans="1:17" x14ac:dyDescent="0.15">
      <c r="A109" s="16"/>
      <c r="B109" s="17"/>
      <c r="C109" s="16"/>
      <c r="D109" s="2"/>
      <c r="E109" s="2"/>
      <c r="F109" s="2"/>
      <c r="G109" s="2"/>
      <c r="H109" s="16"/>
      <c r="I109" s="16"/>
      <c r="J109" s="26"/>
      <c r="K109" s="26"/>
      <c r="L109" s="3"/>
      <c r="M109" s="2"/>
      <c r="N109" s="2"/>
      <c r="O109" s="2"/>
      <c r="P109" s="2"/>
      <c r="Q109" s="2"/>
    </row>
    <row r="110" spans="1:17" x14ac:dyDescent="0.15">
      <c r="A110" s="16"/>
      <c r="B110" s="17"/>
      <c r="C110" s="16"/>
      <c r="D110" s="2"/>
      <c r="E110" s="2"/>
      <c r="F110" s="2"/>
      <c r="G110" s="2"/>
      <c r="H110" s="16"/>
      <c r="I110" s="16"/>
      <c r="J110" s="26"/>
      <c r="K110" s="26"/>
      <c r="L110" s="3"/>
      <c r="M110" s="2"/>
      <c r="N110" s="2"/>
      <c r="O110" s="2"/>
      <c r="P110" s="2"/>
      <c r="Q110" s="2"/>
    </row>
    <row r="111" spans="1:17" x14ac:dyDescent="0.15">
      <c r="A111" s="16"/>
      <c r="B111" s="17"/>
      <c r="C111" s="16"/>
      <c r="D111" s="2"/>
      <c r="E111" s="2"/>
      <c r="F111" s="2"/>
      <c r="G111" s="2"/>
      <c r="H111" s="16"/>
      <c r="I111" s="16"/>
      <c r="J111" s="26"/>
      <c r="K111" s="26"/>
      <c r="L111" s="3"/>
      <c r="M111" s="2"/>
      <c r="N111" s="2"/>
      <c r="O111" s="2"/>
      <c r="P111" s="2"/>
      <c r="Q111" s="2"/>
    </row>
    <row r="112" spans="1:17" x14ac:dyDescent="0.15">
      <c r="A112" s="16"/>
      <c r="B112" s="17"/>
      <c r="C112" s="16"/>
      <c r="D112" s="2"/>
      <c r="E112" s="2"/>
      <c r="F112" s="2"/>
      <c r="G112" s="2"/>
      <c r="H112" s="16"/>
      <c r="I112" s="16"/>
      <c r="J112" s="26"/>
      <c r="K112" s="26"/>
      <c r="L112" s="3"/>
      <c r="M112" s="2"/>
      <c r="N112" s="2"/>
      <c r="O112" s="2"/>
      <c r="P112" s="2"/>
      <c r="Q112" s="2"/>
    </row>
    <row r="113" spans="1:17" x14ac:dyDescent="0.15">
      <c r="A113" s="16"/>
      <c r="B113" s="17"/>
      <c r="C113" s="16"/>
      <c r="D113" s="2"/>
      <c r="E113" s="2"/>
      <c r="F113" s="2"/>
      <c r="G113" s="2"/>
      <c r="H113" s="16"/>
      <c r="I113" s="16"/>
      <c r="J113" s="26"/>
      <c r="K113" s="26"/>
      <c r="L113" s="3"/>
      <c r="M113" s="2"/>
      <c r="N113" s="2"/>
      <c r="O113" s="2"/>
      <c r="P113" s="2"/>
      <c r="Q113" s="2"/>
    </row>
    <row r="114" spans="1:17" x14ac:dyDescent="0.15">
      <c r="A114" s="16"/>
      <c r="B114" s="17"/>
      <c r="C114" s="16"/>
      <c r="D114" s="2"/>
      <c r="E114" s="2"/>
      <c r="F114" s="2"/>
      <c r="G114" s="2"/>
      <c r="H114" s="16"/>
      <c r="I114" s="16"/>
      <c r="J114" s="26"/>
      <c r="K114" s="26"/>
      <c r="L114" s="3"/>
      <c r="M114" s="2"/>
      <c r="N114" s="2"/>
      <c r="O114" s="2"/>
      <c r="P114" s="2"/>
      <c r="Q114" s="2"/>
    </row>
    <row r="115" spans="1:17" x14ac:dyDescent="0.15">
      <c r="A115" s="16"/>
      <c r="B115" s="17"/>
      <c r="C115" s="16"/>
      <c r="D115" s="2"/>
      <c r="E115" s="2"/>
      <c r="F115" s="2"/>
      <c r="G115" s="2"/>
      <c r="H115" s="16"/>
      <c r="I115" s="16"/>
      <c r="J115" s="26"/>
      <c r="K115" s="26"/>
      <c r="L115" s="3"/>
      <c r="M115" s="2"/>
      <c r="N115" s="2"/>
      <c r="O115" s="2"/>
      <c r="P115" s="2"/>
      <c r="Q115" s="2"/>
    </row>
    <row r="116" spans="1:17" x14ac:dyDescent="0.15">
      <c r="A116" s="16"/>
      <c r="B116" s="17"/>
      <c r="C116" s="16"/>
      <c r="D116" s="2"/>
      <c r="E116" s="2"/>
      <c r="F116" s="2"/>
      <c r="G116" s="2"/>
      <c r="H116" s="16"/>
      <c r="I116" s="16"/>
      <c r="J116" s="26"/>
      <c r="K116" s="26"/>
      <c r="L116" s="3"/>
      <c r="M116" s="2"/>
      <c r="N116" s="2"/>
      <c r="O116" s="2"/>
      <c r="P116" s="2"/>
      <c r="Q116" s="2"/>
    </row>
    <row r="117" spans="1:17" x14ac:dyDescent="0.15">
      <c r="A117" s="16"/>
      <c r="B117" s="17"/>
      <c r="C117" s="16"/>
      <c r="D117" s="2"/>
      <c r="E117" s="2"/>
      <c r="F117" s="2"/>
      <c r="G117" s="2"/>
      <c r="H117" s="16"/>
      <c r="I117" s="16"/>
      <c r="J117" s="26"/>
      <c r="K117" s="26"/>
      <c r="L117" s="3"/>
      <c r="M117" s="2"/>
      <c r="N117" s="2"/>
      <c r="O117" s="2"/>
      <c r="P117" s="2"/>
      <c r="Q117" s="2"/>
    </row>
    <row r="118" spans="1:17" x14ac:dyDescent="0.15">
      <c r="A118" s="16"/>
      <c r="B118" s="17"/>
      <c r="C118" s="16"/>
      <c r="D118" s="2"/>
      <c r="E118" s="2"/>
      <c r="F118" s="2"/>
      <c r="G118" s="2"/>
      <c r="H118" s="16"/>
      <c r="I118" s="16"/>
      <c r="J118" s="26"/>
      <c r="K118" s="26"/>
      <c r="L118" s="3"/>
      <c r="M118" s="2"/>
      <c r="N118" s="2"/>
      <c r="O118" s="2"/>
      <c r="P118" s="2"/>
      <c r="Q118" s="2"/>
    </row>
    <row r="119" spans="1:17" x14ac:dyDescent="0.15">
      <c r="A119" s="16"/>
      <c r="B119" s="17"/>
      <c r="C119" s="16"/>
      <c r="D119" s="2"/>
      <c r="E119" s="2"/>
      <c r="F119" s="2"/>
      <c r="G119" s="2"/>
      <c r="H119" s="16"/>
      <c r="I119" s="16"/>
      <c r="J119" s="26"/>
      <c r="K119" s="26"/>
      <c r="L119" s="3"/>
      <c r="M119" s="2"/>
      <c r="N119" s="2"/>
      <c r="O119" s="2"/>
      <c r="P119" s="2"/>
      <c r="Q119" s="2"/>
    </row>
    <row r="120" spans="1:17" x14ac:dyDescent="0.15">
      <c r="A120" s="16"/>
      <c r="B120" s="17"/>
      <c r="C120" s="16"/>
      <c r="D120" s="2"/>
      <c r="E120" s="2"/>
      <c r="F120" s="2"/>
      <c r="G120" s="2"/>
      <c r="H120" s="16"/>
      <c r="I120" s="16"/>
      <c r="J120" s="26"/>
      <c r="K120" s="26"/>
      <c r="L120" s="3"/>
      <c r="M120" s="2"/>
      <c r="N120" s="2"/>
      <c r="O120" s="2"/>
      <c r="P120" s="2"/>
      <c r="Q120" s="2"/>
    </row>
  </sheetData>
  <mergeCells count="46">
    <mergeCell ref="K70:K76"/>
    <mergeCell ref="A77:A79"/>
    <mergeCell ref="B77:B79"/>
    <mergeCell ref="C77:C79"/>
    <mergeCell ref="D77:D79"/>
    <mergeCell ref="E77:E79"/>
    <mergeCell ref="F77:F79"/>
    <mergeCell ref="G77:G79"/>
    <mergeCell ref="H77:H79"/>
    <mergeCell ref="I77:I79"/>
    <mergeCell ref="J77:J79"/>
    <mergeCell ref="K77:K79"/>
    <mergeCell ref="F70:F76"/>
    <mergeCell ref="G70:G76"/>
    <mergeCell ref="H70:H76"/>
    <mergeCell ref="I70:I76"/>
    <mergeCell ref="J70:J76"/>
    <mergeCell ref="A70:A76"/>
    <mergeCell ref="B70:B76"/>
    <mergeCell ref="C70:C76"/>
    <mergeCell ref="D70:D76"/>
    <mergeCell ref="E70:E76"/>
    <mergeCell ref="L5:Q5"/>
    <mergeCell ref="L14:Q14"/>
    <mergeCell ref="A19:A69"/>
    <mergeCell ref="B19:B69"/>
    <mergeCell ref="C19:C69"/>
    <mergeCell ref="D19:D69"/>
    <mergeCell ref="E19:E69"/>
    <mergeCell ref="F19:F69"/>
    <mergeCell ref="G19:G69"/>
    <mergeCell ref="H19:H69"/>
    <mergeCell ref="I19:I69"/>
    <mergeCell ref="J19:J69"/>
    <mergeCell ref="K19:K69"/>
    <mergeCell ref="W70:W76"/>
    <mergeCell ref="W77:W79"/>
    <mergeCell ref="W19:W69"/>
    <mergeCell ref="T5:AB5"/>
    <mergeCell ref="T14:AB14"/>
    <mergeCell ref="X19:X69"/>
    <mergeCell ref="X70:X76"/>
    <mergeCell ref="X77:X79"/>
    <mergeCell ref="Z19:Z69"/>
    <mergeCell ref="Z70:Z76"/>
    <mergeCell ref="Z77:Z79"/>
  </mergeCells>
  <phoneticPr fontId="1" type="noConversion"/>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15"/>
  <sheetViews>
    <sheetView workbookViewId="0">
      <selection activeCell="F14" sqref="F14"/>
    </sheetView>
  </sheetViews>
  <sheetFormatPr defaultRowHeight="13.5" x14ac:dyDescent="0.15"/>
  <cols>
    <col min="1" max="1" width="41.375" customWidth="1"/>
    <col min="2" max="2" width="16.375" customWidth="1"/>
  </cols>
  <sheetData>
    <row r="1" spans="1:2" ht="15" x14ac:dyDescent="0.15">
      <c r="A1" s="30" t="s">
        <v>347</v>
      </c>
      <c r="B1" s="30" t="s">
        <v>348</v>
      </c>
    </row>
    <row r="2" spans="1:2" x14ac:dyDescent="0.15">
      <c r="A2" s="62" t="s">
        <v>369</v>
      </c>
      <c r="B2" s="64" t="s">
        <v>349</v>
      </c>
    </row>
    <row r="3" spans="1:2" x14ac:dyDescent="0.15">
      <c r="A3" s="63"/>
      <c r="B3" s="64"/>
    </row>
    <row r="4" spans="1:2" x14ac:dyDescent="0.15">
      <c r="A4" s="63"/>
      <c r="B4" s="64"/>
    </row>
    <row r="5" spans="1:2" x14ac:dyDescent="0.15">
      <c r="A5" s="63"/>
      <c r="B5" s="64"/>
    </row>
    <row r="6" spans="1:2" ht="27" x14ac:dyDescent="0.15">
      <c r="A6" s="31" t="s">
        <v>350</v>
      </c>
      <c r="B6" s="32" t="s">
        <v>349</v>
      </c>
    </row>
    <row r="7" spans="1:2" x14ac:dyDescent="0.15">
      <c r="A7" s="33" t="s">
        <v>351</v>
      </c>
      <c r="B7" s="32" t="s">
        <v>349</v>
      </c>
    </row>
    <row r="8" spans="1:2" x14ac:dyDescent="0.15">
      <c r="A8" s="34" t="s">
        <v>352</v>
      </c>
      <c r="B8" s="32" t="s">
        <v>349</v>
      </c>
    </row>
    <row r="9" spans="1:2" x14ac:dyDescent="0.15">
      <c r="A9" s="34" t="s">
        <v>353</v>
      </c>
      <c r="B9" s="32" t="s">
        <v>349</v>
      </c>
    </row>
    <row r="10" spans="1:2" x14ac:dyDescent="0.15">
      <c r="A10" s="33" t="s">
        <v>361</v>
      </c>
      <c r="B10" s="32" t="s">
        <v>349</v>
      </c>
    </row>
    <row r="11" spans="1:2" x14ac:dyDescent="0.15">
      <c r="A11" s="34" t="s">
        <v>354</v>
      </c>
      <c r="B11" s="32" t="s">
        <v>355</v>
      </c>
    </row>
    <row r="12" spans="1:2" x14ac:dyDescent="0.15">
      <c r="A12" s="34" t="s">
        <v>356</v>
      </c>
      <c r="B12" s="35" t="s">
        <v>355</v>
      </c>
    </row>
    <row r="13" spans="1:2" x14ac:dyDescent="0.15">
      <c r="A13" s="65" t="s">
        <v>366</v>
      </c>
      <c r="B13" s="33" t="s">
        <v>355</v>
      </c>
    </row>
    <row r="14" spans="1:2" x14ac:dyDescent="0.15">
      <c r="A14" s="66"/>
      <c r="B14" s="33" t="s">
        <v>355</v>
      </c>
    </row>
    <row r="15" spans="1:2" x14ac:dyDescent="0.15">
      <c r="A15" s="33"/>
      <c r="B15" s="33"/>
    </row>
  </sheetData>
  <mergeCells count="3">
    <mergeCell ref="A2:A5"/>
    <mergeCell ref="B2:B5"/>
    <mergeCell ref="A13:A14"/>
  </mergeCells>
  <phoneticPr fontId="1" type="noConversion"/>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49"/>
  <sheetViews>
    <sheetView workbookViewId="0">
      <selection activeCell="R1" sqref="R1:R1048576"/>
    </sheetView>
  </sheetViews>
  <sheetFormatPr defaultRowHeight="15" customHeight="1" x14ac:dyDescent="0.15"/>
  <cols>
    <col min="22" max="22" width="23.125" bestFit="1" customWidth="1"/>
  </cols>
  <sheetData>
    <row r="1" spans="1:23" ht="15" customHeight="1" x14ac:dyDescent="0.25">
      <c r="A1" s="11" t="s">
        <v>23</v>
      </c>
      <c r="B1" s="11" t="s">
        <v>24</v>
      </c>
      <c r="C1" s="11" t="s">
        <v>25</v>
      </c>
      <c r="D1" s="11" t="s">
        <v>26</v>
      </c>
      <c r="E1" s="11" t="s">
        <v>27</v>
      </c>
      <c r="F1" s="11" t="s">
        <v>28</v>
      </c>
      <c r="G1" s="11" t="s">
        <v>29</v>
      </c>
      <c r="H1" s="11" t="s">
        <v>2</v>
      </c>
      <c r="I1" s="11" t="s">
        <v>30</v>
      </c>
      <c r="J1" s="11" t="s">
        <v>31</v>
      </c>
      <c r="K1" s="11" t="s">
        <v>32</v>
      </c>
      <c r="L1" s="11" t="s">
        <v>33</v>
      </c>
      <c r="M1" s="11" t="s">
        <v>34</v>
      </c>
      <c r="N1" s="11"/>
      <c r="O1" s="11"/>
      <c r="P1" s="11" t="s">
        <v>35</v>
      </c>
      <c r="Q1" s="11" t="s">
        <v>36</v>
      </c>
      <c r="R1" s="11"/>
      <c r="S1" s="11" t="s">
        <v>37</v>
      </c>
      <c r="T1" s="11"/>
      <c r="U1" s="11" t="s">
        <v>38</v>
      </c>
      <c r="V1" s="12" t="s">
        <v>39</v>
      </c>
      <c r="W1" s="12" t="s">
        <v>40</v>
      </c>
    </row>
    <row r="2" spans="1:23" ht="15" customHeight="1" x14ac:dyDescent="0.25">
      <c r="A2" s="13" t="s">
        <v>41</v>
      </c>
      <c r="B2" s="13" t="s">
        <v>42</v>
      </c>
      <c r="C2" s="13" t="s">
        <v>43</v>
      </c>
      <c r="D2" s="13" t="s">
        <v>44</v>
      </c>
      <c r="E2" s="13" t="s">
        <v>45</v>
      </c>
      <c r="F2" s="13" t="s">
        <v>46</v>
      </c>
      <c r="G2" s="14">
        <v>2</v>
      </c>
      <c r="H2" s="13" t="s">
        <v>47</v>
      </c>
      <c r="I2" s="13" t="s">
        <v>48</v>
      </c>
      <c r="J2" s="14"/>
      <c r="K2" s="14">
        <v>10.25</v>
      </c>
      <c r="L2" s="14">
        <v>12.5</v>
      </c>
      <c r="M2" s="14">
        <v>7</v>
      </c>
      <c r="N2" s="14"/>
      <c r="O2" s="13"/>
      <c r="P2" s="13" t="s">
        <v>49</v>
      </c>
      <c r="Q2" s="14">
        <v>25</v>
      </c>
      <c r="R2" s="14"/>
      <c r="S2" s="10"/>
      <c r="T2" s="14"/>
      <c r="U2" s="13" t="s">
        <v>50</v>
      </c>
      <c r="V2" s="15" t="s">
        <v>51</v>
      </c>
      <c r="W2" s="15" t="str">
        <f>MID(P2,4,4)&amp;U2</f>
        <v>2850508</v>
      </c>
    </row>
    <row r="3" spans="1:23" ht="15" customHeight="1" x14ac:dyDescent="0.25">
      <c r="A3" s="13" t="s">
        <v>41</v>
      </c>
      <c r="B3" s="13" t="s">
        <v>52</v>
      </c>
      <c r="C3" s="13" t="s">
        <v>53</v>
      </c>
      <c r="D3" s="13" t="s">
        <v>44</v>
      </c>
      <c r="E3" s="13" t="s">
        <v>54</v>
      </c>
      <c r="F3" s="13" t="s">
        <v>46</v>
      </c>
      <c r="G3" s="14">
        <v>2</v>
      </c>
      <c r="H3" s="13" t="s">
        <v>55</v>
      </c>
      <c r="I3" s="13" t="s">
        <v>48</v>
      </c>
      <c r="J3" s="14"/>
      <c r="K3" s="14">
        <v>10.25</v>
      </c>
      <c r="L3" s="14">
        <v>12.5</v>
      </c>
      <c r="M3" s="14">
        <v>8</v>
      </c>
      <c r="N3" s="14"/>
      <c r="O3" s="13"/>
      <c r="P3" s="13" t="s">
        <v>56</v>
      </c>
      <c r="Q3" s="14">
        <v>27.35</v>
      </c>
      <c r="R3" s="14"/>
      <c r="S3" s="10"/>
      <c r="T3" s="14"/>
      <c r="U3" s="13" t="s">
        <v>57</v>
      </c>
      <c r="V3" s="15" t="s">
        <v>58</v>
      </c>
      <c r="W3" s="15" t="str">
        <f t="shared" ref="W3:W49" si="0">MID(P3,4,4)&amp;U3</f>
        <v>2851507</v>
      </c>
    </row>
    <row r="4" spans="1:23" ht="15" customHeight="1" x14ac:dyDescent="0.25">
      <c r="A4" s="13" t="s">
        <v>41</v>
      </c>
      <c r="B4" s="13" t="s">
        <v>59</v>
      </c>
      <c r="C4" s="13" t="s">
        <v>60</v>
      </c>
      <c r="D4" s="13" t="s">
        <v>44</v>
      </c>
      <c r="E4" s="13" t="s">
        <v>61</v>
      </c>
      <c r="F4" s="13" t="s">
        <v>46</v>
      </c>
      <c r="G4" s="14">
        <v>2</v>
      </c>
      <c r="H4" s="13" t="s">
        <v>62</v>
      </c>
      <c r="I4" s="13" t="s">
        <v>48</v>
      </c>
      <c r="J4" s="14"/>
      <c r="K4" s="14">
        <v>10.25</v>
      </c>
      <c r="L4" s="14">
        <v>12.5</v>
      </c>
      <c r="M4" s="14">
        <v>9</v>
      </c>
      <c r="N4" s="14"/>
      <c r="O4" s="13"/>
      <c r="P4" s="13" t="s">
        <v>63</v>
      </c>
      <c r="Q4" s="14">
        <v>31.59</v>
      </c>
      <c r="R4" s="14"/>
      <c r="S4" s="10"/>
      <c r="T4" s="14"/>
      <c r="U4" s="13" t="s">
        <v>64</v>
      </c>
      <c r="V4" s="15" t="s">
        <v>65</v>
      </c>
      <c r="W4" s="15" t="str">
        <f t="shared" si="0"/>
        <v>2852506</v>
      </c>
    </row>
    <row r="5" spans="1:23" ht="15" customHeight="1" x14ac:dyDescent="0.25">
      <c r="A5" s="13" t="s">
        <v>41</v>
      </c>
      <c r="B5" s="13" t="s">
        <v>66</v>
      </c>
      <c r="C5" s="13" t="s">
        <v>67</v>
      </c>
      <c r="D5" s="13" t="s">
        <v>44</v>
      </c>
      <c r="E5" s="13" t="s">
        <v>68</v>
      </c>
      <c r="F5" s="13" t="s">
        <v>46</v>
      </c>
      <c r="G5" s="14">
        <v>2</v>
      </c>
      <c r="H5" s="13" t="s">
        <v>69</v>
      </c>
      <c r="I5" s="13" t="s">
        <v>48</v>
      </c>
      <c r="J5" s="14"/>
      <c r="K5" s="14">
        <v>10.25</v>
      </c>
      <c r="L5" s="14">
        <v>12.5</v>
      </c>
      <c r="M5" s="14">
        <v>9</v>
      </c>
      <c r="N5" s="14"/>
      <c r="O5" s="13"/>
      <c r="P5" s="13" t="s">
        <v>70</v>
      </c>
      <c r="Q5" s="14">
        <v>31.59</v>
      </c>
      <c r="R5" s="14"/>
      <c r="S5" s="10"/>
      <c r="T5" s="14"/>
      <c r="U5" s="13" t="s">
        <v>71</v>
      </c>
      <c r="V5" s="15" t="s">
        <v>72</v>
      </c>
      <c r="W5" s="15" t="str">
        <f t="shared" si="0"/>
        <v>2853505</v>
      </c>
    </row>
    <row r="6" spans="1:23" ht="15" customHeight="1" x14ac:dyDescent="0.25">
      <c r="A6" s="13" t="s">
        <v>41</v>
      </c>
      <c r="B6" s="13" t="s">
        <v>73</v>
      </c>
      <c r="C6" s="13" t="s">
        <v>74</v>
      </c>
      <c r="D6" s="13" t="s">
        <v>44</v>
      </c>
      <c r="E6" s="13" t="s">
        <v>75</v>
      </c>
      <c r="F6" s="13" t="s">
        <v>46</v>
      </c>
      <c r="G6" s="14">
        <v>3</v>
      </c>
      <c r="H6" s="13" t="s">
        <v>76</v>
      </c>
      <c r="I6" s="13" t="s">
        <v>77</v>
      </c>
      <c r="J6" s="14"/>
      <c r="K6" s="14">
        <v>6.5</v>
      </c>
      <c r="L6" s="14">
        <v>10.5</v>
      </c>
      <c r="M6" s="14">
        <v>4</v>
      </c>
      <c r="N6" s="14"/>
      <c r="O6" s="13"/>
      <c r="P6" s="13" t="s">
        <v>78</v>
      </c>
      <c r="Q6" s="14">
        <v>5.35</v>
      </c>
      <c r="R6" s="14"/>
      <c r="S6" s="10"/>
      <c r="T6" s="14"/>
      <c r="U6" s="13" t="s">
        <v>79</v>
      </c>
      <c r="V6" s="15" t="s">
        <v>75</v>
      </c>
      <c r="W6" s="15" t="str">
        <f t="shared" si="0"/>
        <v>2854504</v>
      </c>
    </row>
    <row r="7" spans="1:23" ht="15" customHeight="1" x14ac:dyDescent="0.25">
      <c r="A7" s="13" t="s">
        <v>41</v>
      </c>
      <c r="B7" s="13" t="s">
        <v>80</v>
      </c>
      <c r="C7" s="13" t="s">
        <v>81</v>
      </c>
      <c r="D7" s="13" t="s">
        <v>44</v>
      </c>
      <c r="E7" s="13" t="s">
        <v>82</v>
      </c>
      <c r="F7" s="13" t="s">
        <v>46</v>
      </c>
      <c r="G7" s="14">
        <v>3</v>
      </c>
      <c r="H7" s="13" t="s">
        <v>83</v>
      </c>
      <c r="I7" s="13" t="s">
        <v>77</v>
      </c>
      <c r="J7" s="14"/>
      <c r="K7" s="14">
        <v>6.5</v>
      </c>
      <c r="L7" s="14">
        <v>10.5</v>
      </c>
      <c r="M7" s="14">
        <v>4</v>
      </c>
      <c r="N7" s="14"/>
      <c r="O7" s="13"/>
      <c r="P7" s="13" t="s">
        <v>84</v>
      </c>
      <c r="Q7" s="14">
        <v>6.25</v>
      </c>
      <c r="R7" s="14"/>
      <c r="S7" s="10"/>
      <c r="T7" s="14"/>
      <c r="U7" s="13" t="s">
        <v>85</v>
      </c>
      <c r="V7" s="15" t="s">
        <v>82</v>
      </c>
      <c r="W7" s="15" t="str">
        <f t="shared" si="0"/>
        <v>2855503</v>
      </c>
    </row>
    <row r="8" spans="1:23" ht="15" customHeight="1" x14ac:dyDescent="0.25">
      <c r="A8" s="13" t="s">
        <v>41</v>
      </c>
      <c r="B8" s="13" t="s">
        <v>86</v>
      </c>
      <c r="C8" s="13" t="s">
        <v>87</v>
      </c>
      <c r="D8" s="13" t="s">
        <v>44</v>
      </c>
      <c r="E8" s="13" t="s">
        <v>45</v>
      </c>
      <c r="F8" s="13" t="s">
        <v>88</v>
      </c>
      <c r="G8" s="14">
        <v>2</v>
      </c>
      <c r="H8" s="13" t="s">
        <v>47</v>
      </c>
      <c r="I8" s="13" t="s">
        <v>48</v>
      </c>
      <c r="J8" s="14"/>
      <c r="K8" s="14">
        <v>10.25</v>
      </c>
      <c r="L8" s="14">
        <v>12.5</v>
      </c>
      <c r="M8" s="14">
        <v>7</v>
      </c>
      <c r="N8" s="14"/>
      <c r="O8" s="13"/>
      <c r="P8" s="13" t="s">
        <v>89</v>
      </c>
      <c r="Q8" s="14">
        <v>25</v>
      </c>
      <c r="R8" s="14"/>
      <c r="S8" s="10"/>
      <c r="T8" s="14"/>
      <c r="U8" s="13" t="s">
        <v>90</v>
      </c>
      <c r="V8" s="15" t="s">
        <v>51</v>
      </c>
      <c r="W8" s="15" t="str">
        <f t="shared" si="0"/>
        <v>2850805</v>
      </c>
    </row>
    <row r="9" spans="1:23" ht="15" customHeight="1" x14ac:dyDescent="0.25">
      <c r="A9" s="13" t="s">
        <v>41</v>
      </c>
      <c r="B9" s="13" t="s">
        <v>91</v>
      </c>
      <c r="C9" s="13" t="s">
        <v>92</v>
      </c>
      <c r="D9" s="13" t="s">
        <v>44</v>
      </c>
      <c r="E9" s="13" t="s">
        <v>54</v>
      </c>
      <c r="F9" s="13" t="s">
        <v>88</v>
      </c>
      <c r="G9" s="14">
        <v>2</v>
      </c>
      <c r="H9" s="13" t="s">
        <v>55</v>
      </c>
      <c r="I9" s="13" t="s">
        <v>48</v>
      </c>
      <c r="J9" s="14"/>
      <c r="K9" s="14">
        <v>10.25</v>
      </c>
      <c r="L9" s="14">
        <v>12.5</v>
      </c>
      <c r="M9" s="14">
        <v>8</v>
      </c>
      <c r="N9" s="14"/>
      <c r="O9" s="13"/>
      <c r="P9" s="13" t="s">
        <v>93</v>
      </c>
      <c r="Q9" s="14">
        <v>27.35</v>
      </c>
      <c r="R9" s="14"/>
      <c r="S9" s="10"/>
      <c r="T9" s="14"/>
      <c r="U9" s="13" t="s">
        <v>94</v>
      </c>
      <c r="V9" s="15" t="s">
        <v>58</v>
      </c>
      <c r="W9" s="15" t="str">
        <f t="shared" si="0"/>
        <v>2851804</v>
      </c>
    </row>
    <row r="10" spans="1:23" ht="15" customHeight="1" x14ac:dyDescent="0.25">
      <c r="A10" s="13" t="s">
        <v>41</v>
      </c>
      <c r="B10" s="13" t="s">
        <v>95</v>
      </c>
      <c r="C10" s="13" t="s">
        <v>96</v>
      </c>
      <c r="D10" s="13" t="s">
        <v>44</v>
      </c>
      <c r="E10" s="13" t="s">
        <v>61</v>
      </c>
      <c r="F10" s="13" t="s">
        <v>88</v>
      </c>
      <c r="G10" s="14">
        <v>2</v>
      </c>
      <c r="H10" s="13" t="s">
        <v>62</v>
      </c>
      <c r="I10" s="13" t="s">
        <v>48</v>
      </c>
      <c r="J10" s="14"/>
      <c r="K10" s="14">
        <v>10.25</v>
      </c>
      <c r="L10" s="14">
        <v>12.5</v>
      </c>
      <c r="M10" s="14">
        <v>9</v>
      </c>
      <c r="N10" s="14"/>
      <c r="O10" s="13"/>
      <c r="P10" s="13" t="s">
        <v>97</v>
      </c>
      <c r="Q10" s="14">
        <v>31.59</v>
      </c>
      <c r="R10" s="14"/>
      <c r="S10" s="10"/>
      <c r="T10" s="14"/>
      <c r="U10" s="13" t="s">
        <v>98</v>
      </c>
      <c r="V10" s="15" t="s">
        <v>65</v>
      </c>
      <c r="W10" s="15" t="str">
        <f t="shared" si="0"/>
        <v>2852803</v>
      </c>
    </row>
    <row r="11" spans="1:23" ht="15" customHeight="1" x14ac:dyDescent="0.25">
      <c r="A11" s="13" t="s">
        <v>41</v>
      </c>
      <c r="B11" s="13" t="s">
        <v>99</v>
      </c>
      <c r="C11" s="13" t="s">
        <v>100</v>
      </c>
      <c r="D11" s="13" t="s">
        <v>44</v>
      </c>
      <c r="E11" s="13" t="s">
        <v>68</v>
      </c>
      <c r="F11" s="13" t="s">
        <v>88</v>
      </c>
      <c r="G11" s="14">
        <v>2</v>
      </c>
      <c r="H11" s="13" t="s">
        <v>69</v>
      </c>
      <c r="I11" s="13" t="s">
        <v>48</v>
      </c>
      <c r="J11" s="14"/>
      <c r="K11" s="14">
        <v>10.25</v>
      </c>
      <c r="L11" s="14">
        <v>12.5</v>
      </c>
      <c r="M11" s="14">
        <v>9</v>
      </c>
      <c r="N11" s="14"/>
      <c r="O11" s="13"/>
      <c r="P11" s="13" t="s">
        <v>101</v>
      </c>
      <c r="Q11" s="14">
        <v>31.59</v>
      </c>
      <c r="R11" s="14"/>
      <c r="S11" s="10"/>
      <c r="T11" s="14"/>
      <c r="U11" s="13" t="s">
        <v>102</v>
      </c>
      <c r="V11" s="15" t="s">
        <v>72</v>
      </c>
      <c r="W11" s="15" t="str">
        <f t="shared" si="0"/>
        <v>2853802</v>
      </c>
    </row>
    <row r="12" spans="1:23" ht="15" customHeight="1" x14ac:dyDescent="0.25">
      <c r="A12" s="13" t="s">
        <v>41</v>
      </c>
      <c r="B12" s="13" t="s">
        <v>103</v>
      </c>
      <c r="C12" s="13" t="s">
        <v>104</v>
      </c>
      <c r="D12" s="13" t="s">
        <v>44</v>
      </c>
      <c r="E12" s="13" t="s">
        <v>75</v>
      </c>
      <c r="F12" s="13" t="s">
        <v>88</v>
      </c>
      <c r="G12" s="14">
        <v>3</v>
      </c>
      <c r="H12" s="13" t="s">
        <v>76</v>
      </c>
      <c r="I12" s="13" t="s">
        <v>77</v>
      </c>
      <c r="J12" s="14"/>
      <c r="K12" s="14">
        <v>6.5</v>
      </c>
      <c r="L12" s="14">
        <v>10.5</v>
      </c>
      <c r="M12" s="14">
        <v>4</v>
      </c>
      <c r="N12" s="14"/>
      <c r="O12" s="13"/>
      <c r="P12" s="13" t="s">
        <v>105</v>
      </c>
      <c r="Q12" s="14">
        <v>5.35</v>
      </c>
      <c r="R12" s="14"/>
      <c r="S12" s="10"/>
      <c r="T12" s="14"/>
      <c r="U12" s="13" t="s">
        <v>106</v>
      </c>
      <c r="V12" s="15" t="s">
        <v>75</v>
      </c>
      <c r="W12" s="15" t="str">
        <f t="shared" si="0"/>
        <v>2854801</v>
      </c>
    </row>
    <row r="13" spans="1:23" ht="15" customHeight="1" x14ac:dyDescent="0.25">
      <c r="A13" s="13" t="s">
        <v>41</v>
      </c>
      <c r="B13" s="13" t="s">
        <v>107</v>
      </c>
      <c r="C13" s="13" t="s">
        <v>108</v>
      </c>
      <c r="D13" s="13" t="s">
        <v>44</v>
      </c>
      <c r="E13" s="13" t="s">
        <v>82</v>
      </c>
      <c r="F13" s="13" t="s">
        <v>88</v>
      </c>
      <c r="G13" s="14">
        <v>3</v>
      </c>
      <c r="H13" s="13" t="s">
        <v>83</v>
      </c>
      <c r="I13" s="13" t="s">
        <v>77</v>
      </c>
      <c r="J13" s="14"/>
      <c r="K13" s="14">
        <v>6.5</v>
      </c>
      <c r="L13" s="14">
        <v>10.5</v>
      </c>
      <c r="M13" s="14">
        <v>4</v>
      </c>
      <c r="N13" s="14"/>
      <c r="O13" s="13"/>
      <c r="P13" s="13" t="s">
        <v>109</v>
      </c>
      <c r="Q13" s="14">
        <v>6.25</v>
      </c>
      <c r="R13" s="14"/>
      <c r="S13" s="10"/>
      <c r="T13" s="14"/>
      <c r="U13" s="13" t="s">
        <v>110</v>
      </c>
      <c r="V13" s="15" t="s">
        <v>82</v>
      </c>
      <c r="W13" s="15" t="str">
        <f t="shared" si="0"/>
        <v>2855800</v>
      </c>
    </row>
    <row r="14" spans="1:23" ht="15" customHeight="1" x14ac:dyDescent="0.25">
      <c r="A14" s="13" t="s">
        <v>41</v>
      </c>
      <c r="B14" s="13" t="s">
        <v>111</v>
      </c>
      <c r="C14" s="13" t="s">
        <v>112</v>
      </c>
      <c r="D14" s="13" t="s">
        <v>44</v>
      </c>
      <c r="E14" s="13" t="s">
        <v>45</v>
      </c>
      <c r="F14" s="13" t="s">
        <v>113</v>
      </c>
      <c r="G14" s="14">
        <v>2</v>
      </c>
      <c r="H14" s="13" t="s">
        <v>47</v>
      </c>
      <c r="I14" s="13" t="s">
        <v>48</v>
      </c>
      <c r="J14" s="14"/>
      <c r="K14" s="14">
        <v>10.25</v>
      </c>
      <c r="L14" s="14">
        <v>12.5</v>
      </c>
      <c r="M14" s="14">
        <v>7</v>
      </c>
      <c r="N14" s="14"/>
      <c r="O14" s="13"/>
      <c r="P14" s="13" t="s">
        <v>114</v>
      </c>
      <c r="Q14" s="14">
        <v>25</v>
      </c>
      <c r="R14" s="14"/>
      <c r="S14" s="10"/>
      <c r="T14" s="14"/>
      <c r="U14" s="13" t="s">
        <v>115</v>
      </c>
      <c r="V14" s="15" t="s">
        <v>51</v>
      </c>
      <c r="W14" s="15" t="str">
        <f t="shared" si="0"/>
        <v>2850706</v>
      </c>
    </row>
    <row r="15" spans="1:23" ht="15" customHeight="1" x14ac:dyDescent="0.25">
      <c r="A15" s="13" t="s">
        <v>41</v>
      </c>
      <c r="B15" s="13" t="s">
        <v>116</v>
      </c>
      <c r="C15" s="13" t="s">
        <v>117</v>
      </c>
      <c r="D15" s="13" t="s">
        <v>44</v>
      </c>
      <c r="E15" s="13" t="s">
        <v>54</v>
      </c>
      <c r="F15" s="13" t="s">
        <v>113</v>
      </c>
      <c r="G15" s="14">
        <v>2</v>
      </c>
      <c r="H15" s="13" t="s">
        <v>55</v>
      </c>
      <c r="I15" s="13" t="s">
        <v>48</v>
      </c>
      <c r="J15" s="14"/>
      <c r="K15" s="14">
        <v>10.25</v>
      </c>
      <c r="L15" s="14">
        <v>12.5</v>
      </c>
      <c r="M15" s="14">
        <v>8</v>
      </c>
      <c r="N15" s="14"/>
      <c r="O15" s="13"/>
      <c r="P15" s="13" t="s">
        <v>118</v>
      </c>
      <c r="Q15" s="14">
        <v>27.35</v>
      </c>
      <c r="R15" s="14"/>
      <c r="S15" s="10"/>
      <c r="T15" s="14"/>
      <c r="U15" s="13" t="s">
        <v>119</v>
      </c>
      <c r="V15" s="15" t="s">
        <v>58</v>
      </c>
      <c r="W15" s="15" t="str">
        <f t="shared" si="0"/>
        <v>2851705</v>
      </c>
    </row>
    <row r="16" spans="1:23" ht="15" customHeight="1" x14ac:dyDescent="0.25">
      <c r="A16" s="13" t="s">
        <v>41</v>
      </c>
      <c r="B16" s="13" t="s">
        <v>120</v>
      </c>
      <c r="C16" s="13" t="s">
        <v>121</v>
      </c>
      <c r="D16" s="13" t="s">
        <v>44</v>
      </c>
      <c r="E16" s="13" t="s">
        <v>61</v>
      </c>
      <c r="F16" s="13" t="s">
        <v>113</v>
      </c>
      <c r="G16" s="14">
        <v>2</v>
      </c>
      <c r="H16" s="13" t="s">
        <v>62</v>
      </c>
      <c r="I16" s="13" t="s">
        <v>48</v>
      </c>
      <c r="J16" s="14"/>
      <c r="K16" s="14">
        <v>10.25</v>
      </c>
      <c r="L16" s="14">
        <v>12.5</v>
      </c>
      <c r="M16" s="14">
        <v>9</v>
      </c>
      <c r="N16" s="14"/>
      <c r="O16" s="13"/>
      <c r="P16" s="13" t="s">
        <v>122</v>
      </c>
      <c r="Q16" s="14">
        <v>31.59</v>
      </c>
      <c r="R16" s="14"/>
      <c r="S16" s="10"/>
      <c r="T16" s="14"/>
      <c r="U16" s="13" t="s">
        <v>123</v>
      </c>
      <c r="V16" s="15" t="s">
        <v>65</v>
      </c>
      <c r="W16" s="15" t="str">
        <f t="shared" si="0"/>
        <v>2852704</v>
      </c>
    </row>
    <row r="17" spans="1:23" ht="15" customHeight="1" x14ac:dyDescent="0.25">
      <c r="A17" s="13" t="s">
        <v>41</v>
      </c>
      <c r="B17" s="13" t="s">
        <v>124</v>
      </c>
      <c r="C17" s="13" t="s">
        <v>125</v>
      </c>
      <c r="D17" s="13" t="s">
        <v>44</v>
      </c>
      <c r="E17" s="13" t="s">
        <v>68</v>
      </c>
      <c r="F17" s="13" t="s">
        <v>113</v>
      </c>
      <c r="G17" s="14">
        <v>2</v>
      </c>
      <c r="H17" s="13" t="s">
        <v>69</v>
      </c>
      <c r="I17" s="13" t="s">
        <v>48</v>
      </c>
      <c r="J17" s="14"/>
      <c r="K17" s="14">
        <v>10.25</v>
      </c>
      <c r="L17" s="14">
        <v>12.5</v>
      </c>
      <c r="M17" s="14">
        <v>9</v>
      </c>
      <c r="N17" s="14"/>
      <c r="O17" s="13"/>
      <c r="P17" s="13" t="s">
        <v>126</v>
      </c>
      <c r="Q17" s="14">
        <v>31.59</v>
      </c>
      <c r="R17" s="14"/>
      <c r="S17" s="10"/>
      <c r="T17" s="14"/>
      <c r="U17" s="13" t="s">
        <v>127</v>
      </c>
      <c r="V17" s="15" t="s">
        <v>72</v>
      </c>
      <c r="W17" s="15" t="str">
        <f t="shared" si="0"/>
        <v>2853703</v>
      </c>
    </row>
    <row r="18" spans="1:23" ht="15" customHeight="1" x14ac:dyDescent="0.25">
      <c r="A18" s="13" t="s">
        <v>41</v>
      </c>
      <c r="B18" s="13" t="s">
        <v>128</v>
      </c>
      <c r="C18" s="13" t="s">
        <v>129</v>
      </c>
      <c r="D18" s="13" t="s">
        <v>44</v>
      </c>
      <c r="E18" s="13" t="s">
        <v>75</v>
      </c>
      <c r="F18" s="13" t="s">
        <v>113</v>
      </c>
      <c r="G18" s="14">
        <v>3</v>
      </c>
      <c r="H18" s="13" t="s">
        <v>76</v>
      </c>
      <c r="I18" s="13" t="s">
        <v>77</v>
      </c>
      <c r="J18" s="14"/>
      <c r="K18" s="14">
        <v>6.5</v>
      </c>
      <c r="L18" s="14">
        <v>10.5</v>
      </c>
      <c r="M18" s="14">
        <v>4</v>
      </c>
      <c r="N18" s="14"/>
      <c r="O18" s="13"/>
      <c r="P18" s="13" t="s">
        <v>130</v>
      </c>
      <c r="Q18" s="14">
        <v>5.35</v>
      </c>
      <c r="R18" s="14"/>
      <c r="S18" s="10"/>
      <c r="T18" s="14"/>
      <c r="U18" s="13" t="s">
        <v>131</v>
      </c>
      <c r="V18" s="15" t="s">
        <v>75</v>
      </c>
      <c r="W18" s="15" t="str">
        <f t="shared" si="0"/>
        <v>2854702</v>
      </c>
    </row>
    <row r="19" spans="1:23" ht="15" customHeight="1" x14ac:dyDescent="0.25">
      <c r="A19" s="13" t="s">
        <v>41</v>
      </c>
      <c r="B19" s="13" t="s">
        <v>132</v>
      </c>
      <c r="C19" s="13" t="s">
        <v>133</v>
      </c>
      <c r="D19" s="13" t="s">
        <v>44</v>
      </c>
      <c r="E19" s="13" t="s">
        <v>82</v>
      </c>
      <c r="F19" s="13" t="s">
        <v>113</v>
      </c>
      <c r="G19" s="14">
        <v>3</v>
      </c>
      <c r="H19" s="13" t="s">
        <v>83</v>
      </c>
      <c r="I19" s="13" t="s">
        <v>77</v>
      </c>
      <c r="J19" s="14"/>
      <c r="K19" s="14">
        <v>10</v>
      </c>
      <c r="L19" s="14">
        <v>10</v>
      </c>
      <c r="M19" s="14">
        <v>4</v>
      </c>
      <c r="N19" s="14"/>
      <c r="O19" s="13"/>
      <c r="P19" s="13" t="s">
        <v>134</v>
      </c>
      <c r="Q19" s="14">
        <v>6.25</v>
      </c>
      <c r="R19" s="14"/>
      <c r="S19" s="10"/>
      <c r="T19" s="14"/>
      <c r="U19" s="13" t="s">
        <v>135</v>
      </c>
      <c r="V19" s="15" t="s">
        <v>82</v>
      </c>
      <c r="W19" s="15" t="str">
        <f t="shared" si="0"/>
        <v>2855701</v>
      </c>
    </row>
    <row r="20" spans="1:23" ht="15" customHeight="1" x14ac:dyDescent="0.25">
      <c r="A20" s="13" t="s">
        <v>41</v>
      </c>
      <c r="B20" s="13" t="s">
        <v>136</v>
      </c>
      <c r="C20" s="13" t="s">
        <v>137</v>
      </c>
      <c r="D20" s="13" t="s">
        <v>44</v>
      </c>
      <c r="E20" s="13" t="s">
        <v>45</v>
      </c>
      <c r="F20" s="13" t="s">
        <v>138</v>
      </c>
      <c r="G20" s="14">
        <v>2</v>
      </c>
      <c r="H20" s="13" t="s">
        <v>47</v>
      </c>
      <c r="I20" s="13" t="s">
        <v>48</v>
      </c>
      <c r="J20" s="14"/>
      <c r="K20" s="14">
        <v>10.25</v>
      </c>
      <c r="L20" s="14">
        <v>12.5</v>
      </c>
      <c r="M20" s="14">
        <v>7</v>
      </c>
      <c r="N20" s="14"/>
      <c r="O20" s="13"/>
      <c r="P20" s="13" t="s">
        <v>139</v>
      </c>
      <c r="Q20" s="14">
        <v>25</v>
      </c>
      <c r="R20" s="14"/>
      <c r="S20" s="10"/>
      <c r="T20" s="14"/>
      <c r="U20" s="13" t="s">
        <v>140</v>
      </c>
      <c r="V20" s="15" t="s">
        <v>51</v>
      </c>
      <c r="W20" s="15" t="str">
        <f t="shared" si="0"/>
        <v>2850607</v>
      </c>
    </row>
    <row r="21" spans="1:23" ht="15" customHeight="1" x14ac:dyDescent="0.25">
      <c r="A21" s="13" t="s">
        <v>41</v>
      </c>
      <c r="B21" s="13" t="s">
        <v>141</v>
      </c>
      <c r="C21" s="13" t="s">
        <v>142</v>
      </c>
      <c r="D21" s="13" t="s">
        <v>44</v>
      </c>
      <c r="E21" s="13" t="s">
        <v>54</v>
      </c>
      <c r="F21" s="13" t="s">
        <v>138</v>
      </c>
      <c r="G21" s="14">
        <v>2</v>
      </c>
      <c r="H21" s="13" t="s">
        <v>55</v>
      </c>
      <c r="I21" s="13" t="s">
        <v>48</v>
      </c>
      <c r="J21" s="14"/>
      <c r="K21" s="14">
        <v>10.25</v>
      </c>
      <c r="L21" s="14">
        <v>12.5</v>
      </c>
      <c r="M21" s="14">
        <v>8</v>
      </c>
      <c r="N21" s="14"/>
      <c r="O21" s="13"/>
      <c r="P21" s="13" t="s">
        <v>143</v>
      </c>
      <c r="Q21" s="14">
        <v>27.35</v>
      </c>
      <c r="R21" s="14"/>
      <c r="S21" s="10"/>
      <c r="T21" s="14"/>
      <c r="U21" s="13" t="s">
        <v>144</v>
      </c>
      <c r="V21" s="15" t="s">
        <v>58</v>
      </c>
      <c r="W21" s="15" t="str">
        <f t="shared" si="0"/>
        <v>2851606</v>
      </c>
    </row>
    <row r="22" spans="1:23" ht="15" customHeight="1" x14ac:dyDescent="0.25">
      <c r="A22" s="13" t="s">
        <v>41</v>
      </c>
      <c r="B22" s="13" t="s">
        <v>145</v>
      </c>
      <c r="C22" s="13" t="s">
        <v>146</v>
      </c>
      <c r="D22" s="13" t="s">
        <v>44</v>
      </c>
      <c r="E22" s="13" t="s">
        <v>61</v>
      </c>
      <c r="F22" s="13" t="s">
        <v>138</v>
      </c>
      <c r="G22" s="14">
        <v>2</v>
      </c>
      <c r="H22" s="13" t="s">
        <v>62</v>
      </c>
      <c r="I22" s="13" t="s">
        <v>48</v>
      </c>
      <c r="J22" s="14"/>
      <c r="K22" s="14">
        <v>10.25</v>
      </c>
      <c r="L22" s="14">
        <v>12.5</v>
      </c>
      <c r="M22" s="14">
        <v>9</v>
      </c>
      <c r="N22" s="14"/>
      <c r="O22" s="13"/>
      <c r="P22" s="13" t="s">
        <v>147</v>
      </c>
      <c r="Q22" s="14">
        <v>31.59</v>
      </c>
      <c r="R22" s="14"/>
      <c r="S22" s="10"/>
      <c r="T22" s="14"/>
      <c r="U22" s="13" t="s">
        <v>148</v>
      </c>
      <c r="V22" s="15" t="s">
        <v>65</v>
      </c>
      <c r="W22" s="15" t="str">
        <f t="shared" si="0"/>
        <v>2852605</v>
      </c>
    </row>
    <row r="23" spans="1:23" ht="15" customHeight="1" x14ac:dyDescent="0.25">
      <c r="A23" s="13" t="s">
        <v>41</v>
      </c>
      <c r="B23" s="13" t="s">
        <v>149</v>
      </c>
      <c r="C23" s="13" t="s">
        <v>150</v>
      </c>
      <c r="D23" s="13" t="s">
        <v>44</v>
      </c>
      <c r="E23" s="13" t="s">
        <v>68</v>
      </c>
      <c r="F23" s="13" t="s">
        <v>138</v>
      </c>
      <c r="G23" s="14">
        <v>2</v>
      </c>
      <c r="H23" s="13" t="s">
        <v>69</v>
      </c>
      <c r="I23" s="13" t="s">
        <v>48</v>
      </c>
      <c r="J23" s="14"/>
      <c r="K23" s="14">
        <v>10.25</v>
      </c>
      <c r="L23" s="14">
        <v>12.5</v>
      </c>
      <c r="M23" s="14">
        <v>9</v>
      </c>
      <c r="N23" s="14"/>
      <c r="O23" s="13"/>
      <c r="P23" s="13" t="s">
        <v>151</v>
      </c>
      <c r="Q23" s="14">
        <v>31.59</v>
      </c>
      <c r="R23" s="14"/>
      <c r="S23" s="10"/>
      <c r="T23" s="14"/>
      <c r="U23" s="13" t="s">
        <v>152</v>
      </c>
      <c r="V23" s="15" t="s">
        <v>72</v>
      </c>
      <c r="W23" s="15" t="str">
        <f t="shared" si="0"/>
        <v>2853604</v>
      </c>
    </row>
    <row r="24" spans="1:23" ht="15" customHeight="1" x14ac:dyDescent="0.25">
      <c r="A24" s="13" t="s">
        <v>41</v>
      </c>
      <c r="B24" s="13" t="s">
        <v>153</v>
      </c>
      <c r="C24" s="13" t="s">
        <v>154</v>
      </c>
      <c r="D24" s="13" t="s">
        <v>44</v>
      </c>
      <c r="E24" s="13" t="s">
        <v>75</v>
      </c>
      <c r="F24" s="13" t="s">
        <v>138</v>
      </c>
      <c r="G24" s="14">
        <v>3</v>
      </c>
      <c r="H24" s="13" t="s">
        <v>76</v>
      </c>
      <c r="I24" s="13" t="s">
        <v>77</v>
      </c>
      <c r="J24" s="14"/>
      <c r="K24" s="14">
        <v>6.5</v>
      </c>
      <c r="L24" s="14">
        <v>10.5</v>
      </c>
      <c r="M24" s="14">
        <v>4</v>
      </c>
      <c r="N24" s="14"/>
      <c r="O24" s="13"/>
      <c r="P24" s="13" t="s">
        <v>155</v>
      </c>
      <c r="Q24" s="14">
        <v>5.35</v>
      </c>
      <c r="R24" s="14"/>
      <c r="S24" s="10"/>
      <c r="T24" s="14"/>
      <c r="U24" s="13" t="s">
        <v>156</v>
      </c>
      <c r="V24" s="15" t="s">
        <v>75</v>
      </c>
      <c r="W24" s="15" t="str">
        <f t="shared" si="0"/>
        <v>2854603</v>
      </c>
    </row>
    <row r="25" spans="1:23" ht="15" customHeight="1" x14ac:dyDescent="0.25">
      <c r="A25" s="13" t="s">
        <v>41</v>
      </c>
      <c r="B25" s="13" t="s">
        <v>157</v>
      </c>
      <c r="C25" s="13" t="s">
        <v>158</v>
      </c>
      <c r="D25" s="13" t="s">
        <v>44</v>
      </c>
      <c r="E25" s="13" t="s">
        <v>82</v>
      </c>
      <c r="F25" s="13" t="s">
        <v>138</v>
      </c>
      <c r="G25" s="14">
        <v>3</v>
      </c>
      <c r="H25" s="13" t="s">
        <v>83</v>
      </c>
      <c r="I25" s="13" t="s">
        <v>77</v>
      </c>
      <c r="J25" s="14"/>
      <c r="K25" s="14">
        <v>6.5</v>
      </c>
      <c r="L25" s="14">
        <v>10.5</v>
      </c>
      <c r="M25" s="14">
        <v>4</v>
      </c>
      <c r="N25" s="14"/>
      <c r="O25" s="13"/>
      <c r="P25" s="13" t="s">
        <v>159</v>
      </c>
      <c r="Q25" s="14">
        <v>6.25</v>
      </c>
      <c r="R25" s="14"/>
      <c r="S25" s="10"/>
      <c r="T25" s="14"/>
      <c r="U25" s="13" t="s">
        <v>160</v>
      </c>
      <c r="V25" s="15" t="s">
        <v>82</v>
      </c>
      <c r="W25" s="15" t="str">
        <f t="shared" si="0"/>
        <v>2855602</v>
      </c>
    </row>
    <row r="26" spans="1:23" ht="15" customHeight="1" x14ac:dyDescent="0.25">
      <c r="A26" s="13" t="s">
        <v>41</v>
      </c>
      <c r="B26" s="13" t="s">
        <v>161</v>
      </c>
      <c r="C26" s="13" t="s">
        <v>162</v>
      </c>
      <c r="D26" s="13" t="s">
        <v>44</v>
      </c>
      <c r="E26" s="13" t="s">
        <v>45</v>
      </c>
      <c r="F26" s="13" t="s">
        <v>163</v>
      </c>
      <c r="G26" s="14">
        <v>2</v>
      </c>
      <c r="H26" s="13" t="s">
        <v>47</v>
      </c>
      <c r="I26" s="13" t="s">
        <v>48</v>
      </c>
      <c r="J26" s="14"/>
      <c r="K26" s="14">
        <v>10.25</v>
      </c>
      <c r="L26" s="14">
        <v>12.5</v>
      </c>
      <c r="M26" s="14">
        <v>7</v>
      </c>
      <c r="N26" s="14"/>
      <c r="O26" s="13"/>
      <c r="P26" s="13" t="s">
        <v>164</v>
      </c>
      <c r="Q26" s="14">
        <v>25</v>
      </c>
      <c r="R26" s="14"/>
      <c r="S26" s="10"/>
      <c r="T26" s="14"/>
      <c r="U26" s="13" t="s">
        <v>165</v>
      </c>
      <c r="V26" s="15" t="s">
        <v>51</v>
      </c>
      <c r="W26" s="15" t="str">
        <f t="shared" si="0"/>
        <v>2850300</v>
      </c>
    </row>
    <row r="27" spans="1:23" ht="15" customHeight="1" x14ac:dyDescent="0.25">
      <c r="A27" s="13" t="s">
        <v>41</v>
      </c>
      <c r="B27" s="13" t="s">
        <v>166</v>
      </c>
      <c r="C27" s="13" t="s">
        <v>167</v>
      </c>
      <c r="D27" s="13" t="s">
        <v>44</v>
      </c>
      <c r="E27" s="13" t="s">
        <v>54</v>
      </c>
      <c r="F27" s="13" t="s">
        <v>163</v>
      </c>
      <c r="G27" s="14">
        <v>2</v>
      </c>
      <c r="H27" s="13" t="s">
        <v>55</v>
      </c>
      <c r="I27" s="13" t="s">
        <v>48</v>
      </c>
      <c r="J27" s="14"/>
      <c r="K27" s="14">
        <v>10.25</v>
      </c>
      <c r="L27" s="14">
        <v>12.5</v>
      </c>
      <c r="M27" s="14">
        <v>8</v>
      </c>
      <c r="N27" s="14"/>
      <c r="O27" s="13"/>
      <c r="P27" s="13" t="s">
        <v>168</v>
      </c>
      <c r="Q27" s="14">
        <v>27.35</v>
      </c>
      <c r="R27" s="14"/>
      <c r="S27" s="10"/>
      <c r="T27" s="14"/>
      <c r="U27" s="13" t="s">
        <v>169</v>
      </c>
      <c r="V27" s="15" t="s">
        <v>58</v>
      </c>
      <c r="W27" s="15" t="str">
        <f t="shared" si="0"/>
        <v>2851309</v>
      </c>
    </row>
    <row r="28" spans="1:23" ht="15" customHeight="1" x14ac:dyDescent="0.25">
      <c r="A28" s="13" t="s">
        <v>41</v>
      </c>
      <c r="B28" s="13" t="s">
        <v>170</v>
      </c>
      <c r="C28" s="13" t="s">
        <v>171</v>
      </c>
      <c r="D28" s="13" t="s">
        <v>44</v>
      </c>
      <c r="E28" s="13" t="s">
        <v>61</v>
      </c>
      <c r="F28" s="13" t="s">
        <v>163</v>
      </c>
      <c r="G28" s="14">
        <v>2</v>
      </c>
      <c r="H28" s="13" t="s">
        <v>62</v>
      </c>
      <c r="I28" s="13" t="s">
        <v>48</v>
      </c>
      <c r="J28" s="14"/>
      <c r="K28" s="14">
        <v>10.25</v>
      </c>
      <c r="L28" s="14">
        <v>12.5</v>
      </c>
      <c r="M28" s="14">
        <v>9</v>
      </c>
      <c r="N28" s="14"/>
      <c r="O28" s="13"/>
      <c r="P28" s="13" t="s">
        <v>172</v>
      </c>
      <c r="Q28" s="14">
        <v>31.59</v>
      </c>
      <c r="R28" s="14"/>
      <c r="S28" s="10"/>
      <c r="T28" s="14"/>
      <c r="U28" s="13" t="s">
        <v>173</v>
      </c>
      <c r="V28" s="15" t="s">
        <v>65</v>
      </c>
      <c r="W28" s="15" t="str">
        <f t="shared" si="0"/>
        <v>2852308</v>
      </c>
    </row>
    <row r="29" spans="1:23" ht="15" customHeight="1" x14ac:dyDescent="0.25">
      <c r="A29" s="13" t="s">
        <v>41</v>
      </c>
      <c r="B29" s="13" t="s">
        <v>174</v>
      </c>
      <c r="C29" s="13" t="s">
        <v>175</v>
      </c>
      <c r="D29" s="13" t="s">
        <v>44</v>
      </c>
      <c r="E29" s="13" t="s">
        <v>68</v>
      </c>
      <c r="F29" s="13" t="s">
        <v>163</v>
      </c>
      <c r="G29" s="14">
        <v>2</v>
      </c>
      <c r="H29" s="13" t="s">
        <v>69</v>
      </c>
      <c r="I29" s="13" t="s">
        <v>48</v>
      </c>
      <c r="J29" s="14"/>
      <c r="K29" s="14">
        <v>10.25</v>
      </c>
      <c r="L29" s="14">
        <v>12.5</v>
      </c>
      <c r="M29" s="14">
        <v>9</v>
      </c>
      <c r="N29" s="14"/>
      <c r="O29" s="13"/>
      <c r="P29" s="13" t="s">
        <v>176</v>
      </c>
      <c r="Q29" s="14">
        <v>31.59</v>
      </c>
      <c r="R29" s="14"/>
      <c r="S29" s="10"/>
      <c r="T29" s="14"/>
      <c r="U29" s="13" t="s">
        <v>177</v>
      </c>
      <c r="V29" s="15" t="s">
        <v>72</v>
      </c>
      <c r="W29" s="15" t="str">
        <f t="shared" si="0"/>
        <v>2853307</v>
      </c>
    </row>
    <row r="30" spans="1:23" ht="15" customHeight="1" x14ac:dyDescent="0.25">
      <c r="A30" s="13" t="s">
        <v>41</v>
      </c>
      <c r="B30" s="13" t="s">
        <v>178</v>
      </c>
      <c r="C30" s="13" t="s">
        <v>179</v>
      </c>
      <c r="D30" s="13" t="s">
        <v>44</v>
      </c>
      <c r="E30" s="13" t="s">
        <v>75</v>
      </c>
      <c r="F30" s="13" t="s">
        <v>163</v>
      </c>
      <c r="G30" s="14">
        <v>3</v>
      </c>
      <c r="H30" s="13" t="s">
        <v>76</v>
      </c>
      <c r="I30" s="13" t="s">
        <v>77</v>
      </c>
      <c r="J30" s="14"/>
      <c r="K30" s="14">
        <v>6.5</v>
      </c>
      <c r="L30" s="14">
        <v>10.5</v>
      </c>
      <c r="M30" s="14">
        <v>4</v>
      </c>
      <c r="N30" s="14"/>
      <c r="O30" s="13"/>
      <c r="P30" s="13" t="s">
        <v>180</v>
      </c>
      <c r="Q30" s="14">
        <v>5.35</v>
      </c>
      <c r="R30" s="14"/>
      <c r="S30" s="10"/>
      <c r="T30" s="14"/>
      <c r="U30" s="13" t="s">
        <v>181</v>
      </c>
      <c r="V30" s="15" t="s">
        <v>75</v>
      </c>
      <c r="W30" s="15" t="str">
        <f t="shared" si="0"/>
        <v>2854306</v>
      </c>
    </row>
    <row r="31" spans="1:23" ht="15" customHeight="1" x14ac:dyDescent="0.25">
      <c r="A31" s="13" t="s">
        <v>41</v>
      </c>
      <c r="B31" s="13" t="s">
        <v>182</v>
      </c>
      <c r="C31" s="13" t="s">
        <v>183</v>
      </c>
      <c r="D31" s="13" t="s">
        <v>44</v>
      </c>
      <c r="E31" s="13" t="s">
        <v>82</v>
      </c>
      <c r="F31" s="13" t="s">
        <v>163</v>
      </c>
      <c r="G31" s="14">
        <v>3</v>
      </c>
      <c r="H31" s="13" t="s">
        <v>83</v>
      </c>
      <c r="I31" s="13" t="s">
        <v>77</v>
      </c>
      <c r="J31" s="14"/>
      <c r="K31" s="14">
        <v>6.5</v>
      </c>
      <c r="L31" s="14">
        <v>10.5</v>
      </c>
      <c r="M31" s="14">
        <v>4</v>
      </c>
      <c r="N31" s="14"/>
      <c r="O31" s="13"/>
      <c r="P31" s="13" t="s">
        <v>184</v>
      </c>
      <c r="Q31" s="14">
        <v>6.25</v>
      </c>
      <c r="R31" s="14"/>
      <c r="S31" s="10"/>
      <c r="T31" s="14"/>
      <c r="U31" s="13" t="s">
        <v>185</v>
      </c>
      <c r="V31" s="15" t="s">
        <v>82</v>
      </c>
      <c r="W31" s="15" t="str">
        <f t="shared" si="0"/>
        <v>2855305</v>
      </c>
    </row>
    <row r="32" spans="1:23" ht="15" customHeight="1" x14ac:dyDescent="0.25">
      <c r="A32" s="13" t="s">
        <v>41</v>
      </c>
      <c r="B32" s="13" t="s">
        <v>186</v>
      </c>
      <c r="C32" s="13" t="s">
        <v>187</v>
      </c>
      <c r="D32" s="13" t="s">
        <v>44</v>
      </c>
      <c r="E32" s="13" t="s">
        <v>45</v>
      </c>
      <c r="F32" s="13" t="s">
        <v>188</v>
      </c>
      <c r="G32" s="14">
        <v>2</v>
      </c>
      <c r="H32" s="13" t="s">
        <v>47</v>
      </c>
      <c r="I32" s="13" t="s">
        <v>48</v>
      </c>
      <c r="J32" s="14"/>
      <c r="K32" s="14">
        <v>10.25</v>
      </c>
      <c r="L32" s="14">
        <v>12.5</v>
      </c>
      <c r="M32" s="14">
        <v>7</v>
      </c>
      <c r="N32" s="14"/>
      <c r="O32" s="13"/>
      <c r="P32" s="13" t="s">
        <v>189</v>
      </c>
      <c r="Q32" s="14">
        <v>25</v>
      </c>
      <c r="R32" s="14"/>
      <c r="S32" s="10"/>
      <c r="T32" s="14"/>
      <c r="U32" s="13" t="s">
        <v>190</v>
      </c>
      <c r="V32" s="15" t="s">
        <v>51</v>
      </c>
      <c r="W32" s="15" t="str">
        <f t="shared" si="0"/>
        <v>2850201</v>
      </c>
    </row>
    <row r="33" spans="1:23" ht="15" customHeight="1" x14ac:dyDescent="0.25">
      <c r="A33" s="13" t="s">
        <v>41</v>
      </c>
      <c r="B33" s="13" t="s">
        <v>191</v>
      </c>
      <c r="C33" s="13" t="s">
        <v>192</v>
      </c>
      <c r="D33" s="13" t="s">
        <v>44</v>
      </c>
      <c r="E33" s="13" t="s">
        <v>54</v>
      </c>
      <c r="F33" s="13" t="s">
        <v>188</v>
      </c>
      <c r="G33" s="14">
        <v>2</v>
      </c>
      <c r="H33" s="13" t="s">
        <v>55</v>
      </c>
      <c r="I33" s="13" t="s">
        <v>48</v>
      </c>
      <c r="J33" s="14"/>
      <c r="K33" s="14">
        <v>10.25</v>
      </c>
      <c r="L33" s="14">
        <v>12.5</v>
      </c>
      <c r="M33" s="14">
        <v>8</v>
      </c>
      <c r="N33" s="14"/>
      <c r="O33" s="13"/>
      <c r="P33" s="13" t="s">
        <v>193</v>
      </c>
      <c r="Q33" s="14">
        <v>27.35</v>
      </c>
      <c r="R33" s="14"/>
      <c r="S33" s="10"/>
      <c r="T33" s="14"/>
      <c r="U33" s="13" t="s">
        <v>194</v>
      </c>
      <c r="V33" s="15" t="s">
        <v>58</v>
      </c>
      <c r="W33" s="15" t="str">
        <f t="shared" si="0"/>
        <v>2851200</v>
      </c>
    </row>
    <row r="34" spans="1:23" ht="15" customHeight="1" x14ac:dyDescent="0.25">
      <c r="A34" s="13" t="s">
        <v>41</v>
      </c>
      <c r="B34" s="13" t="s">
        <v>195</v>
      </c>
      <c r="C34" s="13" t="s">
        <v>196</v>
      </c>
      <c r="D34" s="13" t="s">
        <v>44</v>
      </c>
      <c r="E34" s="13" t="s">
        <v>61</v>
      </c>
      <c r="F34" s="13" t="s">
        <v>188</v>
      </c>
      <c r="G34" s="14">
        <v>2</v>
      </c>
      <c r="H34" s="13" t="s">
        <v>62</v>
      </c>
      <c r="I34" s="13" t="s">
        <v>48</v>
      </c>
      <c r="J34" s="14"/>
      <c r="K34" s="14">
        <v>10.25</v>
      </c>
      <c r="L34" s="14">
        <v>12.5</v>
      </c>
      <c r="M34" s="14">
        <v>9</v>
      </c>
      <c r="N34" s="14"/>
      <c r="O34" s="13"/>
      <c r="P34" s="13" t="s">
        <v>197</v>
      </c>
      <c r="Q34" s="14">
        <v>31.59</v>
      </c>
      <c r="R34" s="14"/>
      <c r="S34" s="10"/>
      <c r="T34" s="14"/>
      <c r="U34" s="13" t="s">
        <v>198</v>
      </c>
      <c r="V34" s="15" t="s">
        <v>65</v>
      </c>
      <c r="W34" s="15" t="str">
        <f t="shared" si="0"/>
        <v>2852209</v>
      </c>
    </row>
    <row r="35" spans="1:23" ht="15" customHeight="1" x14ac:dyDescent="0.25">
      <c r="A35" s="13" t="s">
        <v>41</v>
      </c>
      <c r="B35" s="13" t="s">
        <v>199</v>
      </c>
      <c r="C35" s="13" t="s">
        <v>200</v>
      </c>
      <c r="D35" s="13" t="s">
        <v>44</v>
      </c>
      <c r="E35" s="13" t="s">
        <v>68</v>
      </c>
      <c r="F35" s="13" t="s">
        <v>188</v>
      </c>
      <c r="G35" s="14">
        <v>2</v>
      </c>
      <c r="H35" s="13" t="s">
        <v>69</v>
      </c>
      <c r="I35" s="13" t="s">
        <v>48</v>
      </c>
      <c r="J35" s="14"/>
      <c r="K35" s="14">
        <v>10.25</v>
      </c>
      <c r="L35" s="14">
        <v>12.5</v>
      </c>
      <c r="M35" s="14">
        <v>9</v>
      </c>
      <c r="N35" s="14"/>
      <c r="O35" s="13"/>
      <c r="P35" s="13" t="s">
        <v>201</v>
      </c>
      <c r="Q35" s="14">
        <v>31.59</v>
      </c>
      <c r="R35" s="14"/>
      <c r="S35" s="10"/>
      <c r="T35" s="14"/>
      <c r="U35" s="13" t="s">
        <v>202</v>
      </c>
      <c r="V35" s="15" t="s">
        <v>72</v>
      </c>
      <c r="W35" s="15" t="str">
        <f t="shared" si="0"/>
        <v>2853208</v>
      </c>
    </row>
    <row r="36" spans="1:23" ht="15" customHeight="1" x14ac:dyDescent="0.25">
      <c r="A36" s="13" t="s">
        <v>41</v>
      </c>
      <c r="B36" s="13" t="s">
        <v>203</v>
      </c>
      <c r="C36" s="13" t="s">
        <v>204</v>
      </c>
      <c r="D36" s="13" t="s">
        <v>44</v>
      </c>
      <c r="E36" s="13" t="s">
        <v>75</v>
      </c>
      <c r="F36" s="13" t="s">
        <v>188</v>
      </c>
      <c r="G36" s="14">
        <v>3</v>
      </c>
      <c r="H36" s="13" t="s">
        <v>76</v>
      </c>
      <c r="I36" s="13" t="s">
        <v>77</v>
      </c>
      <c r="J36" s="14"/>
      <c r="K36" s="14">
        <v>6.5</v>
      </c>
      <c r="L36" s="14">
        <v>10.5</v>
      </c>
      <c r="M36" s="14">
        <v>4</v>
      </c>
      <c r="N36" s="14"/>
      <c r="O36" s="13"/>
      <c r="P36" s="13" t="s">
        <v>205</v>
      </c>
      <c r="Q36" s="14">
        <v>5.35</v>
      </c>
      <c r="R36" s="14"/>
      <c r="S36" s="10"/>
      <c r="T36" s="14"/>
      <c r="U36" s="13" t="s">
        <v>206</v>
      </c>
      <c r="V36" s="15" t="s">
        <v>75</v>
      </c>
      <c r="W36" s="15" t="str">
        <f t="shared" si="0"/>
        <v>2854207</v>
      </c>
    </row>
    <row r="37" spans="1:23" ht="15" customHeight="1" x14ac:dyDescent="0.25">
      <c r="A37" s="13" t="s">
        <v>41</v>
      </c>
      <c r="B37" s="13" t="s">
        <v>207</v>
      </c>
      <c r="C37" s="13" t="s">
        <v>208</v>
      </c>
      <c r="D37" s="13" t="s">
        <v>44</v>
      </c>
      <c r="E37" s="13" t="s">
        <v>82</v>
      </c>
      <c r="F37" s="13" t="s">
        <v>188</v>
      </c>
      <c r="G37" s="14">
        <v>3</v>
      </c>
      <c r="H37" s="13" t="s">
        <v>83</v>
      </c>
      <c r="I37" s="13" t="s">
        <v>77</v>
      </c>
      <c r="J37" s="14"/>
      <c r="K37" s="14">
        <v>6.5</v>
      </c>
      <c r="L37" s="14">
        <v>10.5</v>
      </c>
      <c r="M37" s="14">
        <v>4</v>
      </c>
      <c r="N37" s="14"/>
      <c r="O37" s="13"/>
      <c r="P37" s="13" t="s">
        <v>209</v>
      </c>
      <c r="Q37" s="14">
        <v>6.25</v>
      </c>
      <c r="R37" s="14"/>
      <c r="S37" s="10"/>
      <c r="T37" s="14"/>
      <c r="U37" s="13" t="s">
        <v>210</v>
      </c>
      <c r="V37" s="15" t="s">
        <v>82</v>
      </c>
      <c r="W37" s="15" t="str">
        <f t="shared" si="0"/>
        <v>2855206</v>
      </c>
    </row>
    <row r="38" spans="1:23" ht="15" customHeight="1" x14ac:dyDescent="0.25">
      <c r="A38" s="13" t="s">
        <v>41</v>
      </c>
      <c r="B38" s="13" t="s">
        <v>211</v>
      </c>
      <c r="C38" s="13" t="s">
        <v>212</v>
      </c>
      <c r="D38" s="13" t="s">
        <v>44</v>
      </c>
      <c r="E38" s="13" t="s">
        <v>45</v>
      </c>
      <c r="F38" s="13" t="s">
        <v>213</v>
      </c>
      <c r="G38" s="14">
        <v>2</v>
      </c>
      <c r="H38" s="13" t="s">
        <v>47</v>
      </c>
      <c r="I38" s="13" t="s">
        <v>48</v>
      </c>
      <c r="J38" s="14"/>
      <c r="K38" s="14">
        <v>10.25</v>
      </c>
      <c r="L38" s="14">
        <v>12.5</v>
      </c>
      <c r="M38" s="14">
        <v>7</v>
      </c>
      <c r="N38" s="14"/>
      <c r="O38" s="13"/>
      <c r="P38" s="13" t="s">
        <v>214</v>
      </c>
      <c r="Q38" s="14">
        <v>25</v>
      </c>
      <c r="R38" s="14"/>
      <c r="S38" s="10"/>
      <c r="T38" s="14"/>
      <c r="U38" s="13" t="s">
        <v>215</v>
      </c>
      <c r="V38" s="15" t="s">
        <v>51</v>
      </c>
      <c r="W38" s="15" t="str">
        <f t="shared" si="0"/>
        <v>2850102</v>
      </c>
    </row>
    <row r="39" spans="1:23" ht="15" customHeight="1" x14ac:dyDescent="0.25">
      <c r="A39" s="13" t="s">
        <v>41</v>
      </c>
      <c r="B39" s="13" t="s">
        <v>216</v>
      </c>
      <c r="C39" s="13" t="s">
        <v>217</v>
      </c>
      <c r="D39" s="13" t="s">
        <v>44</v>
      </c>
      <c r="E39" s="13" t="s">
        <v>54</v>
      </c>
      <c r="F39" s="13" t="s">
        <v>213</v>
      </c>
      <c r="G39" s="14">
        <v>2</v>
      </c>
      <c r="H39" s="13" t="s">
        <v>55</v>
      </c>
      <c r="I39" s="13" t="s">
        <v>48</v>
      </c>
      <c r="J39" s="14"/>
      <c r="K39" s="14">
        <v>10.25</v>
      </c>
      <c r="L39" s="14">
        <v>12.5</v>
      </c>
      <c r="M39" s="14">
        <v>8</v>
      </c>
      <c r="N39" s="14"/>
      <c r="O39" s="13"/>
      <c r="P39" s="13" t="s">
        <v>218</v>
      </c>
      <c r="Q39" s="14">
        <v>27.35</v>
      </c>
      <c r="R39" s="14"/>
      <c r="S39" s="10"/>
      <c r="T39" s="14"/>
      <c r="U39" s="13" t="s">
        <v>219</v>
      </c>
      <c r="V39" s="15" t="s">
        <v>58</v>
      </c>
      <c r="W39" s="15" t="str">
        <f t="shared" si="0"/>
        <v>2851101</v>
      </c>
    </row>
    <row r="40" spans="1:23" ht="15" customHeight="1" x14ac:dyDescent="0.25">
      <c r="A40" s="13" t="s">
        <v>41</v>
      </c>
      <c r="B40" s="13" t="s">
        <v>220</v>
      </c>
      <c r="C40" s="13" t="s">
        <v>221</v>
      </c>
      <c r="D40" s="13" t="s">
        <v>44</v>
      </c>
      <c r="E40" s="13" t="s">
        <v>61</v>
      </c>
      <c r="F40" s="13" t="s">
        <v>213</v>
      </c>
      <c r="G40" s="14">
        <v>2</v>
      </c>
      <c r="H40" s="13" t="s">
        <v>62</v>
      </c>
      <c r="I40" s="13" t="s">
        <v>48</v>
      </c>
      <c r="J40" s="14"/>
      <c r="K40" s="14">
        <v>10.25</v>
      </c>
      <c r="L40" s="14">
        <v>12.5</v>
      </c>
      <c r="M40" s="14">
        <v>9</v>
      </c>
      <c r="N40" s="14"/>
      <c r="O40" s="13"/>
      <c r="P40" s="13" t="s">
        <v>222</v>
      </c>
      <c r="Q40" s="14">
        <v>31.59</v>
      </c>
      <c r="R40" s="14"/>
      <c r="S40" s="10"/>
      <c r="T40" s="14"/>
      <c r="U40" s="13" t="s">
        <v>223</v>
      </c>
      <c r="V40" s="15" t="s">
        <v>65</v>
      </c>
      <c r="W40" s="15" t="str">
        <f t="shared" si="0"/>
        <v>2852100</v>
      </c>
    </row>
    <row r="41" spans="1:23" ht="15" customHeight="1" x14ac:dyDescent="0.25">
      <c r="A41" s="13" t="s">
        <v>41</v>
      </c>
      <c r="B41" s="13" t="s">
        <v>224</v>
      </c>
      <c r="C41" s="13" t="s">
        <v>225</v>
      </c>
      <c r="D41" s="13" t="s">
        <v>44</v>
      </c>
      <c r="E41" s="13" t="s">
        <v>68</v>
      </c>
      <c r="F41" s="13" t="s">
        <v>213</v>
      </c>
      <c r="G41" s="14">
        <v>2</v>
      </c>
      <c r="H41" s="13" t="s">
        <v>69</v>
      </c>
      <c r="I41" s="13" t="s">
        <v>48</v>
      </c>
      <c r="J41" s="14"/>
      <c r="K41" s="14">
        <v>10.25</v>
      </c>
      <c r="L41" s="14">
        <v>12.5</v>
      </c>
      <c r="M41" s="14">
        <v>9</v>
      </c>
      <c r="N41" s="14"/>
      <c r="O41" s="13"/>
      <c r="P41" s="13" t="s">
        <v>226</v>
      </c>
      <c r="Q41" s="14">
        <v>31.59</v>
      </c>
      <c r="R41" s="14"/>
      <c r="S41" s="10"/>
      <c r="T41" s="14"/>
      <c r="U41" s="13" t="s">
        <v>227</v>
      </c>
      <c r="V41" s="15" t="s">
        <v>72</v>
      </c>
      <c r="W41" s="15" t="str">
        <f t="shared" si="0"/>
        <v>2853109</v>
      </c>
    </row>
    <row r="42" spans="1:23" ht="15" customHeight="1" x14ac:dyDescent="0.25">
      <c r="A42" s="13" t="s">
        <v>41</v>
      </c>
      <c r="B42" s="13" t="s">
        <v>228</v>
      </c>
      <c r="C42" s="13" t="s">
        <v>229</v>
      </c>
      <c r="D42" s="13" t="s">
        <v>44</v>
      </c>
      <c r="E42" s="13" t="s">
        <v>75</v>
      </c>
      <c r="F42" s="13" t="s">
        <v>213</v>
      </c>
      <c r="G42" s="14">
        <v>3</v>
      </c>
      <c r="H42" s="13" t="s">
        <v>76</v>
      </c>
      <c r="I42" s="13" t="s">
        <v>77</v>
      </c>
      <c r="J42" s="14"/>
      <c r="K42" s="14">
        <v>6.5</v>
      </c>
      <c r="L42" s="14">
        <v>10.5</v>
      </c>
      <c r="M42" s="14">
        <v>4</v>
      </c>
      <c r="N42" s="14"/>
      <c r="O42" s="13"/>
      <c r="P42" s="13" t="s">
        <v>230</v>
      </c>
      <c r="Q42" s="14">
        <v>5.35</v>
      </c>
      <c r="R42" s="14"/>
      <c r="S42" s="10"/>
      <c r="T42" s="14"/>
      <c r="U42" s="13" t="s">
        <v>231</v>
      </c>
      <c r="V42" s="15" t="s">
        <v>75</v>
      </c>
      <c r="W42" s="15" t="str">
        <f t="shared" si="0"/>
        <v>2854108</v>
      </c>
    </row>
    <row r="43" spans="1:23" ht="15" customHeight="1" x14ac:dyDescent="0.25">
      <c r="A43" s="13" t="s">
        <v>41</v>
      </c>
      <c r="B43" s="13" t="s">
        <v>232</v>
      </c>
      <c r="C43" s="13" t="s">
        <v>233</v>
      </c>
      <c r="D43" s="13" t="s">
        <v>44</v>
      </c>
      <c r="E43" s="13" t="s">
        <v>82</v>
      </c>
      <c r="F43" s="13" t="s">
        <v>213</v>
      </c>
      <c r="G43" s="14">
        <v>3</v>
      </c>
      <c r="H43" s="13" t="s">
        <v>83</v>
      </c>
      <c r="I43" s="13" t="s">
        <v>77</v>
      </c>
      <c r="J43" s="14"/>
      <c r="K43" s="14">
        <v>6.5</v>
      </c>
      <c r="L43" s="14">
        <v>10.5</v>
      </c>
      <c r="M43" s="14">
        <v>4</v>
      </c>
      <c r="N43" s="14"/>
      <c r="O43" s="13"/>
      <c r="P43" s="13" t="s">
        <v>234</v>
      </c>
      <c r="Q43" s="14">
        <v>6.25</v>
      </c>
      <c r="R43" s="14"/>
      <c r="S43" s="10"/>
      <c r="T43" s="14"/>
      <c r="U43" s="13" t="s">
        <v>235</v>
      </c>
      <c r="V43" s="15" t="s">
        <v>82</v>
      </c>
      <c r="W43" s="15" t="str">
        <f t="shared" si="0"/>
        <v>2855107</v>
      </c>
    </row>
    <row r="44" spans="1:23" ht="15" customHeight="1" x14ac:dyDescent="0.25">
      <c r="A44" s="13" t="s">
        <v>41</v>
      </c>
      <c r="B44" s="13" t="s">
        <v>236</v>
      </c>
      <c r="C44" s="13" t="s">
        <v>237</v>
      </c>
      <c r="D44" s="13" t="s">
        <v>44</v>
      </c>
      <c r="E44" s="13" t="s">
        <v>45</v>
      </c>
      <c r="F44" s="13" t="s">
        <v>238</v>
      </c>
      <c r="G44" s="14">
        <v>2</v>
      </c>
      <c r="H44" s="13" t="s">
        <v>47</v>
      </c>
      <c r="I44" s="13" t="s">
        <v>48</v>
      </c>
      <c r="J44" s="14"/>
      <c r="K44" s="14">
        <v>10.25</v>
      </c>
      <c r="L44" s="14">
        <v>12.5</v>
      </c>
      <c r="M44" s="14">
        <v>7</v>
      </c>
      <c r="N44" s="14"/>
      <c r="O44" s="13"/>
      <c r="P44" s="13" t="s">
        <v>239</v>
      </c>
      <c r="Q44" s="14">
        <v>25</v>
      </c>
      <c r="R44" s="14"/>
      <c r="S44" s="10"/>
      <c r="T44" s="14"/>
      <c r="U44" s="13" t="s">
        <v>240</v>
      </c>
      <c r="V44" s="15" t="s">
        <v>51</v>
      </c>
      <c r="W44" s="15" t="str">
        <f t="shared" si="0"/>
        <v>2850409</v>
      </c>
    </row>
    <row r="45" spans="1:23" ht="15" customHeight="1" x14ac:dyDescent="0.25">
      <c r="A45" s="13" t="s">
        <v>41</v>
      </c>
      <c r="B45" s="13" t="s">
        <v>241</v>
      </c>
      <c r="C45" s="13" t="s">
        <v>242</v>
      </c>
      <c r="D45" s="13" t="s">
        <v>44</v>
      </c>
      <c r="E45" s="13" t="s">
        <v>54</v>
      </c>
      <c r="F45" s="13" t="s">
        <v>238</v>
      </c>
      <c r="G45" s="14">
        <v>2</v>
      </c>
      <c r="H45" s="13" t="s">
        <v>55</v>
      </c>
      <c r="I45" s="13" t="s">
        <v>48</v>
      </c>
      <c r="J45" s="14"/>
      <c r="K45" s="14">
        <v>10.25</v>
      </c>
      <c r="L45" s="14">
        <v>12.5</v>
      </c>
      <c r="M45" s="14">
        <v>8</v>
      </c>
      <c r="N45" s="14"/>
      <c r="O45" s="13"/>
      <c r="P45" s="13" t="s">
        <v>243</v>
      </c>
      <c r="Q45" s="14">
        <v>27.35</v>
      </c>
      <c r="R45" s="14"/>
      <c r="S45" s="10"/>
      <c r="T45" s="14"/>
      <c r="U45" s="13" t="s">
        <v>244</v>
      </c>
      <c r="V45" s="15" t="s">
        <v>58</v>
      </c>
      <c r="W45" s="15" t="str">
        <f t="shared" si="0"/>
        <v>2851408</v>
      </c>
    </row>
    <row r="46" spans="1:23" ht="15" customHeight="1" x14ac:dyDescent="0.25">
      <c r="A46" s="13" t="s">
        <v>41</v>
      </c>
      <c r="B46" s="13" t="s">
        <v>245</v>
      </c>
      <c r="C46" s="13" t="s">
        <v>246</v>
      </c>
      <c r="D46" s="13" t="s">
        <v>44</v>
      </c>
      <c r="E46" s="13" t="s">
        <v>61</v>
      </c>
      <c r="F46" s="13" t="s">
        <v>238</v>
      </c>
      <c r="G46" s="14">
        <v>2</v>
      </c>
      <c r="H46" s="13" t="s">
        <v>62</v>
      </c>
      <c r="I46" s="13" t="s">
        <v>48</v>
      </c>
      <c r="J46" s="14"/>
      <c r="K46" s="14">
        <v>10.25</v>
      </c>
      <c r="L46" s="14">
        <v>12.5</v>
      </c>
      <c r="M46" s="14">
        <v>9</v>
      </c>
      <c r="N46" s="14"/>
      <c r="O46" s="13"/>
      <c r="P46" s="13" t="s">
        <v>247</v>
      </c>
      <c r="Q46" s="14">
        <v>31.59</v>
      </c>
      <c r="R46" s="14"/>
      <c r="S46" s="10"/>
      <c r="T46" s="14"/>
      <c r="U46" s="13" t="s">
        <v>248</v>
      </c>
      <c r="V46" s="15" t="s">
        <v>65</v>
      </c>
      <c r="W46" s="15" t="str">
        <f t="shared" si="0"/>
        <v>2852407</v>
      </c>
    </row>
    <row r="47" spans="1:23" ht="15" customHeight="1" x14ac:dyDescent="0.25">
      <c r="A47" s="13" t="s">
        <v>41</v>
      </c>
      <c r="B47" s="13" t="s">
        <v>249</v>
      </c>
      <c r="C47" s="13" t="s">
        <v>250</v>
      </c>
      <c r="D47" s="13" t="s">
        <v>44</v>
      </c>
      <c r="E47" s="13" t="s">
        <v>68</v>
      </c>
      <c r="F47" s="13" t="s">
        <v>238</v>
      </c>
      <c r="G47" s="14">
        <v>2</v>
      </c>
      <c r="H47" s="13" t="s">
        <v>69</v>
      </c>
      <c r="I47" s="13" t="s">
        <v>48</v>
      </c>
      <c r="J47" s="14"/>
      <c r="K47" s="14">
        <v>10.25</v>
      </c>
      <c r="L47" s="14">
        <v>12.5</v>
      </c>
      <c r="M47" s="14">
        <v>9</v>
      </c>
      <c r="N47" s="14"/>
      <c r="O47" s="13"/>
      <c r="P47" s="13" t="s">
        <v>251</v>
      </c>
      <c r="Q47" s="14">
        <v>31.59</v>
      </c>
      <c r="R47" s="14"/>
      <c r="S47" s="10"/>
      <c r="T47" s="14"/>
      <c r="U47" s="13" t="s">
        <v>252</v>
      </c>
      <c r="V47" s="15" t="s">
        <v>72</v>
      </c>
      <c r="W47" s="15" t="str">
        <f t="shared" si="0"/>
        <v>2853406</v>
      </c>
    </row>
    <row r="48" spans="1:23" ht="15" customHeight="1" x14ac:dyDescent="0.25">
      <c r="A48" s="13" t="s">
        <v>41</v>
      </c>
      <c r="B48" s="13" t="s">
        <v>253</v>
      </c>
      <c r="C48" s="13" t="s">
        <v>254</v>
      </c>
      <c r="D48" s="13" t="s">
        <v>44</v>
      </c>
      <c r="E48" s="13" t="s">
        <v>75</v>
      </c>
      <c r="F48" s="13" t="s">
        <v>238</v>
      </c>
      <c r="G48" s="14">
        <v>3</v>
      </c>
      <c r="H48" s="13" t="s">
        <v>76</v>
      </c>
      <c r="I48" s="13" t="s">
        <v>77</v>
      </c>
      <c r="J48" s="14"/>
      <c r="K48" s="14">
        <v>6.5</v>
      </c>
      <c r="L48" s="14">
        <v>10.5</v>
      </c>
      <c r="M48" s="14">
        <v>4</v>
      </c>
      <c r="N48" s="14"/>
      <c r="O48" s="13"/>
      <c r="P48" s="13" t="s">
        <v>255</v>
      </c>
      <c r="Q48" s="14">
        <v>5.35</v>
      </c>
      <c r="R48" s="14"/>
      <c r="S48" s="10"/>
      <c r="T48" s="14"/>
      <c r="U48" s="13" t="s">
        <v>256</v>
      </c>
      <c r="V48" s="15" t="s">
        <v>75</v>
      </c>
      <c r="W48" s="15" t="str">
        <f t="shared" si="0"/>
        <v>2854405</v>
      </c>
    </row>
    <row r="49" spans="1:23" ht="15" customHeight="1" x14ac:dyDescent="0.25">
      <c r="A49" s="13" t="s">
        <v>41</v>
      </c>
      <c r="B49" s="13" t="s">
        <v>257</v>
      </c>
      <c r="C49" s="13" t="s">
        <v>258</v>
      </c>
      <c r="D49" s="13" t="s">
        <v>44</v>
      </c>
      <c r="E49" s="13" t="s">
        <v>82</v>
      </c>
      <c r="F49" s="13" t="s">
        <v>238</v>
      </c>
      <c r="G49" s="14">
        <v>3</v>
      </c>
      <c r="H49" s="13" t="s">
        <v>83</v>
      </c>
      <c r="I49" s="13" t="s">
        <v>77</v>
      </c>
      <c r="J49" s="14"/>
      <c r="K49" s="14">
        <v>6.5</v>
      </c>
      <c r="L49" s="14">
        <v>10.5</v>
      </c>
      <c r="M49" s="14">
        <v>4</v>
      </c>
      <c r="N49" s="14"/>
      <c r="O49" s="13"/>
      <c r="P49" s="13" t="s">
        <v>259</v>
      </c>
      <c r="Q49" s="14">
        <v>6.25</v>
      </c>
      <c r="R49" s="14"/>
      <c r="S49" s="10"/>
      <c r="T49" s="14"/>
      <c r="U49" s="13" t="s">
        <v>260</v>
      </c>
      <c r="V49" s="15" t="s">
        <v>82</v>
      </c>
      <c r="W49" s="15" t="str">
        <f t="shared" si="0"/>
        <v>2855404</v>
      </c>
    </row>
  </sheetData>
  <autoFilter ref="A1:W1203"/>
  <phoneticPr fontId="1" type="noConversion"/>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3</vt:i4>
      </vt:variant>
    </vt:vector>
  </HeadingPairs>
  <TitlesOfParts>
    <vt:vector size="3" baseType="lpstr">
      <vt:lpstr>Sheet1</vt:lpstr>
      <vt:lpstr>master reason list</vt:lpstr>
      <vt:lpstr>Sheet2</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石梦霞</dc:creator>
  <cp:lastModifiedBy>石梦霞</cp:lastModifiedBy>
  <dcterms:created xsi:type="dcterms:W3CDTF">2017-08-31T03:10:26Z</dcterms:created>
  <dcterms:modified xsi:type="dcterms:W3CDTF">2019-10-25T06:18:51Z</dcterms:modified>
</cp:coreProperties>
</file>