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18" r:id="rId5"/>
  </pivotCaches>
</workbook>
</file>

<file path=xl/calcChain.xml><?xml version="1.0" encoding="utf-8"?>
<calcChain xmlns="http://schemas.openxmlformats.org/spreadsheetml/2006/main">
  <c r="P8" i="1" l="1"/>
  <c r="O8" i="1"/>
  <c r="P7" i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<sst xmlns="http://schemas.openxmlformats.org/spreadsheetml/2006/main" count="76" uniqueCount="48">
  <si>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</si>
  <si>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</si>
  <si>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</si>
  <si>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</si>
  <si>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</si>
  <si>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</si>
  <si>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</si>
  <si>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</si>
  <si>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</si>
  <si>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</si>
  <si>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</si>
  <si>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</si>
  <si>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</si>
  <si>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</si>
  <si>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</si>
  <si>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</si>
  <si>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</si>
  <si>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</si>
  <si>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</si>
  <si>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</si>
  <si>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</si>
  <si>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17191023-000-051</t>
  </si>
  <si>
    <t>457804069 SHORT SHIP FEE</t>
  </si>
  <si>
    <t>110582047-1</t>
  </si>
  <si>
    <t>SHORT</t>
  </si>
  <si>
    <t>JULY'25</t>
  </si>
  <si>
    <t>CB2501440</t>
  </si>
  <si>
    <t>17191023-000-052</t>
  </si>
  <si>
    <t>457807339 SHORT SHIP FEE</t>
  </si>
  <si>
    <t>110583480-1</t>
  </si>
  <si>
    <t>35137197-000-001</t>
  </si>
  <si>
    <t>457994656 SHORT SHIP FEE</t>
  </si>
  <si>
    <t>110659665-1</t>
  </si>
  <si>
    <t>13429956-000-001</t>
  </si>
  <si>
    <t>458118534 SHORT SHIP FEE</t>
  </si>
  <si>
    <t>110705957-1</t>
  </si>
  <si>
    <t>17191023-000-034</t>
  </si>
  <si>
    <t>458149580 SHORT SHIP FEE</t>
  </si>
  <si>
    <t>110717894-1</t>
  </si>
  <si>
    <t>17191023-000-059</t>
  </si>
  <si>
    <t>458190671 SHORT SHIP FEE</t>
  </si>
  <si>
    <t>110733416-1</t>
  </si>
  <si>
    <t>Row Labels</t>
  </si>
  <si>
    <t>Sum of Total</t>
  </si>
  <si>
    <t>Grand Total</t>
  </si>
  <si>
    <t>WIN</t>
  </si>
  <si>
    <t>HHL</t>
  </si>
  <si>
    <t>BATH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</si>
</sst>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60.022047106482" createdVersion="4" refreshedVersion="4" minRefreshableVersion="3" recordCount="7">
  <cacheSource type="worksheet">
    <worksheetSource ref="A1:U8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7-06T00:00:00" maxDate="2025-07-15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7804069" maxValue="458190671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SemiMixedTypes="0" containsNonDate="0" containsDate="1" containsString="0" minDate="2025-07-03T00:00:00" maxDate="2025-07-13T00:00:00"/>
    </cacheField>
    <cacheField name="Quantity" numFmtId="3">
      <sharedItems containsSemiMixedTypes="0" containsString="0" containsNumber="1" containsInteger="1" minValue="1" maxValue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20" maxValue="-20"/>
    </cacheField>
    <cacheField name="Reason" numFmtId="0">
      <sharedItems/>
    </cacheField>
    <cacheField name="Location" numFmtId="0">
      <sharedItems/>
    </cacheField>
    <cacheField name="Division" numFmtId="0">
      <sharedItems count="4">
        <s v=""/>
        <s v="WIN"/>
        <s v="HHL"/>
        <s v="BATH"/>
      </sharedItems>
    </cacheField>
    <cacheField name="Check #" numFmtId="0">
      <sharedItems containsSemiMixedTypes="0" containsString="0" containsNumber="1" containsInteger="1" minValue="401178" maxValue="401178"/>
    </cacheField>
    <cacheField name="Check Date" numFmtId="14">
      <sharedItems containsSemiMixedTypes="0" containsNonDate="0" containsDate="1" containsString="0" minDate="2025-07-17T00:00:00" maxDate="2025-07-18T00:00:00"/>
    </cacheField>
    <cacheField name="AR#" numFmtId="0">
      <sharedItems containsSemiMixedTypes="0" containsString="0" containsNumber="1" containsInteger="1" minValue="255245" maxValue="25524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s v="Adjustments"/>
    <d v="2025-07-06T00:00:00"/>
    <s v="17191023-000-051"/>
    <s v="457804069 SHORT SHIP FEE"/>
    <n v="457804069"/>
    <m/>
    <s v="110582047-1"/>
    <m/>
    <m/>
    <d v="2025-07-03T00:00:00"/>
    <n v="1"/>
    <m/>
    <n v="-20"/>
    <s v="SHORT"/>
    <s v="SD2"/>
    <x v="0"/>
    <n v="401178"/>
    <d v="2025-07-17T00:00:00"/>
    <n v="255245"/>
    <s v="JULY'25"/>
    <s v="CB2501440"/>
  </r>
  <r>
    <s v="Adjustments"/>
    <d v="2025-07-06T00:00:00"/>
    <s v="17191023-000-052"/>
    <s v="457807339 SHORT SHIP FEE"/>
    <n v="457807339"/>
    <m/>
    <s v="110583480-1"/>
    <m/>
    <m/>
    <d v="2025-07-03T00:00:00"/>
    <n v="1"/>
    <m/>
    <n v="-20"/>
    <s v="SHORT"/>
    <s v="SD2"/>
    <x v="0"/>
    <n v="401178"/>
    <d v="2025-07-17T00:00:00"/>
    <n v="255245"/>
    <s v="JULY'25"/>
    <s v="CB2501440"/>
  </r>
  <r>
    <s v="Adjustments"/>
    <d v="2025-07-14T00:00:00"/>
    <s v="35137197-000-001"/>
    <s v="457994656 SHORT SHIP FEE"/>
    <n v="457994656"/>
    <m/>
    <s v="110659665-1"/>
    <m/>
    <m/>
    <d v="2025-07-07T00:00:00"/>
    <n v="1"/>
    <m/>
    <n v="-20"/>
    <s v="SHORT"/>
    <s v="SD2"/>
    <x v="1"/>
    <n v="401178"/>
    <d v="2025-07-17T00:00:00"/>
    <n v="255245"/>
    <s v="JULY'25"/>
    <s v="CB2501440"/>
  </r>
  <r>
    <s v="Adjustments"/>
    <d v="2025-07-12T00:00:00"/>
    <s v="13429956-000-001"/>
    <s v="458118534 SHORT SHIP FEE"/>
    <n v="458118534"/>
    <m/>
    <s v="110705957-1"/>
    <m/>
    <m/>
    <d v="2025-07-10T00:00:00"/>
    <n v="1"/>
    <m/>
    <n v="-20"/>
    <s v="SHORT"/>
    <s v="SD2"/>
    <x v="2"/>
    <n v="401178"/>
    <d v="2025-07-17T00:00:00"/>
    <n v="255245"/>
    <s v="JULY'25"/>
    <s v="CB2501440"/>
  </r>
  <r>
    <s v="Adjustments"/>
    <d v="2025-07-14T00:00:00"/>
    <s v="17191023-000-034"/>
    <s v="458149580 SHORT SHIP FEE"/>
    <n v="458149580"/>
    <m/>
    <s v="110717894-1"/>
    <m/>
    <m/>
    <d v="2025-07-11T00:00:00"/>
    <n v="1"/>
    <m/>
    <n v="-20"/>
    <s v="SHORT"/>
    <s v="SD2"/>
    <x v="3"/>
    <n v="401178"/>
    <d v="2025-07-17T00:00:00"/>
    <n v="255245"/>
    <s v="JULY'25"/>
    <s v="CB2501440"/>
  </r>
  <r>
    <s v="Adjustments"/>
    <d v="2025-07-14T00:00:00"/>
    <s v="17191023-000-059"/>
    <s v="458149580 SHORT SHIP FEE"/>
    <n v="458149580"/>
    <m/>
    <s v="110717894-1"/>
    <m/>
    <m/>
    <d v="2025-07-11T00:00:00"/>
    <n v="1"/>
    <m/>
    <n v="-20"/>
    <s v="SHORT"/>
    <s v="SD2"/>
    <x v="3"/>
    <n v="401178"/>
    <d v="2025-07-17T00:00:00"/>
    <n v="255245"/>
    <s v="JULY'25"/>
    <s v="CB2501440"/>
  </r>
  <r>
    <s v="Adjustments"/>
    <d v="2025-07-14T00:00:00"/>
    <s v="17191023-000-059"/>
    <s v="458190671 SHORT SHIP FEE"/>
    <n v="458190671"/>
    <m/>
    <s v="110733416-1"/>
    <m/>
    <m/>
    <d v="2025-07-12T00:00:00"/>
    <n v="1"/>
    <m/>
    <n v="-20"/>
    <s v="SHORT"/>
    <s v="SD2"/>
    <x v="3"/>
    <n v="401178"/>
    <d v="2025-07-17T00:00:00"/>
    <n v="255245"/>
    <s v="JULY'25"/>
    <s v="CB25014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J14:K19" firstHeaderRow="1" firstDataRow="1" firstDataCol="1"/>
  <pivotFields count="21">
    <pivotField showAll="0" defaultSubtotal="0"/>
    <pivotField numFmtId="15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5" showAll="0" defaultSubtotal="0"/>
    <pivotField showAll="0" defaultSubtotal="0"/>
    <pivotField showAll="0" defaultSubtotal="0"/>
    <pivotField dataField="1" numFmtId="8" showAll="0" defaultSubtotal="0"/>
    <pivotField showAll="0"/>
    <pivotField showAll="0" defaultSubtotal="0"/>
    <pivotField axis="axisRow" showAll="0" defaultSubtotal="0">
      <items count="4">
        <item x="0"/>
        <item x="1"/>
        <item x="2"/>
        <item x="3"/>
      </items>
    </pivotField>
    <pivotField showAll="0" defaultSubtotal="0"/>
    <pivotField numFmtId="14" showAll="0" defaultSubtotal="0"/>
    <pivotField showAll="0" defaultSubtotal="0"/>
    <pivotField showAll="0" defaultSubtotal="0"/>
    <pivotField showAll="0" defaultSubtotal="0"/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Total" fld="12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tabSelected="1" workbookViewId="0">
      <selection activeCell="J14" sqref="J14:K19"/>
    </sheetView>
  </sheetViews>
  <sheetFormatPr defaultRowHeight="15" x14ac:dyDescent="0.25"/>
  <cols>
    <col min="10" max="10" width="13.140625" bestFit="1" customWidth="1"/>
    <col min="11" max="11" width="12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45844</v>
      </c>
      <c r="C2" s="14" t="s">
        <v>21</v>
      </c>
      <c r="D2" s="14" t="s">
        <v>22</v>
      </c>
      <c r="E2" s="14">
        <v>457804069</v>
      </c>
      <c r="F2" s="15"/>
      <c r="G2" s="14" t="s">
        <v>23</v>
      </c>
      <c r="H2" s="14"/>
      <c r="I2" s="14"/>
      <c r="J2" s="13">
        <v>45841</v>
      </c>
      <c r="K2" s="16">
        <v>1</v>
      </c>
      <c r="L2" s="17"/>
      <c r="M2" s="17">
        <v>-20</v>
      </c>
      <c r="N2" s="18" t="s">
        <v>24</v>
      </c>
      <c r="O2" s="19" t="str">
        <f>VLOOKUP(G2,'[1]Sales Order List(Item Level)'!$A:$C,3,FALSE)</f>
        <v>SD2</v>
      </c>
      <c r="P2" s="20" t="str">
        <f>VLOOKUP(G2,'[1]Sales Order List(Item Level)'!$A:$C,2,FALSE)</f>
        <v/>
      </c>
      <c r="Q2" s="18">
        <v>401178</v>
      </c>
      <c r="R2" s="21">
        <v>45855</v>
      </c>
      <c r="S2" s="18">
        <v>255245</v>
      </c>
      <c r="T2" s="18" t="s">
        <v>25</v>
      </c>
      <c r="U2" s="18" t="s">
        <v>26</v>
      </c>
    </row>
    <row r="3" spans="1:21" ht="14.25" customHeight="1" x14ac:dyDescent="0.25">
      <c r="A3" s="12" t="s">
        <v>20</v>
      </c>
      <c r="B3" s="13">
        <v>45844</v>
      </c>
      <c r="C3" s="14" t="s">
        <v>27</v>
      </c>
      <c r="D3" s="14" t="s">
        <v>28</v>
      </c>
      <c r="E3" s="14">
        <v>457807339</v>
      </c>
      <c r="F3" s="15"/>
      <c r="G3" s="14" t="s">
        <v>29</v>
      </c>
      <c r="H3" s="14"/>
      <c r="I3" s="14"/>
      <c r="J3" s="13">
        <v>45841</v>
      </c>
      <c r="K3" s="16">
        <v>1</v>
      </c>
      <c r="L3" s="17"/>
      <c r="M3" s="17">
        <v>-20</v>
      </c>
      <c r="N3" s="18" t="s">
        <v>24</v>
      </c>
      <c r="O3" s="19" t="str">
        <f>VLOOKUP(G3,'[1]Sales Order List(Item Level)'!$A:$C,3,FALSE)</f>
        <v>SD2</v>
      </c>
      <c r="P3" s="20" t="str">
        <f>VLOOKUP(G3,'[1]Sales Order List(Item Level)'!$A:$C,2,FALSE)</f>
        <v/>
      </c>
      <c r="Q3" s="18">
        <v>401178</v>
      </c>
      <c r="R3" s="21">
        <v>45855</v>
      </c>
      <c r="S3" s="18">
        <v>255245</v>
      </c>
      <c r="T3" s="18" t="s">
        <v>25</v>
      </c>
      <c r="U3" s="18" t="s">
        <v>26</v>
      </c>
    </row>
    <row r="4" spans="1:21" ht="13.5" customHeight="1" x14ac:dyDescent="0.25">
      <c r="A4" s="12" t="s">
        <v>20</v>
      </c>
      <c r="B4" s="13">
        <v>45852</v>
      </c>
      <c r="C4" s="14" t="s">
        <v>30</v>
      </c>
      <c r="D4" s="14" t="s">
        <v>31</v>
      </c>
      <c r="E4" s="14">
        <v>457994656</v>
      </c>
      <c r="F4" s="15"/>
      <c r="G4" s="14" t="s">
        <v>32</v>
      </c>
      <c r="H4" s="14"/>
      <c r="I4" s="14"/>
      <c r="J4" s="13">
        <v>45845</v>
      </c>
      <c r="K4" s="16">
        <v>1</v>
      </c>
      <c r="L4" s="17"/>
      <c r="M4" s="17">
        <v>-20</v>
      </c>
      <c r="N4" s="18" t="s">
        <v>24</v>
      </c>
      <c r="O4" s="19" t="str">
        <f>VLOOKUP(G4,'[1]Sales Order List(Item Level)'!$A:$C,3,FALSE)</f>
        <v>SD2</v>
      </c>
      <c r="P4" s="19" t="str">
        <f>VLOOKUP(G4,'[1]Sales Order List(Item Level)'!$A:$C,2,FALSE)</f>
        <v>WIN</v>
      </c>
      <c r="Q4" s="18">
        <v>401178</v>
      </c>
      <c r="R4" s="21">
        <v>45855</v>
      </c>
      <c r="S4" s="18">
        <v>255245</v>
      </c>
      <c r="T4" s="18" t="s">
        <v>25</v>
      </c>
      <c r="U4" s="18" t="s">
        <v>26</v>
      </c>
    </row>
    <row r="5" spans="1:21" ht="13.5" customHeight="1" x14ac:dyDescent="0.25">
      <c r="A5" s="12" t="s">
        <v>20</v>
      </c>
      <c r="B5" s="13">
        <v>45850</v>
      </c>
      <c r="C5" s="14" t="s">
        <v>33</v>
      </c>
      <c r="D5" s="14" t="s">
        <v>34</v>
      </c>
      <c r="E5" s="14">
        <v>458118534</v>
      </c>
      <c r="F5" s="15"/>
      <c r="G5" s="14" t="s">
        <v>35</v>
      </c>
      <c r="H5" s="14"/>
      <c r="I5" s="14"/>
      <c r="J5" s="13">
        <v>45848</v>
      </c>
      <c r="K5" s="16">
        <v>1</v>
      </c>
      <c r="L5" s="17"/>
      <c r="M5" s="17">
        <v>-20</v>
      </c>
      <c r="N5" s="18" t="s">
        <v>24</v>
      </c>
      <c r="O5" s="19" t="str">
        <f>VLOOKUP(G5,'[1]Sales Order List(Item Level)'!$A:$C,3,FALSE)</f>
        <v>SD2</v>
      </c>
      <c r="P5" s="19" t="str">
        <f>VLOOKUP(G5,'[1]Sales Order List(Item Level)'!$A:$C,2,FALSE)</f>
        <v>HHL</v>
      </c>
      <c r="Q5" s="18">
        <v>401178</v>
      </c>
      <c r="R5" s="21">
        <v>45855</v>
      </c>
      <c r="S5" s="18">
        <v>255245</v>
      </c>
      <c r="T5" s="18" t="s">
        <v>25</v>
      </c>
      <c r="U5" s="18" t="s">
        <v>26</v>
      </c>
    </row>
    <row r="6" spans="1:21" ht="13.5" customHeight="1" x14ac:dyDescent="0.25">
      <c r="A6" s="12" t="s">
        <v>20</v>
      </c>
      <c r="B6" s="13">
        <v>45852</v>
      </c>
      <c r="C6" s="14" t="s">
        <v>36</v>
      </c>
      <c r="D6" s="14" t="s">
        <v>37</v>
      </c>
      <c r="E6" s="14">
        <v>458149580</v>
      </c>
      <c r="F6" s="15"/>
      <c r="G6" s="14" t="s">
        <v>38</v>
      </c>
      <c r="H6" s="14"/>
      <c r="I6" s="14"/>
      <c r="J6" s="13">
        <v>45849</v>
      </c>
      <c r="K6" s="16">
        <v>1</v>
      </c>
      <c r="L6" s="17"/>
      <c r="M6" s="17">
        <v>-20</v>
      </c>
      <c r="N6" s="18" t="s">
        <v>24</v>
      </c>
      <c r="O6" s="19" t="str">
        <f>VLOOKUP(G6,'[1]Sales Order List(Item Level)'!$A:$C,3,FALSE)</f>
        <v>SD2</v>
      </c>
      <c r="P6" s="19" t="str">
        <f>VLOOKUP(G6,'[1]Sales Order List(Item Level)'!$A:$C,2,FALSE)</f>
        <v>BATH</v>
      </c>
      <c r="Q6" s="18">
        <v>401178</v>
      </c>
      <c r="R6" s="21">
        <v>45855</v>
      </c>
      <c r="S6" s="18">
        <v>255245</v>
      </c>
      <c r="T6" s="18" t="s">
        <v>25</v>
      </c>
      <c r="U6" s="18" t="s">
        <v>26</v>
      </c>
    </row>
    <row r="7" spans="1:21" ht="13.5" customHeight="1" x14ac:dyDescent="0.25">
      <c r="A7" s="12" t="s">
        <v>20</v>
      </c>
      <c r="B7" s="13">
        <v>45852</v>
      </c>
      <c r="C7" s="14" t="s">
        <v>39</v>
      </c>
      <c r="D7" s="14" t="s">
        <v>37</v>
      </c>
      <c r="E7" s="14">
        <v>458149580</v>
      </c>
      <c r="F7" s="15"/>
      <c r="G7" s="14" t="s">
        <v>38</v>
      </c>
      <c r="H7" s="14"/>
      <c r="I7" s="14"/>
      <c r="J7" s="13">
        <v>45849</v>
      </c>
      <c r="K7" s="16">
        <v>1</v>
      </c>
      <c r="L7" s="17"/>
      <c r="M7" s="17">
        <v>-20</v>
      </c>
      <c r="N7" s="18" t="s">
        <v>24</v>
      </c>
      <c r="O7" s="19" t="str">
        <f>VLOOKUP(G7,'[1]Sales Order List(Item Level)'!$A:$C,3,FALSE)</f>
        <v>SD2</v>
      </c>
      <c r="P7" s="19" t="str">
        <f>VLOOKUP(G7,'[1]Sales Order List(Item Level)'!$A:$C,2,FALSE)</f>
        <v>BATH</v>
      </c>
      <c r="Q7" s="18">
        <v>401178</v>
      </c>
      <c r="R7" s="21">
        <v>45855</v>
      </c>
      <c r="S7" s="18">
        <v>255245</v>
      </c>
      <c r="T7" s="18" t="s">
        <v>25</v>
      </c>
      <c r="U7" s="18" t="s">
        <v>26</v>
      </c>
    </row>
    <row r="8" spans="1:21" ht="14.25" customHeight="1" x14ac:dyDescent="0.25">
      <c r="A8" s="12" t="s">
        <v>20</v>
      </c>
      <c r="B8" s="13">
        <v>45852</v>
      </c>
      <c r="C8" s="14" t="s">
        <v>39</v>
      </c>
      <c r="D8" s="14" t="s">
        <v>40</v>
      </c>
      <c r="E8" s="14">
        <v>458190671</v>
      </c>
      <c r="F8" s="15"/>
      <c r="G8" s="14" t="s">
        <v>41</v>
      </c>
      <c r="H8" s="14"/>
      <c r="I8" s="14"/>
      <c r="J8" s="13">
        <v>45850</v>
      </c>
      <c r="K8" s="16">
        <v>1</v>
      </c>
      <c r="L8" s="17"/>
      <c r="M8" s="17">
        <v>-20</v>
      </c>
      <c r="N8" s="18" t="s">
        <v>24</v>
      </c>
      <c r="O8" s="19" t="str">
        <f>VLOOKUP(G8,'[1]Sales Order List(Item Level)'!$A:$C,3,FALSE)</f>
        <v>SD2</v>
      </c>
      <c r="P8" s="19" t="str">
        <f>VLOOKUP(G8,'[1]Sales Order List(Item Level)'!$A:$C,2,FALSE)</f>
        <v>BATH</v>
      </c>
      <c r="Q8" s="18">
        <v>401178</v>
      </c>
      <c r="R8" s="21">
        <v>45855</v>
      </c>
      <c r="S8" s="18">
        <v>255245</v>
      </c>
      <c r="T8" s="18" t="s">
        <v>25</v>
      </c>
      <c r="U8" s="18" t="s">
        <v>26</v>
      </c>
    </row>
    <row r="14" spans="1:21" x14ac:dyDescent="0.25">
      <c r="J14" s="24" t="s">
        <v>42</v>
      </c>
      <c r="K14" t="s">
        <v>43</v>
      </c>
    </row>
    <row r="15" spans="1:21" x14ac:dyDescent="0.25">
      <c r="J15" s="22"/>
      <c r="K15" s="23">
        <v>-40</v>
      </c>
    </row>
    <row r="16" spans="1:21" x14ac:dyDescent="0.25">
      <c r="J16" s="22" t="s">
        <v>45</v>
      </c>
      <c r="K16" s="23">
        <v>-20</v>
      </c>
    </row>
    <row r="17" spans="10:11" x14ac:dyDescent="0.25">
      <c r="J17" s="22" t="s">
        <v>46</v>
      </c>
      <c r="K17" s="23">
        <v>-20</v>
      </c>
    </row>
    <row r="18" spans="10:11" x14ac:dyDescent="0.25">
      <c r="J18" s="22" t="s">
        <v>47</v>
      </c>
      <c r="K18" s="23">
        <v>-60</v>
      </c>
    </row>
    <row r="19" spans="10:11" x14ac:dyDescent="0.25">
      <c r="J19" s="22" t="s">
        <v>44</v>
      </c>
      <c r="K19" s="23">
        <v>-140</v>
      </c>
    </row>
  </sheetData>
  <conditionalFormatting sqref="E1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2025-07-22T07:32:04Z</dcterms:modified>
</cp:coreProperties>
</file>