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  <pivotCaches>
    <pivotCache cacheId="5" r:id="rId5"/>
  </pivotCaches>
</workbook>
</file>

<file path=xl/calcChain.xml><?xml version="1.0" encoding="utf-8"?>
<calcChain xmlns="http://schemas.openxmlformats.org/spreadsheetml/2006/main">
  <c r="O6" i="1" l="1"/>
  <c r="N6" i="1"/>
  <c r="O5" i="1"/>
  <c r="N5" i="1"/>
  <c r="O4" i="1"/>
  <c r="N4" i="1"/>
  <c r="O3" i="1"/>
  <c r="N3" i="1"/>
  <c r="O2" i="1"/>
  <c r="N2" i="1"/>
</calcChain>
</file>

<file path=xl/sharedStrings.xml><?xml version="1.0" encoding="utf-8"?>
<sst xmlns="http://schemas.openxmlformats.org/spreadsheetml/2006/main" count="70" uniqueCount="52">
  <si>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</si>
  <si>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</si>
  <si>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</si>
  <si>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</si>
  <si>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</si>
  <si>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</si>
  <si>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</si>
  <si>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</si>
  <si>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</si>
  <si>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</si>
  <si>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</si>
  <si>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</si>
  <si>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</si>
  <si>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</si>
  <si>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</si>
  <si>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</si>
  <si>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</si>
  <si>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</si>
  <si>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</si>
  <si>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</si>
  <si>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</si>
  <si>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18078887-000-000</t>
  </si>
  <si>
    <t>Expected 16lbs, 27x17x6; Billed  26lbs, 28x21x15; Trkg Num: 1Z59A1W60320442407 | 455819141</t>
  </si>
  <si>
    <t>109811585-1</t>
  </si>
  <si>
    <t>S73979309</t>
  </si>
  <si>
    <t>FPF20-0401</t>
  </si>
  <si>
    <t>FREIGHT</t>
  </si>
  <si>
    <t>JULY'25</t>
  </si>
  <si>
    <t>CB2501341</t>
  </si>
  <si>
    <t>Expected 16lbs, 27x17x6; Billed  26lbs, 28x21x15; Trkg Num: 1Z59A1W60328551730 | 455970449</t>
  </si>
  <si>
    <t>109871425-1</t>
  </si>
  <si>
    <t>S73993680</t>
  </si>
  <si>
    <t>30985541-000-003</t>
  </si>
  <si>
    <t>Expected 7lbs, 17x13x8; Billed  11lbs, 22x18x9; Trkg Num: 1Z59A1W60301364564 | 455783908</t>
  </si>
  <si>
    <t>109815987-2</t>
  </si>
  <si>
    <t>S73980648</t>
  </si>
  <si>
    <t>MZK10-262</t>
  </si>
  <si>
    <t>22972351-000-004</t>
  </si>
  <si>
    <t>Expected 9lbs, 20x13x8; Billed  12lbs, 21x18x11; Trkg Num: 1Z59A1W60302094818 | 456216907</t>
  </si>
  <si>
    <t>109972032-1</t>
  </si>
  <si>
    <t>S74016828</t>
  </si>
  <si>
    <t>ID10-1508</t>
  </si>
  <si>
    <t>22779124-000-003</t>
  </si>
  <si>
    <t>Expected Dim Weight 13lbs, 19x14x8; Billed  26lbs, 19x13x8; Trkg Num: 1Z59A1W6YW25928126 | 456236209</t>
  </si>
  <si>
    <t>109978282-1</t>
  </si>
  <si>
    <t>S74018893</t>
  </si>
  <si>
    <t>ID10-1219</t>
  </si>
  <si>
    <t>Row Labels</t>
  </si>
  <si>
    <t>Sum of Total</t>
  </si>
  <si>
    <t>Grand Total</t>
  </si>
  <si>
    <t>FUR</t>
  </si>
  <si>
    <t>YOUT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</si>
</sst>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46.950774305558" createdVersion="4" refreshedVersion="4" minRefreshableVersion="3" recordCount="5">
  <cacheSource type="worksheet">
    <worksheetSource ref="A1:T6" sheet="Sheet1"/>
  </cacheSource>
  <cacheFields count="20">
    <cacheField name="Line Type" numFmtId="0">
      <sharedItems/>
    </cacheField>
    <cacheField name="Invoice Date" numFmtId="15">
      <sharedItems containsSemiMixedTypes="0" containsNonDate="0" containsDate="1" containsString="0" minDate="2025-06-01T00:00:00" maxDate="2025-06-16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5783908" maxValue="456236209"/>
    </cacheField>
    <cacheField name="PO Order #" numFmtId="0">
      <sharedItems/>
    </cacheField>
    <cacheField name="TRACKING" numFmtId="0">
      <sharedItems/>
    </cacheField>
    <cacheField name="Supplier SKU" numFmtId="0">
      <sharedItems/>
    </cacheField>
    <cacheField name="Order Date" numFmtId="15">
      <sharedItems containsSemiMixedTypes="0" containsNonDate="0" containsDate="1" containsString="0" minDate="2025-05-22T00:00:00" maxDate="2025-05-30T00:00:00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minValue="-13.06" maxValue="-1.57"/>
    </cacheField>
    <cacheField name="Reason" numFmtId="0">
      <sharedItems/>
    </cacheField>
    <cacheField name="Location" numFmtId="0">
      <sharedItems/>
    </cacheField>
    <cacheField name="Division" numFmtId="0">
      <sharedItems count="2">
        <s v="FUR"/>
        <s v="YOUT"/>
      </sharedItems>
    </cacheField>
    <cacheField name="Check #" numFmtId="0">
      <sharedItems containsSemiMixedTypes="0" containsString="0" containsNumber="1" containsInteger="1" minValue="397510" maxValue="397510"/>
    </cacheField>
    <cacheField name="Check Date" numFmtId="14">
      <sharedItems containsSemiMixedTypes="0" containsNonDate="0" containsDate="1" containsString="0" minDate="2025-07-02T00:00:00" maxDate="2025-07-03T00:00:00"/>
    </cacheField>
    <cacheField name="AR#" numFmtId="0">
      <sharedItems containsSemiMixedTypes="0" containsString="0" containsNumber="1" containsInteger="1" minValue="253691" maxValue="253691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">
  <r>
    <s v="Adjustments"/>
    <d v="2025-06-08T00:00:00"/>
    <s v="18078887-000-000"/>
    <s v="Expected 16lbs, 27x17x6; Billed  26lbs, 28x21x15; Trkg Num: 1Z59A1W60320442407 | 455819141"/>
    <n v="455819141"/>
    <s v="109811585-1"/>
    <s v="S73979309"/>
    <s v="FPF20-0401"/>
    <d v="2025-05-22T00:00:00"/>
    <m/>
    <m/>
    <n v="-2.2799999999999998"/>
    <s v="FREIGHT"/>
    <s v="SD3"/>
    <x v="0"/>
    <n v="397510"/>
    <d v="2025-07-02T00:00:00"/>
    <n v="253691"/>
    <s v="JULY'25"/>
    <s v="CB2501341"/>
  </r>
  <r>
    <s v="Adjustments"/>
    <d v="2025-06-01T00:00:00"/>
    <s v="18078887-000-000"/>
    <s v="Expected 16lbs, 27x17x6; Billed  26lbs, 28x21x15; Trkg Num: 1Z59A1W60328551730 | 455970449"/>
    <n v="455970449"/>
    <s v="109871425-1"/>
    <s v="S73993680"/>
    <s v="FPF20-0401"/>
    <d v="2025-05-25T00:00:00"/>
    <m/>
    <m/>
    <n v="-1.57"/>
    <s v="FREIGHT"/>
    <s v="SD3"/>
    <x v="0"/>
    <n v="397510"/>
    <d v="2025-07-02T00:00:00"/>
    <n v="253691"/>
    <s v="JULY'25"/>
    <s v="CB2501341"/>
  </r>
  <r>
    <s v="Adjustments"/>
    <d v="2025-06-01T00:00:00"/>
    <s v="30985541-000-003"/>
    <s v="Expected 7lbs, 17x13x8; Billed  11lbs, 22x18x9; Trkg Num: 1Z59A1W60301364564 | 455783908"/>
    <n v="455783908"/>
    <s v="109815987-2"/>
    <s v="S73980648"/>
    <s v="MZK10-262"/>
    <d v="2025-05-22T00:00:00"/>
    <m/>
    <m/>
    <n v="-2.0099999999999998"/>
    <s v="FREIGHT"/>
    <s v="SD3"/>
    <x v="1"/>
    <n v="397510"/>
    <d v="2025-07-02T00:00:00"/>
    <n v="253691"/>
    <s v="JULY'25"/>
    <s v="CB2501341"/>
  </r>
  <r>
    <s v="Adjustments"/>
    <d v="2025-06-15T00:00:00"/>
    <s v="22972351-000-004"/>
    <s v="Expected 9lbs, 20x13x8; Billed  12lbs, 21x18x11; Trkg Num: 1Z59A1W60302094818 | 456216907"/>
    <n v="456216907"/>
    <s v="109972032-1"/>
    <s v="S74016828"/>
    <s v="ID10-1508"/>
    <d v="2025-05-28T00:00:00"/>
    <m/>
    <m/>
    <n v="-1.98"/>
    <s v="FREIGHT"/>
    <s v="SD3"/>
    <x v="1"/>
    <n v="397510"/>
    <d v="2025-07-02T00:00:00"/>
    <n v="253691"/>
    <s v="JULY'25"/>
    <s v="CB2501341"/>
  </r>
  <r>
    <s v="Adjustments"/>
    <d v="2025-06-08T00:00:00"/>
    <s v="22779124-000-003"/>
    <s v="Expected Dim Weight 13lbs, 19x14x8; Billed  26lbs, 19x13x8; Trkg Num: 1Z59A1W6YW25928126 | 456236209"/>
    <n v="456236209"/>
    <s v="109978282-1"/>
    <s v="S74018893"/>
    <s v="ID10-1219"/>
    <d v="2025-05-29T00:00:00"/>
    <m/>
    <m/>
    <n v="-13.06"/>
    <s v="FREIGHT"/>
    <s v="SD3"/>
    <x v="1"/>
    <n v="397510"/>
    <d v="2025-07-02T00:00:00"/>
    <n v="253691"/>
    <s v="JULY'25"/>
    <s v="CB25013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10:J13" firstHeaderRow="1" firstDataRow="1" firstDataCol="1"/>
  <pivotFields count="20">
    <pivotField showAll="0"/>
    <pivotField numFmtId="15"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4"/>
  </rowFields>
  <rowItems count="3">
    <i>
      <x/>
    </i>
    <i>
      <x v="1"/>
    </i>
    <i t="grand">
      <x/>
    </i>
  </rowItems>
  <colItems count="1">
    <i/>
  </colItems>
  <dataFields count="1">
    <dataField name="Sum of Total" fld="11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"/>
  <sheetViews>
    <sheetView tabSelected="1" workbookViewId="0">
      <selection activeCell="I10" sqref="I10:J13"/>
    </sheetView>
  </sheetViews>
  <sheetFormatPr defaultRowHeight="15" x14ac:dyDescent="0.25"/>
  <cols>
    <col min="9" max="9" width="13.140625" bestFit="1" customWidth="1"/>
    <col min="10" max="10" width="12" bestFit="1" customWidth="1"/>
  </cols>
  <sheetData>
    <row r="1" spans="1:20" s="9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8" t="s">
        <v>18</v>
      </c>
      <c r="T1" s="6" t="s">
        <v>19</v>
      </c>
    </row>
    <row r="2" spans="1:20" ht="13.5" customHeight="1" x14ac:dyDescent="0.25">
      <c r="A2" s="10" t="s">
        <v>20</v>
      </c>
      <c r="B2" s="11">
        <v>45816</v>
      </c>
      <c r="C2" s="12" t="s">
        <v>21</v>
      </c>
      <c r="D2" s="12" t="s">
        <v>22</v>
      </c>
      <c r="E2" s="12">
        <v>455819141</v>
      </c>
      <c r="F2" s="12" t="s">
        <v>23</v>
      </c>
      <c r="G2" s="12" t="s">
        <v>24</v>
      </c>
      <c r="H2" s="12" t="s">
        <v>25</v>
      </c>
      <c r="I2" s="11">
        <v>45799</v>
      </c>
      <c r="J2" s="13"/>
      <c r="K2" s="14"/>
      <c r="L2" s="14">
        <v>-2.2799999999999998</v>
      </c>
      <c r="M2" s="15" t="s">
        <v>26</v>
      </c>
      <c r="N2" s="15" t="str">
        <f>VLOOKUP(F2,'[1]Sales Order List(PO Level)'!$C:$E,2,FALSE)</f>
        <v>SD3</v>
      </c>
      <c r="O2" s="15" t="str">
        <f>VLOOKUP(F2,'[1]Sales Order List(PO Level)'!$C:$E,3,FALSE)</f>
        <v>FUR</v>
      </c>
      <c r="P2" s="15">
        <v>397510</v>
      </c>
      <c r="Q2" s="16">
        <v>45840</v>
      </c>
      <c r="R2" s="15">
        <v>253691</v>
      </c>
      <c r="S2" s="15" t="s">
        <v>27</v>
      </c>
      <c r="T2" s="15" t="s">
        <v>28</v>
      </c>
    </row>
    <row r="3" spans="1:20" ht="13.5" customHeight="1" x14ac:dyDescent="0.25">
      <c r="A3" s="10" t="s">
        <v>20</v>
      </c>
      <c r="B3" s="11">
        <v>45809</v>
      </c>
      <c r="C3" s="12" t="s">
        <v>21</v>
      </c>
      <c r="D3" s="12" t="s">
        <v>29</v>
      </c>
      <c r="E3" s="12">
        <v>455970449</v>
      </c>
      <c r="F3" s="12" t="s">
        <v>30</v>
      </c>
      <c r="G3" s="12" t="s">
        <v>31</v>
      </c>
      <c r="H3" s="12" t="s">
        <v>25</v>
      </c>
      <c r="I3" s="11">
        <v>45802</v>
      </c>
      <c r="J3" s="13"/>
      <c r="K3" s="14"/>
      <c r="L3" s="14">
        <v>-1.57</v>
      </c>
      <c r="M3" s="15" t="s">
        <v>26</v>
      </c>
      <c r="N3" s="15" t="str">
        <f>VLOOKUP(F3,'[1]Sales Order List(PO Level)'!$C:$E,2,FALSE)</f>
        <v>SD3</v>
      </c>
      <c r="O3" s="15" t="str">
        <f>VLOOKUP(F3,'[1]Sales Order List(PO Level)'!$C:$E,3,FALSE)</f>
        <v>FUR</v>
      </c>
      <c r="P3" s="15">
        <v>397510</v>
      </c>
      <c r="Q3" s="16">
        <v>45840</v>
      </c>
      <c r="R3" s="15">
        <v>253691</v>
      </c>
      <c r="S3" s="15" t="s">
        <v>27</v>
      </c>
      <c r="T3" s="15" t="s">
        <v>28</v>
      </c>
    </row>
    <row r="4" spans="1:20" ht="13.5" customHeight="1" x14ac:dyDescent="0.25">
      <c r="A4" s="10" t="s">
        <v>20</v>
      </c>
      <c r="B4" s="11">
        <v>45809</v>
      </c>
      <c r="C4" s="12" t="s">
        <v>32</v>
      </c>
      <c r="D4" s="12" t="s">
        <v>33</v>
      </c>
      <c r="E4" s="12">
        <v>455783908</v>
      </c>
      <c r="F4" s="12" t="s">
        <v>34</v>
      </c>
      <c r="G4" s="12" t="s">
        <v>35</v>
      </c>
      <c r="H4" s="12" t="s">
        <v>36</v>
      </c>
      <c r="I4" s="11">
        <v>45799</v>
      </c>
      <c r="J4" s="13"/>
      <c r="K4" s="14"/>
      <c r="L4" s="14">
        <v>-2.0099999999999998</v>
      </c>
      <c r="M4" s="15" t="s">
        <v>26</v>
      </c>
      <c r="N4" s="15" t="str">
        <f>VLOOKUP(F4,'[1]Sales Order List(PO Level)'!$C:$E,2,FALSE)</f>
        <v>SD3</v>
      </c>
      <c r="O4" s="15" t="str">
        <f>VLOOKUP(F4,'[1]Sales Order List(PO Level)'!$C:$E,3,FALSE)</f>
        <v>YOUT</v>
      </c>
      <c r="P4" s="15">
        <v>397510</v>
      </c>
      <c r="Q4" s="16">
        <v>45840</v>
      </c>
      <c r="R4" s="15">
        <v>253691</v>
      </c>
      <c r="S4" s="15" t="s">
        <v>27</v>
      </c>
      <c r="T4" s="15" t="s">
        <v>28</v>
      </c>
    </row>
    <row r="5" spans="1:20" ht="13.5" customHeight="1" x14ac:dyDescent="0.25">
      <c r="A5" s="10" t="s">
        <v>20</v>
      </c>
      <c r="B5" s="11">
        <v>45823</v>
      </c>
      <c r="C5" s="12" t="s">
        <v>37</v>
      </c>
      <c r="D5" s="12" t="s">
        <v>38</v>
      </c>
      <c r="E5" s="12">
        <v>456216907</v>
      </c>
      <c r="F5" s="12" t="s">
        <v>39</v>
      </c>
      <c r="G5" s="12" t="s">
        <v>40</v>
      </c>
      <c r="H5" s="12" t="s">
        <v>41</v>
      </c>
      <c r="I5" s="11">
        <v>45805</v>
      </c>
      <c r="J5" s="13"/>
      <c r="K5" s="14"/>
      <c r="L5" s="14">
        <v>-1.98</v>
      </c>
      <c r="M5" s="15" t="s">
        <v>26</v>
      </c>
      <c r="N5" s="15" t="str">
        <f>VLOOKUP(F5,'[1]Sales Order List(PO Level)'!$C:$E,2,FALSE)</f>
        <v>SD3</v>
      </c>
      <c r="O5" s="15" t="str">
        <f>VLOOKUP(F5,'[1]Sales Order List(PO Level)'!$C:$E,3,FALSE)</f>
        <v>YOUT</v>
      </c>
      <c r="P5" s="15">
        <v>397510</v>
      </c>
      <c r="Q5" s="16">
        <v>45840</v>
      </c>
      <c r="R5" s="15">
        <v>253691</v>
      </c>
      <c r="S5" s="15" t="s">
        <v>27</v>
      </c>
      <c r="T5" s="15" t="s">
        <v>28</v>
      </c>
    </row>
    <row r="6" spans="1:20" ht="14.25" customHeight="1" x14ac:dyDescent="0.25">
      <c r="A6" s="10" t="s">
        <v>20</v>
      </c>
      <c r="B6" s="11">
        <v>45816</v>
      </c>
      <c r="C6" s="12" t="s">
        <v>42</v>
      </c>
      <c r="D6" s="12" t="s">
        <v>43</v>
      </c>
      <c r="E6" s="12">
        <v>456236209</v>
      </c>
      <c r="F6" s="12" t="s">
        <v>44</v>
      </c>
      <c r="G6" s="12" t="s">
        <v>45</v>
      </c>
      <c r="H6" s="12" t="s">
        <v>46</v>
      </c>
      <c r="I6" s="11">
        <v>45806</v>
      </c>
      <c r="J6" s="13"/>
      <c r="K6" s="14"/>
      <c r="L6" s="14">
        <v>-13.06</v>
      </c>
      <c r="M6" s="15" t="s">
        <v>26</v>
      </c>
      <c r="N6" s="15" t="str">
        <f>VLOOKUP(F6,'[1]Sales Order List(PO Level)'!$C:$E,2,FALSE)</f>
        <v>SD3</v>
      </c>
      <c r="O6" s="15" t="str">
        <f>VLOOKUP(F6,'[1]Sales Order List(PO Level)'!$C:$E,3,FALSE)</f>
        <v>YOUT</v>
      </c>
      <c r="P6" s="15">
        <v>397510</v>
      </c>
      <c r="Q6" s="16">
        <v>45840</v>
      </c>
      <c r="R6" s="15">
        <v>253691</v>
      </c>
      <c r="S6" s="15" t="s">
        <v>27</v>
      </c>
      <c r="T6" s="15" t="s">
        <v>28</v>
      </c>
    </row>
    <row r="10" spans="1:20" x14ac:dyDescent="0.25">
      <c r="I10" s="19" t="s">
        <v>47</v>
      </c>
      <c r="J10" t="s">
        <v>48</v>
      </c>
    </row>
    <row r="11" spans="1:20" x14ac:dyDescent="0.25">
      <c r="I11" s="17" t="s">
        <v>50</v>
      </c>
      <c r="J11" s="18">
        <v>-3.8499999999999996</v>
      </c>
    </row>
    <row r="12" spans="1:20" x14ac:dyDescent="0.25">
      <c r="I12" s="17" t="s">
        <v>51</v>
      </c>
      <c r="J12" s="18">
        <v>-17.05</v>
      </c>
    </row>
    <row r="13" spans="1:20" x14ac:dyDescent="0.25">
      <c r="I13" s="17" t="s">
        <v>49</v>
      </c>
      <c r="J13" s="18">
        <v>-20.9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2025-07-09T05:49:10Z</dcterms:modified>
</cp:coreProperties>
</file>