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denghongxia\AppData\Local\Microsoft\Windows\INetCache\Content.Outlook\9MNNJJ4K\"/>
    </mc:Choice>
  </mc:AlternateContent>
  <xr:revisionPtr revIDLastSave="0" documentId="13_ncr:1_{7A4FD835-0FD9-4584-9AF1-EC065B4D07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" sheetId="2" r:id="rId1"/>
  </sheets>
  <definedNames>
    <definedName name="_xlnm._FilterDatabase" localSheetId="0" hidden="1">'1 '!$A$3:$V$19</definedName>
    <definedName name="_xlnm.Print_Area" localSheetId="0">'1 '!$A$1:$V$19</definedName>
    <definedName name="_xlnm.Print_Titles" localSheetId="0">'1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T18" i="2"/>
  <c r="R18" i="2"/>
  <c r="P18" i="2"/>
  <c r="J18" i="2"/>
  <c r="E18" i="2"/>
  <c r="C18" i="2"/>
  <c r="T17" i="2"/>
  <c r="R17" i="2"/>
  <c r="P17" i="2"/>
  <c r="J17" i="2"/>
  <c r="T16" i="2"/>
  <c r="R16" i="2"/>
  <c r="P16" i="2"/>
  <c r="J16" i="2"/>
  <c r="T15" i="2"/>
  <c r="T19" i="2" s="1"/>
  <c r="R15" i="2"/>
  <c r="R19" i="2" s="1"/>
  <c r="P15" i="2"/>
  <c r="P19" i="2" s="1"/>
  <c r="J15" i="2"/>
  <c r="J19" i="2" s="1"/>
  <c r="F14" i="2"/>
  <c r="F20" i="2" s="1"/>
  <c r="T13" i="2"/>
  <c r="R13" i="2"/>
  <c r="P13" i="2"/>
  <c r="J13" i="2"/>
  <c r="T12" i="2"/>
  <c r="R12" i="2"/>
  <c r="P12" i="2"/>
  <c r="J12" i="2"/>
  <c r="T11" i="2"/>
  <c r="R11" i="2"/>
  <c r="P11" i="2"/>
  <c r="J11" i="2"/>
  <c r="E11" i="2"/>
  <c r="T10" i="2"/>
  <c r="R10" i="2"/>
  <c r="P10" i="2"/>
  <c r="J10" i="2"/>
  <c r="T9" i="2"/>
  <c r="R9" i="2"/>
  <c r="P9" i="2"/>
  <c r="J9" i="2"/>
  <c r="T8" i="2"/>
  <c r="R8" i="2"/>
  <c r="P8" i="2"/>
  <c r="J8" i="2"/>
  <c r="T7" i="2"/>
  <c r="R7" i="2"/>
  <c r="P7" i="2"/>
  <c r="J7" i="2"/>
  <c r="T6" i="2"/>
  <c r="R6" i="2"/>
  <c r="P6" i="2"/>
  <c r="J6" i="2"/>
  <c r="T5" i="2"/>
  <c r="R5" i="2"/>
  <c r="P5" i="2"/>
  <c r="J5" i="2"/>
  <c r="T4" i="2"/>
  <c r="T14" i="2" s="1"/>
  <c r="R4" i="2"/>
  <c r="R14" i="2" s="1"/>
  <c r="R20" i="2" s="1"/>
  <c r="P4" i="2"/>
  <c r="J4" i="2"/>
  <c r="J14" i="2" s="1"/>
  <c r="C4" i="2"/>
  <c r="T20" i="2" l="1"/>
  <c r="J20" i="2"/>
  <c r="P14" i="2"/>
  <c r="P20" i="2"/>
</calcChain>
</file>

<file path=xl/sharedStrings.xml><?xml version="1.0" encoding="utf-8"?>
<sst xmlns="http://schemas.openxmlformats.org/spreadsheetml/2006/main" count="68" uniqueCount="38">
  <si>
    <t>E &amp; E CO.,LTD.
0321C-TJMAX-装箱安排</t>
  </si>
  <si>
    <t>客人PO#</t>
  </si>
  <si>
    <t>订单号
（工厂名称）</t>
  </si>
  <si>
    <t>厂方箱号</t>
  </si>
  <si>
    <t>箱数</t>
  </si>
  <si>
    <t>分销地</t>
  </si>
  <si>
    <t>款号</t>
  </si>
  <si>
    <t>每箱小计</t>
  </si>
  <si>
    <t>合计数量</t>
  </si>
  <si>
    <t>每箱尺寸
 (长X宽X高 CM)</t>
  </si>
  <si>
    <t>体积小计 CBM</t>
  </si>
  <si>
    <t>每箱毛重</t>
  </si>
  <si>
    <t>毛重小计(KG)</t>
  </si>
  <si>
    <t>每箱
净重</t>
  </si>
  <si>
    <t>净重小计(KG)</t>
  </si>
  <si>
    <t>装箱地点及联系人</t>
  </si>
  <si>
    <t>HM-AF-250123</t>
  </si>
  <si>
    <t>DC#882</t>
  </si>
  <si>
    <t>HG95G-4826,HG95G-4888</t>
  </si>
  <si>
    <t>DC#883</t>
  </si>
  <si>
    <t>DC#884</t>
  </si>
  <si>
    <t>DC#885</t>
  </si>
  <si>
    <t>DC#887</t>
  </si>
  <si>
    <t>DC#890</t>
  </si>
  <si>
    <t>HM-AF-250126</t>
  </si>
  <si>
    <t>HG95G-4771,HG95G-5037</t>
  </si>
  <si>
    <t>HG95G-4840</t>
  </si>
  <si>
    <t>40HQ-1</t>
  </si>
  <si>
    <t>EGSU9709781/EMCNYZ6394</t>
  </si>
  <si>
    <t>20GP-2</t>
  </si>
  <si>
    <t>MAGU2216204/EMCPAM2054</t>
  </si>
  <si>
    <t>TOTAL:1×40GP+1×20GP</t>
  </si>
  <si>
    <t>装箱说明及注意事项：</t>
  </si>
  <si>
    <t>1. 请根据订单类型、客人要求、装箱安排等参考随附--《集装箱装箱要求及提示》安排装箱。</t>
  </si>
  <si>
    <t xml:space="preserve">2. 请在货柜到达后8小时内装箱完毕且离厂，否则将产生100元/小时的待时费，如果因此延误船期，则所有额外费用由工厂承担。
</t>
  </si>
  <si>
    <t>EGSU9709781/EMCNYZ6394</t>
    <phoneticPr fontId="1" type="noConversion"/>
  </si>
  <si>
    <t>Container#</t>
    <phoneticPr fontId="1" type="noConversion"/>
  </si>
  <si>
    <t>MAGU2216204/EMCPAM2054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</si>
</sst>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¥-804]#,##0.00;[$¥-804]\-#,##0.00"/>
    <numFmt numFmtId="177" formatCode="0.0"/>
    <numFmt numFmtId="178" formatCode="[$-F800]dddd\,\ mmmm\ dd\,\ yyyy"/>
    <numFmt numFmtId="179" formatCode="[$-409]mmmmm;@"/>
    <numFmt numFmtId="180" formatCode="[$¥-804]#,##0.00"/>
    <numFmt numFmtId="181" formatCode="0.0_ "/>
    <numFmt numFmtId="182" formatCode="0.00_ "/>
    <numFmt numFmtId="183" formatCode="0_ "/>
    <numFmt numFmtId="184" formatCode="0.000_ "/>
  </numFmts>
  <fonts count="17">
    <font>
      <sz val="11"/>
      <color indexed="8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6"/>
      <name val="Microsoft YaHei"/>
      <charset val="134"/>
    </font>
    <font>
      <sz val="10"/>
      <name val="Arial"/>
      <family val="2"/>
    </font>
    <font>
      <b/>
      <sz val="10"/>
      <name val="Arial"/>
      <family val="2"/>
    </font>
    <font>
      <b/>
      <sz val="11"/>
      <name val="Microsoft YaHei"/>
      <charset val="134"/>
    </font>
    <font>
      <b/>
      <sz val="10"/>
      <name val="Microsoft YaHei"/>
      <charset val="134"/>
    </font>
    <font>
      <b/>
      <sz val="10"/>
      <color rgb="FFFF0000"/>
      <name val="Microsoft YaHei"/>
      <charset val="134"/>
    </font>
    <font>
      <sz val="10"/>
      <name val="Microsoft YaHei"/>
      <charset val="134"/>
    </font>
    <font>
      <b/>
      <sz val="10"/>
      <color theme="1"/>
      <name val="Microsoft YaHei"/>
      <charset val="134"/>
    </font>
    <font>
      <sz val="10"/>
      <color indexed="8"/>
      <name val="Microsoft YaHei"/>
      <charset val="134"/>
    </font>
    <font>
      <sz val="11"/>
      <color theme="1"/>
      <name val="宋体"/>
      <family val="3"/>
      <charset val="134"/>
      <scheme val="minor"/>
    </font>
    <font>
      <sz val="12"/>
      <name val="Garamond"/>
      <family val="1"/>
    </font>
    <font>
      <sz val="11"/>
      <color theme="1"/>
      <name val="宋体"/>
      <family val="3"/>
      <charset val="134"/>
    </font>
    <font>
      <sz val="10"/>
      <name val="Helv"/>
      <family val="2"/>
    </font>
    <font>
      <sz val="9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>
      <alignment vertical="center"/>
    </xf>
    <xf numFmtId="176" fontId="13" fillId="0" borderId="0" applyFont="0" applyFill="0" applyBorder="0" applyAlignment="0" applyProtection="0"/>
    <xf numFmtId="0" fontId="13" fillId="0" borderId="0"/>
    <xf numFmtId="176" fontId="13" fillId="0" borderId="0"/>
    <xf numFmtId="177" fontId="12" fillId="0" borderId="0"/>
    <xf numFmtId="178" fontId="12" fillId="0" borderId="0">
      <alignment vertical="center"/>
    </xf>
    <xf numFmtId="0" fontId="14" fillId="0" borderId="0"/>
    <xf numFmtId="179" fontId="12" fillId="0" borderId="0"/>
    <xf numFmtId="180" fontId="2" fillId="0" borderId="0"/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5" fillId="0" borderId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center" textRotation="255"/>
    </xf>
    <xf numFmtId="0" fontId="2" fillId="2" borderId="0" xfId="0" applyFont="1" applyFill="1" applyAlignme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181" fontId="2" fillId="2" borderId="0" xfId="0" applyNumberFormat="1" applyFont="1" applyFill="1" applyAlignment="1"/>
    <xf numFmtId="182" fontId="2" fillId="2" borderId="0" xfId="0" applyNumberFormat="1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Alignment="1"/>
    <xf numFmtId="183" fontId="4" fillId="2" borderId="3" xfId="0" applyNumberFormat="1" applyFont="1" applyFill="1" applyBorder="1" applyAlignment="1">
      <alignment horizontal="center" vertical="center" wrapText="1"/>
    </xf>
    <xf numFmtId="182" fontId="5" fillId="2" borderId="3" xfId="0" applyNumberFormat="1" applyFont="1" applyFill="1" applyBorder="1" applyAlignment="1">
      <alignment horizontal="center" vertical="center" wrapText="1"/>
    </xf>
    <xf numFmtId="183" fontId="6" fillId="2" borderId="3" xfId="0" applyNumberFormat="1" applyFont="1" applyFill="1" applyBorder="1" applyAlignment="1">
      <alignment horizontal="center" vertical="center" wrapText="1"/>
    </xf>
    <xf numFmtId="182" fontId="6" fillId="2" borderId="3" xfId="0" applyNumberFormat="1" applyFont="1" applyFill="1" applyBorder="1" applyAlignment="1">
      <alignment horizontal="center" vertical="center" wrapText="1"/>
    </xf>
    <xf numFmtId="182" fontId="6" fillId="2" borderId="3" xfId="0" applyNumberFormat="1" applyFont="1" applyFill="1" applyBorder="1" applyAlignment="1">
      <alignment horizontal="center" vertical="center"/>
    </xf>
    <xf numFmtId="182" fontId="7" fillId="2" borderId="5" xfId="0" applyNumberFormat="1" applyFont="1" applyFill="1" applyBorder="1" applyAlignment="1">
      <alignment horizontal="center" vertical="center" wrapText="1"/>
    </xf>
    <xf numFmtId="182" fontId="7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83" fontId="7" fillId="3" borderId="3" xfId="0" applyNumberFormat="1" applyFont="1" applyFill="1" applyBorder="1" applyAlignment="1">
      <alignment horizontal="center" vertical="center" wrapText="1"/>
    </xf>
    <xf numFmtId="182" fontId="7" fillId="3" borderId="3" xfId="0" applyNumberFormat="1" applyFont="1" applyFill="1" applyBorder="1" applyAlignment="1">
      <alignment horizontal="center" vertical="center" wrapText="1"/>
    </xf>
    <xf numFmtId="183" fontId="7" fillId="4" borderId="3" xfId="0" applyNumberFormat="1" applyFont="1" applyFill="1" applyBorder="1" applyAlignment="1">
      <alignment horizontal="center" vertical="center" wrapText="1"/>
    </xf>
    <xf numFmtId="182" fontId="7" fillId="4" borderId="3" xfId="0" applyNumberFormat="1" applyFont="1" applyFill="1" applyBorder="1" applyAlignment="1">
      <alignment horizontal="center" vertical="center" wrapText="1"/>
    </xf>
    <xf numFmtId="182" fontId="9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84" fontId="7" fillId="2" borderId="3" xfId="0" applyNumberFormat="1" applyFont="1" applyFill="1" applyBorder="1" applyAlignment="1">
      <alignment horizontal="center" vertical="center" wrapText="1"/>
    </xf>
    <xf numFmtId="182" fontId="11" fillId="3" borderId="3" xfId="0" applyNumberFormat="1" applyFont="1" applyFill="1" applyBorder="1" applyAlignment="1">
      <alignment horizontal="center" vertical="center" wrapText="1"/>
    </xf>
    <xf numFmtId="182" fontId="10" fillId="2" borderId="3" xfId="0" applyNumberFormat="1" applyFont="1" applyFill="1" applyBorder="1" applyAlignment="1">
      <alignment horizontal="center" vertical="center" wrapText="1"/>
    </xf>
    <xf numFmtId="182" fontId="11" fillId="4" borderId="3" xfId="0" applyNumberFormat="1" applyFont="1" applyFill="1" applyBorder="1" applyAlignment="1">
      <alignment horizontal="center" vertical="center" wrapText="1"/>
    </xf>
    <xf numFmtId="182" fontId="8" fillId="2" borderId="3" xfId="0" applyNumberFormat="1" applyFont="1" applyFill="1" applyBorder="1" applyAlignment="1">
      <alignment horizontal="center" vertical="center" wrapText="1"/>
    </xf>
    <xf numFmtId="182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textRotation="255"/>
    </xf>
    <xf numFmtId="183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82" fontId="3" fillId="2" borderId="2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82" fontId="6" fillId="2" borderId="3" xfId="0" applyNumberFormat="1" applyFont="1" applyFill="1" applyBorder="1" applyAlignment="1">
      <alignment horizontal="center" vertical="center" wrapText="1"/>
    </xf>
    <xf numFmtId="182" fontId="7" fillId="3" borderId="2" xfId="0" applyNumberFormat="1" applyFont="1" applyFill="1" applyBorder="1" applyAlignment="1">
      <alignment horizontal="center" vertical="center" wrapText="1"/>
    </xf>
    <xf numFmtId="182" fontId="8" fillId="4" borderId="2" xfId="0" applyNumberFormat="1" applyFont="1" applyFill="1" applyBorder="1" applyAlignment="1">
      <alignment horizontal="center" vertical="center" wrapText="1"/>
    </xf>
    <xf numFmtId="183" fontId="7" fillId="2" borderId="1" xfId="0" applyNumberFormat="1" applyFont="1" applyFill="1" applyBorder="1" applyAlignment="1">
      <alignment horizontal="center" vertical="center" wrapText="1"/>
    </xf>
    <xf numFmtId="182" fontId="7" fillId="2" borderId="5" xfId="0" applyNumberFormat="1" applyFont="1" applyFill="1" applyBorder="1" applyAlignment="1">
      <alignment horizontal="center" vertical="center" wrapText="1"/>
    </xf>
    <xf numFmtId="182" fontId="9" fillId="2" borderId="3" xfId="0" applyNumberFormat="1" applyFont="1" applyFill="1" applyBorder="1" applyAlignment="1">
      <alignment horizontal="center" vertical="center" wrapText="1"/>
    </xf>
    <xf numFmtId="183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183" fontId="7" fillId="2" borderId="4" xfId="0" applyNumberFormat="1" applyFont="1" applyFill="1" applyBorder="1" applyAlignment="1">
      <alignment horizontal="center" vertical="center"/>
    </xf>
    <xf numFmtId="183" fontId="7" fillId="2" borderId="6" xfId="0" applyNumberFormat="1" applyFont="1" applyFill="1" applyBorder="1" applyAlignment="1">
      <alignment horizontal="center" vertical="center"/>
    </xf>
    <xf numFmtId="183" fontId="7" fillId="2" borderId="7" xfId="0" applyNumberFormat="1" applyFont="1" applyFill="1" applyBorder="1" applyAlignment="1">
      <alignment horizontal="center" vertical="center"/>
    </xf>
    <xf numFmtId="183" fontId="7" fillId="2" borderId="6" xfId="0" applyNumberFormat="1" applyFont="1" applyFill="1" applyBorder="1" applyAlignment="1">
      <alignment horizontal="center" vertical="center" wrapText="1"/>
    </xf>
    <xf numFmtId="182" fontId="7" fillId="2" borderId="4" xfId="0" applyNumberFormat="1" applyFont="1" applyFill="1" applyBorder="1" applyAlignment="1">
      <alignment horizontal="center" vertical="center" wrapText="1"/>
    </xf>
    <xf numFmtId="182" fontId="7" fillId="2" borderId="6" xfId="0" applyNumberFormat="1" applyFont="1" applyFill="1" applyBorder="1" applyAlignment="1">
      <alignment horizontal="center" vertical="center" wrapText="1"/>
    </xf>
    <xf numFmtId="182" fontId="7" fillId="2" borderId="7" xfId="0" applyNumberFormat="1" applyFont="1" applyFill="1" applyBorder="1" applyAlignment="1">
      <alignment horizontal="center" vertical="center" wrapText="1"/>
    </xf>
    <xf numFmtId="183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15">
    <cellStyle name="Comma 2" xfId="1" xr:uid="{00000000-0005-0000-0000-000031000000}"/>
    <cellStyle name="Normal 10 2 3" xfId="2" xr:uid="{00000000-0005-0000-0000-000032000000}"/>
    <cellStyle name="Normal 15" xfId="3" xr:uid="{00000000-0005-0000-0000-000033000000}"/>
    <cellStyle name="Normal 18" xfId="4" xr:uid="{00000000-0005-0000-0000-000034000000}"/>
    <cellStyle name="Normal 2" xfId="5" xr:uid="{00000000-0005-0000-0000-000035000000}"/>
    <cellStyle name="Normal 2 2 2 2" xfId="6" xr:uid="{00000000-0005-0000-0000-000036000000}"/>
    <cellStyle name="Normal 2 2 3 2 2" xfId="7" xr:uid="{00000000-0005-0000-0000-000037000000}"/>
    <cellStyle name="Normal 60" xfId="8" xr:uid="{00000000-0005-0000-0000-000038000000}"/>
    <cellStyle name="Normal_Pet Bed Prices Costco San Diego 7-23-07" xfId="9" xr:uid="{00000000-0005-0000-0000-000039000000}"/>
    <cellStyle name="常规" xfId="0" builtinId="0"/>
    <cellStyle name="常规 2" xfId="10" xr:uid="{00000000-0005-0000-0000-00003A000000}"/>
    <cellStyle name="常规 3" xfId="11" xr:uid="{00000000-0005-0000-0000-00003B000000}"/>
    <cellStyle name="常规 9" xfId="12" xr:uid="{00000000-0005-0000-0000-00003C000000}"/>
    <cellStyle name="样式 1" xfId="13" xr:uid="{00000000-0005-0000-0000-00003D000000}"/>
    <cellStyle name="样式 1 8" xfId="14" xr:uid="{00000000-0005-0000-0000-00003E000000}"/>
  </cellStyles>
  <dxfs count="0"/>
  <tableStyles count="0" defaultTableStyle="TableStyleMedium9" defaultPivotStyle="PivotStyleLight16"/>
  <colors>
    <mruColors>
      <color rgb="FF99FF99"/>
      <color rgb="FFFF99CC"/>
      <color rgb="FFABF1D1"/>
      <color rgb="FFE2BACB"/>
      <color rgb="FFFF9999"/>
      <color rgb="FF99CC00"/>
      <color rgb="FF99FF66"/>
      <color rgb="FFFF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"/>
  <sheetViews>
    <sheetView tabSelected="1" zoomScale="55" zoomScaleNormal="55" zoomScaleSheetLayoutView="25" workbookViewId="0">
      <selection activeCell="H12" sqref="H12"/>
    </sheetView>
  </sheetViews>
  <sheetFormatPr defaultColWidth="9" defaultRowHeight="14.25"/>
  <cols>
    <col min="1" max="1" width="13.125" style="2" customWidth="1"/>
    <col min="2" max="2" width="19.375" style="3" customWidth="1"/>
    <col min="3" max="3" width="8.25" style="2" customWidth="1"/>
    <col min="4" max="4" width="1.625" style="2" customWidth="1"/>
    <col min="5" max="5" width="8.25" style="2" customWidth="1"/>
    <col min="6" max="6" width="12.5" style="2" customWidth="1"/>
    <col min="7" max="7" width="35.875" style="4" customWidth="1"/>
    <col min="8" max="8" width="34.375" style="5" customWidth="1"/>
    <col min="9" max="10" width="13" style="2" customWidth="1"/>
    <col min="11" max="11" width="9.75" style="6" customWidth="1"/>
    <col min="12" max="12" width="1.875" style="2" customWidth="1"/>
    <col min="13" max="13" width="8.625" style="2" customWidth="1"/>
    <col min="14" max="14" width="2" style="2" customWidth="1"/>
    <col min="15" max="15" width="9.125" style="2" customWidth="1"/>
    <col min="16" max="16" width="18.125" style="7" customWidth="1"/>
    <col min="17" max="17" width="11.75" style="7" customWidth="1"/>
    <col min="18" max="18" width="17.125" style="7" customWidth="1"/>
    <col min="19" max="19" width="9.75" style="2" customWidth="1"/>
    <col min="20" max="20" width="17.125" style="8" customWidth="1"/>
    <col min="21" max="21" width="23.5" style="2" customWidth="1"/>
    <col min="22" max="22" width="23" style="2" customWidth="1"/>
    <col min="23" max="24" width="17.25" style="9" customWidth="1"/>
    <col min="25" max="16384" width="9" style="9"/>
  </cols>
  <sheetData>
    <row r="1" spans="1:22" ht="51" customHeight="1">
      <c r="A1" s="35" t="s">
        <v>0</v>
      </c>
      <c r="B1" s="36"/>
      <c r="C1" s="37"/>
      <c r="D1" s="37"/>
      <c r="E1" s="37"/>
      <c r="F1" s="37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  <c r="R1" s="36"/>
      <c r="S1" s="36"/>
      <c r="T1" s="36"/>
      <c r="U1" s="36"/>
      <c r="V1" s="38"/>
    </row>
    <row r="2" spans="1:22" ht="22.5" customHeight="1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23"/>
      <c r="V2" s="24"/>
    </row>
    <row r="3" spans="1:22" s="1" customFormat="1" ht="39" customHeight="1">
      <c r="A3" s="12" t="s">
        <v>1</v>
      </c>
      <c r="B3" s="13" t="s">
        <v>2</v>
      </c>
      <c r="C3" s="39" t="s">
        <v>3</v>
      </c>
      <c r="D3" s="39"/>
      <c r="E3" s="39"/>
      <c r="F3" s="13" t="s">
        <v>4</v>
      </c>
      <c r="G3" s="14" t="s">
        <v>5</v>
      </c>
      <c r="H3" s="13" t="s">
        <v>6</v>
      </c>
      <c r="I3" s="13" t="s">
        <v>7</v>
      </c>
      <c r="J3" s="13" t="s">
        <v>8</v>
      </c>
      <c r="K3" s="39" t="s">
        <v>9</v>
      </c>
      <c r="L3" s="39"/>
      <c r="M3" s="39"/>
      <c r="N3" s="39"/>
      <c r="O3" s="39"/>
      <c r="P3" s="13" t="s">
        <v>10</v>
      </c>
      <c r="Q3" s="13" t="s">
        <v>11</v>
      </c>
      <c r="R3" s="13" t="s">
        <v>12</v>
      </c>
      <c r="S3" s="13" t="s">
        <v>13</v>
      </c>
      <c r="T3" s="13" t="s">
        <v>14</v>
      </c>
      <c r="U3" s="13" t="s">
        <v>36</v>
      </c>
      <c r="V3" s="25" t="s">
        <v>15</v>
      </c>
    </row>
    <row r="4" spans="1:22" s="1" customFormat="1" ht="22.5" customHeight="1">
      <c r="A4" s="47">
        <v>517910</v>
      </c>
      <c r="B4" s="51" t="s">
        <v>16</v>
      </c>
      <c r="C4" s="15">
        <f>E3+1</f>
        <v>1</v>
      </c>
      <c r="D4" s="16"/>
      <c r="E4" s="17">
        <v>81</v>
      </c>
      <c r="F4" s="17">
        <v>81</v>
      </c>
      <c r="G4" s="17" t="s">
        <v>17</v>
      </c>
      <c r="H4" s="16" t="s">
        <v>18</v>
      </c>
      <c r="I4" s="16">
        <v>2</v>
      </c>
      <c r="J4" s="16">
        <f t="shared" ref="J4:J13" si="0">I4*F4</f>
        <v>162</v>
      </c>
      <c r="K4" s="16">
        <v>103.7</v>
      </c>
      <c r="L4" s="16"/>
      <c r="M4" s="16">
        <v>12.2</v>
      </c>
      <c r="N4" s="16"/>
      <c r="O4" s="16">
        <v>86.1</v>
      </c>
      <c r="P4" s="16">
        <f t="shared" ref="P4:P13" si="1">K4*M4*O4/1000000*F4</f>
        <v>8.8232128739999975</v>
      </c>
      <c r="Q4" s="16">
        <v>15.3</v>
      </c>
      <c r="R4" s="16">
        <f t="shared" ref="R4:R13" si="2">Q4*F4</f>
        <v>1239.3</v>
      </c>
      <c r="S4" s="17">
        <v>12.83</v>
      </c>
      <c r="T4" s="16">
        <f t="shared" ref="T4:T13" si="3">S4*F4</f>
        <v>1039.23</v>
      </c>
      <c r="U4" s="16" t="s">
        <v>35</v>
      </c>
      <c r="V4" s="16"/>
    </row>
    <row r="5" spans="1:22" s="1" customFormat="1" ht="22.5" customHeight="1">
      <c r="A5" s="48"/>
      <c r="B5" s="52"/>
      <c r="C5" s="15">
        <v>1</v>
      </c>
      <c r="D5" s="16"/>
      <c r="E5" s="17">
        <v>32</v>
      </c>
      <c r="F5" s="17">
        <v>32</v>
      </c>
      <c r="G5" s="17" t="s">
        <v>19</v>
      </c>
      <c r="H5" s="16" t="s">
        <v>18</v>
      </c>
      <c r="I5" s="16">
        <v>2</v>
      </c>
      <c r="J5" s="16">
        <f t="shared" si="0"/>
        <v>64</v>
      </c>
      <c r="K5" s="16">
        <v>103.7</v>
      </c>
      <c r="L5" s="16"/>
      <c r="M5" s="16">
        <v>12.2</v>
      </c>
      <c r="N5" s="16"/>
      <c r="O5" s="16">
        <v>86.1</v>
      </c>
      <c r="P5" s="16">
        <f t="shared" si="1"/>
        <v>3.485713727999999</v>
      </c>
      <c r="Q5" s="16">
        <v>15.25</v>
      </c>
      <c r="R5" s="16">
        <f t="shared" si="2"/>
        <v>488</v>
      </c>
      <c r="S5" s="26">
        <v>12.83</v>
      </c>
      <c r="T5" s="16">
        <f t="shared" si="3"/>
        <v>410.56</v>
      </c>
      <c r="U5" s="16" t="s">
        <v>35</v>
      </c>
      <c r="V5" s="16"/>
    </row>
    <row r="6" spans="1:22" s="1" customFormat="1" ht="22.5" customHeight="1">
      <c r="A6" s="48"/>
      <c r="B6" s="52"/>
      <c r="C6" s="15">
        <v>1</v>
      </c>
      <c r="D6" s="16"/>
      <c r="E6" s="17">
        <v>14</v>
      </c>
      <c r="F6" s="17">
        <v>14</v>
      </c>
      <c r="G6" s="17" t="s">
        <v>20</v>
      </c>
      <c r="H6" s="16" t="s">
        <v>18</v>
      </c>
      <c r="I6" s="16">
        <v>2</v>
      </c>
      <c r="J6" s="16">
        <f t="shared" si="0"/>
        <v>28</v>
      </c>
      <c r="K6" s="16">
        <v>103.7</v>
      </c>
      <c r="L6" s="16"/>
      <c r="M6" s="16">
        <v>12.19</v>
      </c>
      <c r="N6" s="16"/>
      <c r="O6" s="16">
        <v>86.1</v>
      </c>
      <c r="P6" s="16">
        <f t="shared" si="1"/>
        <v>1.5237497562</v>
      </c>
      <c r="Q6" s="27">
        <v>15.382999999999999</v>
      </c>
      <c r="R6" s="16">
        <f t="shared" si="2"/>
        <v>215.36199999999999</v>
      </c>
      <c r="S6" s="17">
        <v>12.83</v>
      </c>
      <c r="T6" s="16">
        <f t="shared" si="3"/>
        <v>179.62</v>
      </c>
      <c r="U6" s="16" t="s">
        <v>35</v>
      </c>
      <c r="V6" s="16"/>
    </row>
    <row r="7" spans="1:22" s="1" customFormat="1" ht="22.5" customHeight="1">
      <c r="A7" s="48"/>
      <c r="B7" s="52"/>
      <c r="C7" s="15">
        <v>1</v>
      </c>
      <c r="D7" s="16"/>
      <c r="E7" s="17">
        <v>35</v>
      </c>
      <c r="F7" s="17">
        <v>35</v>
      </c>
      <c r="G7" s="17" t="s">
        <v>21</v>
      </c>
      <c r="H7" s="16" t="s">
        <v>18</v>
      </c>
      <c r="I7" s="16">
        <v>2</v>
      </c>
      <c r="J7" s="16">
        <f t="shared" si="0"/>
        <v>70</v>
      </c>
      <c r="K7" s="16">
        <v>103.7</v>
      </c>
      <c r="L7" s="16"/>
      <c r="M7" s="16">
        <v>12.2</v>
      </c>
      <c r="N7" s="16"/>
      <c r="O7" s="16">
        <v>86.1</v>
      </c>
      <c r="P7" s="16">
        <f t="shared" si="1"/>
        <v>3.8124993899999988</v>
      </c>
      <c r="Q7" s="16">
        <v>15.25</v>
      </c>
      <c r="R7" s="16">
        <f t="shared" si="2"/>
        <v>533.75</v>
      </c>
      <c r="S7" s="26">
        <v>12.83</v>
      </c>
      <c r="T7" s="16">
        <f t="shared" si="3"/>
        <v>449.05</v>
      </c>
      <c r="U7" s="16" t="s">
        <v>35</v>
      </c>
      <c r="V7" s="16"/>
    </row>
    <row r="8" spans="1:22" s="1" customFormat="1" ht="22.5" customHeight="1">
      <c r="A8" s="48"/>
      <c r="B8" s="52"/>
      <c r="C8" s="15">
        <v>1</v>
      </c>
      <c r="D8" s="16"/>
      <c r="E8" s="17">
        <v>63</v>
      </c>
      <c r="F8" s="17">
        <v>63</v>
      </c>
      <c r="G8" s="17" t="s">
        <v>22</v>
      </c>
      <c r="H8" s="16" t="s">
        <v>18</v>
      </c>
      <c r="I8" s="16">
        <v>2</v>
      </c>
      <c r="J8" s="16">
        <f t="shared" si="0"/>
        <v>126</v>
      </c>
      <c r="K8" s="16">
        <v>103.7</v>
      </c>
      <c r="L8" s="16"/>
      <c r="M8" s="16">
        <v>12.2</v>
      </c>
      <c r="N8" s="16"/>
      <c r="O8" s="16">
        <v>86.1</v>
      </c>
      <c r="P8" s="16">
        <f t="shared" si="1"/>
        <v>6.8624989019999978</v>
      </c>
      <c r="Q8" s="16">
        <v>15.25</v>
      </c>
      <c r="R8" s="16">
        <f t="shared" si="2"/>
        <v>960.75</v>
      </c>
      <c r="S8" s="26">
        <v>12.83</v>
      </c>
      <c r="T8" s="16">
        <f t="shared" si="3"/>
        <v>808.29</v>
      </c>
      <c r="U8" s="16" t="s">
        <v>35</v>
      </c>
      <c r="V8" s="16"/>
    </row>
    <row r="9" spans="1:22" s="1" customFormat="1" ht="22.5" customHeight="1">
      <c r="A9" s="49"/>
      <c r="B9" s="53"/>
      <c r="C9" s="15">
        <v>1</v>
      </c>
      <c r="D9" s="16"/>
      <c r="E9" s="17">
        <v>75</v>
      </c>
      <c r="F9" s="17">
        <v>75</v>
      </c>
      <c r="G9" s="17" t="s">
        <v>23</v>
      </c>
      <c r="H9" s="16" t="s">
        <v>18</v>
      </c>
      <c r="I9" s="16">
        <v>2</v>
      </c>
      <c r="J9" s="16">
        <f t="shared" si="0"/>
        <v>150</v>
      </c>
      <c r="K9" s="16">
        <v>103.7</v>
      </c>
      <c r="L9" s="16"/>
      <c r="M9" s="16">
        <v>12.2</v>
      </c>
      <c r="N9" s="16"/>
      <c r="O9" s="16">
        <v>86.1</v>
      </c>
      <c r="P9" s="16">
        <f t="shared" si="1"/>
        <v>8.1696415499999979</v>
      </c>
      <c r="Q9" s="16">
        <v>15.25</v>
      </c>
      <c r="R9" s="16">
        <f t="shared" si="2"/>
        <v>1143.75</v>
      </c>
      <c r="S9" s="26">
        <v>12.83</v>
      </c>
      <c r="T9" s="16">
        <f t="shared" si="3"/>
        <v>962.25</v>
      </c>
      <c r="U9" s="16" t="s">
        <v>35</v>
      </c>
      <c r="V9" s="16"/>
    </row>
    <row r="10" spans="1:22" s="1" customFormat="1" ht="22.5" customHeight="1">
      <c r="A10" s="47">
        <v>517913</v>
      </c>
      <c r="B10" s="51" t="s">
        <v>24</v>
      </c>
      <c r="C10" s="15">
        <v>1</v>
      </c>
      <c r="D10" s="16"/>
      <c r="E10" s="17">
        <v>65</v>
      </c>
      <c r="F10" s="17">
        <v>65</v>
      </c>
      <c r="G10" s="55" t="s">
        <v>17</v>
      </c>
      <c r="H10" s="16" t="s">
        <v>25</v>
      </c>
      <c r="I10" s="16">
        <v>2</v>
      </c>
      <c r="J10" s="16">
        <f t="shared" si="0"/>
        <v>130</v>
      </c>
      <c r="K10" s="16">
        <v>135.80000000000001</v>
      </c>
      <c r="L10" s="16"/>
      <c r="M10" s="16">
        <v>12.2</v>
      </c>
      <c r="N10" s="16"/>
      <c r="O10" s="16">
        <v>106.4</v>
      </c>
      <c r="P10" s="16">
        <f t="shared" si="1"/>
        <v>11.458152159999999</v>
      </c>
      <c r="Q10" s="16">
        <v>29.63</v>
      </c>
      <c r="R10" s="16">
        <f t="shared" si="2"/>
        <v>1925.95</v>
      </c>
      <c r="S10" s="26">
        <v>26.87</v>
      </c>
      <c r="T10" s="16">
        <f t="shared" si="3"/>
        <v>1746.55</v>
      </c>
      <c r="U10" s="16" t="s">
        <v>35</v>
      </c>
      <c r="V10" s="16"/>
    </row>
    <row r="11" spans="1:22" s="34" customFormat="1" ht="22.5" customHeight="1">
      <c r="A11" s="48"/>
      <c r="B11" s="52"/>
      <c r="C11" s="32">
        <v>66</v>
      </c>
      <c r="D11" s="31"/>
      <c r="E11" s="33">
        <f>E10+F11</f>
        <v>73</v>
      </c>
      <c r="F11" s="33">
        <v>8</v>
      </c>
      <c r="G11" s="56"/>
      <c r="H11" s="31" t="s">
        <v>26</v>
      </c>
      <c r="I11" s="31">
        <v>2</v>
      </c>
      <c r="J11" s="31">
        <f t="shared" si="0"/>
        <v>16</v>
      </c>
      <c r="K11" s="31">
        <v>166.3</v>
      </c>
      <c r="L11" s="31"/>
      <c r="M11" s="31">
        <v>12.25</v>
      </c>
      <c r="N11" s="31"/>
      <c r="O11" s="31">
        <v>116.2</v>
      </c>
      <c r="P11" s="31">
        <f t="shared" si="1"/>
        <v>1.8937578800000001</v>
      </c>
      <c r="Q11" s="31">
        <v>39.89</v>
      </c>
      <c r="R11" s="31">
        <f t="shared" si="2"/>
        <v>319.12</v>
      </c>
      <c r="S11" s="33">
        <v>36.44</v>
      </c>
      <c r="T11" s="31">
        <f t="shared" si="3"/>
        <v>291.52</v>
      </c>
      <c r="U11" s="31" t="s">
        <v>35</v>
      </c>
      <c r="V11" s="31"/>
    </row>
    <row r="12" spans="1:22" s="34" customFormat="1" ht="22.5" customHeight="1">
      <c r="A12" s="48"/>
      <c r="B12" s="52"/>
      <c r="C12" s="32">
        <v>1</v>
      </c>
      <c r="D12" s="31"/>
      <c r="E12" s="33">
        <v>21</v>
      </c>
      <c r="F12" s="33">
        <v>21</v>
      </c>
      <c r="G12" s="33" t="s">
        <v>20</v>
      </c>
      <c r="H12" s="31" t="s">
        <v>26</v>
      </c>
      <c r="I12" s="31">
        <v>2</v>
      </c>
      <c r="J12" s="31">
        <f t="shared" si="0"/>
        <v>42</v>
      </c>
      <c r="K12" s="31">
        <v>166.3</v>
      </c>
      <c r="L12" s="31"/>
      <c r="M12" s="31">
        <v>12.2</v>
      </c>
      <c r="N12" s="31"/>
      <c r="O12" s="31">
        <v>116.2</v>
      </c>
      <c r="P12" s="31">
        <f t="shared" si="1"/>
        <v>4.9508241719999999</v>
      </c>
      <c r="Q12" s="31">
        <v>39.89</v>
      </c>
      <c r="R12" s="31">
        <f t="shared" si="2"/>
        <v>837.69</v>
      </c>
      <c r="S12" s="33">
        <v>36.44</v>
      </c>
      <c r="T12" s="31">
        <f t="shared" si="3"/>
        <v>765.24</v>
      </c>
      <c r="U12" s="31" t="s">
        <v>35</v>
      </c>
      <c r="V12" s="31"/>
    </row>
    <row r="13" spans="1:22" s="1" customFormat="1" ht="22.5" customHeight="1">
      <c r="A13" s="49"/>
      <c r="B13" s="53"/>
      <c r="C13" s="15">
        <v>1</v>
      </c>
      <c r="D13" s="16"/>
      <c r="E13" s="17">
        <v>91</v>
      </c>
      <c r="F13" s="17">
        <v>91</v>
      </c>
      <c r="G13" s="17" t="s">
        <v>22</v>
      </c>
      <c r="H13" s="16" t="s">
        <v>25</v>
      </c>
      <c r="I13" s="16">
        <v>2</v>
      </c>
      <c r="J13" s="16">
        <f t="shared" si="0"/>
        <v>182</v>
      </c>
      <c r="K13" s="16">
        <v>135.80000000000001</v>
      </c>
      <c r="L13" s="16"/>
      <c r="M13" s="16">
        <v>12.2</v>
      </c>
      <c r="N13" s="16"/>
      <c r="O13" s="16">
        <v>106.4</v>
      </c>
      <c r="P13" s="16">
        <f t="shared" si="1"/>
        <v>16.041413024000001</v>
      </c>
      <c r="Q13" s="16">
        <v>29.63</v>
      </c>
      <c r="R13" s="16">
        <f t="shared" si="2"/>
        <v>2696.33</v>
      </c>
      <c r="S13" s="26">
        <v>26.87</v>
      </c>
      <c r="T13" s="16">
        <f t="shared" si="3"/>
        <v>2445.17</v>
      </c>
      <c r="U13" s="16" t="s">
        <v>35</v>
      </c>
      <c r="V13" s="16"/>
    </row>
    <row r="14" spans="1:22" s="1" customFormat="1" ht="22.5" customHeight="1">
      <c r="A14" s="18"/>
      <c r="B14" s="19" t="s">
        <v>27</v>
      </c>
      <c r="C14" s="19"/>
      <c r="D14" s="19"/>
      <c r="E14" s="19"/>
      <c r="F14" s="19">
        <f>SUM(F4:F13)</f>
        <v>485</v>
      </c>
      <c r="G14" s="40" t="s">
        <v>28</v>
      </c>
      <c r="H14" s="40"/>
      <c r="I14" s="19"/>
      <c r="J14" s="19">
        <f>SUM(J4:J13)</f>
        <v>970</v>
      </c>
      <c r="K14" s="19"/>
      <c r="L14" s="19"/>
      <c r="M14" s="19"/>
      <c r="N14" s="19"/>
      <c r="O14" s="19"/>
      <c r="P14" s="19">
        <f>SUM(P4:P13)</f>
        <v>67.021463436199994</v>
      </c>
      <c r="Q14" s="19"/>
      <c r="R14" s="19">
        <f>SUM(R4:R13)</f>
        <v>10360.002</v>
      </c>
      <c r="S14" s="19"/>
      <c r="T14" s="19">
        <f>SUM(T4:T13)</f>
        <v>9097.48</v>
      </c>
      <c r="U14" s="19"/>
      <c r="V14" s="28"/>
    </row>
    <row r="15" spans="1:22" s="1" customFormat="1" ht="22.5" customHeight="1">
      <c r="A15" s="50">
        <v>517913</v>
      </c>
      <c r="B15" s="52" t="s">
        <v>24</v>
      </c>
      <c r="C15" s="15">
        <v>1</v>
      </c>
      <c r="D15" s="16"/>
      <c r="E15" s="16">
        <v>23</v>
      </c>
      <c r="F15" s="16">
        <v>23</v>
      </c>
      <c r="G15" s="16" t="s">
        <v>21</v>
      </c>
      <c r="H15" s="16" t="s">
        <v>25</v>
      </c>
      <c r="I15" s="16">
        <v>2</v>
      </c>
      <c r="J15" s="16">
        <f>I15*F15</f>
        <v>46</v>
      </c>
      <c r="K15" s="16">
        <v>135.80000000000001</v>
      </c>
      <c r="L15" s="16"/>
      <c r="M15" s="16">
        <v>12.2</v>
      </c>
      <c r="N15" s="16"/>
      <c r="O15" s="16">
        <v>106.4</v>
      </c>
      <c r="P15" s="16">
        <f>K15*M15*O15/1000000*F15</f>
        <v>4.0544230719999996</v>
      </c>
      <c r="Q15" s="17">
        <v>29.63</v>
      </c>
      <c r="R15" s="16">
        <f>Q15*F15</f>
        <v>681.49</v>
      </c>
      <c r="S15" s="17">
        <v>26.87</v>
      </c>
      <c r="T15" s="29">
        <f>S15*F15</f>
        <v>618.01</v>
      </c>
      <c r="U15" s="16" t="s">
        <v>37</v>
      </c>
      <c r="V15" s="16"/>
    </row>
    <row r="16" spans="1:22" s="34" customFormat="1" ht="22.5" customHeight="1">
      <c r="A16" s="50"/>
      <c r="B16" s="52"/>
      <c r="C16" s="32">
        <v>1</v>
      </c>
      <c r="D16" s="31"/>
      <c r="E16" s="31">
        <v>10</v>
      </c>
      <c r="F16" s="31">
        <v>10</v>
      </c>
      <c r="G16" s="31" t="s">
        <v>22</v>
      </c>
      <c r="H16" s="31" t="s">
        <v>26</v>
      </c>
      <c r="I16" s="31">
        <v>2</v>
      </c>
      <c r="J16" s="31">
        <f>I16*F16</f>
        <v>20</v>
      </c>
      <c r="K16" s="31">
        <v>166.3</v>
      </c>
      <c r="L16" s="31"/>
      <c r="M16" s="31">
        <v>12.19</v>
      </c>
      <c r="N16" s="31"/>
      <c r="O16" s="31">
        <v>116.2</v>
      </c>
      <c r="P16" s="31">
        <f>K16*M16*O16/1000000*F16</f>
        <v>2.3556029140000003</v>
      </c>
      <c r="Q16" s="33">
        <v>41.158000000000001</v>
      </c>
      <c r="R16" s="31">
        <f>Q16*F16</f>
        <v>411.58000000000004</v>
      </c>
      <c r="S16" s="33">
        <v>36.44</v>
      </c>
      <c r="T16" s="31">
        <f>S16*F16</f>
        <v>364.4</v>
      </c>
      <c r="U16" s="31" t="s">
        <v>37</v>
      </c>
      <c r="V16" s="31"/>
    </row>
    <row r="17" spans="1:22" s="1" customFormat="1" ht="22.5" customHeight="1">
      <c r="A17" s="50"/>
      <c r="B17" s="52"/>
      <c r="C17" s="15">
        <v>1</v>
      </c>
      <c r="D17" s="16"/>
      <c r="E17" s="16">
        <v>71</v>
      </c>
      <c r="F17" s="16">
        <v>71</v>
      </c>
      <c r="G17" s="51" t="s">
        <v>23</v>
      </c>
      <c r="H17" s="16" t="s">
        <v>25</v>
      </c>
      <c r="I17" s="16">
        <v>2</v>
      </c>
      <c r="J17" s="16">
        <f>I17*F17</f>
        <v>142</v>
      </c>
      <c r="K17" s="16">
        <v>135.80000000000001</v>
      </c>
      <c r="L17" s="16"/>
      <c r="M17" s="16">
        <v>12.2</v>
      </c>
      <c r="N17" s="16"/>
      <c r="O17" s="16">
        <v>106.4</v>
      </c>
      <c r="P17" s="16">
        <f>K17*M17*O17/1000000*F17</f>
        <v>12.515827743999999</v>
      </c>
      <c r="Q17" s="17">
        <v>29.63</v>
      </c>
      <c r="R17" s="16">
        <f>Q17*F17</f>
        <v>2103.73</v>
      </c>
      <c r="S17" s="17">
        <v>26.87</v>
      </c>
      <c r="T17" s="29">
        <f>S17*F17</f>
        <v>1907.77</v>
      </c>
      <c r="U17" s="16" t="s">
        <v>37</v>
      </c>
      <c r="V17" s="16"/>
    </row>
    <row r="18" spans="1:22" s="34" customFormat="1" ht="22.5" customHeight="1">
      <c r="A18" s="50"/>
      <c r="B18" s="52"/>
      <c r="C18" s="32">
        <f>C17+F17</f>
        <v>72</v>
      </c>
      <c r="D18" s="31"/>
      <c r="E18" s="31">
        <f>E17+F18</f>
        <v>107</v>
      </c>
      <c r="F18" s="31">
        <v>36</v>
      </c>
      <c r="G18" s="53"/>
      <c r="H18" s="31" t="s">
        <v>26</v>
      </c>
      <c r="I18" s="31">
        <v>2</v>
      </c>
      <c r="J18" s="31">
        <f>I18*F18</f>
        <v>72</v>
      </c>
      <c r="K18" s="31">
        <v>166.3</v>
      </c>
      <c r="L18" s="31"/>
      <c r="M18" s="31">
        <v>12.2</v>
      </c>
      <c r="N18" s="31"/>
      <c r="O18" s="31">
        <v>116.2</v>
      </c>
      <c r="P18" s="31">
        <f>K18*M18*O18/1000000*F18</f>
        <v>8.4871271520000011</v>
      </c>
      <c r="Q18" s="33">
        <v>41.2</v>
      </c>
      <c r="R18" s="31">
        <f>Q18*F18</f>
        <v>1483.2</v>
      </c>
      <c r="S18" s="33">
        <v>36.44</v>
      </c>
      <c r="T18" s="31">
        <f>S18*F18</f>
        <v>1311.84</v>
      </c>
      <c r="U18" s="31" t="s">
        <v>37</v>
      </c>
      <c r="V18" s="31"/>
    </row>
    <row r="19" spans="1:22" s="1" customFormat="1" ht="22.5" customHeight="1">
      <c r="A19" s="20"/>
      <c r="B19" s="21" t="s">
        <v>29</v>
      </c>
      <c r="C19" s="21"/>
      <c r="D19" s="21"/>
      <c r="E19" s="21"/>
      <c r="F19" s="21">
        <f>SUM(F15:F18)</f>
        <v>140</v>
      </c>
      <c r="G19" s="41" t="s">
        <v>30</v>
      </c>
      <c r="H19" s="41"/>
      <c r="I19" s="21"/>
      <c r="J19" s="21">
        <f>SUM(J15:J18)</f>
        <v>280</v>
      </c>
      <c r="K19" s="21"/>
      <c r="L19" s="21"/>
      <c r="M19" s="21"/>
      <c r="N19" s="21"/>
      <c r="O19" s="21"/>
      <c r="P19" s="21">
        <f>SUM(P15:P18)</f>
        <v>27.412980881999999</v>
      </c>
      <c r="Q19" s="21"/>
      <c r="R19" s="21">
        <f>SUM(R15:R18)</f>
        <v>4680</v>
      </c>
      <c r="S19" s="21"/>
      <c r="T19" s="21">
        <f>SUM(T15:T18)</f>
        <v>4202.0199999999995</v>
      </c>
      <c r="U19" s="21"/>
      <c r="V19" s="30"/>
    </row>
    <row r="20" spans="1:22" ht="16.5">
      <c r="A20" s="42" t="s">
        <v>31</v>
      </c>
      <c r="B20" s="43"/>
      <c r="C20" s="16"/>
      <c r="D20" s="16"/>
      <c r="E20" s="16"/>
      <c r="F20" s="16">
        <f>F14+F19</f>
        <v>625</v>
      </c>
      <c r="G20" s="16"/>
      <c r="H20" s="16"/>
      <c r="I20" s="16"/>
      <c r="J20" s="16">
        <f>J14+J19</f>
        <v>1250</v>
      </c>
      <c r="K20" s="16"/>
      <c r="L20" s="16"/>
      <c r="M20" s="16"/>
      <c r="N20" s="16"/>
      <c r="O20" s="16"/>
      <c r="P20" s="16">
        <f>P14+P19</f>
        <v>94.434444318199994</v>
      </c>
      <c r="Q20" s="16"/>
      <c r="R20" s="16">
        <f>R14+R19</f>
        <v>15040.002</v>
      </c>
      <c r="S20" s="16"/>
      <c r="T20" s="16">
        <f>T14+T19</f>
        <v>13299.5</v>
      </c>
      <c r="U20" s="22"/>
      <c r="V20" s="22"/>
    </row>
    <row r="21" spans="1:22" ht="16.5">
      <c r="A21" s="45"/>
      <c r="B21" s="54" t="s">
        <v>32</v>
      </c>
      <c r="C21" s="44" t="s">
        <v>33</v>
      </c>
      <c r="D21" s="44"/>
      <c r="E21" s="44"/>
      <c r="F21" s="44"/>
      <c r="G21" s="45"/>
      <c r="H21" s="45"/>
      <c r="I21" s="45"/>
      <c r="J21" s="45"/>
      <c r="K21" s="45"/>
      <c r="L21" s="45"/>
      <c r="M21" s="45"/>
      <c r="N21" s="45"/>
      <c r="O21" s="45"/>
      <c r="P21" s="44"/>
      <c r="Q21" s="44"/>
      <c r="R21" s="44"/>
      <c r="S21" s="46"/>
      <c r="T21" s="45"/>
      <c r="U21" s="45"/>
      <c r="V21" s="45"/>
    </row>
    <row r="22" spans="1:22" ht="16.5">
      <c r="A22" s="45"/>
      <c r="B22" s="54"/>
      <c r="C22" s="44" t="s">
        <v>34</v>
      </c>
      <c r="D22" s="44"/>
      <c r="E22" s="44"/>
      <c r="F22" s="44"/>
      <c r="G22" s="45"/>
      <c r="H22" s="45"/>
      <c r="I22" s="45"/>
      <c r="J22" s="45"/>
      <c r="K22" s="45"/>
      <c r="L22" s="45"/>
      <c r="M22" s="45"/>
      <c r="N22" s="45"/>
      <c r="O22" s="45"/>
      <c r="P22" s="44"/>
      <c r="Q22" s="44"/>
      <c r="R22" s="44"/>
      <c r="S22" s="46"/>
      <c r="T22" s="45"/>
      <c r="U22" s="45"/>
      <c r="V22" s="45"/>
    </row>
  </sheetData>
  <mergeCells count="18">
    <mergeCell ref="A20:B20"/>
    <mergeCell ref="C21:V21"/>
    <mergeCell ref="C22:V22"/>
    <mergeCell ref="A4:A9"/>
    <mergeCell ref="A10:A13"/>
    <mergeCell ref="A15:A18"/>
    <mergeCell ref="A21:A22"/>
    <mergeCell ref="B4:B9"/>
    <mergeCell ref="B10:B13"/>
    <mergeCell ref="B15:B18"/>
    <mergeCell ref="B21:B22"/>
    <mergeCell ref="G10:G11"/>
    <mergeCell ref="G17:G18"/>
    <mergeCell ref="A1:V1"/>
    <mergeCell ref="C3:E3"/>
    <mergeCell ref="K3:O3"/>
    <mergeCell ref="G14:H14"/>
    <mergeCell ref="G19:H19"/>
  </mergeCells>
  <phoneticPr fontId="1" type="noConversion"/>
  <pageMargins left="0.15748031496063" right="0.15748031496063" top="0.196850393700787" bottom="0.15748031496063" header="0.27559055118110198" footer="0.15748031496063"/>
  <pageSetup paperSize="9" scale="49" fitToHeight="0" orientation="landscape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 </vt:lpstr>
      <vt:lpstr>'1 '!Print_Area</vt:lpstr>
      <vt:lpstr>'1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luojunyan</dc:creator>
  <cp:lastModifiedBy>邓红霞</cp:lastModifiedBy>
  <cp:lastPrinted>2022-10-10T07:31:00Z</cp:lastPrinted>
  <dcterms:created xsi:type="dcterms:W3CDTF">2011-06-09T01:39:00Z</dcterms:created>
  <dcterms:modified xsi:type="dcterms:W3CDTF">2025-07-14T06:54:55Z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28EEF1E5A23945CA992A4B50A855DA72_13</vt:lpwstr>
  </property>
  <property fmtid="{D5CDD505-2E9C-101B-9397-08002B2CF9AE}" pid="4" name="KSOReadingLayout">
    <vt:bool>true</vt:bool>
  </property>
</Properties>
</file>