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160"/>
  </bookViews>
  <sheets>
    <sheet name="Wk 18 - 22 Recap" sheetId="52" r:id="rId1"/>
    <sheet name="SQEP PO Accuracy Table, 07-26-2" sheetId="50" r:id="rId2"/>
    <sheet name="SQEP Case Compliance Table, 07-" sheetId="53" r:id="rId3"/>
    <sheet name="SQEP Loads Compliance Table (2)" sheetId="51" r:id="rId4"/>
  </sheets>
  <calcPr calcId="145621"/>
</workbook>
</file>

<file path=xl/calcChain.xml><?xml version="1.0" encoding="utf-8"?>
<calcChain xmlns="http://schemas.openxmlformats.org/spreadsheetml/2006/main">
  <c r="O32" i="52" l="1"/>
  <c r="O31" i="52"/>
  <c r="O30" i="52"/>
  <c r="O29" i="52"/>
  <c r="J25" i="52" l="1"/>
  <c r="Q24" i="52"/>
  <c r="P24" i="52"/>
  <c r="O24" i="52"/>
  <c r="N24" i="52"/>
  <c r="M24" i="52"/>
  <c r="L24" i="52"/>
  <c r="K24" i="52"/>
  <c r="J24" i="52"/>
  <c r="I24" i="52"/>
  <c r="H24" i="52"/>
  <c r="Q13" i="52"/>
  <c r="P13" i="52"/>
  <c r="O13" i="52"/>
  <c r="N13" i="52"/>
  <c r="M13" i="52"/>
  <c r="M25" i="52" s="1"/>
  <c r="L13" i="52"/>
  <c r="L25" i="52" s="1"/>
  <c r="K13" i="52"/>
  <c r="J13" i="52"/>
  <c r="I13" i="52"/>
  <c r="H13" i="52"/>
  <c r="Q6" i="52"/>
  <c r="Q25" i="52" s="1"/>
  <c r="P6" i="52"/>
  <c r="P25" i="52" s="1"/>
  <c r="O6" i="52"/>
  <c r="O25" i="52" s="1"/>
  <c r="N6" i="52"/>
  <c r="N25" i="52" s="1"/>
  <c r="M6" i="52"/>
  <c r="L6" i="52"/>
  <c r="K6" i="52"/>
  <c r="K25" i="52" s="1"/>
  <c r="J6" i="52"/>
  <c r="I6" i="52"/>
  <c r="I25" i="52" s="1"/>
  <c r="H6" i="52"/>
  <c r="H25" i="52" s="1"/>
  <c r="K31" i="52" l="1"/>
  <c r="J31" i="52"/>
  <c r="Y35" i="50" l="1"/>
  <c r="X35" i="50"/>
  <c r="W35" i="50"/>
  <c r="V35" i="50"/>
  <c r="U35" i="50"/>
  <c r="Y25" i="50"/>
  <c r="X25" i="50"/>
  <c r="W25" i="50"/>
  <c r="V25" i="50"/>
  <c r="U25" i="50"/>
  <c r="Y23" i="50"/>
  <c r="X23" i="50"/>
  <c r="W23" i="50"/>
  <c r="V23" i="50"/>
  <c r="U23" i="50"/>
  <c r="Y6" i="50"/>
  <c r="Y36" i="50" s="1"/>
  <c r="X6" i="50"/>
  <c r="W6" i="50"/>
  <c r="V6" i="50"/>
  <c r="U6" i="50"/>
  <c r="X36" i="50" l="1"/>
  <c r="V36" i="50"/>
  <c r="U36" i="50"/>
  <c r="W36" i="50"/>
</calcChain>
</file>

<file path=xl/sharedStrings.xml><?xml version="1.0" encoding="utf-8"?>
<sst xmlns="http://schemas.openxmlformats.org/spreadsheetml/2006/main" count="709" uniqueCount="122">
  <si>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</si>
  <si>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</si>
  <si>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</si>
  <si>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</si>
  <si>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</si>
  <si>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</si>
  <si>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</si>
  <si>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</si>
  <si>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</si>
  <si>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</si>
  <si>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</si>
  <si>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</si>
  <si>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</si>
  <si>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</si>
  <si>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</si>
  <si>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</si>
  <si>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</si>
  <si>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</si>
  <si>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</si>
  <si>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</si>
  <si>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</si>
  <si>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</si>
  <si>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</si>
  <si>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</si>
  <si>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</si>
  <si>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</si>
  <si>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</si>
  <si>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</si>
  <si>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</si>
  <si>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</si>
  <si>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</si>
  <si>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</si>
  <si>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</si>
  <si>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</si>
  <si>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</si>
  <si>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</si>
  <si>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</si>
  <si>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</si>
  <si>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</si>
  <si>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</si>
  <si>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</si>
  <si>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</si>
  <si>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N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</si>
  <si>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</si>
  <si>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</si>
  <si>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</si>
  <si>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</si>
  <si>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</si>
  <si>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</si>
  <si>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</si>
  <si>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</si>
  <si>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</si>
  <si>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</si>
  <si>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</si>
  <si>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</si>
  <si>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eCom</t>
  </si>
  <si>
    <t>FC</t>
  </si>
  <si>
    <t>ECOM</t>
  </si>
  <si>
    <t>INSPECTION</t>
  </si>
  <si>
    <t>FC Total</t>
  </si>
  <si>
    <t>Loads Inspected</t>
  </si>
  <si>
    <t>444096220 - E &amp; E CO LTD</t>
  </si>
  <si>
    <t>ASN</t>
  </si>
  <si>
    <t>ASN NOT DOWNLOADED</t>
  </si>
  <si>
    <t>BHG QLT MEDALLIN KG</t>
  </si>
  <si>
    <t>BH8044409622-26</t>
  </si>
  <si>
    <t>Piloted Charge ($)</t>
  </si>
  <si>
    <t>MS10P BIB METROVT K</t>
  </si>
  <si>
    <t>MS10P BIB BLU MDN KG</t>
  </si>
  <si>
    <t>MS8144409622-37</t>
  </si>
  <si>
    <t>MAINSTAYS PURPLE AND</t>
  </si>
  <si>
    <t>MS5144409622-22</t>
  </si>
  <si>
    <t>ALLOCATION ISSUE</t>
  </si>
  <si>
    <t>MS STDPLWCVR STN TAN</t>
  </si>
  <si>
    <t>MS8144409622-22</t>
  </si>
  <si>
    <t>MS BODY PLWCVR DAMSK</t>
  </si>
  <si>
    <t>MS8144409622-19</t>
  </si>
  <si>
    <t>Category</t>
  </si>
  <si>
    <t>DPM</t>
  </si>
  <si>
    <t>JUN FYE 24</t>
  </si>
  <si>
    <t>230606-09303-2790-0000</t>
  </si>
  <si>
    <t>230614-27099-4623-0000</t>
  </si>
  <si>
    <t>230620-11062-0080-0000</t>
  </si>
  <si>
    <t>230610-54569-5405-0000</t>
  </si>
  <si>
    <t>MS TRVL PLWCVR TERZO</t>
  </si>
  <si>
    <t>MS8144409622-11</t>
  </si>
  <si>
    <t>230613-65194-5405-0001</t>
  </si>
  <si>
    <t>444096174 - E &amp; E CO LTD</t>
  </si>
  <si>
    <t>17 - HOME DECOR</t>
  </si>
  <si>
    <t>PR SOLID THERM FUX</t>
  </si>
  <si>
    <t>WMPR40-0181</t>
  </si>
  <si>
    <t>230619-63632-5405-0003</t>
  </si>
  <si>
    <t>230601-01936-0080-0000</t>
  </si>
  <si>
    <t>230610-78291-0080-0000</t>
  </si>
  <si>
    <t>MS STD PLWCVR PARIS</t>
  </si>
  <si>
    <t>MS8144409622-33</t>
  </si>
  <si>
    <t>230616-46546-5405-0000</t>
  </si>
  <si>
    <t>MS STDPLWCVR STN NVY</t>
  </si>
  <si>
    <t>MS8144409622-24</t>
  </si>
  <si>
    <t>230613-76697-5405-0000</t>
  </si>
  <si>
    <t>230627-64281-5405-0000</t>
  </si>
  <si>
    <t>230614-02421-0080-0000</t>
  </si>
  <si>
    <t>230602-71332-0080-0000</t>
  </si>
  <si>
    <t>230601-58076-5405-0000</t>
  </si>
  <si>
    <t>230614-70588-0080-0008</t>
  </si>
  <si>
    <t>LOAD SEGREGATION</t>
  </si>
  <si>
    <t>SAME ITEM PO NOT GROUPED</t>
  </si>
  <si>
    <t>ASN NOT DOWNLOADED Total</t>
  </si>
  <si>
    <t>ALLOCATION ISSUE Total</t>
  </si>
  <si>
    <t>OVERAGE Total</t>
  </si>
  <si>
    <t xml:space="preserve">ASN NOT DOWNLOADED </t>
  </si>
  <si>
    <t>CASES</t>
  </si>
  <si>
    <t>FINE</t>
  </si>
  <si>
    <t>Cases Inspected</t>
  </si>
  <si>
    <t>Cases with Defects</t>
  </si>
  <si>
    <t>BETTER HOMES AND GAR</t>
  </si>
  <si>
    <t>BH18-001-399-02</t>
  </si>
  <si>
    <t>230608-44017-5405-0000</t>
  </si>
  <si>
    <t>BARCODE COMPLIANCE</t>
  </si>
  <si>
    <t>INCORRECT QUANTITY</t>
  </si>
  <si>
    <t>WOD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</si>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</sst>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"/>
    <numFmt numFmtId="165" formatCode="\$#,##0.00"/>
    <numFmt numFmtId="166" formatCode="0000000000"/>
    <numFmt numFmtId="167" formatCode="00000000000000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5" fillId="2" borderId="0" xfId="1" applyFont="1" applyFill="1" applyAlignment="1">
      <alignment horizontal="center" wrapText="1"/>
    </xf>
    <xf numFmtId="0" fontId="16" fillId="3" borderId="0" xfId="1" applyFont="1" applyFill="1" applyAlignment="1">
      <alignment horizontal="center" wrapText="1"/>
    </xf>
    <xf numFmtId="0" fontId="16" fillId="4" borderId="0" xfId="1" applyFont="1" applyFill="1" applyAlignment="1">
      <alignment horizontal="center" wrapText="1"/>
    </xf>
    <xf numFmtId="0" fontId="16" fillId="5" borderId="0" xfId="1" applyFont="1" applyFill="1" applyAlignment="1">
      <alignment horizontal="center" wrapText="1"/>
    </xf>
    <xf numFmtId="0" fontId="16" fillId="6" borderId="0" xfId="1" applyFont="1" applyFill="1" applyAlignment="1">
      <alignment horizontal="center" wrapText="1"/>
    </xf>
    <xf numFmtId="164" fontId="16" fillId="3" borderId="0" xfId="1" applyNumberFormat="1" applyFont="1" applyFill="1" applyAlignment="1">
      <alignment horizont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165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" fillId="0" borderId="0" xfId="13"/>
    <xf numFmtId="14" fontId="2" fillId="0" borderId="0" xfId="13" applyNumberFormat="1"/>
    <xf numFmtId="8" fontId="2" fillId="0" borderId="0" xfId="13" applyNumberFormat="1"/>
    <xf numFmtId="0" fontId="20" fillId="0" borderId="0" xfId="13" applyFont="1"/>
    <xf numFmtId="14" fontId="20" fillId="0" borderId="0" xfId="13" applyNumberFormat="1" applyFont="1"/>
    <xf numFmtId="8" fontId="20" fillId="0" borderId="0" xfId="13" applyNumberFormat="1" applyFont="1"/>
    <xf numFmtId="0" fontId="20" fillId="0" borderId="0" xfId="13" applyFont="1" applyAlignment="1">
      <alignment wrapText="1"/>
    </xf>
    <xf numFmtId="166" fontId="20" fillId="0" borderId="0" xfId="13" applyNumberFormat="1" applyFont="1" applyAlignment="1">
      <alignment wrapText="1"/>
    </xf>
    <xf numFmtId="166" fontId="20" fillId="0" borderId="0" xfId="13" applyNumberFormat="1" applyFont="1"/>
    <xf numFmtId="0" fontId="21" fillId="2" borderId="0" xfId="13" applyFont="1" applyFill="1" applyAlignment="1">
      <alignment wrapText="1"/>
    </xf>
    <xf numFmtId="0" fontId="22" fillId="0" borderId="0" xfId="13" applyFont="1"/>
    <xf numFmtId="0" fontId="19" fillId="0" borderId="0" xfId="0" applyFont="1" applyAlignment="1">
      <alignment horizontal="center"/>
    </xf>
    <xf numFmtId="0" fontId="19" fillId="0" borderId="1" xfId="0" applyFont="1" applyBorder="1"/>
    <xf numFmtId="0" fontId="19" fillId="0" borderId="0" xfId="0" applyFont="1" applyBorder="1"/>
    <xf numFmtId="0" fontId="19" fillId="0" borderId="2" xfId="0" applyFont="1" applyBorder="1"/>
    <xf numFmtId="164" fontId="19" fillId="0" borderId="2" xfId="0" applyNumberFormat="1" applyFont="1" applyBorder="1"/>
    <xf numFmtId="0" fontId="19" fillId="0" borderId="3" xfId="0" applyFont="1" applyBorder="1"/>
    <xf numFmtId="0" fontId="20" fillId="0" borderId="4" xfId="13" applyFont="1" applyBorder="1"/>
    <xf numFmtId="8" fontId="20" fillId="0" borderId="5" xfId="13" applyNumberFormat="1" applyFont="1" applyBorder="1"/>
    <xf numFmtId="0" fontId="2" fillId="0" borderId="0" xfId="13" applyAlignment="1">
      <alignment wrapText="1"/>
    </xf>
    <xf numFmtId="0" fontId="17" fillId="0" borderId="0" xfId="13" applyFont="1" applyAlignment="1">
      <alignment wrapText="1"/>
    </xf>
    <xf numFmtId="0" fontId="17" fillId="0" borderId="0" xfId="13" applyFont="1" applyAlignment="1">
      <alignment horizontal="center" wrapText="1"/>
    </xf>
    <xf numFmtId="0" fontId="2" fillId="0" borderId="0" xfId="13" applyAlignment="1">
      <alignment horizontal="center"/>
    </xf>
    <xf numFmtId="8" fontId="2" fillId="0" borderId="0" xfId="13" applyNumberFormat="1" applyAlignment="1">
      <alignment horizontal="center"/>
    </xf>
    <xf numFmtId="0" fontId="18" fillId="0" borderId="0" xfId="0" applyFont="1" applyAlignment="1">
      <alignment horizontal="center"/>
    </xf>
    <xf numFmtId="167" fontId="17" fillId="0" borderId="0" xfId="13" applyNumberFormat="1" applyFont="1" applyAlignment="1">
      <alignment wrapText="1"/>
    </xf>
    <xf numFmtId="167" fontId="2" fillId="0" borderId="0" xfId="13" applyNumberFormat="1"/>
    <xf numFmtId="0" fontId="19" fillId="0" borderId="6" xfId="0" applyFont="1" applyBorder="1"/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9" fillId="0" borderId="6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2" fillId="0" borderId="7" xfId="13" applyFont="1" applyBorder="1" applyAlignment="1">
      <alignment horizontal="center" wrapText="1"/>
    </xf>
    <xf numFmtId="0" fontId="22" fillId="0" borderId="8" xfId="13" applyFont="1" applyBorder="1" applyAlignment="1">
      <alignment horizontal="center" wrapText="1"/>
    </xf>
    <xf numFmtId="0" fontId="22" fillId="0" borderId="7" xfId="13" applyFont="1" applyBorder="1" applyAlignment="1">
      <alignment horizontal="center"/>
    </xf>
    <xf numFmtId="0" fontId="22" fillId="0" borderId="8" xfId="13" applyFont="1" applyBorder="1" applyAlignment="1">
      <alignment horizontal="center"/>
    </xf>
    <xf numFmtId="0" fontId="25" fillId="0" borderId="0" xfId="13" applyFont="1"/>
    <xf numFmtId="0" fontId="26" fillId="0" borderId="0" xfId="13" applyFont="1"/>
    <xf numFmtId="0" fontId="20" fillId="2" borderId="0" xfId="13" applyFont="1" applyFill="1"/>
    <xf numFmtId="14" fontId="20" fillId="2" borderId="0" xfId="13" applyNumberFormat="1" applyFont="1" applyFill="1"/>
    <xf numFmtId="166" fontId="20" fillId="2" borderId="0" xfId="13" applyNumberFormat="1" applyFont="1" applyFill="1"/>
    <xf numFmtId="8" fontId="20" fillId="2" borderId="0" xfId="13" applyNumberFormat="1" applyFont="1" applyFill="1"/>
    <xf numFmtId="0" fontId="15" fillId="2" borderId="0" xfId="13" applyFont="1" applyFill="1"/>
    <xf numFmtId="0" fontId="22" fillId="0" borderId="0" xfId="13" applyFont="1" applyAlignment="1">
      <alignment wrapText="1"/>
    </xf>
    <xf numFmtId="0" fontId="15" fillId="0" borderId="0" xfId="13" applyFont="1"/>
    <xf numFmtId="0" fontId="27" fillId="0" borderId="0" xfId="0" applyFont="1"/>
    <xf numFmtId="0" fontId="24" fillId="0" borderId="0" xfId="0" applyFont="1"/>
    <xf numFmtId="8" fontId="24" fillId="0" borderId="0" xfId="0" applyNumberFormat="1" applyFont="1"/>
    <xf numFmtId="8" fontId="27" fillId="0" borderId="0" xfId="0" applyNumberFormat="1" applyFont="1"/>
  </cellXfs>
  <cellStyles count="28">
    <cellStyle name="Normal" xfId="0" builtinId="0"/>
    <cellStyle name="Normal 10" xfId="9"/>
    <cellStyle name="Normal 10 2" xfId="24"/>
    <cellStyle name="Normal 11" xfId="10"/>
    <cellStyle name="Normal 11 2" xfId="25"/>
    <cellStyle name="Normal 12" xfId="11"/>
    <cellStyle name="Normal 12 2" xfId="26"/>
    <cellStyle name="Normal 13" xfId="12"/>
    <cellStyle name="Normal 13 2" xfId="27"/>
    <cellStyle name="Normal 14" xfId="13"/>
    <cellStyle name="Normal 15" xfId="15"/>
    <cellStyle name="Normal 16" xfId="14"/>
    <cellStyle name="Normal 2" xfId="1"/>
    <cellStyle name="Normal 2 2" xfId="16"/>
    <cellStyle name="Normal 3" xfId="2"/>
    <cellStyle name="Normal 3 2" xfId="17"/>
    <cellStyle name="Normal 4" xfId="3"/>
    <cellStyle name="Normal 4 2" xfId="18"/>
    <cellStyle name="Normal 5" xfId="4"/>
    <cellStyle name="Normal 5 2" xfId="19"/>
    <cellStyle name="Normal 6" xfId="5"/>
    <cellStyle name="Normal 6 2" xfId="20"/>
    <cellStyle name="Normal 7" xfId="6"/>
    <cellStyle name="Normal 7 2" xfId="21"/>
    <cellStyle name="Normal 8" xfId="7"/>
    <cellStyle name="Normal 8 2" xfId="22"/>
    <cellStyle name="Normal 9" xfId="8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90" zoomScaleNormal="90" workbookViewId="0">
      <pane xSplit="8" ySplit="1" topLeftCell="I6" activePane="bottomRight" state="frozen"/>
      <selection pane="topRight" activeCell="I1" sqref="I1"/>
      <selection pane="bottomLeft" activeCell="A2" sqref="A2"/>
      <selection pane="bottomRight" activeCell="P55" sqref="P54:Q55"/>
    </sheetView>
  </sheetViews>
  <sheetFormatPr defaultColWidth="9.109375" defaultRowHeight="13.8" outlineLevelRow="2" x14ac:dyDescent="0.3"/>
  <cols>
    <col min="1" max="1" width="13" style="25" customWidth="1"/>
    <col min="2" max="2" width="8" style="11" customWidth="1"/>
    <col min="3" max="3" width="9.33203125" style="11" customWidth="1"/>
    <col min="4" max="4" width="3" style="11" customWidth="1"/>
    <col min="5" max="5" width="5.6640625" style="11" customWidth="1"/>
    <col min="6" max="6" width="7.109375" style="11" customWidth="1"/>
    <col min="7" max="7" width="8.33203125" style="25" customWidth="1"/>
    <col min="8" max="8" width="11.33203125" style="11" customWidth="1"/>
    <col min="9" max="9" width="8.6640625" style="11" customWidth="1"/>
    <col min="10" max="10" width="16.5546875" style="11" customWidth="1"/>
    <col min="11" max="11" width="10.88671875" style="11" customWidth="1"/>
    <col min="12" max="12" width="11" style="11" customWidth="1"/>
    <col min="13" max="13" width="10.44140625" style="11" customWidth="1"/>
    <col min="14" max="14" width="14.6640625" style="11" customWidth="1"/>
    <col min="15" max="15" width="11.33203125" style="11" customWidth="1"/>
    <col min="16" max="16" width="13.6640625" style="11" customWidth="1"/>
    <col min="17" max="17" width="12.6640625" style="11" customWidth="1"/>
    <col min="18" max="16384" width="9.109375" style="11"/>
  </cols>
  <sheetData>
    <row r="1" spans="1:17" s="13" customFormat="1" ht="63.75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" t="s">
        <v>48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hidden="1" outlineLevel="2" x14ac:dyDescent="0.3">
      <c r="A2" s="25">
        <v>202318</v>
      </c>
      <c r="B2" s="8" t="s">
        <v>16</v>
      </c>
      <c r="C2" s="8" t="s">
        <v>54</v>
      </c>
      <c r="D2" s="8" t="s">
        <v>17</v>
      </c>
      <c r="E2" s="8" t="s">
        <v>18</v>
      </c>
      <c r="F2" s="7">
        <v>6043</v>
      </c>
      <c r="G2" s="25" t="s">
        <v>50</v>
      </c>
      <c r="H2" s="9">
        <v>201</v>
      </c>
      <c r="I2" s="10">
        <v>1</v>
      </c>
      <c r="J2" s="9">
        <v>61.02</v>
      </c>
      <c r="K2" s="9">
        <v>201</v>
      </c>
      <c r="L2" s="10">
        <v>0</v>
      </c>
      <c r="M2" s="9">
        <v>0</v>
      </c>
      <c r="N2" s="10">
        <v>0</v>
      </c>
      <c r="O2" s="9">
        <v>0</v>
      </c>
      <c r="P2" s="10">
        <v>0</v>
      </c>
      <c r="Q2" s="9">
        <v>0</v>
      </c>
    </row>
    <row r="3" spans="1:17" hidden="1" outlineLevel="2" x14ac:dyDescent="0.3">
      <c r="A3" s="25">
        <v>202318</v>
      </c>
      <c r="B3" s="8" t="s">
        <v>16</v>
      </c>
      <c r="C3" s="8" t="s">
        <v>54</v>
      </c>
      <c r="D3" s="8" t="s">
        <v>17</v>
      </c>
      <c r="E3" s="8" t="s">
        <v>18</v>
      </c>
      <c r="F3" s="7">
        <v>6043</v>
      </c>
      <c r="G3" s="25" t="s">
        <v>50</v>
      </c>
      <c r="H3" s="9">
        <v>211</v>
      </c>
      <c r="I3" s="10">
        <v>1</v>
      </c>
      <c r="J3" s="9">
        <v>494.52</v>
      </c>
      <c r="K3" s="9">
        <v>211</v>
      </c>
      <c r="L3" s="10">
        <v>0</v>
      </c>
      <c r="M3" s="9">
        <v>0</v>
      </c>
      <c r="N3" s="10">
        <v>0</v>
      </c>
      <c r="O3" s="9">
        <v>0</v>
      </c>
      <c r="P3" s="10">
        <v>0</v>
      </c>
      <c r="Q3" s="9">
        <v>0</v>
      </c>
    </row>
    <row r="4" spans="1:17" hidden="1" outlineLevel="2" x14ac:dyDescent="0.3">
      <c r="A4" s="25">
        <v>202321</v>
      </c>
      <c r="B4" s="8" t="s">
        <v>16</v>
      </c>
      <c r="C4" s="8" t="s">
        <v>54</v>
      </c>
      <c r="D4" s="8" t="s">
        <v>17</v>
      </c>
      <c r="E4" s="8" t="s">
        <v>18</v>
      </c>
      <c r="F4" s="7">
        <v>6080</v>
      </c>
      <c r="G4" s="25" t="s">
        <v>50</v>
      </c>
      <c r="H4" s="9">
        <v>201</v>
      </c>
      <c r="I4" s="10">
        <v>1</v>
      </c>
      <c r="J4" s="9">
        <v>74.959999999999994</v>
      </c>
      <c r="K4" s="9">
        <v>201</v>
      </c>
      <c r="L4" s="10">
        <v>0</v>
      </c>
      <c r="M4" s="9">
        <v>0</v>
      </c>
      <c r="N4" s="10">
        <v>0</v>
      </c>
      <c r="O4" s="9">
        <v>0</v>
      </c>
      <c r="P4" s="10">
        <v>0</v>
      </c>
      <c r="Q4" s="9">
        <v>0</v>
      </c>
    </row>
    <row r="5" spans="1:17" hidden="1" outlineLevel="2" x14ac:dyDescent="0.3">
      <c r="A5" s="25">
        <v>202320</v>
      </c>
      <c r="B5" s="8" t="s">
        <v>16</v>
      </c>
      <c r="C5" s="8" t="s">
        <v>87</v>
      </c>
      <c r="D5" s="8" t="s">
        <v>88</v>
      </c>
      <c r="E5" s="8" t="s">
        <v>18</v>
      </c>
      <c r="F5" s="7">
        <v>7035</v>
      </c>
      <c r="G5" s="25" t="s">
        <v>50</v>
      </c>
      <c r="H5" s="9">
        <v>205</v>
      </c>
      <c r="I5" s="10">
        <v>1</v>
      </c>
      <c r="J5" s="9">
        <v>88.32</v>
      </c>
      <c r="K5" s="9">
        <v>205</v>
      </c>
      <c r="L5" s="10">
        <v>0</v>
      </c>
      <c r="M5" s="9">
        <v>0</v>
      </c>
      <c r="N5" s="10">
        <v>0</v>
      </c>
      <c r="O5" s="9">
        <v>0</v>
      </c>
      <c r="P5" s="10">
        <v>0</v>
      </c>
      <c r="Q5" s="9">
        <v>0</v>
      </c>
    </row>
    <row r="6" spans="1:17" outlineLevel="1" collapsed="1" x14ac:dyDescent="0.3">
      <c r="B6" s="8"/>
      <c r="C6" s="8"/>
      <c r="D6" s="8"/>
      <c r="E6" s="8"/>
      <c r="F6" s="7"/>
      <c r="G6" s="38" t="s">
        <v>51</v>
      </c>
      <c r="H6" s="9">
        <f t="shared" ref="H6:Q6" si="0">SUBTOTAL(9,H2:H5)</f>
        <v>818</v>
      </c>
      <c r="I6" s="10">
        <f t="shared" si="0"/>
        <v>4</v>
      </c>
      <c r="J6" s="9">
        <f t="shared" si="0"/>
        <v>718.81999999999994</v>
      </c>
      <c r="K6" s="9">
        <f t="shared" si="0"/>
        <v>818</v>
      </c>
      <c r="L6" s="10">
        <f t="shared" si="0"/>
        <v>0</v>
      </c>
      <c r="M6" s="9">
        <f t="shared" si="0"/>
        <v>0</v>
      </c>
      <c r="N6" s="10">
        <f t="shared" si="0"/>
        <v>0</v>
      </c>
      <c r="O6" s="9">
        <f t="shared" si="0"/>
        <v>0</v>
      </c>
      <c r="P6" s="10">
        <f t="shared" si="0"/>
        <v>0</v>
      </c>
      <c r="Q6" s="9">
        <f t="shared" si="0"/>
        <v>0</v>
      </c>
    </row>
    <row r="7" spans="1:17" hidden="1" outlineLevel="2" x14ac:dyDescent="0.3">
      <c r="A7" s="25">
        <v>202320</v>
      </c>
      <c r="B7" s="8" t="s">
        <v>16</v>
      </c>
      <c r="C7" s="8" t="s">
        <v>54</v>
      </c>
      <c r="D7" s="8" t="s">
        <v>17</v>
      </c>
      <c r="E7" s="8" t="s">
        <v>18</v>
      </c>
      <c r="F7" s="7">
        <v>6019</v>
      </c>
      <c r="G7" s="25" t="s">
        <v>49</v>
      </c>
      <c r="H7" s="9">
        <v>215</v>
      </c>
      <c r="I7" s="10">
        <v>1</v>
      </c>
      <c r="J7" s="9">
        <v>989.04</v>
      </c>
      <c r="K7" s="9">
        <v>215</v>
      </c>
      <c r="L7" s="10">
        <v>0</v>
      </c>
      <c r="M7" s="9">
        <v>0</v>
      </c>
      <c r="N7" s="10">
        <v>0</v>
      </c>
      <c r="O7" s="9">
        <v>0</v>
      </c>
      <c r="P7" s="10">
        <v>0</v>
      </c>
      <c r="Q7" s="9">
        <v>0</v>
      </c>
    </row>
    <row r="8" spans="1:17" hidden="1" outlineLevel="2" x14ac:dyDescent="0.3">
      <c r="A8" s="25">
        <v>202319</v>
      </c>
      <c r="B8" s="8" t="s">
        <v>16</v>
      </c>
      <c r="C8" s="8" t="s">
        <v>54</v>
      </c>
      <c r="D8" s="8" t="s">
        <v>17</v>
      </c>
      <c r="E8" s="8" t="s">
        <v>18</v>
      </c>
      <c r="F8" s="7">
        <v>6026</v>
      </c>
      <c r="G8" s="25" t="s">
        <v>49</v>
      </c>
      <c r="H8" s="9">
        <v>202</v>
      </c>
      <c r="I8" s="10">
        <v>1</v>
      </c>
      <c r="J8" s="9">
        <v>989.04</v>
      </c>
      <c r="K8" s="9">
        <v>202</v>
      </c>
      <c r="L8" s="10">
        <v>0</v>
      </c>
      <c r="M8" s="9">
        <v>0</v>
      </c>
      <c r="N8" s="10">
        <v>0</v>
      </c>
      <c r="O8" s="9">
        <v>0</v>
      </c>
      <c r="P8" s="10">
        <v>0</v>
      </c>
      <c r="Q8" s="9">
        <v>0</v>
      </c>
    </row>
    <row r="9" spans="1:17" hidden="1" outlineLevel="2" x14ac:dyDescent="0.3">
      <c r="A9" s="25">
        <v>202320</v>
      </c>
      <c r="B9" s="8" t="s">
        <v>16</v>
      </c>
      <c r="C9" s="8" t="s">
        <v>54</v>
      </c>
      <c r="D9" s="8" t="s">
        <v>17</v>
      </c>
      <c r="E9" s="8" t="s">
        <v>18</v>
      </c>
      <c r="F9" s="7">
        <v>6026</v>
      </c>
      <c r="G9" s="25" t="s">
        <v>49</v>
      </c>
      <c r="H9" s="9">
        <v>205</v>
      </c>
      <c r="I9" s="10">
        <v>1</v>
      </c>
      <c r="J9" s="9">
        <v>1978.08</v>
      </c>
      <c r="K9" s="9">
        <v>205</v>
      </c>
      <c r="L9" s="10">
        <v>0</v>
      </c>
      <c r="M9" s="9">
        <v>0</v>
      </c>
      <c r="N9" s="10">
        <v>0</v>
      </c>
      <c r="O9" s="9">
        <v>0</v>
      </c>
      <c r="P9" s="10">
        <v>0</v>
      </c>
      <c r="Q9" s="9">
        <v>0</v>
      </c>
    </row>
    <row r="10" spans="1:17" hidden="1" outlineLevel="2" x14ac:dyDescent="0.3">
      <c r="A10" s="25">
        <v>202319</v>
      </c>
      <c r="B10" s="8" t="s">
        <v>16</v>
      </c>
      <c r="C10" s="8" t="s">
        <v>54</v>
      </c>
      <c r="D10" s="8" t="s">
        <v>17</v>
      </c>
      <c r="E10" s="8" t="s">
        <v>18</v>
      </c>
      <c r="F10" s="7">
        <v>6035</v>
      </c>
      <c r="G10" s="25" t="s">
        <v>49</v>
      </c>
      <c r="H10" s="9">
        <v>202</v>
      </c>
      <c r="I10" s="10">
        <v>1</v>
      </c>
      <c r="J10" s="9">
        <v>345.6</v>
      </c>
      <c r="K10" s="9">
        <v>202</v>
      </c>
      <c r="L10" s="10">
        <v>0</v>
      </c>
      <c r="M10" s="9">
        <v>0</v>
      </c>
      <c r="N10" s="10">
        <v>0</v>
      </c>
      <c r="O10" s="9">
        <v>0</v>
      </c>
      <c r="P10" s="10">
        <v>0</v>
      </c>
      <c r="Q10" s="9">
        <v>0</v>
      </c>
    </row>
    <row r="11" spans="1:17" hidden="1" outlineLevel="2" x14ac:dyDescent="0.3">
      <c r="A11" s="25">
        <v>202319</v>
      </c>
      <c r="B11" s="8" t="s">
        <v>16</v>
      </c>
      <c r="C11" s="8" t="s">
        <v>54</v>
      </c>
      <c r="D11" s="8" t="s">
        <v>17</v>
      </c>
      <c r="E11" s="8" t="s">
        <v>18</v>
      </c>
      <c r="F11" s="7">
        <v>6035</v>
      </c>
      <c r="G11" s="25" t="s">
        <v>49</v>
      </c>
      <c r="H11" s="9">
        <v>603</v>
      </c>
      <c r="I11" s="10">
        <v>3</v>
      </c>
      <c r="J11" s="9">
        <v>49.86</v>
      </c>
      <c r="K11" s="9">
        <v>603</v>
      </c>
      <c r="L11" s="10">
        <v>0</v>
      </c>
      <c r="M11" s="9">
        <v>0</v>
      </c>
      <c r="N11" s="10">
        <v>0</v>
      </c>
      <c r="O11" s="9">
        <v>0</v>
      </c>
      <c r="P11" s="10">
        <v>0</v>
      </c>
      <c r="Q11" s="9">
        <v>0</v>
      </c>
    </row>
    <row r="12" spans="1:17" hidden="1" outlineLevel="2" x14ac:dyDescent="0.3">
      <c r="A12" s="25">
        <v>202320</v>
      </c>
      <c r="B12" s="8" t="s">
        <v>16</v>
      </c>
      <c r="C12" s="8" t="s">
        <v>54</v>
      </c>
      <c r="D12" s="8" t="s">
        <v>17</v>
      </c>
      <c r="E12" s="8" t="s">
        <v>18</v>
      </c>
      <c r="F12" s="7">
        <v>7036</v>
      </c>
      <c r="G12" s="25" t="s">
        <v>49</v>
      </c>
      <c r="H12" s="9">
        <v>402</v>
      </c>
      <c r="I12" s="10">
        <v>2</v>
      </c>
      <c r="J12" s="9">
        <v>18</v>
      </c>
      <c r="K12" s="9">
        <v>402</v>
      </c>
      <c r="L12" s="10">
        <v>0</v>
      </c>
      <c r="M12" s="9">
        <v>0</v>
      </c>
      <c r="N12" s="10">
        <v>0</v>
      </c>
      <c r="O12" s="9">
        <v>0</v>
      </c>
      <c r="P12" s="10">
        <v>0</v>
      </c>
      <c r="Q12" s="9">
        <v>0</v>
      </c>
    </row>
    <row r="13" spans="1:17" outlineLevel="1" collapsed="1" x14ac:dyDescent="0.3">
      <c r="B13" s="8"/>
      <c r="C13" s="8"/>
      <c r="D13" s="8"/>
      <c r="E13" s="8"/>
      <c r="F13" s="7"/>
      <c r="G13" s="38" t="s">
        <v>52</v>
      </c>
      <c r="H13" s="9">
        <f t="shared" ref="H13:Q13" si="1">SUBTOTAL(9,H7:H12)</f>
        <v>1829</v>
      </c>
      <c r="I13" s="10">
        <f t="shared" si="1"/>
        <v>9</v>
      </c>
      <c r="J13" s="9">
        <f t="shared" si="1"/>
        <v>4369.62</v>
      </c>
      <c r="K13" s="9">
        <f t="shared" si="1"/>
        <v>1829</v>
      </c>
      <c r="L13" s="10">
        <f t="shared" si="1"/>
        <v>0</v>
      </c>
      <c r="M13" s="9">
        <f t="shared" si="1"/>
        <v>0</v>
      </c>
      <c r="N13" s="10">
        <f t="shared" si="1"/>
        <v>0</v>
      </c>
      <c r="O13" s="9">
        <f t="shared" si="1"/>
        <v>0</v>
      </c>
      <c r="P13" s="10">
        <f t="shared" si="1"/>
        <v>0</v>
      </c>
      <c r="Q13" s="9">
        <f t="shared" si="1"/>
        <v>0</v>
      </c>
    </row>
    <row r="14" spans="1:17" hidden="1" outlineLevel="2" x14ac:dyDescent="0.3">
      <c r="A14" s="25">
        <v>202322</v>
      </c>
      <c r="B14" s="8" t="s">
        <v>55</v>
      </c>
      <c r="C14" s="8" t="s">
        <v>61</v>
      </c>
      <c r="D14" s="8" t="s">
        <v>17</v>
      </c>
      <c r="E14" s="8" t="s">
        <v>56</v>
      </c>
      <c r="F14" s="7">
        <v>3859</v>
      </c>
      <c r="G14" s="25" t="s">
        <v>56</v>
      </c>
      <c r="H14" s="9">
        <v>25</v>
      </c>
      <c r="I14" s="10">
        <v>1</v>
      </c>
      <c r="J14" s="9">
        <v>1872.94</v>
      </c>
      <c r="K14" s="9">
        <v>25</v>
      </c>
      <c r="L14" s="10">
        <v>0</v>
      </c>
      <c r="M14" s="9">
        <v>0</v>
      </c>
      <c r="N14" s="10">
        <v>0</v>
      </c>
      <c r="O14" s="9">
        <v>0</v>
      </c>
      <c r="P14" s="10">
        <v>0</v>
      </c>
      <c r="Q14" s="9">
        <v>0</v>
      </c>
    </row>
    <row r="15" spans="1:17" hidden="1" outlineLevel="2" x14ac:dyDescent="0.3">
      <c r="A15" s="25">
        <v>202318</v>
      </c>
      <c r="B15" s="8" t="s">
        <v>55</v>
      </c>
      <c r="C15" s="8" t="s">
        <v>54</v>
      </c>
      <c r="D15" s="8" t="s">
        <v>17</v>
      </c>
      <c r="E15" s="8" t="s">
        <v>56</v>
      </c>
      <c r="F15" s="7">
        <v>7552</v>
      </c>
      <c r="G15" s="25" t="s">
        <v>56</v>
      </c>
      <c r="H15" s="9">
        <v>201</v>
      </c>
      <c r="I15" s="10">
        <v>1</v>
      </c>
      <c r="J15" s="9">
        <v>145.76</v>
      </c>
      <c r="K15" s="9">
        <v>201</v>
      </c>
      <c r="L15" s="10">
        <v>0</v>
      </c>
      <c r="M15" s="9">
        <v>0</v>
      </c>
      <c r="N15" s="10">
        <v>0</v>
      </c>
      <c r="O15" s="9">
        <v>0</v>
      </c>
      <c r="P15" s="10">
        <v>0</v>
      </c>
      <c r="Q15" s="9">
        <v>0</v>
      </c>
    </row>
    <row r="16" spans="1:17" hidden="1" outlineLevel="2" x14ac:dyDescent="0.3">
      <c r="A16" s="25">
        <v>202319</v>
      </c>
      <c r="B16" s="8" t="s">
        <v>55</v>
      </c>
      <c r="C16" s="8" t="s">
        <v>61</v>
      </c>
      <c r="D16" s="8" t="s">
        <v>17</v>
      </c>
      <c r="E16" s="8" t="s">
        <v>56</v>
      </c>
      <c r="F16" s="7">
        <v>7853</v>
      </c>
      <c r="G16" s="25" t="s">
        <v>56</v>
      </c>
      <c r="H16" s="9">
        <v>201</v>
      </c>
      <c r="I16" s="10">
        <v>0</v>
      </c>
      <c r="J16" s="9">
        <v>0</v>
      </c>
      <c r="K16" s="9">
        <v>0</v>
      </c>
      <c r="L16" s="10">
        <v>1</v>
      </c>
      <c r="M16" s="9">
        <v>201</v>
      </c>
      <c r="N16" s="10">
        <v>0</v>
      </c>
      <c r="O16" s="9">
        <v>0</v>
      </c>
      <c r="P16" s="10">
        <v>0</v>
      </c>
      <c r="Q16" s="9">
        <v>0</v>
      </c>
    </row>
    <row r="17" spans="1:17" hidden="1" outlineLevel="2" x14ac:dyDescent="0.3">
      <c r="A17" s="25">
        <v>202320</v>
      </c>
      <c r="B17" s="8" t="s">
        <v>55</v>
      </c>
      <c r="C17" s="8" t="s">
        <v>61</v>
      </c>
      <c r="D17" s="8" t="s">
        <v>17</v>
      </c>
      <c r="E17" s="8" t="s">
        <v>56</v>
      </c>
      <c r="F17" s="7">
        <v>7853</v>
      </c>
      <c r="G17" s="25" t="s">
        <v>56</v>
      </c>
      <c r="H17" s="9">
        <v>220</v>
      </c>
      <c r="I17" s="10">
        <v>0</v>
      </c>
      <c r="J17" s="9">
        <v>0</v>
      </c>
      <c r="K17" s="9">
        <v>0</v>
      </c>
      <c r="L17" s="10">
        <v>0</v>
      </c>
      <c r="M17" s="9">
        <v>0</v>
      </c>
      <c r="N17" s="10">
        <v>0</v>
      </c>
      <c r="O17" s="9">
        <v>0</v>
      </c>
      <c r="P17" s="10">
        <v>1</v>
      </c>
      <c r="Q17" s="9">
        <v>220</v>
      </c>
    </row>
    <row r="18" spans="1:17" hidden="1" outlineLevel="2" x14ac:dyDescent="0.3">
      <c r="A18" s="25">
        <v>202318</v>
      </c>
      <c r="B18" s="8" t="s">
        <v>55</v>
      </c>
      <c r="C18" s="8" t="s">
        <v>61</v>
      </c>
      <c r="D18" s="8" t="s">
        <v>17</v>
      </c>
      <c r="E18" s="8" t="s">
        <v>56</v>
      </c>
      <c r="F18" s="7">
        <v>9200</v>
      </c>
      <c r="G18" s="25" t="s">
        <v>56</v>
      </c>
      <c r="H18" s="9">
        <v>75</v>
      </c>
      <c r="I18" s="10">
        <v>3</v>
      </c>
      <c r="J18" s="9">
        <v>1174.9000000000001</v>
      </c>
      <c r="K18" s="9">
        <v>75</v>
      </c>
      <c r="L18" s="10">
        <v>0</v>
      </c>
      <c r="M18" s="9">
        <v>0</v>
      </c>
      <c r="N18" s="10">
        <v>0</v>
      </c>
      <c r="O18" s="9">
        <v>0</v>
      </c>
      <c r="P18" s="10">
        <v>0</v>
      </c>
      <c r="Q18" s="9">
        <v>0</v>
      </c>
    </row>
    <row r="19" spans="1:17" hidden="1" outlineLevel="2" x14ac:dyDescent="0.3">
      <c r="A19" s="25">
        <v>202318</v>
      </c>
      <c r="B19" s="8" t="s">
        <v>55</v>
      </c>
      <c r="C19" s="8" t="s">
        <v>54</v>
      </c>
      <c r="D19" s="8" t="s">
        <v>17</v>
      </c>
      <c r="E19" s="8" t="s">
        <v>56</v>
      </c>
      <c r="F19" s="7">
        <v>9200</v>
      </c>
      <c r="G19" s="25" t="s">
        <v>56</v>
      </c>
      <c r="H19" s="9">
        <v>50</v>
      </c>
      <c r="I19" s="10">
        <v>2</v>
      </c>
      <c r="J19" s="9">
        <v>1165.92</v>
      </c>
      <c r="K19" s="9">
        <v>50</v>
      </c>
      <c r="L19" s="10">
        <v>0</v>
      </c>
      <c r="M19" s="9">
        <v>0</v>
      </c>
      <c r="N19" s="10">
        <v>0</v>
      </c>
      <c r="O19" s="9">
        <v>0</v>
      </c>
      <c r="P19" s="10">
        <v>0</v>
      </c>
      <c r="Q19" s="9">
        <v>0</v>
      </c>
    </row>
    <row r="20" spans="1:17" hidden="1" outlineLevel="2" x14ac:dyDescent="0.3">
      <c r="A20" s="25">
        <v>202320</v>
      </c>
      <c r="B20" s="8" t="s">
        <v>55</v>
      </c>
      <c r="C20" s="8" t="s">
        <v>54</v>
      </c>
      <c r="D20" s="8" t="s">
        <v>17</v>
      </c>
      <c r="E20" s="8" t="s">
        <v>56</v>
      </c>
      <c r="F20" s="7">
        <v>9200</v>
      </c>
      <c r="G20" s="25" t="s">
        <v>56</v>
      </c>
      <c r="H20" s="9">
        <v>123.92</v>
      </c>
      <c r="I20" s="10">
        <v>5</v>
      </c>
      <c r="J20" s="9">
        <v>5053.63</v>
      </c>
      <c r="K20" s="9">
        <v>123.92</v>
      </c>
      <c r="L20" s="10">
        <v>0</v>
      </c>
      <c r="M20" s="9">
        <v>0</v>
      </c>
      <c r="N20" s="10">
        <v>0</v>
      </c>
      <c r="O20" s="9">
        <v>0</v>
      </c>
      <c r="P20" s="10">
        <v>0</v>
      </c>
      <c r="Q20" s="9">
        <v>0</v>
      </c>
    </row>
    <row r="21" spans="1:17" hidden="1" outlineLevel="2" x14ac:dyDescent="0.3">
      <c r="A21" s="25">
        <v>202320</v>
      </c>
      <c r="B21" s="8" t="s">
        <v>55</v>
      </c>
      <c r="C21" s="8" t="s">
        <v>61</v>
      </c>
      <c r="D21" s="8" t="s">
        <v>17</v>
      </c>
      <c r="E21" s="8" t="s">
        <v>56</v>
      </c>
      <c r="F21" s="7">
        <v>9200</v>
      </c>
      <c r="G21" s="25" t="s">
        <v>56</v>
      </c>
      <c r="H21" s="9">
        <v>75</v>
      </c>
      <c r="I21" s="10">
        <v>3</v>
      </c>
      <c r="J21" s="9">
        <v>595.62</v>
      </c>
      <c r="K21" s="9">
        <v>75</v>
      </c>
      <c r="L21" s="10">
        <v>0</v>
      </c>
      <c r="M21" s="9">
        <v>0</v>
      </c>
      <c r="N21" s="10">
        <v>0</v>
      </c>
      <c r="O21" s="9">
        <v>0</v>
      </c>
      <c r="P21" s="10">
        <v>0</v>
      </c>
      <c r="Q21" s="9">
        <v>0</v>
      </c>
    </row>
    <row r="22" spans="1:17" hidden="1" outlineLevel="2" x14ac:dyDescent="0.3">
      <c r="A22" s="25">
        <v>202321</v>
      </c>
      <c r="B22" s="8" t="s">
        <v>55</v>
      </c>
      <c r="C22" s="8" t="s">
        <v>61</v>
      </c>
      <c r="D22" s="8" t="s">
        <v>17</v>
      </c>
      <c r="E22" s="8" t="s">
        <v>56</v>
      </c>
      <c r="F22" s="7">
        <v>9200</v>
      </c>
      <c r="G22" s="25" t="s">
        <v>56</v>
      </c>
      <c r="H22" s="9">
        <v>25</v>
      </c>
      <c r="I22" s="10">
        <v>1</v>
      </c>
      <c r="J22" s="9">
        <v>170.44</v>
      </c>
      <c r="K22" s="9">
        <v>25</v>
      </c>
      <c r="L22" s="10">
        <v>0</v>
      </c>
      <c r="M22" s="9">
        <v>0</v>
      </c>
      <c r="N22" s="10">
        <v>0</v>
      </c>
      <c r="O22" s="9">
        <v>0</v>
      </c>
      <c r="P22" s="10">
        <v>0</v>
      </c>
      <c r="Q22" s="9">
        <v>0</v>
      </c>
    </row>
    <row r="23" spans="1:17" hidden="1" outlineLevel="2" x14ac:dyDescent="0.3">
      <c r="A23" s="25">
        <v>202322</v>
      </c>
      <c r="B23" s="8" t="s">
        <v>55</v>
      </c>
      <c r="C23" s="8" t="s">
        <v>61</v>
      </c>
      <c r="D23" s="8" t="s">
        <v>17</v>
      </c>
      <c r="E23" s="8" t="s">
        <v>56</v>
      </c>
      <c r="F23" s="7">
        <v>9200</v>
      </c>
      <c r="G23" s="25" t="s">
        <v>56</v>
      </c>
      <c r="H23" s="9">
        <v>25</v>
      </c>
      <c r="I23" s="10">
        <v>1</v>
      </c>
      <c r="J23" s="9">
        <v>218.34</v>
      </c>
      <c r="K23" s="9">
        <v>25</v>
      </c>
      <c r="L23" s="10">
        <v>0</v>
      </c>
      <c r="M23" s="9">
        <v>0</v>
      </c>
      <c r="N23" s="10">
        <v>0</v>
      </c>
      <c r="O23" s="9">
        <v>0</v>
      </c>
      <c r="P23" s="10">
        <v>0</v>
      </c>
      <c r="Q23" s="9">
        <v>0</v>
      </c>
    </row>
    <row r="24" spans="1:17" outlineLevel="1" collapsed="1" x14ac:dyDescent="0.3">
      <c r="B24" s="8"/>
      <c r="C24" s="8"/>
      <c r="D24" s="8"/>
      <c r="E24" s="8"/>
      <c r="F24" s="7"/>
      <c r="G24" s="38" t="s">
        <v>59</v>
      </c>
      <c r="H24" s="9">
        <f t="shared" ref="H24:Q24" si="2">SUBTOTAL(9,H14:H23)</f>
        <v>1020.92</v>
      </c>
      <c r="I24" s="10">
        <f t="shared" si="2"/>
        <v>17</v>
      </c>
      <c r="J24" s="9">
        <f t="shared" si="2"/>
        <v>10397.550000000003</v>
      </c>
      <c r="K24" s="9">
        <f t="shared" si="2"/>
        <v>599.92000000000007</v>
      </c>
      <c r="L24" s="10">
        <f t="shared" si="2"/>
        <v>1</v>
      </c>
      <c r="M24" s="9">
        <f t="shared" si="2"/>
        <v>201</v>
      </c>
      <c r="N24" s="10">
        <f t="shared" si="2"/>
        <v>0</v>
      </c>
      <c r="O24" s="9">
        <f t="shared" si="2"/>
        <v>0</v>
      </c>
      <c r="P24" s="10">
        <f t="shared" si="2"/>
        <v>1</v>
      </c>
      <c r="Q24" s="9">
        <f t="shared" si="2"/>
        <v>220</v>
      </c>
    </row>
    <row r="25" spans="1:17" x14ac:dyDescent="0.3">
      <c r="B25" s="8"/>
      <c r="C25" s="8"/>
      <c r="D25" s="8"/>
      <c r="E25" s="8"/>
      <c r="F25" s="7"/>
      <c r="G25" s="38" t="s">
        <v>53</v>
      </c>
      <c r="H25" s="9">
        <f t="shared" ref="H25:Q25" si="3">SUBTOTAL(9,H2:H23)</f>
        <v>3667.92</v>
      </c>
      <c r="I25" s="10">
        <f t="shared" si="3"/>
        <v>30</v>
      </c>
      <c r="J25" s="9">
        <f t="shared" si="3"/>
        <v>15485.990000000002</v>
      </c>
      <c r="K25" s="9">
        <f t="shared" si="3"/>
        <v>3246.92</v>
      </c>
      <c r="L25" s="10">
        <f t="shared" si="3"/>
        <v>1</v>
      </c>
      <c r="M25" s="9">
        <f t="shared" si="3"/>
        <v>201</v>
      </c>
      <c r="N25" s="10">
        <f t="shared" si="3"/>
        <v>0</v>
      </c>
      <c r="O25" s="9">
        <f t="shared" si="3"/>
        <v>0</v>
      </c>
      <c r="P25" s="10">
        <f t="shared" si="3"/>
        <v>1</v>
      </c>
      <c r="Q25" s="9">
        <f t="shared" si="3"/>
        <v>220</v>
      </c>
    </row>
    <row r="26" spans="1:17" ht="14.4" thickBot="1" x14ac:dyDescent="0.35">
      <c r="B26" s="8"/>
      <c r="C26" s="8"/>
      <c r="D26" s="8"/>
      <c r="E26" s="8"/>
      <c r="F26" s="7"/>
      <c r="G26" s="38"/>
      <c r="H26" s="9"/>
      <c r="I26" s="10"/>
      <c r="J26" s="9"/>
      <c r="K26" s="9"/>
      <c r="L26" s="10"/>
      <c r="M26" s="9"/>
      <c r="N26" s="10"/>
      <c r="O26" s="9"/>
      <c r="P26" s="10"/>
      <c r="Q26" s="9"/>
    </row>
    <row r="27" spans="1:17" ht="14.4" thickBot="1" x14ac:dyDescent="0.35">
      <c r="A27" s="11"/>
      <c r="G27" s="11"/>
      <c r="I27" s="41"/>
      <c r="J27" s="42" t="s">
        <v>111</v>
      </c>
      <c r="K27" s="43" t="s">
        <v>112</v>
      </c>
    </row>
    <row r="28" spans="1:17" ht="15" thickBot="1" x14ac:dyDescent="0.35">
      <c r="A28" s="13"/>
      <c r="B28" s="13"/>
      <c r="C28" s="13"/>
      <c r="D28" s="13"/>
      <c r="E28" s="13"/>
      <c r="F28" s="13"/>
      <c r="G28" s="13"/>
      <c r="H28" s="13"/>
      <c r="I28" s="44"/>
      <c r="J28" s="45" t="s">
        <v>45</v>
      </c>
      <c r="K28" s="46"/>
      <c r="N28" s="60" t="s">
        <v>121</v>
      </c>
      <c r="O28" s="61"/>
      <c r="P28" s="61"/>
    </row>
    <row r="29" spans="1:17" ht="14.4" x14ac:dyDescent="0.3">
      <c r="A29" s="11"/>
      <c r="G29" s="11"/>
      <c r="I29" s="26" t="s">
        <v>50</v>
      </c>
      <c r="J29" s="27">
        <v>18</v>
      </c>
      <c r="K29" s="28">
        <v>818</v>
      </c>
      <c r="N29" s="61" t="s">
        <v>50</v>
      </c>
      <c r="O29" s="62">
        <f>H6+'SQEP PO Accuracy Table, 07-26-2'!Y7+'SQEP PO Accuracy Table, 07-26-2'!Y11+'SQEP PO Accuracy Table, 07-26-2'!Y13+'SQEP PO Accuracy Table, 07-26-2'!Y15+'SQEP PO Accuracy Table, 07-26-2'!Y17+'SQEP PO Accuracy Table, 07-26-2'!Y18+'SQEP PO Accuracy Table, 07-26-2'!Y20+'SQEP PO Accuracy Table, 07-26-2'!Y21+'SQEP PO Accuracy Table, 07-26-2'!Y22+'SQEP PO Accuracy Table, 07-26-2'!Y24+'SQEP Case Compliance Table, 07-'!Z2+'SQEP Loads Compliance Table (2)'!T2</f>
        <v>1665</v>
      </c>
      <c r="P29" s="61"/>
    </row>
    <row r="30" spans="1:17" ht="14.4" x14ac:dyDescent="0.3">
      <c r="A30" s="11"/>
      <c r="G30" s="11"/>
      <c r="I30" s="26" t="s">
        <v>49</v>
      </c>
      <c r="J30" s="27">
        <v>29</v>
      </c>
      <c r="K30" s="28">
        <v>1829</v>
      </c>
      <c r="N30" s="61" t="s">
        <v>49</v>
      </c>
      <c r="O30" s="62">
        <f>H13+'SQEP PO Accuracy Table, 07-26-2'!Y8+'SQEP PO Accuracy Table, 07-26-2'!Y10+'SQEP PO Accuracy Table, 07-26-2'!Y12+'SQEP PO Accuracy Table, 07-26-2'!Y16+'SQEP PO Accuracy Table, 07-26-2'!Y19</f>
        <v>1952.92</v>
      </c>
      <c r="P30" s="61"/>
    </row>
    <row r="31" spans="1:17" ht="15" thickBot="1" x14ac:dyDescent="0.35">
      <c r="A31" s="11"/>
      <c r="G31" s="11"/>
      <c r="I31" s="26"/>
      <c r="J31" s="27">
        <f t="shared" ref="J31" si="4">SUM(J29:J30)</f>
        <v>47</v>
      </c>
      <c r="K31" s="29">
        <f>SUM(K29:K30)</f>
        <v>2647</v>
      </c>
      <c r="N31" s="61" t="s">
        <v>120</v>
      </c>
      <c r="O31" s="62">
        <f>'SQEP PO Accuracy Table, 07-26-2'!Y9+'SQEP PO Accuracy Table, 07-26-2'!Y14</f>
        <v>50</v>
      </c>
      <c r="P31" s="61"/>
    </row>
    <row r="32" spans="1:17" ht="15" thickBot="1" x14ac:dyDescent="0.35">
      <c r="A32" s="11"/>
      <c r="G32" s="11"/>
      <c r="I32" s="41"/>
      <c r="J32" s="47" t="s">
        <v>110</v>
      </c>
      <c r="K32" s="48"/>
      <c r="N32" s="61"/>
      <c r="O32" s="63">
        <f>SUM(O29:O31)</f>
        <v>3667.92</v>
      </c>
      <c r="P32" s="61"/>
    </row>
    <row r="33" spans="1:16" ht="15" thickBot="1" x14ac:dyDescent="0.35">
      <c r="A33" s="11"/>
      <c r="G33" s="11"/>
      <c r="I33" s="26" t="s">
        <v>56</v>
      </c>
      <c r="J33" s="27">
        <v>373</v>
      </c>
      <c r="K33" s="28">
        <v>398.92</v>
      </c>
      <c r="N33" s="61"/>
      <c r="O33" s="61"/>
      <c r="P33" s="61"/>
    </row>
    <row r="34" spans="1:16" ht="15" thickBot="1" x14ac:dyDescent="0.35">
      <c r="A34" s="11"/>
      <c r="G34" s="11"/>
      <c r="I34" s="41"/>
      <c r="J34" s="49" t="s">
        <v>72</v>
      </c>
      <c r="K34" s="50"/>
      <c r="N34" s="61"/>
      <c r="O34" s="61"/>
      <c r="P34" s="61"/>
    </row>
    <row r="35" spans="1:16" ht="15" thickBot="1" x14ac:dyDescent="0.35">
      <c r="A35" s="11"/>
      <c r="G35" s="11"/>
      <c r="I35" s="30" t="s">
        <v>56</v>
      </c>
      <c r="J35" s="31">
        <v>1</v>
      </c>
      <c r="K35" s="32">
        <v>201</v>
      </c>
      <c r="N35" s="61"/>
      <c r="O35" s="61"/>
      <c r="P35" s="61"/>
    </row>
  </sheetData>
  <sortState ref="A2:Q27">
    <sortCondition ref="G2:G27"/>
    <sortCondition ref="F2:F27"/>
  </sortState>
  <mergeCells count="3">
    <mergeCell ref="J28:K28"/>
    <mergeCell ref="J32:K32"/>
    <mergeCell ref="J34:K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pane xSplit="8" ySplit="1" topLeftCell="I2" activePane="bottomRight" state="frozen"/>
      <selection pane="topRight" activeCell="J1" sqref="J1"/>
      <selection pane="bottomLeft" activeCell="A2" sqref="A2"/>
      <selection pane="bottomRight" activeCell="AA20" sqref="AA20"/>
    </sheetView>
  </sheetViews>
  <sheetFormatPr defaultColWidth="9.109375" defaultRowHeight="13.8" outlineLevelRow="2" x14ac:dyDescent="0.3"/>
  <cols>
    <col min="1" max="1" width="6" style="17" customWidth="1"/>
    <col min="2" max="2" width="9.109375" style="17"/>
    <col min="3" max="3" width="7" style="17" customWidth="1"/>
    <col min="4" max="4" width="11.6640625" style="17" bestFit="1" customWidth="1"/>
    <col min="5" max="5" width="9.44140625" style="17" bestFit="1" customWidth="1"/>
    <col min="6" max="6" width="10.109375" style="17" customWidth="1"/>
    <col min="7" max="7" width="8.33203125" style="17" customWidth="1"/>
    <col min="8" max="8" width="11" style="17" bestFit="1" customWidth="1"/>
    <col min="9" max="9" width="10" style="17" bestFit="1" customWidth="1"/>
    <col min="10" max="10" width="0" style="17" hidden="1" customWidth="1"/>
    <col min="11" max="11" width="4.88671875" style="22" hidden="1" customWidth="1"/>
    <col min="12" max="12" width="4.109375" style="17" customWidth="1"/>
    <col min="13" max="14" width="4" style="17" customWidth="1"/>
    <col min="15" max="15" width="5" style="17" customWidth="1"/>
    <col min="16" max="16" width="6.88671875" style="17" customWidth="1"/>
    <col min="17" max="17" width="19.88671875" style="17" bestFit="1" customWidth="1"/>
    <col min="18" max="20" width="3.33203125" style="17" customWidth="1"/>
    <col min="21" max="21" width="5.109375" style="17" customWidth="1"/>
    <col min="22" max="22" width="10.6640625" style="17" customWidth="1"/>
    <col min="23" max="23" width="5.6640625" style="17" customWidth="1"/>
    <col min="24" max="25" width="9.33203125" style="17" bestFit="1" customWidth="1"/>
    <col min="26" max="16384" width="9.109375" style="17"/>
  </cols>
  <sheetData>
    <row r="1" spans="1:26" s="20" customFormat="1" ht="49.5" customHeight="1" x14ac:dyDescent="0.3">
      <c r="A1" s="20" t="s">
        <v>20</v>
      </c>
      <c r="B1" s="20" t="s">
        <v>21</v>
      </c>
      <c r="C1" s="20" t="s">
        <v>0</v>
      </c>
      <c r="D1" s="20" t="s">
        <v>22</v>
      </c>
      <c r="E1" s="20" t="s">
        <v>23</v>
      </c>
      <c r="F1" s="20" t="s">
        <v>2</v>
      </c>
      <c r="G1" s="20" t="s">
        <v>3</v>
      </c>
      <c r="H1" s="58" t="s">
        <v>24</v>
      </c>
      <c r="I1" s="20" t="s">
        <v>25</v>
      </c>
      <c r="J1" s="20" t="s">
        <v>26</v>
      </c>
      <c r="K1" s="21" t="s">
        <v>27</v>
      </c>
      <c r="L1" s="20" t="s">
        <v>28</v>
      </c>
      <c r="M1" s="20" t="s">
        <v>29</v>
      </c>
      <c r="N1" s="20" t="s">
        <v>4</v>
      </c>
      <c r="O1" s="20" t="s">
        <v>5</v>
      </c>
      <c r="P1" s="23" t="s">
        <v>48</v>
      </c>
      <c r="Q1" s="20" t="s">
        <v>30</v>
      </c>
      <c r="R1" s="20" t="s">
        <v>31</v>
      </c>
      <c r="S1" s="20" t="s">
        <v>32</v>
      </c>
      <c r="T1" s="20" t="s">
        <v>33</v>
      </c>
      <c r="U1" s="20" t="s">
        <v>34</v>
      </c>
      <c r="V1" s="20" t="s">
        <v>35</v>
      </c>
      <c r="W1" s="20" t="s">
        <v>36</v>
      </c>
      <c r="X1" s="20" t="s">
        <v>37</v>
      </c>
      <c r="Y1" s="20" t="s">
        <v>38</v>
      </c>
    </row>
    <row r="2" spans="1:26" outlineLevel="2" x14ac:dyDescent="0.3">
      <c r="A2" s="17" t="s">
        <v>43</v>
      </c>
      <c r="B2" s="17" t="s">
        <v>79</v>
      </c>
      <c r="C2" s="17">
        <v>202318</v>
      </c>
      <c r="D2" s="17" t="s">
        <v>39</v>
      </c>
      <c r="E2" s="18">
        <v>45074</v>
      </c>
      <c r="F2" s="17" t="s">
        <v>54</v>
      </c>
      <c r="G2" s="17" t="s">
        <v>17</v>
      </c>
      <c r="H2" s="17">
        <v>3158526366</v>
      </c>
      <c r="I2" s="17">
        <v>577082886</v>
      </c>
      <c r="J2" s="17" t="s">
        <v>67</v>
      </c>
      <c r="K2" s="22">
        <v>10086569318722</v>
      </c>
      <c r="L2" s="17" t="s">
        <v>44</v>
      </c>
      <c r="M2" s="17" t="s">
        <v>92</v>
      </c>
      <c r="N2" s="17" t="s">
        <v>18</v>
      </c>
      <c r="O2" s="17">
        <v>6043</v>
      </c>
      <c r="P2" s="23"/>
      <c r="Q2" s="17" t="s">
        <v>45</v>
      </c>
      <c r="R2" s="17" t="s">
        <v>41</v>
      </c>
      <c r="S2" s="17" t="s">
        <v>41</v>
      </c>
      <c r="T2" s="17" t="s">
        <v>42</v>
      </c>
      <c r="U2" s="17">
        <v>1</v>
      </c>
      <c r="V2" s="19">
        <v>494.52</v>
      </c>
      <c r="W2" s="17">
        <v>1</v>
      </c>
      <c r="X2" s="17">
        <v>11</v>
      </c>
      <c r="Y2" s="19">
        <v>211</v>
      </c>
    </row>
    <row r="3" spans="1:26" outlineLevel="2" x14ac:dyDescent="0.3">
      <c r="A3" s="17" t="s">
        <v>43</v>
      </c>
      <c r="B3" s="17" t="s">
        <v>79</v>
      </c>
      <c r="C3" s="17">
        <v>202318</v>
      </c>
      <c r="D3" s="17" t="s">
        <v>39</v>
      </c>
      <c r="E3" s="18">
        <v>45075</v>
      </c>
      <c r="F3" s="17" t="s">
        <v>54</v>
      </c>
      <c r="G3" s="17" t="s">
        <v>17</v>
      </c>
      <c r="H3" s="17">
        <v>5974425443</v>
      </c>
      <c r="I3" s="17">
        <v>587373997</v>
      </c>
      <c r="J3" s="17" t="s">
        <v>73</v>
      </c>
      <c r="K3" s="22">
        <v>20086569491453</v>
      </c>
      <c r="L3" s="17" t="s">
        <v>74</v>
      </c>
      <c r="M3" s="17" t="s">
        <v>103</v>
      </c>
      <c r="N3" s="17" t="s">
        <v>18</v>
      </c>
      <c r="O3" s="17">
        <v>6043</v>
      </c>
      <c r="P3" s="17" t="s">
        <v>50</v>
      </c>
      <c r="Q3" s="17" t="s">
        <v>45</v>
      </c>
      <c r="R3" s="17" t="s">
        <v>41</v>
      </c>
      <c r="S3" s="17" t="s">
        <v>41</v>
      </c>
      <c r="T3" s="17" t="s">
        <v>42</v>
      </c>
      <c r="U3" s="17">
        <v>1</v>
      </c>
      <c r="V3" s="19">
        <v>61.02</v>
      </c>
      <c r="W3" s="17">
        <v>1</v>
      </c>
      <c r="X3" s="17">
        <v>1</v>
      </c>
      <c r="Y3" s="19">
        <v>201</v>
      </c>
    </row>
    <row r="4" spans="1:26" outlineLevel="2" x14ac:dyDescent="0.3">
      <c r="A4" s="17" t="s">
        <v>43</v>
      </c>
      <c r="B4" s="17" t="s">
        <v>79</v>
      </c>
      <c r="C4" s="17">
        <v>202321</v>
      </c>
      <c r="D4" s="17" t="s">
        <v>39</v>
      </c>
      <c r="E4" s="18">
        <v>45094</v>
      </c>
      <c r="F4" s="17" t="s">
        <v>54</v>
      </c>
      <c r="G4" s="17" t="s">
        <v>17</v>
      </c>
      <c r="H4" s="17">
        <v>3224256004</v>
      </c>
      <c r="I4" s="17">
        <v>578275804</v>
      </c>
      <c r="J4" s="17" t="s">
        <v>64</v>
      </c>
      <c r="K4" s="22">
        <v>10086569356113</v>
      </c>
      <c r="L4" s="17" t="s">
        <v>65</v>
      </c>
      <c r="M4" s="17" t="s">
        <v>82</v>
      </c>
      <c r="N4" s="17" t="s">
        <v>18</v>
      </c>
      <c r="O4" s="17">
        <v>6080</v>
      </c>
      <c r="P4" s="17" t="s">
        <v>50</v>
      </c>
      <c r="Q4" s="17" t="s">
        <v>45</v>
      </c>
      <c r="R4" s="17" t="s">
        <v>41</v>
      </c>
      <c r="S4" s="17" t="s">
        <v>41</v>
      </c>
      <c r="T4" s="17" t="s">
        <v>42</v>
      </c>
      <c r="U4" s="17">
        <v>1</v>
      </c>
      <c r="V4" s="19">
        <v>74.959999999999994</v>
      </c>
      <c r="W4" s="17">
        <v>1</v>
      </c>
      <c r="X4" s="17">
        <v>1</v>
      </c>
      <c r="Y4" s="19">
        <v>201</v>
      </c>
    </row>
    <row r="5" spans="1:26" outlineLevel="2" x14ac:dyDescent="0.3">
      <c r="A5" s="17" t="s">
        <v>43</v>
      </c>
      <c r="B5" s="17" t="s">
        <v>79</v>
      </c>
      <c r="C5" s="17">
        <v>202320</v>
      </c>
      <c r="D5" s="17" t="s">
        <v>39</v>
      </c>
      <c r="E5" s="18">
        <v>45092</v>
      </c>
      <c r="F5" s="17" t="s">
        <v>87</v>
      </c>
      <c r="G5" s="17" t="s">
        <v>88</v>
      </c>
      <c r="H5" s="17">
        <v>4376357225</v>
      </c>
      <c r="I5" s="17">
        <v>587061145</v>
      </c>
      <c r="J5" s="17" t="s">
        <v>89</v>
      </c>
      <c r="K5" s="22">
        <v>865695210956</v>
      </c>
      <c r="L5" s="17" t="s">
        <v>90</v>
      </c>
      <c r="M5" s="17" t="s">
        <v>91</v>
      </c>
      <c r="N5" s="17" t="s">
        <v>18</v>
      </c>
      <c r="O5" s="17">
        <v>7035</v>
      </c>
      <c r="P5" s="17" t="s">
        <v>50</v>
      </c>
      <c r="Q5" s="17" t="s">
        <v>45</v>
      </c>
      <c r="R5" s="17" t="s">
        <v>41</v>
      </c>
      <c r="S5" s="17" t="s">
        <v>41</v>
      </c>
      <c r="T5" s="17" t="s">
        <v>42</v>
      </c>
      <c r="U5" s="17">
        <v>1</v>
      </c>
      <c r="V5" s="19">
        <v>88.32</v>
      </c>
      <c r="W5" s="17">
        <v>1</v>
      </c>
      <c r="X5" s="17">
        <v>5</v>
      </c>
      <c r="Y5" s="19">
        <v>205</v>
      </c>
    </row>
    <row r="6" spans="1:26" outlineLevel="1" x14ac:dyDescent="0.3">
      <c r="E6" s="18"/>
      <c r="P6" s="17" t="s">
        <v>50</v>
      </c>
      <c r="Q6" s="24" t="s">
        <v>109</v>
      </c>
      <c r="U6" s="17">
        <f>SUBTOTAL(9,U2:U5)</f>
        <v>4</v>
      </c>
      <c r="V6" s="19">
        <f>SUBTOTAL(9,V2:V5)</f>
        <v>718.81999999999994</v>
      </c>
      <c r="W6" s="17">
        <f>SUBTOTAL(9,W2:W5)</f>
        <v>4</v>
      </c>
      <c r="X6" s="17">
        <f>SUBTOTAL(9,X2:X5)</f>
        <v>18</v>
      </c>
      <c r="Y6" s="19">
        <f>SUBTOTAL(9,Y2:Y5)</f>
        <v>818</v>
      </c>
    </row>
    <row r="7" spans="1:26" outlineLevel="2" x14ac:dyDescent="0.3">
      <c r="A7" s="17" t="s">
        <v>62</v>
      </c>
      <c r="B7" s="17" t="s">
        <v>79</v>
      </c>
      <c r="C7" s="17">
        <v>202322</v>
      </c>
      <c r="D7" s="17" t="s">
        <v>39</v>
      </c>
      <c r="E7" s="18">
        <v>45103</v>
      </c>
      <c r="F7" s="17" t="s">
        <v>61</v>
      </c>
      <c r="G7" s="17" t="s">
        <v>17</v>
      </c>
      <c r="H7" s="17">
        <v>2024950605</v>
      </c>
      <c r="I7" s="17" t="s">
        <v>40</v>
      </c>
      <c r="J7" s="17" t="s">
        <v>40</v>
      </c>
      <c r="K7" s="22" t="s">
        <v>40</v>
      </c>
      <c r="L7" s="17" t="s">
        <v>40</v>
      </c>
      <c r="M7" s="17" t="s">
        <v>19</v>
      </c>
      <c r="N7" s="17" t="s">
        <v>56</v>
      </c>
      <c r="O7" s="17">
        <v>3859</v>
      </c>
      <c r="Q7" s="17" t="s">
        <v>63</v>
      </c>
      <c r="R7" s="17" t="s">
        <v>41</v>
      </c>
      <c r="S7" s="17" t="s">
        <v>41</v>
      </c>
      <c r="T7" s="17" t="s">
        <v>42</v>
      </c>
      <c r="U7" s="17">
        <v>1</v>
      </c>
      <c r="V7" s="19">
        <v>1872.94</v>
      </c>
      <c r="W7" s="17">
        <v>1</v>
      </c>
      <c r="X7" s="17">
        <v>69</v>
      </c>
      <c r="Y7" s="19">
        <v>25</v>
      </c>
      <c r="Z7" s="59" t="s">
        <v>50</v>
      </c>
    </row>
    <row r="8" spans="1:26" outlineLevel="2" x14ac:dyDescent="0.3">
      <c r="A8" s="17" t="s">
        <v>62</v>
      </c>
      <c r="B8" s="17" t="s">
        <v>79</v>
      </c>
      <c r="C8" s="17">
        <v>202320</v>
      </c>
      <c r="D8" s="17" t="s">
        <v>39</v>
      </c>
      <c r="E8" s="18">
        <v>45092</v>
      </c>
      <c r="F8" s="17" t="s">
        <v>54</v>
      </c>
      <c r="G8" s="17" t="s">
        <v>17</v>
      </c>
      <c r="H8" s="17">
        <v>6968621354</v>
      </c>
      <c r="I8" s="17" t="s">
        <v>40</v>
      </c>
      <c r="J8" s="17" t="s">
        <v>40</v>
      </c>
      <c r="K8" s="22" t="s">
        <v>40</v>
      </c>
      <c r="L8" s="17" t="s">
        <v>40</v>
      </c>
      <c r="M8" s="17" t="s">
        <v>19</v>
      </c>
      <c r="N8" s="17" t="s">
        <v>56</v>
      </c>
      <c r="O8" s="17">
        <v>9200</v>
      </c>
      <c r="P8" s="17" t="s">
        <v>56</v>
      </c>
      <c r="Q8" s="17" t="s">
        <v>63</v>
      </c>
      <c r="R8" s="17" t="s">
        <v>41</v>
      </c>
      <c r="S8" s="17" t="s">
        <v>41</v>
      </c>
      <c r="T8" s="17" t="s">
        <v>41</v>
      </c>
      <c r="U8" s="17">
        <v>1</v>
      </c>
      <c r="V8" s="19">
        <v>79.72</v>
      </c>
      <c r="W8" s="17">
        <v>1</v>
      </c>
      <c r="X8" s="17">
        <v>4</v>
      </c>
      <c r="Y8" s="19">
        <v>23.92</v>
      </c>
      <c r="Z8" s="59" t="s">
        <v>49</v>
      </c>
    </row>
    <row r="9" spans="1:26" outlineLevel="2" x14ac:dyDescent="0.3">
      <c r="A9" s="17" t="s">
        <v>62</v>
      </c>
      <c r="B9" s="17" t="s">
        <v>79</v>
      </c>
      <c r="C9" s="17">
        <v>202320</v>
      </c>
      <c r="D9" s="17" t="s">
        <v>39</v>
      </c>
      <c r="E9" s="18">
        <v>45091</v>
      </c>
      <c r="F9" s="17" t="s">
        <v>54</v>
      </c>
      <c r="G9" s="17" t="s">
        <v>17</v>
      </c>
      <c r="H9" s="17">
        <v>6968621444</v>
      </c>
      <c r="I9" s="17" t="s">
        <v>40</v>
      </c>
      <c r="J9" s="17" t="s">
        <v>40</v>
      </c>
      <c r="K9" s="22" t="s">
        <v>40</v>
      </c>
      <c r="L9" s="17" t="s">
        <v>40</v>
      </c>
      <c r="M9" s="17" t="s">
        <v>19</v>
      </c>
      <c r="N9" s="17" t="s">
        <v>56</v>
      </c>
      <c r="O9" s="17">
        <v>9200</v>
      </c>
      <c r="P9" s="17" t="s">
        <v>56</v>
      </c>
      <c r="Q9" s="17" t="s">
        <v>63</v>
      </c>
      <c r="R9" s="17" t="s">
        <v>41</v>
      </c>
      <c r="S9" s="17" t="s">
        <v>41</v>
      </c>
      <c r="T9" s="17" t="s">
        <v>42</v>
      </c>
      <c r="U9" s="17">
        <v>1</v>
      </c>
      <c r="V9" s="19">
        <v>1402.98</v>
      </c>
      <c r="W9" s="17">
        <v>1</v>
      </c>
      <c r="X9" s="17">
        <v>54</v>
      </c>
      <c r="Y9" s="19">
        <v>25</v>
      </c>
      <c r="Z9" s="59" t="s">
        <v>120</v>
      </c>
    </row>
    <row r="10" spans="1:26" outlineLevel="2" x14ac:dyDescent="0.3">
      <c r="A10" s="17" t="s">
        <v>62</v>
      </c>
      <c r="B10" s="17" t="s">
        <v>79</v>
      </c>
      <c r="C10" s="17">
        <v>202320</v>
      </c>
      <c r="D10" s="17" t="s">
        <v>39</v>
      </c>
      <c r="E10" s="18">
        <v>45092</v>
      </c>
      <c r="F10" s="17" t="s">
        <v>61</v>
      </c>
      <c r="G10" s="17" t="s">
        <v>17</v>
      </c>
      <c r="H10" s="17">
        <v>6968621373</v>
      </c>
      <c r="I10" s="17" t="s">
        <v>40</v>
      </c>
      <c r="J10" s="17" t="s">
        <v>40</v>
      </c>
      <c r="K10" s="22" t="s">
        <v>40</v>
      </c>
      <c r="L10" s="17" t="s">
        <v>40</v>
      </c>
      <c r="M10" s="17" t="s">
        <v>19</v>
      </c>
      <c r="N10" s="17" t="s">
        <v>56</v>
      </c>
      <c r="O10" s="17">
        <v>9200</v>
      </c>
      <c r="P10" s="17" t="s">
        <v>56</v>
      </c>
      <c r="Q10" s="17" t="s">
        <v>63</v>
      </c>
      <c r="R10" s="17" t="s">
        <v>41</v>
      </c>
      <c r="S10" s="17" t="s">
        <v>41</v>
      </c>
      <c r="T10" s="17" t="s">
        <v>42</v>
      </c>
      <c r="U10" s="17">
        <v>1</v>
      </c>
      <c r="V10" s="19">
        <v>102.08</v>
      </c>
      <c r="W10" s="17">
        <v>1</v>
      </c>
      <c r="X10" s="17">
        <v>4</v>
      </c>
      <c r="Y10" s="19">
        <v>25</v>
      </c>
      <c r="Z10" s="59" t="s">
        <v>49</v>
      </c>
    </row>
    <row r="11" spans="1:26" outlineLevel="2" x14ac:dyDescent="0.3">
      <c r="A11" s="17" t="s">
        <v>62</v>
      </c>
      <c r="B11" s="17" t="s">
        <v>79</v>
      </c>
      <c r="C11" s="17">
        <v>202320</v>
      </c>
      <c r="D11" s="17" t="s">
        <v>39</v>
      </c>
      <c r="E11" s="18">
        <v>45092</v>
      </c>
      <c r="F11" s="17" t="s">
        <v>54</v>
      </c>
      <c r="G11" s="17" t="s">
        <v>17</v>
      </c>
      <c r="H11" s="17">
        <v>6968621360</v>
      </c>
      <c r="I11" s="17" t="s">
        <v>40</v>
      </c>
      <c r="J11" s="17" t="s">
        <v>40</v>
      </c>
      <c r="K11" s="22" t="s">
        <v>40</v>
      </c>
      <c r="L11" s="17" t="s">
        <v>40</v>
      </c>
      <c r="M11" s="17" t="s">
        <v>19</v>
      </c>
      <c r="N11" s="17" t="s">
        <v>56</v>
      </c>
      <c r="O11" s="17">
        <v>9200</v>
      </c>
      <c r="P11" s="17" t="s">
        <v>56</v>
      </c>
      <c r="Q11" s="17" t="s">
        <v>63</v>
      </c>
      <c r="R11" s="17" t="s">
        <v>41</v>
      </c>
      <c r="S11" s="17" t="s">
        <v>41</v>
      </c>
      <c r="T11" s="17" t="s">
        <v>42</v>
      </c>
      <c r="U11" s="17">
        <v>1</v>
      </c>
      <c r="V11" s="19">
        <v>179.37</v>
      </c>
      <c r="W11" s="17">
        <v>1</v>
      </c>
      <c r="X11" s="17">
        <v>9</v>
      </c>
      <c r="Y11" s="19">
        <v>25</v>
      </c>
      <c r="Z11" s="59" t="s">
        <v>50</v>
      </c>
    </row>
    <row r="12" spans="1:26" outlineLevel="2" x14ac:dyDescent="0.3">
      <c r="A12" s="17" t="s">
        <v>62</v>
      </c>
      <c r="B12" s="17" t="s">
        <v>79</v>
      </c>
      <c r="C12" s="17">
        <v>202320</v>
      </c>
      <c r="D12" s="17" t="s">
        <v>39</v>
      </c>
      <c r="E12" s="18">
        <v>45092</v>
      </c>
      <c r="F12" s="17" t="s">
        <v>61</v>
      </c>
      <c r="G12" s="17" t="s">
        <v>17</v>
      </c>
      <c r="H12" s="17">
        <v>6968621392</v>
      </c>
      <c r="I12" s="17" t="s">
        <v>40</v>
      </c>
      <c r="J12" s="17" t="s">
        <v>40</v>
      </c>
      <c r="K12" s="22" t="s">
        <v>40</v>
      </c>
      <c r="L12" s="17" t="s">
        <v>40</v>
      </c>
      <c r="M12" s="17" t="s">
        <v>19</v>
      </c>
      <c r="N12" s="17" t="s">
        <v>56</v>
      </c>
      <c r="O12" s="17">
        <v>9200</v>
      </c>
      <c r="P12" s="17" t="s">
        <v>56</v>
      </c>
      <c r="Q12" s="17" t="s">
        <v>63</v>
      </c>
      <c r="R12" s="17" t="s">
        <v>41</v>
      </c>
      <c r="S12" s="17" t="s">
        <v>41</v>
      </c>
      <c r="T12" s="17" t="s">
        <v>42</v>
      </c>
      <c r="U12" s="17">
        <v>1</v>
      </c>
      <c r="V12" s="19">
        <v>408.32</v>
      </c>
      <c r="W12" s="17">
        <v>1</v>
      </c>
      <c r="X12" s="17">
        <v>16</v>
      </c>
      <c r="Y12" s="19">
        <v>25</v>
      </c>
      <c r="Z12" s="59" t="s">
        <v>49</v>
      </c>
    </row>
    <row r="13" spans="1:26" outlineLevel="2" x14ac:dyDescent="0.3">
      <c r="A13" s="17" t="s">
        <v>62</v>
      </c>
      <c r="B13" s="17" t="s">
        <v>79</v>
      </c>
      <c r="C13" s="17">
        <v>202318</v>
      </c>
      <c r="D13" s="17" t="s">
        <v>39</v>
      </c>
      <c r="E13" s="18">
        <v>45075</v>
      </c>
      <c r="F13" s="17" t="s">
        <v>61</v>
      </c>
      <c r="G13" s="17" t="s">
        <v>17</v>
      </c>
      <c r="H13" s="17">
        <v>6968621426</v>
      </c>
      <c r="I13" s="17" t="s">
        <v>40</v>
      </c>
      <c r="J13" s="17" t="s">
        <v>40</v>
      </c>
      <c r="K13" s="22" t="s">
        <v>40</v>
      </c>
      <c r="L13" s="17" t="s">
        <v>40</v>
      </c>
      <c r="M13" s="17" t="s">
        <v>19</v>
      </c>
      <c r="N13" s="17" t="s">
        <v>56</v>
      </c>
      <c r="O13" s="17">
        <v>9200</v>
      </c>
      <c r="P13" s="17" t="s">
        <v>56</v>
      </c>
      <c r="Q13" s="17" t="s">
        <v>63</v>
      </c>
      <c r="R13" s="17" t="s">
        <v>41</v>
      </c>
      <c r="S13" s="17" t="s">
        <v>41</v>
      </c>
      <c r="T13" s="17" t="s">
        <v>42</v>
      </c>
      <c r="U13" s="17">
        <v>1</v>
      </c>
      <c r="V13" s="19">
        <v>85.22</v>
      </c>
      <c r="W13" s="17">
        <v>1</v>
      </c>
      <c r="X13" s="17">
        <v>1</v>
      </c>
      <c r="Y13" s="19">
        <v>25</v>
      </c>
      <c r="Z13" s="59" t="s">
        <v>50</v>
      </c>
    </row>
    <row r="14" spans="1:26" outlineLevel="2" x14ac:dyDescent="0.3">
      <c r="A14" s="17" t="s">
        <v>62</v>
      </c>
      <c r="B14" s="17" t="s">
        <v>79</v>
      </c>
      <c r="C14" s="17">
        <v>202320</v>
      </c>
      <c r="D14" s="17" t="s">
        <v>39</v>
      </c>
      <c r="E14" s="18">
        <v>45091</v>
      </c>
      <c r="F14" s="17" t="s">
        <v>61</v>
      </c>
      <c r="G14" s="17" t="s">
        <v>17</v>
      </c>
      <c r="H14" s="17">
        <v>6968621445</v>
      </c>
      <c r="I14" s="17" t="s">
        <v>40</v>
      </c>
      <c r="J14" s="17" t="s">
        <v>40</v>
      </c>
      <c r="K14" s="22" t="s">
        <v>40</v>
      </c>
      <c r="L14" s="17" t="s">
        <v>40</v>
      </c>
      <c r="M14" s="17" t="s">
        <v>19</v>
      </c>
      <c r="N14" s="17" t="s">
        <v>56</v>
      </c>
      <c r="O14" s="17">
        <v>9200</v>
      </c>
      <c r="P14" s="17" t="s">
        <v>56</v>
      </c>
      <c r="Q14" s="17" t="s">
        <v>63</v>
      </c>
      <c r="R14" s="17" t="s">
        <v>41</v>
      </c>
      <c r="S14" s="17" t="s">
        <v>41</v>
      </c>
      <c r="T14" s="17" t="s">
        <v>42</v>
      </c>
      <c r="U14" s="17">
        <v>1</v>
      </c>
      <c r="V14" s="19">
        <v>85.22</v>
      </c>
      <c r="W14" s="17">
        <v>1</v>
      </c>
      <c r="X14" s="17">
        <v>1</v>
      </c>
      <c r="Y14" s="19">
        <v>25</v>
      </c>
      <c r="Z14" s="59" t="s">
        <v>120</v>
      </c>
    </row>
    <row r="15" spans="1:26" outlineLevel="2" x14ac:dyDescent="0.3">
      <c r="A15" s="17" t="s">
        <v>62</v>
      </c>
      <c r="B15" s="17" t="s">
        <v>79</v>
      </c>
      <c r="C15" s="17">
        <v>202321</v>
      </c>
      <c r="D15" s="17" t="s">
        <v>39</v>
      </c>
      <c r="E15" s="18">
        <v>45096</v>
      </c>
      <c r="F15" s="17" t="s">
        <v>61</v>
      </c>
      <c r="G15" s="17" t="s">
        <v>17</v>
      </c>
      <c r="H15" s="17">
        <v>6968621407</v>
      </c>
      <c r="I15" s="17" t="s">
        <v>40</v>
      </c>
      <c r="J15" s="17" t="s">
        <v>40</v>
      </c>
      <c r="K15" s="22" t="s">
        <v>40</v>
      </c>
      <c r="L15" s="17" t="s">
        <v>40</v>
      </c>
      <c r="M15" s="17" t="s">
        <v>19</v>
      </c>
      <c r="N15" s="17" t="s">
        <v>56</v>
      </c>
      <c r="O15" s="17">
        <v>9200</v>
      </c>
      <c r="P15" s="17" t="s">
        <v>56</v>
      </c>
      <c r="Q15" s="17" t="s">
        <v>63</v>
      </c>
      <c r="R15" s="17" t="s">
        <v>41</v>
      </c>
      <c r="S15" s="17" t="s">
        <v>41</v>
      </c>
      <c r="T15" s="17" t="s">
        <v>42</v>
      </c>
      <c r="U15" s="17">
        <v>1</v>
      </c>
      <c r="V15" s="19">
        <v>170.44</v>
      </c>
      <c r="W15" s="17">
        <v>1</v>
      </c>
      <c r="X15" s="17">
        <v>2</v>
      </c>
      <c r="Y15" s="19">
        <v>25</v>
      </c>
      <c r="Z15" s="59" t="s">
        <v>50</v>
      </c>
    </row>
    <row r="16" spans="1:26" outlineLevel="2" x14ac:dyDescent="0.3">
      <c r="A16" s="17" t="s">
        <v>62</v>
      </c>
      <c r="B16" s="17" t="s">
        <v>79</v>
      </c>
      <c r="C16" s="17">
        <v>202322</v>
      </c>
      <c r="D16" s="17" t="s">
        <v>39</v>
      </c>
      <c r="E16" s="18">
        <v>45103</v>
      </c>
      <c r="F16" s="17" t="s">
        <v>61</v>
      </c>
      <c r="G16" s="17" t="s">
        <v>17</v>
      </c>
      <c r="H16" s="17">
        <v>6968621338</v>
      </c>
      <c r="I16" s="17" t="s">
        <v>40</v>
      </c>
      <c r="J16" s="17" t="s">
        <v>40</v>
      </c>
      <c r="K16" s="22" t="s">
        <v>40</v>
      </c>
      <c r="L16" s="17" t="s">
        <v>40</v>
      </c>
      <c r="M16" s="17" t="s">
        <v>19</v>
      </c>
      <c r="N16" s="17" t="s">
        <v>56</v>
      </c>
      <c r="O16" s="17">
        <v>9200</v>
      </c>
      <c r="P16" s="17" t="s">
        <v>56</v>
      </c>
      <c r="Q16" s="17" t="s">
        <v>63</v>
      </c>
      <c r="R16" s="17" t="s">
        <v>41</v>
      </c>
      <c r="S16" s="17" t="s">
        <v>41</v>
      </c>
      <c r="T16" s="17" t="s">
        <v>42</v>
      </c>
      <c r="U16" s="17">
        <v>1</v>
      </c>
      <c r="V16" s="19">
        <v>218.34</v>
      </c>
      <c r="W16" s="17">
        <v>1</v>
      </c>
      <c r="X16" s="17">
        <v>3</v>
      </c>
      <c r="Y16" s="19">
        <v>25</v>
      </c>
      <c r="Z16" s="59" t="s">
        <v>49</v>
      </c>
    </row>
    <row r="17" spans="1:26" outlineLevel="2" x14ac:dyDescent="0.3">
      <c r="A17" s="17" t="s">
        <v>62</v>
      </c>
      <c r="B17" s="17" t="s">
        <v>79</v>
      </c>
      <c r="C17" s="17">
        <v>202318</v>
      </c>
      <c r="D17" s="17" t="s">
        <v>39</v>
      </c>
      <c r="E17" s="18">
        <v>45075</v>
      </c>
      <c r="F17" s="17" t="s">
        <v>54</v>
      </c>
      <c r="G17" s="17" t="s">
        <v>17</v>
      </c>
      <c r="H17" s="17">
        <v>6968621463</v>
      </c>
      <c r="I17" s="17" t="s">
        <v>40</v>
      </c>
      <c r="J17" s="17" t="s">
        <v>40</v>
      </c>
      <c r="K17" s="22" t="s">
        <v>40</v>
      </c>
      <c r="L17" s="17" t="s">
        <v>40</v>
      </c>
      <c r="M17" s="17" t="s">
        <v>19</v>
      </c>
      <c r="N17" s="17" t="s">
        <v>56</v>
      </c>
      <c r="O17" s="17">
        <v>9200</v>
      </c>
      <c r="P17" s="17" t="s">
        <v>56</v>
      </c>
      <c r="Q17" s="17" t="s">
        <v>63</v>
      </c>
      <c r="R17" s="17" t="s">
        <v>41</v>
      </c>
      <c r="S17" s="17" t="s">
        <v>41</v>
      </c>
      <c r="T17" s="17" t="s">
        <v>42</v>
      </c>
      <c r="U17" s="17">
        <v>1</v>
      </c>
      <c r="V17" s="19">
        <v>429.05</v>
      </c>
      <c r="W17" s="17">
        <v>1</v>
      </c>
      <c r="X17" s="17">
        <v>15</v>
      </c>
      <c r="Y17" s="19">
        <v>25</v>
      </c>
      <c r="Z17" s="59" t="s">
        <v>50</v>
      </c>
    </row>
    <row r="18" spans="1:26" outlineLevel="2" x14ac:dyDescent="0.3">
      <c r="A18" s="17" t="s">
        <v>62</v>
      </c>
      <c r="B18" s="17" t="s">
        <v>79</v>
      </c>
      <c r="C18" s="17">
        <v>202318</v>
      </c>
      <c r="D18" s="17" t="s">
        <v>39</v>
      </c>
      <c r="E18" s="18">
        <v>45075</v>
      </c>
      <c r="F18" s="17" t="s">
        <v>61</v>
      </c>
      <c r="G18" s="17" t="s">
        <v>17</v>
      </c>
      <c r="H18" s="17">
        <v>6968621464</v>
      </c>
      <c r="I18" s="17" t="s">
        <v>40</v>
      </c>
      <c r="J18" s="17" t="s">
        <v>40</v>
      </c>
      <c r="K18" s="22" t="s">
        <v>40</v>
      </c>
      <c r="L18" s="17" t="s">
        <v>40</v>
      </c>
      <c r="M18" s="17" t="s">
        <v>19</v>
      </c>
      <c r="N18" s="17" t="s">
        <v>56</v>
      </c>
      <c r="O18" s="17">
        <v>9200</v>
      </c>
      <c r="P18" s="17" t="s">
        <v>56</v>
      </c>
      <c r="Q18" s="17" t="s">
        <v>63</v>
      </c>
      <c r="R18" s="17" t="s">
        <v>41</v>
      </c>
      <c r="S18" s="17" t="s">
        <v>41</v>
      </c>
      <c r="T18" s="17" t="s">
        <v>42</v>
      </c>
      <c r="U18" s="17">
        <v>1</v>
      </c>
      <c r="V18" s="19">
        <v>681.36</v>
      </c>
      <c r="W18" s="17">
        <v>1</v>
      </c>
      <c r="X18" s="17">
        <v>20</v>
      </c>
      <c r="Y18" s="19">
        <v>25</v>
      </c>
      <c r="Z18" s="59" t="s">
        <v>50</v>
      </c>
    </row>
    <row r="19" spans="1:26" outlineLevel="2" x14ac:dyDescent="0.3">
      <c r="A19" s="17" t="s">
        <v>62</v>
      </c>
      <c r="B19" s="17" t="s">
        <v>79</v>
      </c>
      <c r="C19" s="17">
        <v>202318</v>
      </c>
      <c r="D19" s="17" t="s">
        <v>39</v>
      </c>
      <c r="E19" s="18">
        <v>45075</v>
      </c>
      <c r="F19" s="17" t="s">
        <v>61</v>
      </c>
      <c r="G19" s="17" t="s">
        <v>17</v>
      </c>
      <c r="H19" s="17">
        <v>6968621390</v>
      </c>
      <c r="I19" s="17" t="s">
        <v>40</v>
      </c>
      <c r="J19" s="17" t="s">
        <v>40</v>
      </c>
      <c r="K19" s="22" t="s">
        <v>40</v>
      </c>
      <c r="L19" s="17" t="s">
        <v>40</v>
      </c>
      <c r="M19" s="17" t="s">
        <v>19</v>
      </c>
      <c r="N19" s="17" t="s">
        <v>56</v>
      </c>
      <c r="O19" s="17">
        <v>9200</v>
      </c>
      <c r="P19" s="17" t="s">
        <v>56</v>
      </c>
      <c r="Q19" s="17" t="s">
        <v>63</v>
      </c>
      <c r="R19" s="17" t="s">
        <v>41</v>
      </c>
      <c r="S19" s="17" t="s">
        <v>41</v>
      </c>
      <c r="T19" s="17" t="s">
        <v>42</v>
      </c>
      <c r="U19" s="17">
        <v>1</v>
      </c>
      <c r="V19" s="19">
        <v>408.32</v>
      </c>
      <c r="W19" s="17">
        <v>1</v>
      </c>
      <c r="X19" s="17">
        <v>16</v>
      </c>
      <c r="Y19" s="19">
        <v>25</v>
      </c>
      <c r="Z19" s="59" t="s">
        <v>49</v>
      </c>
    </row>
    <row r="20" spans="1:26" outlineLevel="2" x14ac:dyDescent="0.3">
      <c r="A20" s="17" t="s">
        <v>62</v>
      </c>
      <c r="B20" s="17" t="s">
        <v>79</v>
      </c>
      <c r="C20" s="17">
        <v>202320</v>
      </c>
      <c r="D20" s="17" t="s">
        <v>39</v>
      </c>
      <c r="E20" s="18">
        <v>45091</v>
      </c>
      <c r="F20" s="17" t="s">
        <v>54</v>
      </c>
      <c r="G20" s="17" t="s">
        <v>17</v>
      </c>
      <c r="H20" s="17">
        <v>6968621434</v>
      </c>
      <c r="I20" s="17" t="s">
        <v>40</v>
      </c>
      <c r="J20" s="17" t="s">
        <v>40</v>
      </c>
      <c r="K20" s="22" t="s">
        <v>40</v>
      </c>
      <c r="L20" s="17" t="s">
        <v>40</v>
      </c>
      <c r="M20" s="17" t="s">
        <v>19</v>
      </c>
      <c r="N20" s="17" t="s">
        <v>56</v>
      </c>
      <c r="O20" s="17">
        <v>9200</v>
      </c>
      <c r="P20" s="17" t="s">
        <v>56</v>
      </c>
      <c r="Q20" s="17" t="s">
        <v>63</v>
      </c>
      <c r="R20" s="17" t="s">
        <v>41</v>
      </c>
      <c r="S20" s="17" t="s">
        <v>41</v>
      </c>
      <c r="T20" s="17" t="s">
        <v>42</v>
      </c>
      <c r="U20" s="17">
        <v>1</v>
      </c>
      <c r="V20" s="19">
        <v>2616.13</v>
      </c>
      <c r="W20" s="17">
        <v>1</v>
      </c>
      <c r="X20" s="17">
        <v>99</v>
      </c>
      <c r="Y20" s="19">
        <v>25</v>
      </c>
      <c r="Z20" s="59" t="s">
        <v>50</v>
      </c>
    </row>
    <row r="21" spans="1:26" outlineLevel="2" x14ac:dyDescent="0.3">
      <c r="A21" s="17" t="s">
        <v>62</v>
      </c>
      <c r="B21" s="17" t="s">
        <v>79</v>
      </c>
      <c r="C21" s="17">
        <v>202318</v>
      </c>
      <c r="D21" s="17" t="s">
        <v>39</v>
      </c>
      <c r="E21" s="18">
        <v>45075</v>
      </c>
      <c r="F21" s="17" t="s">
        <v>54</v>
      </c>
      <c r="G21" s="17" t="s">
        <v>17</v>
      </c>
      <c r="H21" s="17">
        <v>6968621425</v>
      </c>
      <c r="I21" s="17" t="s">
        <v>40</v>
      </c>
      <c r="J21" s="17" t="s">
        <v>40</v>
      </c>
      <c r="K21" s="22" t="s">
        <v>40</v>
      </c>
      <c r="L21" s="17" t="s">
        <v>40</v>
      </c>
      <c r="M21" s="17" t="s">
        <v>19</v>
      </c>
      <c r="N21" s="17" t="s">
        <v>56</v>
      </c>
      <c r="O21" s="17">
        <v>9200</v>
      </c>
      <c r="P21" s="17" t="s">
        <v>56</v>
      </c>
      <c r="Q21" s="17" t="s">
        <v>63</v>
      </c>
      <c r="R21" s="17" t="s">
        <v>41</v>
      </c>
      <c r="S21" s="17" t="s">
        <v>41</v>
      </c>
      <c r="T21" s="17" t="s">
        <v>42</v>
      </c>
      <c r="U21" s="17">
        <v>1</v>
      </c>
      <c r="V21" s="19">
        <v>736.87</v>
      </c>
      <c r="W21" s="17">
        <v>1</v>
      </c>
      <c r="X21" s="17">
        <v>31</v>
      </c>
      <c r="Y21" s="19">
        <v>25</v>
      </c>
      <c r="Z21" s="59" t="s">
        <v>50</v>
      </c>
    </row>
    <row r="22" spans="1:26" outlineLevel="2" x14ac:dyDescent="0.3">
      <c r="A22" s="17" t="s">
        <v>62</v>
      </c>
      <c r="B22" s="17" t="s">
        <v>79</v>
      </c>
      <c r="C22" s="17">
        <v>202320</v>
      </c>
      <c r="D22" s="17" t="s">
        <v>39</v>
      </c>
      <c r="E22" s="18">
        <v>45091</v>
      </c>
      <c r="F22" s="17" t="s">
        <v>54</v>
      </c>
      <c r="G22" s="17" t="s">
        <v>17</v>
      </c>
      <c r="H22" s="17">
        <v>6968621454</v>
      </c>
      <c r="I22" s="17" t="s">
        <v>40</v>
      </c>
      <c r="J22" s="17" t="s">
        <v>40</v>
      </c>
      <c r="K22" s="22" t="s">
        <v>40</v>
      </c>
      <c r="L22" s="17" t="s">
        <v>40</v>
      </c>
      <c r="M22" s="17" t="s">
        <v>19</v>
      </c>
      <c r="N22" s="17" t="s">
        <v>56</v>
      </c>
      <c r="O22" s="17">
        <v>9200</v>
      </c>
      <c r="P22" s="17" t="s">
        <v>56</v>
      </c>
      <c r="Q22" s="17" t="s">
        <v>63</v>
      </c>
      <c r="R22" s="17" t="s">
        <v>41</v>
      </c>
      <c r="S22" s="17" t="s">
        <v>41</v>
      </c>
      <c r="T22" s="17" t="s">
        <v>42</v>
      </c>
      <c r="U22" s="17">
        <v>1</v>
      </c>
      <c r="V22" s="19">
        <v>775.43</v>
      </c>
      <c r="W22" s="17">
        <v>1</v>
      </c>
      <c r="X22" s="17">
        <v>29</v>
      </c>
      <c r="Y22" s="19">
        <v>25</v>
      </c>
      <c r="Z22" s="59" t="s">
        <v>50</v>
      </c>
    </row>
    <row r="23" spans="1:26" outlineLevel="1" x14ac:dyDescent="0.3">
      <c r="E23" s="18"/>
      <c r="P23" s="17" t="s">
        <v>56</v>
      </c>
      <c r="Q23" s="24" t="s">
        <v>107</v>
      </c>
      <c r="U23" s="17">
        <f>SUBTOTAL(9,U7:U22)</f>
        <v>16</v>
      </c>
      <c r="V23" s="19">
        <f>SUBTOTAL(9,V7:V22)</f>
        <v>10251.790000000001</v>
      </c>
      <c r="W23" s="17">
        <f>SUBTOTAL(9,W7:W22)</f>
        <v>16</v>
      </c>
      <c r="X23" s="17">
        <f>SUBTOTAL(9,X7:X22)</f>
        <v>373</v>
      </c>
      <c r="Y23" s="19">
        <f>SUBTOTAL(9,Y7:Y22)</f>
        <v>398.92</v>
      </c>
    </row>
    <row r="24" spans="1:26" outlineLevel="2" x14ac:dyDescent="0.3">
      <c r="A24" s="53" t="s">
        <v>43</v>
      </c>
      <c r="B24" s="53" t="s">
        <v>79</v>
      </c>
      <c r="C24" s="53">
        <v>202318</v>
      </c>
      <c r="D24" s="53" t="s">
        <v>39</v>
      </c>
      <c r="E24" s="54">
        <v>45079</v>
      </c>
      <c r="F24" s="53" t="s">
        <v>54</v>
      </c>
      <c r="G24" s="53" t="s">
        <v>17</v>
      </c>
      <c r="H24" s="53">
        <v>5379590242</v>
      </c>
      <c r="I24" s="53">
        <v>596066252</v>
      </c>
      <c r="J24" s="53" t="s">
        <v>70</v>
      </c>
      <c r="K24" s="55">
        <v>10086569692457</v>
      </c>
      <c r="L24" s="53" t="s">
        <v>71</v>
      </c>
      <c r="M24" s="53" t="s">
        <v>102</v>
      </c>
      <c r="N24" s="53" t="s">
        <v>56</v>
      </c>
      <c r="O24" s="53">
        <v>7552</v>
      </c>
      <c r="P24" s="53"/>
      <c r="Q24" s="53" t="s">
        <v>72</v>
      </c>
      <c r="R24" s="53" t="s">
        <v>41</v>
      </c>
      <c r="S24" s="53" t="s">
        <v>41</v>
      </c>
      <c r="T24" s="53" t="s">
        <v>42</v>
      </c>
      <c r="U24" s="53">
        <v>1</v>
      </c>
      <c r="V24" s="56">
        <v>145.76</v>
      </c>
      <c r="W24" s="53">
        <v>1</v>
      </c>
      <c r="X24" s="53">
        <v>1</v>
      </c>
      <c r="Y24" s="56">
        <v>201</v>
      </c>
      <c r="Z24" s="57" t="s">
        <v>50</v>
      </c>
    </row>
    <row r="25" spans="1:26" outlineLevel="1" x14ac:dyDescent="0.3">
      <c r="E25" s="18"/>
      <c r="P25" s="17" t="s">
        <v>56</v>
      </c>
      <c r="Q25" s="24" t="s">
        <v>108</v>
      </c>
      <c r="U25" s="17">
        <f>SUBTOTAL(9,U24:U24)</f>
        <v>1</v>
      </c>
      <c r="V25" s="19">
        <f>SUBTOTAL(9,V24:V24)</f>
        <v>145.76</v>
      </c>
      <c r="W25" s="17">
        <f>SUBTOTAL(9,W24:W24)</f>
        <v>1</v>
      </c>
      <c r="X25" s="17">
        <f>SUBTOTAL(9,X24:X24)</f>
        <v>1</v>
      </c>
      <c r="Y25" s="19">
        <f>SUBTOTAL(9,Y24:Y24)</f>
        <v>201</v>
      </c>
    </row>
    <row r="26" spans="1:26" outlineLevel="2" x14ac:dyDescent="0.3">
      <c r="A26" s="17" t="s">
        <v>43</v>
      </c>
      <c r="B26" s="17" t="s">
        <v>79</v>
      </c>
      <c r="C26" s="17">
        <v>202320</v>
      </c>
      <c r="D26" s="17" t="s">
        <v>39</v>
      </c>
      <c r="E26" s="18">
        <v>45090</v>
      </c>
      <c r="F26" s="17" t="s">
        <v>54</v>
      </c>
      <c r="G26" s="17" t="s">
        <v>17</v>
      </c>
      <c r="H26" s="17">
        <v>3308526023</v>
      </c>
      <c r="I26" s="17">
        <v>577082886</v>
      </c>
      <c r="J26" s="17" t="s">
        <v>67</v>
      </c>
      <c r="K26" s="22">
        <v>10086569318722</v>
      </c>
      <c r="L26" s="17" t="s">
        <v>44</v>
      </c>
      <c r="M26" s="17" t="s">
        <v>100</v>
      </c>
      <c r="N26" s="17" t="s">
        <v>18</v>
      </c>
      <c r="O26" s="17">
        <v>6019</v>
      </c>
      <c r="Q26" s="17" t="s">
        <v>45</v>
      </c>
      <c r="R26" s="17" t="s">
        <v>41</v>
      </c>
      <c r="S26" s="17" t="s">
        <v>41</v>
      </c>
      <c r="T26" s="17" t="s">
        <v>42</v>
      </c>
      <c r="U26" s="17">
        <v>1</v>
      </c>
      <c r="V26" s="19">
        <v>989.04</v>
      </c>
      <c r="W26" s="17">
        <v>1</v>
      </c>
      <c r="X26" s="17">
        <v>15</v>
      </c>
      <c r="Y26" s="19">
        <v>215</v>
      </c>
    </row>
    <row r="27" spans="1:26" outlineLevel="2" x14ac:dyDescent="0.3">
      <c r="A27" s="17" t="s">
        <v>43</v>
      </c>
      <c r="B27" s="17" t="s">
        <v>79</v>
      </c>
      <c r="C27" s="17">
        <v>202319</v>
      </c>
      <c r="D27" s="17" t="s">
        <v>39</v>
      </c>
      <c r="E27" s="18">
        <v>45080</v>
      </c>
      <c r="F27" s="17" t="s">
        <v>54</v>
      </c>
      <c r="G27" s="17" t="s">
        <v>17</v>
      </c>
      <c r="H27" s="17">
        <v>3608525860</v>
      </c>
      <c r="I27" s="17">
        <v>577082886</v>
      </c>
      <c r="J27" s="17" t="s">
        <v>67</v>
      </c>
      <c r="K27" s="22">
        <v>10086569318722</v>
      </c>
      <c r="L27" s="17" t="s">
        <v>44</v>
      </c>
      <c r="M27" s="17" t="s">
        <v>80</v>
      </c>
      <c r="N27" s="17" t="s">
        <v>18</v>
      </c>
      <c r="O27" s="17">
        <v>6026</v>
      </c>
      <c r="P27" s="17" t="s">
        <v>49</v>
      </c>
      <c r="Q27" s="17" t="s">
        <v>45</v>
      </c>
      <c r="R27" s="17" t="s">
        <v>41</v>
      </c>
      <c r="S27" s="17" t="s">
        <v>41</v>
      </c>
      <c r="T27" s="17" t="s">
        <v>42</v>
      </c>
      <c r="U27" s="17">
        <v>1</v>
      </c>
      <c r="V27" s="19">
        <v>989.04</v>
      </c>
      <c r="W27" s="17">
        <v>1</v>
      </c>
      <c r="X27" s="17">
        <v>2</v>
      </c>
      <c r="Y27" s="19">
        <v>202</v>
      </c>
    </row>
    <row r="28" spans="1:26" outlineLevel="2" x14ac:dyDescent="0.3">
      <c r="A28" s="17" t="s">
        <v>43</v>
      </c>
      <c r="B28" s="17" t="s">
        <v>79</v>
      </c>
      <c r="C28" s="17">
        <v>202320</v>
      </c>
      <c r="D28" s="17" t="s">
        <v>39</v>
      </c>
      <c r="E28" s="18">
        <v>45088</v>
      </c>
      <c r="F28" s="17" t="s">
        <v>54</v>
      </c>
      <c r="G28" s="17" t="s">
        <v>17</v>
      </c>
      <c r="H28" s="17">
        <v>3608525867</v>
      </c>
      <c r="I28" s="17">
        <v>577082886</v>
      </c>
      <c r="J28" s="17" t="s">
        <v>67</v>
      </c>
      <c r="K28" s="22">
        <v>10086569318722</v>
      </c>
      <c r="L28" s="17" t="s">
        <v>44</v>
      </c>
      <c r="M28" s="17" t="s">
        <v>81</v>
      </c>
      <c r="N28" s="17" t="s">
        <v>18</v>
      </c>
      <c r="O28" s="17">
        <v>6026</v>
      </c>
      <c r="P28" s="17" t="s">
        <v>49</v>
      </c>
      <c r="Q28" s="17" t="s">
        <v>45</v>
      </c>
      <c r="R28" s="17" t="s">
        <v>41</v>
      </c>
      <c r="S28" s="17" t="s">
        <v>41</v>
      </c>
      <c r="T28" s="17" t="s">
        <v>42</v>
      </c>
      <c r="U28" s="17">
        <v>1</v>
      </c>
      <c r="V28" s="19">
        <v>1978.08</v>
      </c>
      <c r="W28" s="17">
        <v>1</v>
      </c>
      <c r="X28" s="17">
        <v>5</v>
      </c>
      <c r="Y28" s="19">
        <v>205</v>
      </c>
    </row>
    <row r="29" spans="1:26" outlineLevel="2" x14ac:dyDescent="0.3">
      <c r="A29" s="17" t="s">
        <v>43</v>
      </c>
      <c r="B29" s="17" t="s">
        <v>79</v>
      </c>
      <c r="C29" s="17">
        <v>202319</v>
      </c>
      <c r="D29" s="17" t="s">
        <v>39</v>
      </c>
      <c r="E29" s="18">
        <v>45086</v>
      </c>
      <c r="F29" s="17" t="s">
        <v>54</v>
      </c>
      <c r="G29" s="17" t="s">
        <v>17</v>
      </c>
      <c r="H29" s="17">
        <v>9375044886</v>
      </c>
      <c r="I29" s="17">
        <v>587366122</v>
      </c>
      <c r="J29" s="17" t="s">
        <v>68</v>
      </c>
      <c r="K29" s="22">
        <v>10086569494662</v>
      </c>
      <c r="L29" s="17" t="s">
        <v>69</v>
      </c>
      <c r="M29" s="17" t="s">
        <v>83</v>
      </c>
      <c r="N29" s="17" t="s">
        <v>18</v>
      </c>
      <c r="O29" s="17">
        <v>6035</v>
      </c>
      <c r="P29" s="17" t="s">
        <v>49</v>
      </c>
      <c r="Q29" s="17" t="s">
        <v>45</v>
      </c>
      <c r="R29" s="17" t="s">
        <v>41</v>
      </c>
      <c r="S29" s="17" t="s">
        <v>41</v>
      </c>
      <c r="T29" s="17" t="s">
        <v>42</v>
      </c>
      <c r="U29" s="17">
        <v>1</v>
      </c>
      <c r="V29" s="19">
        <v>345.6</v>
      </c>
      <c r="W29" s="17">
        <v>1</v>
      </c>
      <c r="X29" s="17">
        <v>2</v>
      </c>
      <c r="Y29" s="19">
        <v>202</v>
      </c>
    </row>
    <row r="30" spans="1:26" outlineLevel="2" x14ac:dyDescent="0.3">
      <c r="A30" s="17" t="s">
        <v>43</v>
      </c>
      <c r="B30" s="17" t="s">
        <v>79</v>
      </c>
      <c r="C30" s="17">
        <v>202319</v>
      </c>
      <c r="D30" s="17" t="s">
        <v>39</v>
      </c>
      <c r="E30" s="18">
        <v>45086</v>
      </c>
      <c r="F30" s="17" t="s">
        <v>54</v>
      </c>
      <c r="G30" s="17" t="s">
        <v>17</v>
      </c>
      <c r="H30" s="17">
        <v>9375044886</v>
      </c>
      <c r="I30" s="17">
        <v>587373997</v>
      </c>
      <c r="J30" s="17" t="s">
        <v>73</v>
      </c>
      <c r="K30" s="22">
        <v>20086569491453</v>
      </c>
      <c r="L30" s="17" t="s">
        <v>74</v>
      </c>
      <c r="M30" s="17" t="s">
        <v>93</v>
      </c>
      <c r="N30" s="17" t="s">
        <v>18</v>
      </c>
      <c r="O30" s="17">
        <v>6035</v>
      </c>
      <c r="P30" s="17" t="s">
        <v>49</v>
      </c>
      <c r="Q30" s="17" t="s">
        <v>45</v>
      </c>
      <c r="R30" s="17" t="s">
        <v>41</v>
      </c>
      <c r="S30" s="17" t="s">
        <v>41</v>
      </c>
      <c r="T30" s="17" t="s">
        <v>42</v>
      </c>
      <c r="U30" s="17">
        <v>1</v>
      </c>
      <c r="V30" s="19">
        <v>10.17</v>
      </c>
      <c r="W30" s="17">
        <v>1</v>
      </c>
      <c r="X30" s="17">
        <v>1</v>
      </c>
      <c r="Y30" s="19">
        <v>201</v>
      </c>
    </row>
    <row r="31" spans="1:26" outlineLevel="2" x14ac:dyDescent="0.3">
      <c r="A31" s="17" t="s">
        <v>43</v>
      </c>
      <c r="B31" s="17" t="s">
        <v>79</v>
      </c>
      <c r="C31" s="17">
        <v>202319</v>
      </c>
      <c r="D31" s="17" t="s">
        <v>39</v>
      </c>
      <c r="E31" s="18">
        <v>45086</v>
      </c>
      <c r="F31" s="17" t="s">
        <v>54</v>
      </c>
      <c r="G31" s="17" t="s">
        <v>17</v>
      </c>
      <c r="H31" s="17">
        <v>9375044886</v>
      </c>
      <c r="I31" s="17">
        <v>587373703</v>
      </c>
      <c r="J31" s="17" t="s">
        <v>97</v>
      </c>
      <c r="K31" s="22">
        <v>20086569491477</v>
      </c>
      <c r="L31" s="17" t="s">
        <v>98</v>
      </c>
      <c r="M31" s="17" t="s">
        <v>99</v>
      </c>
      <c r="N31" s="17" t="s">
        <v>18</v>
      </c>
      <c r="O31" s="17">
        <v>6035</v>
      </c>
      <c r="P31" s="17" t="s">
        <v>49</v>
      </c>
      <c r="Q31" s="17" t="s">
        <v>45</v>
      </c>
      <c r="R31" s="17" t="s">
        <v>41</v>
      </c>
      <c r="S31" s="17" t="s">
        <v>41</v>
      </c>
      <c r="T31" s="17" t="s">
        <v>42</v>
      </c>
      <c r="U31" s="17">
        <v>1</v>
      </c>
      <c r="V31" s="19">
        <v>10.17</v>
      </c>
      <c r="W31" s="17">
        <v>1</v>
      </c>
      <c r="X31" s="17">
        <v>1</v>
      </c>
      <c r="Y31" s="19">
        <v>201</v>
      </c>
    </row>
    <row r="32" spans="1:26" outlineLevel="2" x14ac:dyDescent="0.3">
      <c r="A32" s="17" t="s">
        <v>43</v>
      </c>
      <c r="B32" s="17" t="s">
        <v>79</v>
      </c>
      <c r="C32" s="17">
        <v>202319</v>
      </c>
      <c r="D32" s="17" t="s">
        <v>39</v>
      </c>
      <c r="E32" s="18">
        <v>45086</v>
      </c>
      <c r="F32" s="17" t="s">
        <v>54</v>
      </c>
      <c r="G32" s="17" t="s">
        <v>17</v>
      </c>
      <c r="H32" s="17">
        <v>9375044886</v>
      </c>
      <c r="I32" s="17">
        <v>587374078</v>
      </c>
      <c r="J32" s="17" t="s">
        <v>75</v>
      </c>
      <c r="K32" s="22">
        <v>20086569491422</v>
      </c>
      <c r="L32" s="17" t="s">
        <v>76</v>
      </c>
      <c r="M32" s="17" t="s">
        <v>101</v>
      </c>
      <c r="N32" s="17" t="s">
        <v>18</v>
      </c>
      <c r="O32" s="17">
        <v>6035</v>
      </c>
      <c r="P32" s="17" t="s">
        <v>49</v>
      </c>
      <c r="Q32" s="17" t="s">
        <v>45</v>
      </c>
      <c r="R32" s="17" t="s">
        <v>41</v>
      </c>
      <c r="S32" s="17" t="s">
        <v>41</v>
      </c>
      <c r="T32" s="17" t="s">
        <v>42</v>
      </c>
      <c r="U32" s="17">
        <v>1</v>
      </c>
      <c r="V32" s="19">
        <v>29.52</v>
      </c>
      <c r="W32" s="17">
        <v>1</v>
      </c>
      <c r="X32" s="17">
        <v>1</v>
      </c>
      <c r="Y32" s="19">
        <v>201</v>
      </c>
    </row>
    <row r="33" spans="1:25" outlineLevel="2" x14ac:dyDescent="0.3">
      <c r="A33" s="17" t="s">
        <v>43</v>
      </c>
      <c r="B33" s="17" t="s">
        <v>79</v>
      </c>
      <c r="C33" s="17">
        <v>202320</v>
      </c>
      <c r="D33" s="17" t="s">
        <v>39</v>
      </c>
      <c r="E33" s="18">
        <v>45087</v>
      </c>
      <c r="F33" s="17" t="s">
        <v>54</v>
      </c>
      <c r="G33" s="17" t="s">
        <v>17</v>
      </c>
      <c r="H33" s="17">
        <v>7175104886</v>
      </c>
      <c r="I33" s="17">
        <v>587374430</v>
      </c>
      <c r="J33" s="17" t="s">
        <v>84</v>
      </c>
      <c r="K33" s="22">
        <v>20086569491347</v>
      </c>
      <c r="L33" s="17" t="s">
        <v>85</v>
      </c>
      <c r="M33" s="17" t="s">
        <v>86</v>
      </c>
      <c r="N33" s="17" t="s">
        <v>18</v>
      </c>
      <c r="O33" s="17">
        <v>7036</v>
      </c>
      <c r="P33" s="17" t="s">
        <v>49</v>
      </c>
      <c r="Q33" s="17" t="s">
        <v>45</v>
      </c>
      <c r="R33" s="17" t="s">
        <v>41</v>
      </c>
      <c r="S33" s="17" t="s">
        <v>41</v>
      </c>
      <c r="T33" s="17" t="s">
        <v>42</v>
      </c>
      <c r="U33" s="17">
        <v>1</v>
      </c>
      <c r="V33" s="19">
        <v>7.83</v>
      </c>
      <c r="W33" s="17">
        <v>1</v>
      </c>
      <c r="X33" s="17">
        <v>1</v>
      </c>
      <c r="Y33" s="19">
        <v>201</v>
      </c>
    </row>
    <row r="34" spans="1:25" outlineLevel="2" x14ac:dyDescent="0.3">
      <c r="A34" s="17" t="s">
        <v>43</v>
      </c>
      <c r="B34" s="17" t="s">
        <v>79</v>
      </c>
      <c r="C34" s="17">
        <v>202320</v>
      </c>
      <c r="D34" s="17" t="s">
        <v>39</v>
      </c>
      <c r="E34" s="18">
        <v>45091</v>
      </c>
      <c r="F34" s="17" t="s">
        <v>54</v>
      </c>
      <c r="G34" s="17" t="s">
        <v>17</v>
      </c>
      <c r="H34" s="17">
        <v>7175104917</v>
      </c>
      <c r="I34" s="17">
        <v>587373612</v>
      </c>
      <c r="J34" s="17" t="s">
        <v>94</v>
      </c>
      <c r="K34" s="22">
        <v>20086569491569</v>
      </c>
      <c r="L34" s="17" t="s">
        <v>95</v>
      </c>
      <c r="M34" s="17" t="s">
        <v>96</v>
      </c>
      <c r="N34" s="17" t="s">
        <v>18</v>
      </c>
      <c r="O34" s="17">
        <v>7036</v>
      </c>
      <c r="P34" s="17" t="s">
        <v>49</v>
      </c>
      <c r="Q34" s="17" t="s">
        <v>45</v>
      </c>
      <c r="R34" s="17" t="s">
        <v>41</v>
      </c>
      <c r="S34" s="17" t="s">
        <v>41</v>
      </c>
      <c r="T34" s="17" t="s">
        <v>42</v>
      </c>
      <c r="U34" s="17">
        <v>1</v>
      </c>
      <c r="V34" s="19">
        <v>10.17</v>
      </c>
      <c r="W34" s="17">
        <v>1</v>
      </c>
      <c r="X34" s="17">
        <v>1</v>
      </c>
      <c r="Y34" s="19">
        <v>201</v>
      </c>
    </row>
    <row r="35" spans="1:25" outlineLevel="1" x14ac:dyDescent="0.3">
      <c r="E35" s="18"/>
      <c r="P35" s="17" t="s">
        <v>49</v>
      </c>
      <c r="Q35" s="24" t="s">
        <v>109</v>
      </c>
      <c r="U35" s="17">
        <f>SUBTOTAL(9,U26:U34)</f>
        <v>9</v>
      </c>
      <c r="V35" s="19">
        <f>SUBTOTAL(9,V26:V34)</f>
        <v>4369.6200000000008</v>
      </c>
      <c r="W35" s="17">
        <f>SUBTOTAL(9,W26:W34)</f>
        <v>9</v>
      </c>
      <c r="X35" s="17">
        <f>SUBTOTAL(9,X26:X34)</f>
        <v>29</v>
      </c>
      <c r="Y35" s="19">
        <f>SUBTOTAL(9,Y26:Y34)</f>
        <v>1829</v>
      </c>
    </row>
    <row r="36" spans="1:25" x14ac:dyDescent="0.3">
      <c r="E36" s="18"/>
      <c r="Q36" s="24" t="s">
        <v>53</v>
      </c>
      <c r="U36" s="17">
        <f>SUBTOTAL(9,U2:U34)</f>
        <v>30</v>
      </c>
      <c r="V36" s="19">
        <f>SUBTOTAL(9,V2:V34)</f>
        <v>15485.990000000002</v>
      </c>
      <c r="W36" s="17">
        <f>SUBTOTAL(9,W2:W34)</f>
        <v>30</v>
      </c>
      <c r="X36" s="17">
        <f>SUBTOTAL(9,X2:X34)</f>
        <v>421</v>
      </c>
      <c r="Y36" s="19">
        <f>SUBTOTAL(9,Y2:Y34)</f>
        <v>3246.92</v>
      </c>
    </row>
  </sheetData>
  <sortState ref="A2:Y34">
    <sortCondition ref="P7:P34"/>
    <sortCondition ref="Q7:Q34"/>
    <sortCondition ref="O7:O34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topLeftCell="B1" workbookViewId="0">
      <selection activeCell="L11" sqref="L11"/>
    </sheetView>
  </sheetViews>
  <sheetFormatPr defaultColWidth="9.109375" defaultRowHeight="13.8" x14ac:dyDescent="0.3"/>
  <cols>
    <col min="1" max="1" width="10.33203125" style="14" bestFit="1" customWidth="1"/>
    <col min="2" max="5" width="9.109375" style="14"/>
    <col min="6" max="6" width="9.88671875" style="14" customWidth="1"/>
    <col min="7" max="7" width="2.88671875" style="14" customWidth="1"/>
    <col min="8" max="8" width="9.109375" style="14"/>
    <col min="9" max="9" width="11" style="14" bestFit="1" customWidth="1"/>
    <col min="10" max="10" width="10" style="14" bestFit="1" customWidth="1"/>
    <col min="11" max="11" width="20.109375" style="14" bestFit="1" customWidth="1"/>
    <col min="12" max="12" width="15.109375" style="40" bestFit="1" customWidth="1"/>
    <col min="13" max="13" width="6.88671875" style="14" customWidth="1"/>
    <col min="14" max="14" width="9.109375" style="14"/>
    <col min="15" max="15" width="6.33203125" style="14" customWidth="1"/>
    <col min="16" max="16" width="7.109375" style="14" customWidth="1"/>
    <col min="17" max="16384" width="9.109375" style="14"/>
  </cols>
  <sheetData>
    <row r="1" spans="1:28" s="34" customFormat="1" ht="96.6" x14ac:dyDescent="0.3">
      <c r="A1" s="34" t="s">
        <v>20</v>
      </c>
      <c r="B1" s="34" t="s">
        <v>21</v>
      </c>
      <c r="C1" s="34" t="s">
        <v>0</v>
      </c>
      <c r="D1" s="34" t="s">
        <v>23</v>
      </c>
      <c r="E1" s="34" t="s">
        <v>1</v>
      </c>
      <c r="F1" s="34" t="s">
        <v>2</v>
      </c>
      <c r="G1" s="34" t="s">
        <v>3</v>
      </c>
      <c r="H1" s="34" t="s">
        <v>77</v>
      </c>
      <c r="I1" s="34" t="s">
        <v>24</v>
      </c>
      <c r="J1" s="34" t="s">
        <v>25</v>
      </c>
      <c r="K1" s="34" t="s">
        <v>26</v>
      </c>
      <c r="L1" s="39" t="s">
        <v>27</v>
      </c>
      <c r="M1" s="34" t="s">
        <v>28</v>
      </c>
      <c r="N1" s="34" t="s">
        <v>29</v>
      </c>
      <c r="O1" s="34" t="s">
        <v>4</v>
      </c>
      <c r="P1" s="34" t="s">
        <v>5</v>
      </c>
      <c r="Q1" s="34" t="s">
        <v>30</v>
      </c>
      <c r="R1" s="34" t="s">
        <v>46</v>
      </c>
      <c r="S1" s="34" t="s">
        <v>31</v>
      </c>
      <c r="T1" s="34" t="s">
        <v>32</v>
      </c>
      <c r="U1" s="34" t="s">
        <v>33</v>
      </c>
      <c r="V1" s="34" t="s">
        <v>47</v>
      </c>
      <c r="W1" s="34" t="s">
        <v>113</v>
      </c>
      <c r="X1" s="34" t="s">
        <v>114</v>
      </c>
      <c r="Y1" s="34" t="s">
        <v>78</v>
      </c>
      <c r="Z1" s="34" t="s">
        <v>38</v>
      </c>
      <c r="AA1" s="34" t="s">
        <v>66</v>
      </c>
    </row>
    <row r="2" spans="1:28" ht="14.4" x14ac:dyDescent="0.3">
      <c r="A2" s="14" t="s">
        <v>58</v>
      </c>
      <c r="B2" s="14" t="s">
        <v>79</v>
      </c>
      <c r="C2" s="14">
        <v>202319</v>
      </c>
      <c r="D2" s="15">
        <v>45084</v>
      </c>
      <c r="E2" s="14" t="s">
        <v>57</v>
      </c>
      <c r="F2" s="14" t="s">
        <v>61</v>
      </c>
      <c r="G2" s="14" t="s">
        <v>17</v>
      </c>
      <c r="H2" s="14">
        <v>8631</v>
      </c>
      <c r="I2" s="14">
        <v>4328870988</v>
      </c>
      <c r="J2" s="14">
        <v>567158421</v>
      </c>
      <c r="K2" s="14" t="s">
        <v>115</v>
      </c>
      <c r="L2" s="40">
        <v>10086569003192</v>
      </c>
      <c r="M2" s="14" t="s">
        <v>116</v>
      </c>
      <c r="N2" s="14" t="s">
        <v>117</v>
      </c>
      <c r="O2" s="14" t="s">
        <v>56</v>
      </c>
      <c r="P2" s="14">
        <v>7853</v>
      </c>
      <c r="Q2" s="14" t="s">
        <v>118</v>
      </c>
      <c r="R2" s="14" t="s">
        <v>119</v>
      </c>
      <c r="S2" s="14" t="s">
        <v>41</v>
      </c>
      <c r="T2" s="14" t="s">
        <v>41</v>
      </c>
      <c r="U2" s="14" t="s">
        <v>42</v>
      </c>
      <c r="V2" s="14">
        <v>1</v>
      </c>
      <c r="W2" s="14">
        <v>1</v>
      </c>
      <c r="X2" s="14">
        <v>1</v>
      </c>
      <c r="Y2" s="14">
        <v>1000000</v>
      </c>
      <c r="Z2" s="16">
        <v>201</v>
      </c>
      <c r="AA2" s="14" t="s">
        <v>40</v>
      </c>
      <c r="AB2" s="5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S20" sqref="S20"/>
    </sheetView>
  </sheetViews>
  <sheetFormatPr defaultColWidth="9.109375" defaultRowHeight="13.8" x14ac:dyDescent="0.3"/>
  <cols>
    <col min="1" max="1" width="8.109375" style="14" customWidth="1"/>
    <col min="2" max="3" width="9.109375" style="14"/>
    <col min="4" max="4" width="9.5546875" style="14" bestFit="1" customWidth="1"/>
    <col min="5" max="5" width="9.109375" style="14"/>
    <col min="6" max="6" width="21.5546875" style="14" bestFit="1" customWidth="1"/>
    <col min="7" max="7" width="2.5546875" style="14" customWidth="1"/>
    <col min="8" max="8" width="11" style="14" bestFit="1" customWidth="1"/>
    <col min="9" max="9" width="7.109375" style="14" customWidth="1"/>
    <col min="10" max="10" width="4.5546875" style="14" customWidth="1"/>
    <col min="11" max="11" width="5.44140625" style="14" customWidth="1"/>
    <col min="12" max="12" width="16.44140625" style="14" bestFit="1" customWidth="1"/>
    <col min="13" max="13" width="9.109375" style="14"/>
    <col min="14" max="18" width="5.5546875" style="14" customWidth="1"/>
    <col min="19" max="20" width="9.109375" style="36"/>
    <col min="21" max="16384" width="9.109375" style="14"/>
  </cols>
  <sheetData>
    <row r="1" spans="1:21" s="34" customFormat="1" ht="65.25" customHeight="1" x14ac:dyDescent="0.3">
      <c r="A1" s="34" t="s">
        <v>20</v>
      </c>
      <c r="B1" s="34" t="s">
        <v>21</v>
      </c>
      <c r="C1" s="34" t="s">
        <v>0</v>
      </c>
      <c r="D1" s="34" t="s">
        <v>23</v>
      </c>
      <c r="E1" s="34" t="s">
        <v>1</v>
      </c>
      <c r="F1" s="34" t="s">
        <v>2</v>
      </c>
      <c r="G1" s="34" t="s">
        <v>3</v>
      </c>
      <c r="H1" s="34" t="s">
        <v>24</v>
      </c>
      <c r="I1" s="34" t="s">
        <v>29</v>
      </c>
      <c r="J1" s="34" t="s">
        <v>4</v>
      </c>
      <c r="K1" s="34" t="s">
        <v>5</v>
      </c>
      <c r="L1" s="34" t="s">
        <v>30</v>
      </c>
      <c r="M1" s="34" t="s">
        <v>46</v>
      </c>
      <c r="N1" s="34" t="s">
        <v>31</v>
      </c>
      <c r="O1" s="34" t="s">
        <v>32</v>
      </c>
      <c r="P1" s="34" t="s">
        <v>33</v>
      </c>
      <c r="Q1" s="34" t="s">
        <v>47</v>
      </c>
      <c r="R1" s="34" t="s">
        <v>60</v>
      </c>
      <c r="S1" s="35" t="s">
        <v>14</v>
      </c>
      <c r="T1" s="35" t="s">
        <v>38</v>
      </c>
    </row>
    <row r="2" spans="1:21" ht="55.2" x14ac:dyDescent="0.3">
      <c r="A2" s="14" t="s">
        <v>58</v>
      </c>
      <c r="B2" s="14" t="s">
        <v>79</v>
      </c>
      <c r="C2" s="14">
        <v>202320</v>
      </c>
      <c r="D2" s="15">
        <v>45091</v>
      </c>
      <c r="E2" s="14" t="s">
        <v>57</v>
      </c>
      <c r="F2" s="14" t="s">
        <v>61</v>
      </c>
      <c r="G2" s="14" t="s">
        <v>17</v>
      </c>
      <c r="H2" s="14">
        <v>4328871026</v>
      </c>
      <c r="I2" s="14" t="s">
        <v>104</v>
      </c>
      <c r="J2" s="14" t="s">
        <v>56</v>
      </c>
      <c r="K2" s="14">
        <v>7853</v>
      </c>
      <c r="L2" s="33" t="s">
        <v>105</v>
      </c>
      <c r="M2" s="33" t="s">
        <v>106</v>
      </c>
      <c r="N2" s="14" t="s">
        <v>41</v>
      </c>
      <c r="O2" s="14" t="s">
        <v>41</v>
      </c>
      <c r="P2" s="14" t="s">
        <v>42</v>
      </c>
      <c r="Q2" s="14">
        <v>1</v>
      </c>
      <c r="R2" s="14">
        <v>1</v>
      </c>
      <c r="S2" s="36">
        <v>1</v>
      </c>
      <c r="T2" s="37">
        <v>220</v>
      </c>
      <c r="U2" s="51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Wk 18 - 22 Recap</vt:lpstr>
      <vt:lpstr>SQEP PO Accuracy Table, 07-26-2</vt:lpstr>
      <vt:lpstr>SQEP Case Compliance Table, 07-</vt:lpstr>
      <vt:lpstr>SQEP Loads Compliance Table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2023-08-08T17:01:01Z</dcterms:modified>
</cp:coreProperties>
</file>