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Tracy\HG\HG Charge back\Tracy Charge back support documents\CB2301553\"/>
    </mc:Choice>
  </mc:AlternateContent>
  <xr:revisionPtr revIDLastSave="0" documentId="13_ncr:1_{649B5CA0-7685-437E-84CA-DE77E6E5CA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definedNames>
    <definedName name="_xlnm._FilterDatabase" localSheetId="0" hidden="1">'1'!$A$3:$Y$85</definedName>
    <definedName name="_xlnm.Print_Area" localSheetId="0">'1'!$A$1:$W$86</definedName>
    <definedName name="_xlnm.Print_Titles" localSheetId="0">'1'!$1:$2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1" l="1"/>
  <c r="U81" i="1"/>
  <c r="S81" i="1"/>
  <c r="Q81" i="1"/>
  <c r="K81" i="1"/>
  <c r="U80" i="1"/>
  <c r="S80" i="1"/>
  <c r="Q80" i="1"/>
  <c r="K80" i="1"/>
  <c r="U79" i="1"/>
  <c r="S79" i="1"/>
  <c r="Q79" i="1"/>
  <c r="K79" i="1"/>
  <c r="U78" i="1"/>
  <c r="S78" i="1"/>
  <c r="Q78" i="1"/>
  <c r="K78" i="1"/>
  <c r="F78" i="1"/>
  <c r="D79" i="1" s="1"/>
  <c r="D78" i="1"/>
  <c r="U77" i="1"/>
  <c r="S77" i="1"/>
  <c r="Q77" i="1"/>
  <c r="K77" i="1"/>
  <c r="U76" i="1"/>
  <c r="S76" i="1"/>
  <c r="Q76" i="1"/>
  <c r="K76" i="1"/>
  <c r="U75" i="1"/>
  <c r="S75" i="1"/>
  <c r="Q75" i="1"/>
  <c r="K75" i="1"/>
  <c r="U74" i="1"/>
  <c r="S74" i="1"/>
  <c r="Q74" i="1"/>
  <c r="K74" i="1"/>
  <c r="F74" i="1"/>
  <c r="D75" i="1" s="1"/>
  <c r="D74" i="1"/>
  <c r="U73" i="1"/>
  <c r="S73" i="1"/>
  <c r="Q73" i="1"/>
  <c r="K73" i="1"/>
  <c r="U72" i="1"/>
  <c r="S72" i="1"/>
  <c r="Q72" i="1"/>
  <c r="K72" i="1"/>
  <c r="F72" i="1"/>
  <c r="D72" i="1"/>
  <c r="U71" i="1"/>
  <c r="S71" i="1"/>
  <c r="Q71" i="1"/>
  <c r="K71" i="1"/>
  <c r="G70" i="1"/>
  <c r="U69" i="1"/>
  <c r="S69" i="1"/>
  <c r="Q69" i="1"/>
  <c r="K69" i="1"/>
  <c r="U68" i="1"/>
  <c r="S68" i="1"/>
  <c r="Q68" i="1"/>
  <c r="K68" i="1"/>
  <c r="U67" i="1"/>
  <c r="S67" i="1"/>
  <c r="Q67" i="1"/>
  <c r="K67" i="1"/>
  <c r="U66" i="1"/>
  <c r="S66" i="1"/>
  <c r="Q66" i="1"/>
  <c r="K66" i="1"/>
  <c r="U65" i="1"/>
  <c r="S65" i="1"/>
  <c r="Q65" i="1"/>
  <c r="K65" i="1"/>
  <c r="U64" i="1"/>
  <c r="S64" i="1"/>
  <c r="Q64" i="1"/>
  <c r="K64" i="1"/>
  <c r="U63" i="1"/>
  <c r="S63" i="1"/>
  <c r="Q63" i="1"/>
  <c r="K63" i="1"/>
  <c r="F63" i="1"/>
  <c r="D64" i="1" s="1"/>
  <c r="D63" i="1"/>
  <c r="U62" i="1"/>
  <c r="S62" i="1"/>
  <c r="Q62" i="1"/>
  <c r="K62" i="1"/>
  <c r="U61" i="1"/>
  <c r="S61" i="1"/>
  <c r="Q61" i="1"/>
  <c r="K61" i="1"/>
  <c r="U60" i="1"/>
  <c r="S60" i="1"/>
  <c r="Q60" i="1"/>
  <c r="K60" i="1"/>
  <c r="U59" i="1"/>
  <c r="S59" i="1"/>
  <c r="Q59" i="1"/>
  <c r="K59" i="1"/>
  <c r="U58" i="1"/>
  <c r="S58" i="1"/>
  <c r="Q58" i="1"/>
  <c r="K58" i="1"/>
  <c r="U57" i="1"/>
  <c r="S57" i="1"/>
  <c r="Q57" i="1"/>
  <c r="K57" i="1"/>
  <c r="U56" i="1"/>
  <c r="S56" i="1"/>
  <c r="Q56" i="1"/>
  <c r="K56" i="1"/>
  <c r="U55" i="1"/>
  <c r="S55" i="1"/>
  <c r="Q55" i="1"/>
  <c r="K55" i="1"/>
  <c r="U54" i="1"/>
  <c r="S54" i="1"/>
  <c r="Q54" i="1"/>
  <c r="K54" i="1"/>
  <c r="U53" i="1"/>
  <c r="S53" i="1"/>
  <c r="Q53" i="1"/>
  <c r="K53" i="1"/>
  <c r="F53" i="1"/>
  <c r="F54" i="1" s="1"/>
  <c r="D53" i="1"/>
  <c r="U52" i="1"/>
  <c r="S52" i="1"/>
  <c r="Q52" i="1"/>
  <c r="K52" i="1"/>
  <c r="U51" i="1"/>
  <c r="S51" i="1"/>
  <c r="Q51" i="1"/>
  <c r="K51" i="1"/>
  <c r="U50" i="1"/>
  <c r="S50" i="1"/>
  <c r="Q50" i="1"/>
  <c r="K50" i="1"/>
  <c r="U49" i="1"/>
  <c r="S49" i="1"/>
  <c r="Q49" i="1"/>
  <c r="K49" i="1"/>
  <c r="U48" i="1"/>
  <c r="S48" i="1"/>
  <c r="Q48" i="1"/>
  <c r="K48" i="1"/>
  <c r="U47" i="1"/>
  <c r="S47" i="1"/>
  <c r="Q47" i="1"/>
  <c r="K47" i="1"/>
  <c r="U46" i="1"/>
  <c r="S46" i="1"/>
  <c r="Q46" i="1"/>
  <c r="K46" i="1"/>
  <c r="U45" i="1"/>
  <c r="S45" i="1"/>
  <c r="Q45" i="1"/>
  <c r="K45" i="1"/>
  <c r="U44" i="1"/>
  <c r="S44" i="1"/>
  <c r="Q44" i="1"/>
  <c r="K44" i="1"/>
  <c r="U43" i="1"/>
  <c r="S43" i="1"/>
  <c r="Q43" i="1"/>
  <c r="K43" i="1"/>
  <c r="F43" i="1"/>
  <c r="D44" i="1" s="1"/>
  <c r="D43" i="1"/>
  <c r="U42" i="1"/>
  <c r="S42" i="1"/>
  <c r="Q42" i="1"/>
  <c r="K42" i="1"/>
  <c r="U41" i="1"/>
  <c r="S41" i="1"/>
  <c r="Q41" i="1"/>
  <c r="K41" i="1"/>
  <c r="U40" i="1"/>
  <c r="S40" i="1"/>
  <c r="Q40" i="1"/>
  <c r="K40" i="1"/>
  <c r="U39" i="1"/>
  <c r="S39" i="1"/>
  <c r="Q39" i="1"/>
  <c r="K39" i="1"/>
  <c r="F39" i="1"/>
  <c r="F40" i="1" s="1"/>
  <c r="U38" i="1"/>
  <c r="S38" i="1"/>
  <c r="Q38" i="1"/>
  <c r="K38" i="1"/>
  <c r="F38" i="1"/>
  <c r="D39" i="1" s="1"/>
  <c r="D38" i="1"/>
  <c r="U37" i="1"/>
  <c r="S37" i="1"/>
  <c r="Q37" i="1"/>
  <c r="K37" i="1"/>
  <c r="G36" i="1"/>
  <c r="U35" i="1"/>
  <c r="S35" i="1"/>
  <c r="Q35" i="1"/>
  <c r="K35" i="1"/>
  <c r="U34" i="1"/>
  <c r="S34" i="1"/>
  <c r="Q34" i="1"/>
  <c r="K34" i="1"/>
  <c r="U33" i="1"/>
  <c r="S33" i="1"/>
  <c r="Q33" i="1"/>
  <c r="K33" i="1"/>
  <c r="U32" i="1"/>
  <c r="S32" i="1"/>
  <c r="Q32" i="1"/>
  <c r="K32" i="1"/>
  <c r="F32" i="1"/>
  <c r="D33" i="1" s="1"/>
  <c r="D32" i="1"/>
  <c r="U31" i="1"/>
  <c r="S31" i="1"/>
  <c r="Q31" i="1"/>
  <c r="K31" i="1"/>
  <c r="U30" i="1"/>
  <c r="S30" i="1"/>
  <c r="Q30" i="1"/>
  <c r="K30" i="1"/>
  <c r="U29" i="1"/>
  <c r="S29" i="1"/>
  <c r="Q29" i="1"/>
  <c r="K29" i="1"/>
  <c r="U28" i="1"/>
  <c r="S28" i="1"/>
  <c r="Q28" i="1"/>
  <c r="K28" i="1"/>
  <c r="U27" i="1"/>
  <c r="S27" i="1"/>
  <c r="Q27" i="1"/>
  <c r="K27" i="1"/>
  <c r="U26" i="1"/>
  <c r="S26" i="1"/>
  <c r="Q26" i="1"/>
  <c r="K26" i="1"/>
  <c r="U25" i="1"/>
  <c r="S25" i="1"/>
  <c r="Q25" i="1"/>
  <c r="K25" i="1"/>
  <c r="F25" i="1"/>
  <c r="D26" i="1" s="1"/>
  <c r="D25" i="1"/>
  <c r="U24" i="1"/>
  <c r="S24" i="1"/>
  <c r="Q24" i="1"/>
  <c r="K24" i="1"/>
  <c r="U23" i="1"/>
  <c r="S23" i="1"/>
  <c r="Q23" i="1"/>
  <c r="K23" i="1"/>
  <c r="U22" i="1"/>
  <c r="S22" i="1"/>
  <c r="Q22" i="1"/>
  <c r="K22" i="1"/>
  <c r="U21" i="1"/>
  <c r="S21" i="1"/>
  <c r="Q21" i="1"/>
  <c r="K21" i="1"/>
  <c r="U20" i="1"/>
  <c r="S20" i="1"/>
  <c r="Q20" i="1"/>
  <c r="K20" i="1"/>
  <c r="U19" i="1"/>
  <c r="S19" i="1"/>
  <c r="Q19" i="1"/>
  <c r="K19" i="1"/>
  <c r="U18" i="1"/>
  <c r="S18" i="1"/>
  <c r="Q18" i="1"/>
  <c r="K18" i="1"/>
  <c r="U17" i="1"/>
  <c r="S17" i="1"/>
  <c r="Q17" i="1"/>
  <c r="K17" i="1"/>
  <c r="U16" i="1"/>
  <c r="S16" i="1"/>
  <c r="Q16" i="1"/>
  <c r="K16" i="1"/>
  <c r="U15" i="1"/>
  <c r="S15" i="1"/>
  <c r="Q15" i="1"/>
  <c r="K15" i="1"/>
  <c r="F15" i="1"/>
  <c r="F16" i="1" s="1"/>
  <c r="D17" i="1" s="1"/>
  <c r="D15" i="1"/>
  <c r="U14" i="1"/>
  <c r="S14" i="1"/>
  <c r="Q14" i="1"/>
  <c r="K14" i="1"/>
  <c r="U13" i="1"/>
  <c r="S13" i="1"/>
  <c r="Q13" i="1"/>
  <c r="K13" i="1"/>
  <c r="U12" i="1"/>
  <c r="S12" i="1"/>
  <c r="Q12" i="1"/>
  <c r="K12" i="1"/>
  <c r="U11" i="1"/>
  <c r="S11" i="1"/>
  <c r="Q11" i="1"/>
  <c r="K11" i="1"/>
  <c r="U10" i="1"/>
  <c r="S10" i="1"/>
  <c r="Q10" i="1"/>
  <c r="K10" i="1"/>
  <c r="U9" i="1"/>
  <c r="S9" i="1"/>
  <c r="Q9" i="1"/>
  <c r="K9" i="1"/>
  <c r="U8" i="1"/>
  <c r="S8" i="1"/>
  <c r="Q8" i="1"/>
  <c r="K8" i="1"/>
  <c r="U7" i="1"/>
  <c r="S7" i="1"/>
  <c r="Q7" i="1"/>
  <c r="K7" i="1"/>
  <c r="U6" i="1"/>
  <c r="S6" i="1"/>
  <c r="Q6" i="1"/>
  <c r="K6" i="1"/>
  <c r="U5" i="1"/>
  <c r="S5" i="1"/>
  <c r="Q5" i="1"/>
  <c r="K5" i="1"/>
  <c r="F5" i="1"/>
  <c r="D6" i="1" s="1"/>
  <c r="D5" i="1"/>
  <c r="U4" i="1"/>
  <c r="S4" i="1"/>
  <c r="Q4" i="1"/>
  <c r="K4" i="1"/>
  <c r="S70" i="1" l="1"/>
  <c r="U36" i="1"/>
  <c r="K70" i="1"/>
  <c r="Q82" i="1"/>
  <c r="F75" i="1"/>
  <c r="D76" i="1" s="1"/>
  <c r="S36" i="1"/>
  <c r="F64" i="1"/>
  <c r="F65" i="1" s="1"/>
  <c r="U70" i="1"/>
  <c r="G83" i="1"/>
  <c r="K36" i="1"/>
  <c r="D16" i="1"/>
  <c r="U82" i="1"/>
  <c r="Q36" i="1"/>
  <c r="Q70" i="1"/>
  <c r="F44" i="1"/>
  <c r="F45" i="1" s="1"/>
  <c r="D46" i="1" s="1"/>
  <c r="K82" i="1"/>
  <c r="S82" i="1"/>
  <c r="S83" i="1" s="1"/>
  <c r="F79" i="1"/>
  <c r="F80" i="1" s="1"/>
  <c r="F81" i="1" s="1"/>
  <c r="D55" i="1"/>
  <c r="F55" i="1"/>
  <c r="F46" i="1"/>
  <c r="F41" i="1"/>
  <c r="D41" i="1"/>
  <c r="D66" i="1"/>
  <c r="F66" i="1"/>
  <c r="F6" i="1"/>
  <c r="F17" i="1"/>
  <c r="F26" i="1"/>
  <c r="F33" i="1"/>
  <c r="D40" i="1"/>
  <c r="D54" i="1"/>
  <c r="D65" i="1"/>
  <c r="F76" i="1" l="1"/>
  <c r="D77" i="1" s="1"/>
  <c r="Q83" i="1"/>
  <c r="K83" i="1"/>
  <c r="D81" i="1"/>
  <c r="D45" i="1"/>
  <c r="D80" i="1"/>
  <c r="U83" i="1"/>
  <c r="F56" i="1"/>
  <c r="D56" i="1"/>
  <c r="D27" i="1"/>
  <c r="F27" i="1"/>
  <c r="F18" i="1"/>
  <c r="D18" i="1"/>
  <c r="F7" i="1"/>
  <c r="D7" i="1"/>
  <c r="F34" i="1"/>
  <c r="D34" i="1"/>
  <c r="F67" i="1"/>
  <c r="D67" i="1"/>
  <c r="F47" i="1"/>
  <c r="D47" i="1"/>
  <c r="D68" i="1" l="1"/>
  <c r="F68" i="1"/>
  <c r="D28" i="1"/>
  <c r="F28" i="1"/>
  <c r="D8" i="1"/>
  <c r="F8" i="1"/>
  <c r="F48" i="1"/>
  <c r="D48" i="1"/>
  <c r="D35" i="1"/>
  <c r="F35" i="1"/>
  <c r="D19" i="1"/>
  <c r="F19" i="1"/>
  <c r="F57" i="1"/>
  <c r="D57" i="1"/>
  <c r="D20" i="1" l="1"/>
  <c r="F20" i="1"/>
  <c r="F49" i="1"/>
  <c r="D49" i="1"/>
  <c r="F29" i="1"/>
  <c r="D29" i="1"/>
  <c r="F9" i="1"/>
  <c r="D9" i="1"/>
  <c r="F69" i="1"/>
  <c r="D69" i="1"/>
  <c r="F58" i="1"/>
  <c r="D58" i="1"/>
  <c r="D59" i="1" l="1"/>
  <c r="F59" i="1"/>
  <c r="D10" i="1"/>
  <c r="F10" i="1"/>
  <c r="F50" i="1"/>
  <c r="D50" i="1"/>
  <c r="D21" i="1"/>
  <c r="F21" i="1"/>
  <c r="D30" i="1"/>
  <c r="F30" i="1"/>
  <c r="F22" i="1" l="1"/>
  <c r="D22" i="1"/>
  <c r="F60" i="1"/>
  <c r="D60" i="1"/>
  <c r="F11" i="1"/>
  <c r="D11" i="1"/>
  <c r="F51" i="1"/>
  <c r="D51" i="1"/>
  <c r="D61" i="1" l="1"/>
  <c r="F61" i="1"/>
  <c r="D12" i="1"/>
  <c r="F12" i="1"/>
  <c r="D23" i="1"/>
  <c r="F23" i="1"/>
  <c r="F13" i="1" l="1"/>
  <c r="D13" i="1"/>
</calcChain>
</file>

<file path=xl/sharedStrings.xml><?xml version="1.0" encoding="utf-8"?>
<sst xmlns="http://schemas.openxmlformats.org/spreadsheetml/2006/main" count="256" uniqueCount="85">
  <si>
    <r>
      <rPr>
        <b/>
        <sz val="16"/>
        <rFont val="Arial"/>
        <family val="2"/>
      </rPr>
      <t>E &amp; E CO.,LTD.
0323C-TJMAX-</t>
    </r>
    <r>
      <rPr>
        <b/>
        <sz val="16"/>
        <rFont val="宋体"/>
        <family val="3"/>
        <charset val="134"/>
      </rPr>
      <t>装箱安排</t>
    </r>
  </si>
  <si>
    <r>
      <rPr>
        <b/>
        <sz val="9"/>
        <rFont val="宋体"/>
        <family val="3"/>
        <charset val="134"/>
      </rPr>
      <t>客人</t>
    </r>
    <r>
      <rPr>
        <b/>
        <sz val="9"/>
        <rFont val="Arial"/>
        <family val="2"/>
      </rPr>
      <t>PO#</t>
    </r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</si>
  <si>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订单号
（工厂名称）</t>
    </r>
  </si>
  <si>
    <t>厂方箱号</t>
  </si>
  <si>
    <r>
      <rPr>
        <b/>
        <sz val="9"/>
        <rFont val="宋体"/>
        <family val="3"/>
        <charset val="134"/>
      </rPr>
      <t>箱数</t>
    </r>
  </si>
  <si>
    <t>分销地</t>
  </si>
  <si>
    <t>款号</t>
  </si>
  <si>
    <r>
      <rPr>
        <b/>
        <sz val="9"/>
        <rFont val="宋体"/>
        <family val="3"/>
        <charset val="134"/>
      </rPr>
      <t>每箱小计</t>
    </r>
  </si>
  <si>
    <r>
      <rPr>
        <b/>
        <sz val="9"/>
        <rFont val="宋体"/>
        <family val="3"/>
        <charset val="134"/>
      </rPr>
      <t>合计数量</t>
    </r>
  </si>
  <si>
    <r>
      <rPr>
        <b/>
        <sz val="9"/>
        <rFont val="宋体"/>
        <family val="3"/>
        <charset val="134"/>
      </rPr>
      <t xml:space="preserve">每箱尺寸
</t>
    </r>
    <r>
      <rPr>
        <b/>
        <sz val="9"/>
        <rFont val="Arial"/>
        <family val="2"/>
      </rPr>
      <t xml:space="preserve"> (</t>
    </r>
    <r>
      <rPr>
        <b/>
        <sz val="9"/>
        <rFont val="宋体"/>
        <family val="3"/>
        <charset val="134"/>
      </rPr>
      <t>长</t>
    </r>
    <r>
      <rPr>
        <b/>
        <sz val="9"/>
        <rFont val="Arial"/>
        <family val="2"/>
      </rPr>
      <t>X</t>
    </r>
    <r>
      <rPr>
        <b/>
        <sz val="9"/>
        <rFont val="宋体"/>
        <family val="3"/>
        <charset val="134"/>
      </rPr>
      <t>宽</t>
    </r>
    <r>
      <rPr>
        <b/>
        <sz val="9"/>
        <rFont val="Arial"/>
        <family val="2"/>
      </rPr>
      <t>X</t>
    </r>
    <r>
      <rPr>
        <b/>
        <sz val="9"/>
        <rFont val="宋体"/>
        <family val="3"/>
        <charset val="134"/>
      </rPr>
      <t>高</t>
    </r>
    <r>
      <rPr>
        <b/>
        <sz val="9"/>
        <rFont val="Arial"/>
        <family val="2"/>
      </rPr>
      <t xml:space="preserve"> CM)</t>
    </r>
  </si>
  <si>
    <r>
      <rPr>
        <b/>
        <sz val="9"/>
        <rFont val="宋体"/>
        <family val="3"/>
        <charset val="134"/>
      </rPr>
      <t>体积小计</t>
    </r>
    <r>
      <rPr>
        <b/>
        <sz val="9"/>
        <rFont val="Arial"/>
        <family val="2"/>
      </rPr>
      <t xml:space="preserve"> CBM</t>
    </r>
  </si>
  <si>
    <t>每箱毛重</t>
  </si>
  <si>
    <r>
      <rPr>
        <b/>
        <sz val="9"/>
        <rFont val="宋体"/>
        <family val="3"/>
        <charset val="134"/>
      </rPr>
      <t>毛重小计</t>
    </r>
    <r>
      <rPr>
        <b/>
        <sz val="9"/>
        <rFont val="Arial"/>
        <family val="2"/>
      </rPr>
      <t>(KG)</t>
    </r>
  </si>
  <si>
    <t>每箱
净重</t>
  </si>
  <si>
    <r>
      <rPr>
        <b/>
        <sz val="9"/>
        <rFont val="宋体"/>
        <family val="3"/>
        <charset val="134"/>
      </rPr>
      <t>净重小计</t>
    </r>
    <r>
      <rPr>
        <b/>
        <sz val="9"/>
        <rFont val="Arial"/>
        <family val="2"/>
      </rPr>
      <t>(KG)</t>
    </r>
  </si>
  <si>
    <r>
      <rPr>
        <b/>
        <sz val="9"/>
        <rFont val="宋体"/>
        <family val="3"/>
        <charset val="134"/>
      </rPr>
      <t>装柜时间</t>
    </r>
  </si>
  <si>
    <r>
      <rPr>
        <b/>
        <sz val="9"/>
        <rFont val="宋体"/>
        <family val="3"/>
        <charset val="134"/>
      </rPr>
      <t>装箱地点及联系人</t>
    </r>
  </si>
  <si>
    <t>280012</t>
  </si>
  <si>
    <t>HM-AF-230201</t>
  </si>
  <si>
    <t>DC#881</t>
  </si>
  <si>
    <t>HG95G-4388,HG95G-4389</t>
  </si>
  <si>
    <t>11.50</t>
  </si>
  <si>
    <t>HG95G-4382,HG95G-4383</t>
  </si>
  <si>
    <t>13.64</t>
  </si>
  <si>
    <t>12.10</t>
  </si>
  <si>
    <t>HG95G-4384,HG95G-4385</t>
  </si>
  <si>
    <t>HG95G-3589,HG95G-3590</t>
  </si>
  <si>
    <t>9.86</t>
  </si>
  <si>
    <t>HG95G-3712,HG95G-3913</t>
  </si>
  <si>
    <t>HG95G-3717,HG95G-4219</t>
  </si>
  <si>
    <t>13.42</t>
  </si>
  <si>
    <t>11.90</t>
  </si>
  <si>
    <t>HG95G-3581</t>
  </si>
  <si>
    <t>19.70</t>
  </si>
  <si>
    <t>17.32</t>
  </si>
  <si>
    <t>HG95G-3594</t>
  </si>
  <si>
    <t>11.76</t>
  </si>
  <si>
    <t>10.20</t>
  </si>
  <si>
    <t>HG95G-4386</t>
  </si>
  <si>
    <t>HG95G-4387</t>
  </si>
  <si>
    <t>22.21</t>
  </si>
  <si>
    <t>19.86</t>
  </si>
  <si>
    <t>DC#882</t>
  </si>
  <si>
    <t>11.44</t>
  </si>
  <si>
    <t>DC#883</t>
  </si>
  <si>
    <t>18.06</t>
  </si>
  <si>
    <t>DC#884</t>
  </si>
  <si>
    <t>40HQ-1</t>
  </si>
  <si>
    <t xml:space="preserve">280012  </t>
  </si>
  <si>
    <t>15.76</t>
  </si>
  <si>
    <t>DC#885</t>
  </si>
  <si>
    <t>DC#886</t>
  </si>
  <si>
    <t>13.10</t>
  </si>
  <si>
    <t>DC#887</t>
  </si>
  <si>
    <t>40HQ-2</t>
  </si>
  <si>
    <t>TLLU4031958/EMCUDJ0302</t>
  </si>
  <si>
    <t xml:space="preserve">HM-AF-230201 </t>
  </si>
  <si>
    <t>2</t>
  </si>
  <si>
    <t>94004660</t>
  </si>
  <si>
    <t>HM-AF-230206</t>
  </si>
  <si>
    <t>HG95G-4388</t>
  </si>
  <si>
    <t>5.83</t>
  </si>
  <si>
    <t>HG95G-4389</t>
  </si>
  <si>
    <t>5.39</t>
  </si>
  <si>
    <t>HG95G-4383</t>
  </si>
  <si>
    <t>HG95G-4385</t>
  </si>
  <si>
    <t>5.49</t>
  </si>
  <si>
    <t>HG95G-3590</t>
  </si>
  <si>
    <t>HG95G-3589</t>
  </si>
  <si>
    <t>4.71</t>
  </si>
  <si>
    <t>8.60</t>
  </si>
  <si>
    <t>8.93</t>
  </si>
  <si>
    <t>40HQ-3</t>
  </si>
  <si>
    <t>EGHU9500118/EMCNAA1952</t>
  </si>
  <si>
    <t>TOTAL: 40HQ*4</t>
  </si>
  <si>
    <r>
      <rPr>
        <b/>
        <sz val="8"/>
        <rFont val="宋体"/>
        <family val="3"/>
        <charset val="134"/>
      </rPr>
      <t>装箱说明及注意事项：</t>
    </r>
  </si>
  <si>
    <r>
      <rPr>
        <sz val="8"/>
        <rFont val="Arial"/>
        <family val="2"/>
      </rPr>
      <t xml:space="preserve">1. </t>
    </r>
    <r>
      <rPr>
        <sz val="8"/>
        <rFont val="宋体"/>
        <family val="3"/>
        <charset val="134"/>
      </rPr>
      <t>请根据订单类型、客人要求、装箱安排等参考随附</t>
    </r>
    <r>
      <rPr>
        <sz val="8"/>
        <rFont val="Arial"/>
        <family val="2"/>
      </rPr>
      <t>--</t>
    </r>
    <r>
      <rPr>
        <sz val="8"/>
        <rFont val="宋体"/>
        <family val="3"/>
        <charset val="134"/>
      </rPr>
      <t>《集装箱装箱要求及提示》安排装箱。</t>
    </r>
  </si>
  <si>
    <r>
      <rPr>
        <sz val="8"/>
        <rFont val="Arial"/>
        <family val="2"/>
      </rPr>
      <t xml:space="preserve">2. </t>
    </r>
    <r>
      <rPr>
        <sz val="8"/>
        <rFont val="宋体"/>
        <family val="3"/>
        <charset val="134"/>
      </rPr>
      <t>请在货柜到达后</t>
    </r>
    <r>
      <rPr>
        <sz val="8"/>
        <rFont val="Arial"/>
        <family val="2"/>
      </rPr>
      <t>8</t>
    </r>
    <r>
      <rPr>
        <sz val="8"/>
        <rFont val="宋体"/>
        <family val="3"/>
        <charset val="134"/>
      </rPr>
      <t>小时内装箱完毕且离厂，否则将产生</t>
    </r>
    <r>
      <rPr>
        <sz val="8"/>
        <rFont val="Arial"/>
        <family val="2"/>
      </rPr>
      <t>100</t>
    </r>
    <r>
      <rPr>
        <sz val="8"/>
        <rFont val="宋体"/>
        <family val="3"/>
        <charset val="134"/>
      </rPr>
      <t>元</t>
    </r>
    <r>
      <rPr>
        <sz val="8"/>
        <rFont val="Arial"/>
        <family val="2"/>
      </rPr>
      <t>/</t>
    </r>
    <r>
      <rPr>
        <sz val="8"/>
        <rFont val="宋体"/>
        <family val="3"/>
        <charset val="134"/>
      </rPr>
      <t xml:space="preserve">小时的待时费，如果因此延误船期，则所有额外费用由工厂承担。
</t>
    </r>
  </si>
  <si>
    <t>95G222131R/95G212561</t>
  </si>
  <si>
    <t>95G222131R/95G212561</t>
    <phoneticPr fontId="19" type="noConversion"/>
  </si>
  <si>
    <t>95G192528R/95G192475R</t>
  </si>
  <si>
    <t>95G192528R/95G192475R</t>
    <phoneticPr fontId="19" type="noConversion"/>
  </si>
  <si>
    <t>95G212518</t>
  </si>
  <si>
    <t>95G212518</t>
    <phoneticPr fontId="19" type="noConversion"/>
  </si>
  <si>
    <t>TCNU3773210/EMCUDJ0412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</si>
</sst>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F800]dddd\,\ mmmm\ dd\,\ yyyy"/>
    <numFmt numFmtId="177" formatCode="[$¥-804]#,##0.00;[$¥-804]\-#,##0.00"/>
    <numFmt numFmtId="178" formatCode="0.0"/>
    <numFmt numFmtId="179" formatCode="[$-409]mmmmm;@"/>
    <numFmt numFmtId="180" formatCode="[$¥-804]#,##0.00"/>
    <numFmt numFmtId="181" formatCode="0.0_ "/>
    <numFmt numFmtId="182" formatCode="0.00_ "/>
    <numFmt numFmtId="183" formatCode="0.00_);\(0.00\)"/>
    <numFmt numFmtId="184" formatCode="0.00_);[Red]\(0.00\)"/>
    <numFmt numFmtId="185" formatCode="0_ "/>
  </numFmts>
  <fonts count="20" x14ac:knownFonts="1">
    <font>
      <sz val="11"/>
      <color indexed="8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name val="宋体"/>
      <family val="3"/>
      <charset val="134"/>
    </font>
    <font>
      <b/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Garamond"/>
      <family val="1"/>
    </font>
    <font>
      <sz val="11"/>
      <color theme="1"/>
      <name val="宋体"/>
      <family val="3"/>
      <charset val="134"/>
    </font>
    <font>
      <sz val="10"/>
      <name val="Helv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name val="宋体"/>
      <family val="3"/>
      <charset val="134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>
      <alignment vertical="center"/>
    </xf>
    <xf numFmtId="0" fontId="4" fillId="0" borderId="0">
      <alignment vertical="center"/>
    </xf>
    <xf numFmtId="177" fontId="13" fillId="0" borderId="0" applyFont="0" applyFill="0" applyBorder="0" applyAlignment="0" applyProtection="0"/>
    <xf numFmtId="0" fontId="2" fillId="0" borderId="0"/>
    <xf numFmtId="178" fontId="12" fillId="0" borderId="0"/>
    <xf numFmtId="0" fontId="4" fillId="0" borderId="0"/>
    <xf numFmtId="0" fontId="14" fillId="0" borderId="0"/>
    <xf numFmtId="180" fontId="2" fillId="0" borderId="0"/>
    <xf numFmtId="176" fontId="12" fillId="0" borderId="0">
      <alignment vertical="center"/>
    </xf>
    <xf numFmtId="0" fontId="13" fillId="0" borderId="0"/>
    <xf numFmtId="177" fontId="13" fillId="0" borderId="0"/>
    <xf numFmtId="179" fontId="12" fillId="0" borderId="0"/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</cellStyleXfs>
  <cellXfs count="108">
    <xf numFmtId="0" fontId="0" fillId="0" borderId="0" xfId="0">
      <alignment vertical="center"/>
    </xf>
    <xf numFmtId="0" fontId="1" fillId="2" borderId="0" xfId="0" applyFont="1" applyFill="1" applyAlignment="1">
      <alignment vertical="center" textRotation="255"/>
    </xf>
    <xf numFmtId="0" fontId="1" fillId="3" borderId="0" xfId="0" applyFont="1" applyFill="1" applyAlignment="1">
      <alignment vertical="center" textRotation="255"/>
    </xf>
    <xf numFmtId="0" fontId="1" fillId="4" borderId="0" xfId="0" applyFont="1" applyFill="1" applyAlignment="1">
      <alignment vertical="center" textRotation="255"/>
    </xf>
    <xf numFmtId="0" fontId="1" fillId="5" borderId="0" xfId="0" applyFont="1" applyFill="1" applyAlignment="1">
      <alignment vertical="center" textRotation="255"/>
    </xf>
    <xf numFmtId="0" fontId="1" fillId="2" borderId="0" xfId="0" applyFont="1" applyFill="1" applyAlignment="1"/>
    <xf numFmtId="0" fontId="2" fillId="2" borderId="1" xfId="0" applyFont="1" applyFill="1" applyBorder="1" applyAlignment="1"/>
    <xf numFmtId="0" fontId="2" fillId="2" borderId="0" xfId="0" applyFont="1" applyFill="1" applyAlignment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/>
    </xf>
    <xf numFmtId="181" fontId="2" fillId="2" borderId="0" xfId="0" applyNumberFormat="1" applyFont="1" applyFill="1" applyAlignment="1"/>
    <xf numFmtId="182" fontId="2" fillId="2" borderId="0" xfId="0" applyNumberFormat="1" applyFont="1" applyFill="1" applyAlignment="1"/>
    <xf numFmtId="0" fontId="2" fillId="2" borderId="0" xfId="0" applyFont="1" applyFill="1" applyAlignment="1">
      <alignment horizontal="center"/>
    </xf>
    <xf numFmtId="0" fontId="4" fillId="2" borderId="2" xfId="0" applyFont="1" applyFill="1" applyBorder="1" applyAlignment="1"/>
    <xf numFmtId="0" fontId="5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183" fontId="8" fillId="3" borderId="3" xfId="0" applyNumberFormat="1" applyFont="1" applyFill="1" applyBorder="1" applyAlignment="1">
      <alignment horizontal="center" vertical="center"/>
    </xf>
    <xf numFmtId="183" fontId="6" fillId="3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wrapText="1"/>
    </xf>
    <xf numFmtId="182" fontId="5" fillId="2" borderId="3" xfId="0" applyNumberFormat="1" applyFont="1" applyFill="1" applyBorder="1" applyAlignment="1"/>
    <xf numFmtId="0" fontId="4" fillId="2" borderId="3" xfId="0" applyFont="1" applyFill="1" applyBorder="1" applyAlignment="1"/>
    <xf numFmtId="182" fontId="7" fillId="2" borderId="3" xfId="0" applyNumberFormat="1" applyFont="1" applyFill="1" applyBorder="1" applyAlignment="1">
      <alignment horizontal="center" wrapText="1"/>
    </xf>
    <xf numFmtId="182" fontId="7" fillId="2" borderId="3" xfId="0" applyNumberFormat="1" applyFont="1" applyFill="1" applyBorder="1" applyAlignment="1">
      <alignment horizontal="center" vertical="center" wrapText="1"/>
    </xf>
    <xf numFmtId="182" fontId="6" fillId="2" borderId="3" xfId="0" applyNumberFormat="1" applyFont="1" applyFill="1" applyBorder="1" applyAlignment="1">
      <alignment horizontal="center" vertical="center" wrapText="1"/>
    </xf>
    <xf numFmtId="184" fontId="6" fillId="2" borderId="3" xfId="0" applyNumberFormat="1" applyFont="1" applyFill="1" applyBorder="1" applyAlignment="1">
      <alignment horizontal="center" vertical="center"/>
    </xf>
    <xf numFmtId="182" fontId="6" fillId="3" borderId="3" xfId="0" applyNumberFormat="1" applyFont="1" applyFill="1" applyBorder="1" applyAlignment="1">
      <alignment horizontal="center" vertical="center"/>
    </xf>
    <xf numFmtId="182" fontId="8" fillId="3" borderId="3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 vertical="center" wrapText="1"/>
    </xf>
    <xf numFmtId="0" fontId="6" fillId="4" borderId="1" xfId="0" applyFont="1" applyFill="1" applyBorder="1">
      <alignment vertical="center"/>
    </xf>
    <xf numFmtId="0" fontId="6" fillId="4" borderId="2" xfId="0" applyFont="1" applyFill="1" applyBorder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vertical="center" wrapText="1"/>
    </xf>
    <xf numFmtId="0" fontId="6" fillId="5" borderId="1" xfId="0" applyFont="1" applyFill="1" applyBorder="1">
      <alignment vertical="center"/>
    </xf>
    <xf numFmtId="0" fontId="6" fillId="5" borderId="7" xfId="0" applyFont="1" applyFill="1" applyBorder="1">
      <alignment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183" fontId="8" fillId="4" borderId="3" xfId="0" applyNumberFormat="1" applyFont="1" applyFill="1" applyBorder="1" applyAlignment="1">
      <alignment horizontal="center" vertical="center"/>
    </xf>
    <xf numFmtId="183" fontId="6" fillId="4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183" fontId="8" fillId="5" borderId="3" xfId="0" applyNumberFormat="1" applyFont="1" applyFill="1" applyBorder="1" applyAlignment="1">
      <alignment horizontal="center" vertical="center"/>
    </xf>
    <xf numFmtId="183" fontId="6" fillId="5" borderId="3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/>
    </xf>
    <xf numFmtId="184" fontId="6" fillId="2" borderId="3" xfId="0" applyNumberFormat="1" applyFont="1" applyFill="1" applyBorder="1" applyAlignment="1">
      <alignment horizontal="center"/>
    </xf>
    <xf numFmtId="182" fontId="6" fillId="4" borderId="3" xfId="0" applyNumberFormat="1" applyFont="1" applyFill="1" applyBorder="1" applyAlignment="1">
      <alignment horizontal="center" vertical="center" wrapText="1"/>
    </xf>
    <xf numFmtId="182" fontId="8" fillId="4" borderId="3" xfId="0" applyNumberFormat="1" applyFont="1" applyFill="1" applyBorder="1" applyAlignment="1">
      <alignment horizontal="center" vertical="center"/>
    </xf>
    <xf numFmtId="183" fontId="7" fillId="4" borderId="3" xfId="0" applyNumberFormat="1" applyFont="1" applyFill="1" applyBorder="1" applyAlignment="1">
      <alignment horizontal="center" vertical="center"/>
    </xf>
    <xf numFmtId="182" fontId="6" fillId="5" borderId="3" xfId="0" applyNumberFormat="1" applyFont="1" applyFill="1" applyBorder="1" applyAlignment="1">
      <alignment horizontal="center" vertical="center" wrapText="1"/>
    </xf>
    <xf numFmtId="182" fontId="8" fillId="5" borderId="3" xfId="0" applyNumberFormat="1" applyFont="1" applyFill="1" applyBorder="1" applyAlignment="1">
      <alignment horizontal="center" vertical="center"/>
    </xf>
    <xf numFmtId="182" fontId="6" fillId="2" borderId="3" xfId="0" applyNumberFormat="1" applyFont="1" applyFill="1" applyBorder="1" applyAlignment="1">
      <alignment horizontal="center"/>
    </xf>
    <xf numFmtId="0" fontId="1" fillId="7" borderId="0" xfId="0" applyFont="1" applyFill="1" applyAlignment="1"/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182" fontId="6" fillId="7" borderId="3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 textRotation="255"/>
    </xf>
    <xf numFmtId="185" fontId="10" fillId="2" borderId="3" xfId="0" applyNumberFormat="1" applyFont="1" applyFill="1" applyBorder="1" applyAlignment="1">
      <alignment horizontal="left" wrapText="1"/>
    </xf>
    <xf numFmtId="182" fontId="10" fillId="2" borderId="3" xfId="0" applyNumberFormat="1" applyFont="1" applyFill="1" applyBorder="1" applyAlignment="1">
      <alignment horizontal="left" wrapText="1"/>
    </xf>
    <xf numFmtId="182" fontId="11" fillId="2" borderId="3" xfId="0" applyNumberFormat="1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185" fontId="10" fillId="2" borderId="2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85" fontId="8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182" fontId="3" fillId="2" borderId="3" xfId="0" applyNumberFormat="1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185" fontId="10" fillId="2" borderId="3" xfId="0" applyNumberFormat="1" applyFont="1" applyFill="1" applyBorder="1" applyAlignment="1">
      <alignment horizontal="left"/>
    </xf>
    <xf numFmtId="182" fontId="10" fillId="2" borderId="3" xfId="0" applyNumberFormat="1" applyFont="1" applyFill="1" applyBorder="1" applyAlignment="1">
      <alignment horizontal="left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</cellXfs>
  <cellStyles count="15">
    <cellStyle name="Comma 2" xfId="2" xr:uid="{00000000-0005-0000-0000-00000F000000}"/>
    <cellStyle name="Normal 10 2 3" xfId="9" xr:uid="{00000000-0005-0000-0000-000036000000}"/>
    <cellStyle name="Normal 15" xfId="10" xr:uid="{00000000-0005-0000-0000-000039000000}"/>
    <cellStyle name="Normal 18" xfId="4" xr:uid="{00000000-0005-0000-0000-000021000000}"/>
    <cellStyle name="Normal 2" xfId="8" xr:uid="{00000000-0005-0000-0000-000031000000}"/>
    <cellStyle name="Normal 2 2 2 2" xfId="6" xr:uid="{00000000-0005-0000-0000-00002B000000}"/>
    <cellStyle name="Normal 2 2 3 2 2" xfId="11" xr:uid="{00000000-0005-0000-0000-00003B000000}"/>
    <cellStyle name="Normal 60" xfId="7" xr:uid="{00000000-0005-0000-0000-000030000000}"/>
    <cellStyle name="Normal_Pet Bed Prices Costco San Diego 7-23-07" xfId="1" xr:uid="{00000000-0005-0000-0000-000002000000}"/>
    <cellStyle name="常规" xfId="0" builtinId="0"/>
    <cellStyle name="常规 2" xfId="12" xr:uid="{00000000-0005-0000-0000-00003C000000}"/>
    <cellStyle name="常规 3" xfId="13" xr:uid="{00000000-0005-0000-0000-00003D000000}"/>
    <cellStyle name="常规 9" xfId="3" xr:uid="{00000000-0005-0000-0000-000016000000}"/>
    <cellStyle name="样式 1" xfId="14" xr:uid="{00000000-0005-0000-0000-00003E000000}"/>
    <cellStyle name="样式 1 8" xfId="5" xr:uid="{00000000-0005-0000-0000-000029000000}"/>
  </cellStyles>
  <dxfs count="0"/>
  <tableStyles count="0" defaultTableStyle="TableStyleMedium9" defaultPivotStyle="PivotStyleLight16"/>
  <colors>
    <mruColors>
      <color rgb="FF99FF99"/>
      <color rgb="FFFF99CC"/>
      <color rgb="FFABF1D1"/>
      <color rgb="FFE2BACB"/>
      <color rgb="FF99CC00"/>
      <color rgb="FFFF9999"/>
      <color rgb="FF99FF66"/>
      <color rgb="FFFFFF00"/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0"/>
  <sheetViews>
    <sheetView tabSelected="1" topLeftCell="A67" zoomScale="70" zoomScaleNormal="70" zoomScaleSheetLayoutView="25" workbookViewId="0">
      <selection activeCell="I36" sqref="I36"/>
    </sheetView>
  </sheetViews>
  <sheetFormatPr defaultColWidth="9" defaultRowHeight="14.25" x14ac:dyDescent="0.15"/>
  <cols>
    <col min="1" max="1" width="1.5" style="6" customWidth="1"/>
    <col min="2" max="2" width="8.625" style="7" customWidth="1"/>
    <col min="3" max="3" width="13.625" style="8" customWidth="1"/>
    <col min="4" max="4" width="4.5" style="7" customWidth="1"/>
    <col min="5" max="5" width="0.5" style="7" customWidth="1"/>
    <col min="6" max="6" width="6.625" style="7" customWidth="1"/>
    <col min="7" max="7" width="6.125" style="7" customWidth="1"/>
    <col min="8" max="8" width="13.625" style="9" customWidth="1"/>
    <col min="9" max="9" width="40.25" style="8" customWidth="1"/>
    <col min="10" max="10" width="7.125" style="7" customWidth="1"/>
    <col min="11" max="11" width="8.75" style="7" customWidth="1"/>
    <col min="12" max="12" width="7" style="10" customWidth="1"/>
    <col min="13" max="13" width="1.125" style="7" customWidth="1"/>
    <col min="14" max="14" width="6.875" style="7" customWidth="1"/>
    <col min="15" max="15" width="0.875" style="7" customWidth="1"/>
    <col min="16" max="16" width="7" style="7" customWidth="1"/>
    <col min="17" max="17" width="9.25" style="11" customWidth="1"/>
    <col min="18" max="18" width="13.5" style="11" customWidth="1"/>
    <col min="19" max="19" width="9.125" style="11" customWidth="1"/>
    <col min="20" max="20" width="9.875" style="11" customWidth="1"/>
    <col min="21" max="21" width="14.875" style="12" customWidth="1"/>
    <col min="22" max="22" width="20.25" style="7" customWidth="1"/>
    <col min="23" max="23" width="18.125" style="7" customWidth="1"/>
    <col min="24" max="25" width="17.25" style="7" customWidth="1"/>
    <col min="26" max="16384" width="9" style="7"/>
  </cols>
  <sheetData>
    <row r="1" spans="1:23" ht="37.5" customHeight="1" x14ac:dyDescent="0.3">
      <c r="B1" s="96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8"/>
      <c r="R1" s="98"/>
      <c r="S1" s="98"/>
      <c r="T1" s="98"/>
      <c r="U1" s="97"/>
      <c r="V1" s="37"/>
      <c r="W1" s="37"/>
    </row>
    <row r="2" spans="1:23" ht="11.25" customHeight="1" x14ac:dyDescent="0.2">
      <c r="B2" s="13"/>
      <c r="C2" s="14"/>
      <c r="D2" s="14"/>
      <c r="E2" s="14"/>
      <c r="F2" s="14"/>
      <c r="G2" s="14"/>
      <c r="H2" s="15"/>
      <c r="I2" s="14"/>
      <c r="J2" s="14"/>
      <c r="K2" s="14"/>
      <c r="L2" s="14"/>
      <c r="M2" s="14"/>
      <c r="N2" s="14"/>
      <c r="O2" s="14"/>
      <c r="P2" s="14"/>
      <c r="Q2" s="38"/>
      <c r="R2" s="38"/>
      <c r="S2" s="38"/>
      <c r="T2" s="38"/>
      <c r="U2" s="14"/>
      <c r="V2" s="14"/>
      <c r="W2" s="39"/>
    </row>
    <row r="3" spans="1:23" s="1" customFormat="1" ht="32.25" customHeight="1" x14ac:dyDescent="0.2">
      <c r="A3" s="16"/>
      <c r="B3" s="17" t="s">
        <v>1</v>
      </c>
      <c r="C3" s="18" t="s">
        <v>2</v>
      </c>
      <c r="D3" s="99" t="s">
        <v>3</v>
      </c>
      <c r="E3" s="100"/>
      <c r="F3" s="100"/>
      <c r="G3" s="19" t="s">
        <v>4</v>
      </c>
      <c r="H3" s="20" t="s">
        <v>5</v>
      </c>
      <c r="I3" s="31" t="s">
        <v>6</v>
      </c>
      <c r="J3" s="19" t="s">
        <v>7</v>
      </c>
      <c r="K3" s="19" t="s">
        <v>8</v>
      </c>
      <c r="L3" s="101" t="s">
        <v>9</v>
      </c>
      <c r="M3" s="102"/>
      <c r="N3" s="102"/>
      <c r="O3" s="102"/>
      <c r="P3" s="102"/>
      <c r="Q3" s="40" t="s">
        <v>10</v>
      </c>
      <c r="R3" s="40" t="s">
        <v>11</v>
      </c>
      <c r="S3" s="40" t="s">
        <v>12</v>
      </c>
      <c r="T3" s="41" t="s">
        <v>13</v>
      </c>
      <c r="U3" s="31" t="s">
        <v>14</v>
      </c>
      <c r="V3" s="23" t="s">
        <v>15</v>
      </c>
      <c r="W3" s="23" t="s">
        <v>16</v>
      </c>
    </row>
    <row r="4" spans="1:23" s="79" customFormat="1" ht="20.100000000000001" customHeight="1" x14ac:dyDescent="0.15">
      <c r="A4" s="74"/>
      <c r="B4" s="84" t="s">
        <v>17</v>
      </c>
      <c r="C4" s="89" t="s">
        <v>18</v>
      </c>
      <c r="D4" s="75">
        <v>1</v>
      </c>
      <c r="E4" s="76"/>
      <c r="F4" s="76">
        <v>23</v>
      </c>
      <c r="G4" s="76">
        <v>23</v>
      </c>
      <c r="H4" s="94" t="s">
        <v>19</v>
      </c>
      <c r="I4" s="77" t="s">
        <v>20</v>
      </c>
      <c r="J4" s="77">
        <v>2</v>
      </c>
      <c r="K4" s="77">
        <f>J4*G4</f>
        <v>46</v>
      </c>
      <c r="L4" s="77">
        <v>104.8</v>
      </c>
      <c r="M4" s="77"/>
      <c r="N4" s="77">
        <v>12.4</v>
      </c>
      <c r="O4" s="77"/>
      <c r="P4" s="77">
        <v>86.5</v>
      </c>
      <c r="Q4" s="78">
        <f>L4*N4*P4/1000000*G4</f>
        <v>2.5853950399999999</v>
      </c>
      <c r="R4" s="78">
        <v>13.1</v>
      </c>
      <c r="S4" s="78">
        <f t="shared" ref="S4:S10" si="0">R4*G4</f>
        <v>301.3</v>
      </c>
      <c r="T4" s="78" t="s">
        <v>21</v>
      </c>
      <c r="U4" s="77">
        <f t="shared" ref="U4:U11" si="1">T4*G4</f>
        <v>264.5</v>
      </c>
      <c r="V4" s="76" t="s">
        <v>79</v>
      </c>
      <c r="W4" s="76"/>
    </row>
    <row r="5" spans="1:23" s="1" customFormat="1" ht="20.100000000000001" customHeight="1" x14ac:dyDescent="0.15">
      <c r="A5" s="5"/>
      <c r="B5" s="84"/>
      <c r="C5" s="89"/>
      <c r="D5" s="22">
        <f>F4+1</f>
        <v>24</v>
      </c>
      <c r="E5" s="23"/>
      <c r="F5" s="23">
        <f>F4+G5</f>
        <v>38</v>
      </c>
      <c r="G5" s="23">
        <v>15</v>
      </c>
      <c r="H5" s="95"/>
      <c r="I5" s="21" t="s">
        <v>22</v>
      </c>
      <c r="J5" s="21">
        <v>2</v>
      </c>
      <c r="K5" s="21">
        <f t="shared" ref="K5:K35" si="2">J5*G5</f>
        <v>30</v>
      </c>
      <c r="L5" s="21">
        <v>103.4</v>
      </c>
      <c r="M5" s="21"/>
      <c r="N5" s="21">
        <v>12.2</v>
      </c>
      <c r="O5" s="21"/>
      <c r="P5" s="21">
        <v>85.1</v>
      </c>
      <c r="Q5" s="42">
        <f>L5*N5*P5/1000000*G5</f>
        <v>1.6102792199999998</v>
      </c>
      <c r="R5" s="42" t="s">
        <v>23</v>
      </c>
      <c r="S5" s="42">
        <f t="shared" si="0"/>
        <v>204.60000000000002</v>
      </c>
      <c r="T5" s="42" t="s">
        <v>24</v>
      </c>
      <c r="U5" s="21">
        <f t="shared" si="1"/>
        <v>181.5</v>
      </c>
      <c r="V5" s="23"/>
      <c r="W5" s="23"/>
    </row>
    <row r="6" spans="1:23" s="1" customFormat="1" ht="20.100000000000001" customHeight="1" x14ac:dyDescent="0.15">
      <c r="A6" s="5"/>
      <c r="B6" s="84"/>
      <c r="C6" s="89"/>
      <c r="D6" s="22">
        <f t="shared" ref="D6:D13" si="3">F5+1</f>
        <v>39</v>
      </c>
      <c r="E6" s="23"/>
      <c r="F6" s="23">
        <f t="shared" ref="F6:F13" si="4">F5+G6</f>
        <v>53</v>
      </c>
      <c r="G6" s="23">
        <v>15</v>
      </c>
      <c r="H6" s="95"/>
      <c r="I6" s="21" t="s">
        <v>25</v>
      </c>
      <c r="J6" s="21">
        <v>2</v>
      </c>
      <c r="K6" s="21">
        <f t="shared" si="2"/>
        <v>30</v>
      </c>
      <c r="L6" s="21">
        <v>103.4</v>
      </c>
      <c r="M6" s="21"/>
      <c r="N6" s="21">
        <v>12.2</v>
      </c>
      <c r="O6" s="21"/>
      <c r="P6" s="21">
        <v>85.1</v>
      </c>
      <c r="Q6" s="42">
        <f>L6*N6*P6/1000000*G6</f>
        <v>1.6102792199999998</v>
      </c>
      <c r="R6" s="42" t="s">
        <v>23</v>
      </c>
      <c r="S6" s="42">
        <f t="shared" si="0"/>
        <v>204.60000000000002</v>
      </c>
      <c r="T6" s="42" t="s">
        <v>24</v>
      </c>
      <c r="U6" s="21">
        <f t="shared" si="1"/>
        <v>181.5</v>
      </c>
      <c r="V6" s="23"/>
      <c r="W6" s="23"/>
    </row>
    <row r="7" spans="1:23" s="1" customFormat="1" ht="20.100000000000001" customHeight="1" x14ac:dyDescent="0.15">
      <c r="A7" s="5"/>
      <c r="B7" s="84"/>
      <c r="C7" s="89"/>
      <c r="D7" s="22">
        <f t="shared" si="3"/>
        <v>54</v>
      </c>
      <c r="E7" s="23"/>
      <c r="F7" s="23">
        <f t="shared" si="4"/>
        <v>87</v>
      </c>
      <c r="G7" s="23">
        <v>34</v>
      </c>
      <c r="H7" s="95"/>
      <c r="I7" s="21" t="s">
        <v>26</v>
      </c>
      <c r="J7" s="21">
        <v>2</v>
      </c>
      <c r="K7" s="21">
        <f t="shared" si="2"/>
        <v>68</v>
      </c>
      <c r="L7" s="21">
        <v>150.80000000000001</v>
      </c>
      <c r="M7" s="21"/>
      <c r="N7" s="21">
        <v>13.9</v>
      </c>
      <c r="O7" s="21"/>
      <c r="P7" s="21">
        <v>57.2</v>
      </c>
      <c r="Q7" s="42">
        <f>L7*N7*P7/1000000*G7</f>
        <v>4.0765341760000009</v>
      </c>
      <c r="R7" s="42">
        <v>11.44</v>
      </c>
      <c r="S7" s="42">
        <f t="shared" si="0"/>
        <v>388.96</v>
      </c>
      <c r="T7" s="42" t="s">
        <v>27</v>
      </c>
      <c r="U7" s="21">
        <f t="shared" si="1"/>
        <v>335.24</v>
      </c>
      <c r="V7" s="23"/>
      <c r="W7" s="23"/>
    </row>
    <row r="8" spans="1:23" s="1" customFormat="1" ht="20.100000000000001" customHeight="1" x14ac:dyDescent="0.15">
      <c r="A8" s="5"/>
      <c r="B8" s="84"/>
      <c r="C8" s="89"/>
      <c r="D8" s="22">
        <f t="shared" si="3"/>
        <v>88</v>
      </c>
      <c r="E8" s="23"/>
      <c r="F8" s="23">
        <f t="shared" si="4"/>
        <v>132</v>
      </c>
      <c r="G8" s="23">
        <v>45</v>
      </c>
      <c r="H8" s="95"/>
      <c r="I8" s="21" t="s">
        <v>28</v>
      </c>
      <c r="J8" s="21">
        <v>2</v>
      </c>
      <c r="K8" s="21">
        <f t="shared" si="2"/>
        <v>90</v>
      </c>
      <c r="L8" s="21">
        <v>160.69999999999999</v>
      </c>
      <c r="M8" s="21"/>
      <c r="N8" s="21">
        <v>14.1</v>
      </c>
      <c r="O8" s="21"/>
      <c r="P8" s="21">
        <v>84.9</v>
      </c>
      <c r="Q8" s="42">
        <f>L8*N8*P8/1000000*G8</f>
        <v>8.6567563350000007</v>
      </c>
      <c r="R8" s="42">
        <v>18.702200000000001</v>
      </c>
      <c r="S8" s="42">
        <f t="shared" si="0"/>
        <v>841.59900000000005</v>
      </c>
      <c r="T8" s="42">
        <v>16.619599999999998</v>
      </c>
      <c r="U8" s="21">
        <f t="shared" si="1"/>
        <v>747.88199999999995</v>
      </c>
      <c r="V8" s="23" t="s">
        <v>81</v>
      </c>
      <c r="W8" s="23"/>
    </row>
    <row r="9" spans="1:23" s="1" customFormat="1" ht="20.100000000000001" customHeight="1" x14ac:dyDescent="0.15">
      <c r="A9" s="5"/>
      <c r="B9" s="84"/>
      <c r="C9" s="89"/>
      <c r="D9" s="22">
        <f t="shared" si="3"/>
        <v>133</v>
      </c>
      <c r="E9" s="23"/>
      <c r="F9" s="23">
        <f t="shared" si="4"/>
        <v>147</v>
      </c>
      <c r="G9" s="23">
        <v>15</v>
      </c>
      <c r="H9" s="95"/>
      <c r="I9" s="21" t="s">
        <v>29</v>
      </c>
      <c r="J9" s="21">
        <v>2</v>
      </c>
      <c r="K9" s="21">
        <f t="shared" si="2"/>
        <v>30</v>
      </c>
      <c r="L9" s="21">
        <v>101.6</v>
      </c>
      <c r="M9" s="21"/>
      <c r="N9" s="21">
        <v>13.8</v>
      </c>
      <c r="O9" s="21"/>
      <c r="P9" s="21">
        <v>83.3</v>
      </c>
      <c r="Q9" s="42">
        <f t="shared" ref="Q9:Q17" si="5">L9*N9*P9/1000000*G9</f>
        <v>1.7518989599999999</v>
      </c>
      <c r="R9" s="42" t="s">
        <v>30</v>
      </c>
      <c r="S9" s="42">
        <f t="shared" si="0"/>
        <v>201.3</v>
      </c>
      <c r="T9" s="42" t="s">
        <v>31</v>
      </c>
      <c r="U9" s="21">
        <f t="shared" si="1"/>
        <v>178.5</v>
      </c>
      <c r="V9" s="23"/>
      <c r="W9" s="23"/>
    </row>
    <row r="10" spans="1:23" s="1" customFormat="1" ht="20.100000000000001" customHeight="1" x14ac:dyDescent="0.15">
      <c r="A10" s="5"/>
      <c r="B10" s="84"/>
      <c r="C10" s="89"/>
      <c r="D10" s="22">
        <f t="shared" si="3"/>
        <v>148</v>
      </c>
      <c r="E10" s="23"/>
      <c r="F10" s="23">
        <f t="shared" si="4"/>
        <v>155</v>
      </c>
      <c r="G10" s="23">
        <v>8</v>
      </c>
      <c r="H10" s="95"/>
      <c r="I10" s="21" t="s">
        <v>32</v>
      </c>
      <c r="J10" s="21">
        <v>2</v>
      </c>
      <c r="K10" s="21">
        <f t="shared" si="2"/>
        <v>16</v>
      </c>
      <c r="L10" s="21">
        <v>163.5</v>
      </c>
      <c r="M10" s="21"/>
      <c r="N10" s="21">
        <v>13.3</v>
      </c>
      <c r="O10" s="21"/>
      <c r="P10" s="21">
        <v>87.7</v>
      </c>
      <c r="Q10" s="42">
        <f t="shared" si="5"/>
        <v>1.5256642800000002</v>
      </c>
      <c r="R10" s="42" t="s">
        <v>33</v>
      </c>
      <c r="S10" s="42">
        <f t="shared" si="0"/>
        <v>157.6</v>
      </c>
      <c r="T10" s="42" t="s">
        <v>34</v>
      </c>
      <c r="U10" s="21">
        <f t="shared" si="1"/>
        <v>138.56</v>
      </c>
      <c r="V10" s="23"/>
      <c r="W10" s="23"/>
    </row>
    <row r="11" spans="1:23" s="1" customFormat="1" ht="20.100000000000001" customHeight="1" x14ac:dyDescent="0.15">
      <c r="A11" s="5"/>
      <c r="B11" s="84"/>
      <c r="C11" s="89"/>
      <c r="D11" s="22">
        <f t="shared" si="3"/>
        <v>156</v>
      </c>
      <c r="E11" s="23"/>
      <c r="F11" s="23">
        <f t="shared" si="4"/>
        <v>172</v>
      </c>
      <c r="G11" s="23">
        <v>17</v>
      </c>
      <c r="H11" s="95"/>
      <c r="I11" s="21" t="s">
        <v>35</v>
      </c>
      <c r="J11" s="21">
        <v>2</v>
      </c>
      <c r="K11" s="21">
        <f t="shared" si="2"/>
        <v>34</v>
      </c>
      <c r="L11" s="21">
        <v>102</v>
      </c>
      <c r="M11" s="21"/>
      <c r="N11" s="21">
        <v>14.1</v>
      </c>
      <c r="O11" s="21"/>
      <c r="P11" s="21">
        <v>84.9</v>
      </c>
      <c r="Q11" s="42">
        <f t="shared" si="5"/>
        <v>2.07575406</v>
      </c>
      <c r="R11" s="42" t="s">
        <v>36</v>
      </c>
      <c r="S11" s="42">
        <f t="shared" ref="S11:S17" si="6">R11*G11</f>
        <v>199.92</v>
      </c>
      <c r="T11" s="42" t="s">
        <v>37</v>
      </c>
      <c r="U11" s="21">
        <f t="shared" si="1"/>
        <v>173.39999999999998</v>
      </c>
      <c r="V11" s="23"/>
      <c r="W11" s="43"/>
    </row>
    <row r="12" spans="1:23" s="1" customFormat="1" ht="20.100000000000001" customHeight="1" x14ac:dyDescent="0.15">
      <c r="A12" s="5"/>
      <c r="B12" s="84"/>
      <c r="C12" s="89"/>
      <c r="D12" s="22">
        <f t="shared" si="3"/>
        <v>173</v>
      </c>
      <c r="E12" s="23"/>
      <c r="F12" s="23">
        <f t="shared" si="4"/>
        <v>183</v>
      </c>
      <c r="G12" s="23">
        <v>11</v>
      </c>
      <c r="H12" s="95"/>
      <c r="I12" s="21" t="s">
        <v>38</v>
      </c>
      <c r="J12" s="21">
        <v>2</v>
      </c>
      <c r="K12" s="21">
        <f t="shared" si="2"/>
        <v>22</v>
      </c>
      <c r="L12" s="21">
        <v>102</v>
      </c>
      <c r="M12" s="21"/>
      <c r="N12" s="21">
        <v>14.1</v>
      </c>
      <c r="O12" s="21"/>
      <c r="P12" s="21">
        <v>84.9</v>
      </c>
      <c r="Q12" s="42">
        <f t="shared" si="5"/>
        <v>1.3431349800000001</v>
      </c>
      <c r="R12" s="42">
        <v>12.25</v>
      </c>
      <c r="S12" s="42">
        <f t="shared" si="6"/>
        <v>134.75</v>
      </c>
      <c r="T12" s="42">
        <v>10.199999999999999</v>
      </c>
      <c r="U12" s="21">
        <f t="shared" ref="U12:U17" si="7">T12*G12</f>
        <v>112.19999999999999</v>
      </c>
      <c r="V12" s="23" t="s">
        <v>83</v>
      </c>
      <c r="W12" s="23"/>
    </row>
    <row r="13" spans="1:23" s="1" customFormat="1" ht="20.100000000000001" customHeight="1" x14ac:dyDescent="0.15">
      <c r="A13" s="5"/>
      <c r="B13" s="84"/>
      <c r="C13" s="89"/>
      <c r="D13" s="22">
        <f t="shared" si="3"/>
        <v>184</v>
      </c>
      <c r="E13" s="23"/>
      <c r="F13" s="24">
        <f t="shared" si="4"/>
        <v>194</v>
      </c>
      <c r="G13" s="24">
        <v>11</v>
      </c>
      <c r="H13" s="95"/>
      <c r="I13" s="25" t="s">
        <v>39</v>
      </c>
      <c r="J13" s="21">
        <v>2</v>
      </c>
      <c r="K13" s="21">
        <f t="shared" si="2"/>
        <v>22</v>
      </c>
      <c r="L13" s="21">
        <v>132.5</v>
      </c>
      <c r="M13" s="21"/>
      <c r="N13" s="21">
        <v>15.4</v>
      </c>
      <c r="O13" s="21"/>
      <c r="P13" s="21">
        <v>104</v>
      </c>
      <c r="Q13" s="42">
        <f t="shared" si="5"/>
        <v>2.3343320000000003</v>
      </c>
      <c r="R13" s="42" t="s">
        <v>40</v>
      </c>
      <c r="S13" s="42">
        <f t="shared" si="6"/>
        <v>244.31</v>
      </c>
      <c r="T13" s="42" t="s">
        <v>41</v>
      </c>
      <c r="U13" s="21">
        <f t="shared" si="7"/>
        <v>218.45999999999998</v>
      </c>
      <c r="V13" s="23"/>
      <c r="W13" s="23"/>
    </row>
    <row r="14" spans="1:23" s="1" customFormat="1" ht="20.100000000000001" customHeight="1" x14ac:dyDescent="0.15">
      <c r="A14" s="5"/>
      <c r="B14" s="84"/>
      <c r="C14" s="89"/>
      <c r="D14" s="22">
        <v>1</v>
      </c>
      <c r="E14" s="23"/>
      <c r="F14" s="23">
        <v>27</v>
      </c>
      <c r="G14" s="23">
        <v>27</v>
      </c>
      <c r="H14" s="90" t="s">
        <v>42</v>
      </c>
      <c r="I14" s="21" t="s">
        <v>20</v>
      </c>
      <c r="J14" s="21">
        <v>2</v>
      </c>
      <c r="K14" s="21">
        <f t="shared" si="2"/>
        <v>54</v>
      </c>
      <c r="L14" s="21">
        <v>104.8</v>
      </c>
      <c r="M14" s="21"/>
      <c r="N14" s="21">
        <v>12.4</v>
      </c>
      <c r="O14" s="21"/>
      <c r="P14" s="21">
        <v>86.5</v>
      </c>
      <c r="Q14" s="42">
        <f t="shared" si="5"/>
        <v>3.0350289599999996</v>
      </c>
      <c r="R14" s="42">
        <v>13.1</v>
      </c>
      <c r="S14" s="42">
        <f t="shared" si="6"/>
        <v>353.7</v>
      </c>
      <c r="T14" s="42" t="s">
        <v>21</v>
      </c>
      <c r="U14" s="21">
        <f t="shared" si="7"/>
        <v>310.5</v>
      </c>
      <c r="V14" s="23" t="s">
        <v>78</v>
      </c>
      <c r="W14" s="23"/>
    </row>
    <row r="15" spans="1:23" s="1" customFormat="1" ht="20.100000000000001" customHeight="1" x14ac:dyDescent="0.15">
      <c r="A15" s="5"/>
      <c r="B15" s="84"/>
      <c r="C15" s="89"/>
      <c r="D15" s="22">
        <f>F14+1</f>
        <v>28</v>
      </c>
      <c r="E15" s="23"/>
      <c r="F15" s="23">
        <f>F14+G15</f>
        <v>35</v>
      </c>
      <c r="G15" s="23">
        <v>8</v>
      </c>
      <c r="H15" s="91"/>
      <c r="I15" s="21" t="s">
        <v>22</v>
      </c>
      <c r="J15" s="21">
        <v>2</v>
      </c>
      <c r="K15" s="21">
        <f t="shared" si="2"/>
        <v>16</v>
      </c>
      <c r="L15" s="21">
        <v>103.4</v>
      </c>
      <c r="M15" s="21"/>
      <c r="N15" s="21">
        <v>12.2</v>
      </c>
      <c r="O15" s="21"/>
      <c r="P15" s="21">
        <v>85.1</v>
      </c>
      <c r="Q15" s="42">
        <f t="shared" si="5"/>
        <v>0.85881558399999991</v>
      </c>
      <c r="R15" s="42" t="s">
        <v>23</v>
      </c>
      <c r="S15" s="42">
        <f t="shared" si="6"/>
        <v>109.12</v>
      </c>
      <c r="T15" s="42" t="s">
        <v>24</v>
      </c>
      <c r="U15" s="21">
        <f t="shared" si="7"/>
        <v>96.8</v>
      </c>
      <c r="V15" s="23"/>
      <c r="W15" s="23"/>
    </row>
    <row r="16" spans="1:23" s="1" customFormat="1" ht="20.100000000000001" customHeight="1" x14ac:dyDescent="0.15">
      <c r="A16" s="5"/>
      <c r="B16" s="84"/>
      <c r="C16" s="89"/>
      <c r="D16" s="22">
        <f t="shared" ref="D16:D23" si="8">F15+1</f>
        <v>36</v>
      </c>
      <c r="E16" s="23"/>
      <c r="F16" s="23">
        <f>F15+G16</f>
        <v>43</v>
      </c>
      <c r="G16" s="23">
        <v>8</v>
      </c>
      <c r="H16" s="91"/>
      <c r="I16" s="21" t="s">
        <v>25</v>
      </c>
      <c r="J16" s="21">
        <v>2</v>
      </c>
      <c r="K16" s="21">
        <f t="shared" si="2"/>
        <v>16</v>
      </c>
      <c r="L16" s="21">
        <v>103.4</v>
      </c>
      <c r="M16" s="21"/>
      <c r="N16" s="21">
        <v>12.2</v>
      </c>
      <c r="O16" s="21"/>
      <c r="P16" s="21">
        <v>85.1</v>
      </c>
      <c r="Q16" s="42">
        <f t="shared" si="5"/>
        <v>0.85881558399999991</v>
      </c>
      <c r="R16" s="42" t="s">
        <v>23</v>
      </c>
      <c r="S16" s="42">
        <f t="shared" si="6"/>
        <v>109.12</v>
      </c>
      <c r="T16" s="42" t="s">
        <v>24</v>
      </c>
      <c r="U16" s="21">
        <f t="shared" si="7"/>
        <v>96.8</v>
      </c>
      <c r="V16" s="23"/>
      <c r="W16" s="43"/>
    </row>
    <row r="17" spans="1:23" s="1" customFormat="1" ht="20.100000000000001" customHeight="1" x14ac:dyDescent="0.15">
      <c r="A17" s="5"/>
      <c r="B17" s="84"/>
      <c r="C17" s="89"/>
      <c r="D17" s="22">
        <f t="shared" si="8"/>
        <v>44</v>
      </c>
      <c r="E17" s="23"/>
      <c r="F17" s="23">
        <f>F16+G17</f>
        <v>84</v>
      </c>
      <c r="G17" s="23">
        <v>41</v>
      </c>
      <c r="H17" s="91"/>
      <c r="I17" s="21" t="s">
        <v>26</v>
      </c>
      <c r="J17" s="21">
        <v>2</v>
      </c>
      <c r="K17" s="21">
        <f t="shared" si="2"/>
        <v>82</v>
      </c>
      <c r="L17" s="21">
        <v>150.80000000000001</v>
      </c>
      <c r="M17" s="21"/>
      <c r="N17" s="21">
        <v>13.9</v>
      </c>
      <c r="O17" s="21"/>
      <c r="P17" s="21">
        <v>57.2</v>
      </c>
      <c r="Q17" s="42">
        <f t="shared" si="5"/>
        <v>4.9158206240000011</v>
      </c>
      <c r="R17" s="42" t="s">
        <v>43</v>
      </c>
      <c r="S17" s="42">
        <f t="shared" si="6"/>
        <v>469.03999999999996</v>
      </c>
      <c r="T17" s="42" t="s">
        <v>27</v>
      </c>
      <c r="U17" s="21">
        <f t="shared" si="7"/>
        <v>404.26</v>
      </c>
      <c r="V17" s="23"/>
      <c r="W17" s="23"/>
    </row>
    <row r="18" spans="1:23" s="1" customFormat="1" ht="20.100000000000001" customHeight="1" x14ac:dyDescent="0.15">
      <c r="A18" s="5"/>
      <c r="B18" s="84"/>
      <c r="C18" s="89"/>
      <c r="D18" s="22">
        <f t="shared" si="8"/>
        <v>85</v>
      </c>
      <c r="E18" s="23"/>
      <c r="F18" s="23">
        <f t="shared" ref="F18:F23" si="9">F17+G18</f>
        <v>139</v>
      </c>
      <c r="G18" s="23">
        <v>55</v>
      </c>
      <c r="H18" s="91"/>
      <c r="I18" s="21" t="s">
        <v>28</v>
      </c>
      <c r="J18" s="21">
        <v>2</v>
      </c>
      <c r="K18" s="21">
        <f t="shared" si="2"/>
        <v>110</v>
      </c>
      <c r="L18" s="21">
        <v>160.69999999999999</v>
      </c>
      <c r="M18" s="21"/>
      <c r="N18" s="21">
        <v>14.1</v>
      </c>
      <c r="O18" s="21"/>
      <c r="P18" s="21">
        <v>84.9</v>
      </c>
      <c r="Q18" s="42">
        <f t="shared" ref="Q18:Q35" si="10">L18*N18*P18/1000000*G18</f>
        <v>10.580479965</v>
      </c>
      <c r="R18" s="42">
        <v>18.113399999999999</v>
      </c>
      <c r="S18" s="42">
        <f t="shared" ref="S18:S23" si="11">R18*G18</f>
        <v>996.23699999999997</v>
      </c>
      <c r="T18" s="42">
        <v>16.63</v>
      </c>
      <c r="U18" s="21">
        <f t="shared" ref="U18:U35" si="12">T18*G18</f>
        <v>914.65</v>
      </c>
      <c r="V18" s="23" t="s">
        <v>80</v>
      </c>
      <c r="W18" s="23"/>
    </row>
    <row r="19" spans="1:23" s="1" customFormat="1" ht="20.100000000000001" customHeight="1" x14ac:dyDescent="0.15">
      <c r="A19" s="5"/>
      <c r="B19" s="84"/>
      <c r="C19" s="89"/>
      <c r="D19" s="22">
        <f t="shared" si="8"/>
        <v>140</v>
      </c>
      <c r="E19" s="23"/>
      <c r="F19" s="23">
        <f t="shared" si="9"/>
        <v>171</v>
      </c>
      <c r="G19" s="23">
        <v>32</v>
      </c>
      <c r="H19" s="91"/>
      <c r="I19" s="21" t="s">
        <v>29</v>
      </c>
      <c r="J19" s="21">
        <v>2</v>
      </c>
      <c r="K19" s="21">
        <f t="shared" si="2"/>
        <v>64</v>
      </c>
      <c r="L19" s="21">
        <v>101.6</v>
      </c>
      <c r="M19" s="21"/>
      <c r="N19" s="21">
        <v>13.8</v>
      </c>
      <c r="O19" s="21"/>
      <c r="P19" s="21">
        <v>83.3</v>
      </c>
      <c r="Q19" s="42">
        <f t="shared" si="10"/>
        <v>3.7373844479999998</v>
      </c>
      <c r="R19" s="42" t="s">
        <v>30</v>
      </c>
      <c r="S19" s="42">
        <f t="shared" si="11"/>
        <v>429.44</v>
      </c>
      <c r="T19" s="42" t="s">
        <v>31</v>
      </c>
      <c r="U19" s="21">
        <f t="shared" si="12"/>
        <v>380.8</v>
      </c>
      <c r="V19" s="23"/>
      <c r="W19" s="23"/>
    </row>
    <row r="20" spans="1:23" s="1" customFormat="1" ht="20.100000000000001" customHeight="1" x14ac:dyDescent="0.15">
      <c r="A20" s="5"/>
      <c r="B20" s="84"/>
      <c r="C20" s="89"/>
      <c r="D20" s="22">
        <f t="shared" si="8"/>
        <v>172</v>
      </c>
      <c r="E20" s="23"/>
      <c r="F20" s="23">
        <f t="shared" si="9"/>
        <v>183</v>
      </c>
      <c r="G20" s="23">
        <v>12</v>
      </c>
      <c r="H20" s="91"/>
      <c r="I20" s="21" t="s">
        <v>32</v>
      </c>
      <c r="J20" s="21">
        <v>2</v>
      </c>
      <c r="K20" s="21">
        <f t="shared" si="2"/>
        <v>24</v>
      </c>
      <c r="L20" s="21">
        <v>163.5</v>
      </c>
      <c r="M20" s="21"/>
      <c r="N20" s="21">
        <v>13.3</v>
      </c>
      <c r="O20" s="21"/>
      <c r="P20" s="21">
        <v>87.7</v>
      </c>
      <c r="Q20" s="42">
        <f t="shared" si="10"/>
        <v>2.2884964200000004</v>
      </c>
      <c r="R20" s="42" t="s">
        <v>33</v>
      </c>
      <c r="S20" s="42">
        <f t="shared" si="11"/>
        <v>236.39999999999998</v>
      </c>
      <c r="T20" s="42" t="s">
        <v>34</v>
      </c>
      <c r="U20" s="21">
        <f t="shared" si="12"/>
        <v>207.84</v>
      </c>
      <c r="V20" s="23"/>
      <c r="W20" s="23"/>
    </row>
    <row r="21" spans="1:23" s="1" customFormat="1" ht="20.100000000000001" customHeight="1" x14ac:dyDescent="0.15">
      <c r="A21" s="5"/>
      <c r="B21" s="84"/>
      <c r="C21" s="89"/>
      <c r="D21" s="22">
        <f t="shared" si="8"/>
        <v>184</v>
      </c>
      <c r="E21" s="23"/>
      <c r="F21" s="23">
        <f t="shared" si="9"/>
        <v>207</v>
      </c>
      <c r="G21" s="23">
        <v>24</v>
      </c>
      <c r="H21" s="91"/>
      <c r="I21" s="21" t="s">
        <v>35</v>
      </c>
      <c r="J21" s="21">
        <v>2</v>
      </c>
      <c r="K21" s="21">
        <f t="shared" si="2"/>
        <v>48</v>
      </c>
      <c r="L21" s="21">
        <v>102</v>
      </c>
      <c r="M21" s="21"/>
      <c r="N21" s="21">
        <v>14.1</v>
      </c>
      <c r="O21" s="21"/>
      <c r="P21" s="21">
        <v>84.9</v>
      </c>
      <c r="Q21" s="42">
        <f t="shared" si="10"/>
        <v>2.9304763200000004</v>
      </c>
      <c r="R21" s="42" t="s">
        <v>36</v>
      </c>
      <c r="S21" s="42">
        <f t="shared" si="11"/>
        <v>282.24</v>
      </c>
      <c r="T21" s="42" t="s">
        <v>37</v>
      </c>
      <c r="U21" s="21">
        <f t="shared" si="12"/>
        <v>244.79999999999998</v>
      </c>
      <c r="V21" s="23"/>
      <c r="W21" s="23"/>
    </row>
    <row r="22" spans="1:23" s="1" customFormat="1" ht="20.100000000000001" customHeight="1" x14ac:dyDescent="0.15">
      <c r="A22" s="5"/>
      <c r="B22" s="84"/>
      <c r="C22" s="89"/>
      <c r="D22" s="22">
        <f t="shared" si="8"/>
        <v>208</v>
      </c>
      <c r="E22" s="23"/>
      <c r="F22" s="23">
        <f t="shared" si="9"/>
        <v>221</v>
      </c>
      <c r="G22" s="23">
        <v>14</v>
      </c>
      <c r="H22" s="91"/>
      <c r="I22" s="21" t="s">
        <v>38</v>
      </c>
      <c r="J22" s="21">
        <v>2</v>
      </c>
      <c r="K22" s="21">
        <f t="shared" si="2"/>
        <v>28</v>
      </c>
      <c r="L22" s="21">
        <v>102</v>
      </c>
      <c r="M22" s="21"/>
      <c r="N22" s="21">
        <v>14.1</v>
      </c>
      <c r="O22" s="21"/>
      <c r="P22" s="21">
        <v>84.9</v>
      </c>
      <c r="Q22" s="42">
        <f t="shared" si="10"/>
        <v>1.7094445200000001</v>
      </c>
      <c r="R22" s="42">
        <v>12.25</v>
      </c>
      <c r="S22" s="42">
        <f t="shared" si="11"/>
        <v>171.5</v>
      </c>
      <c r="T22" s="42">
        <v>10.199999999999999</v>
      </c>
      <c r="U22" s="21">
        <f t="shared" si="12"/>
        <v>142.79999999999998</v>
      </c>
      <c r="V22" s="23" t="s">
        <v>82</v>
      </c>
      <c r="W22" s="23"/>
    </row>
    <row r="23" spans="1:23" s="1" customFormat="1" ht="20.100000000000001" customHeight="1" x14ac:dyDescent="0.15">
      <c r="A23" s="5"/>
      <c r="B23" s="84"/>
      <c r="C23" s="89"/>
      <c r="D23" s="22">
        <f t="shared" si="8"/>
        <v>222</v>
      </c>
      <c r="E23" s="23"/>
      <c r="F23" s="23">
        <f t="shared" si="9"/>
        <v>235</v>
      </c>
      <c r="G23" s="23">
        <v>14</v>
      </c>
      <c r="H23" s="92"/>
      <c r="I23" s="21" t="s">
        <v>39</v>
      </c>
      <c r="J23" s="21">
        <v>2</v>
      </c>
      <c r="K23" s="21">
        <f t="shared" si="2"/>
        <v>28</v>
      </c>
      <c r="L23" s="21">
        <v>132.5</v>
      </c>
      <c r="M23" s="21"/>
      <c r="N23" s="21">
        <v>15.4</v>
      </c>
      <c r="O23" s="21"/>
      <c r="P23" s="21">
        <v>104</v>
      </c>
      <c r="Q23" s="42">
        <f t="shared" si="10"/>
        <v>2.9709680000000001</v>
      </c>
      <c r="R23" s="42" t="s">
        <v>40</v>
      </c>
      <c r="S23" s="42">
        <f t="shared" si="11"/>
        <v>310.94</v>
      </c>
      <c r="T23" s="42" t="s">
        <v>41</v>
      </c>
      <c r="U23" s="21">
        <f t="shared" si="12"/>
        <v>278.03999999999996</v>
      </c>
      <c r="V23" s="23"/>
      <c r="W23" s="23"/>
    </row>
    <row r="24" spans="1:23" s="1" customFormat="1" ht="20.100000000000001" customHeight="1" x14ac:dyDescent="0.15">
      <c r="A24" s="5"/>
      <c r="B24" s="84"/>
      <c r="C24" s="89"/>
      <c r="D24" s="22">
        <v>1</v>
      </c>
      <c r="E24" s="23"/>
      <c r="F24" s="23">
        <v>2</v>
      </c>
      <c r="G24" s="23">
        <v>2</v>
      </c>
      <c r="H24" s="91" t="s">
        <v>44</v>
      </c>
      <c r="I24" s="21" t="s">
        <v>20</v>
      </c>
      <c r="J24" s="21">
        <v>2</v>
      </c>
      <c r="K24" s="21">
        <f t="shared" si="2"/>
        <v>4</v>
      </c>
      <c r="L24" s="21">
        <v>104.8</v>
      </c>
      <c r="M24" s="21"/>
      <c r="N24" s="21">
        <v>12.4</v>
      </c>
      <c r="O24" s="21"/>
      <c r="P24" s="21">
        <v>86.5</v>
      </c>
      <c r="Q24" s="42">
        <f t="shared" si="10"/>
        <v>0.22481695999999998</v>
      </c>
      <c r="R24" s="42">
        <v>13.1</v>
      </c>
      <c r="S24" s="42">
        <f t="shared" ref="S24:S35" si="13">R24*G24</f>
        <v>26.2</v>
      </c>
      <c r="T24" s="42" t="s">
        <v>21</v>
      </c>
      <c r="U24" s="21">
        <f t="shared" si="12"/>
        <v>23</v>
      </c>
      <c r="V24" s="23" t="s">
        <v>78</v>
      </c>
      <c r="W24" s="23"/>
    </row>
    <row r="25" spans="1:23" s="1" customFormat="1" ht="20.100000000000001" customHeight="1" x14ac:dyDescent="0.15">
      <c r="A25" s="5"/>
      <c r="B25" s="84"/>
      <c r="C25" s="89"/>
      <c r="D25" s="22">
        <f t="shared" ref="D25:D30" si="14">F24+1</f>
        <v>3</v>
      </c>
      <c r="E25" s="23"/>
      <c r="F25" s="23">
        <f t="shared" ref="F25:F30" si="15">F24+G25</f>
        <v>6</v>
      </c>
      <c r="G25" s="23">
        <v>4</v>
      </c>
      <c r="H25" s="91"/>
      <c r="I25" s="21" t="s">
        <v>22</v>
      </c>
      <c r="J25" s="21">
        <v>2</v>
      </c>
      <c r="K25" s="21">
        <f t="shared" si="2"/>
        <v>8</v>
      </c>
      <c r="L25" s="21">
        <v>103.4</v>
      </c>
      <c r="M25" s="21"/>
      <c r="N25" s="21">
        <v>12.2</v>
      </c>
      <c r="O25" s="21"/>
      <c r="P25" s="21">
        <v>85.1</v>
      </c>
      <c r="Q25" s="42">
        <f t="shared" si="10"/>
        <v>0.42940779199999995</v>
      </c>
      <c r="R25" s="42" t="s">
        <v>23</v>
      </c>
      <c r="S25" s="42">
        <f t="shared" si="13"/>
        <v>54.56</v>
      </c>
      <c r="T25" s="42" t="s">
        <v>24</v>
      </c>
      <c r="U25" s="21">
        <f t="shared" si="12"/>
        <v>48.4</v>
      </c>
      <c r="V25" s="23"/>
      <c r="W25" s="23"/>
    </row>
    <row r="26" spans="1:23" s="1" customFormat="1" ht="20.100000000000001" customHeight="1" x14ac:dyDescent="0.15">
      <c r="A26" s="5"/>
      <c r="B26" s="84"/>
      <c r="C26" s="89"/>
      <c r="D26" s="22">
        <f t="shared" si="14"/>
        <v>7</v>
      </c>
      <c r="E26" s="23"/>
      <c r="F26" s="23">
        <f t="shared" si="15"/>
        <v>10</v>
      </c>
      <c r="G26" s="23">
        <v>4</v>
      </c>
      <c r="H26" s="91"/>
      <c r="I26" s="21" t="s">
        <v>25</v>
      </c>
      <c r="J26" s="21">
        <v>2</v>
      </c>
      <c r="K26" s="21">
        <f t="shared" si="2"/>
        <v>8</v>
      </c>
      <c r="L26" s="21">
        <v>103.4</v>
      </c>
      <c r="M26" s="21"/>
      <c r="N26" s="21">
        <v>12.2</v>
      </c>
      <c r="O26" s="21"/>
      <c r="P26" s="21">
        <v>85.1</v>
      </c>
      <c r="Q26" s="42">
        <f t="shared" si="10"/>
        <v>0.42940779199999995</v>
      </c>
      <c r="R26" s="42" t="s">
        <v>23</v>
      </c>
      <c r="S26" s="42">
        <f t="shared" si="13"/>
        <v>54.56</v>
      </c>
      <c r="T26" s="42" t="s">
        <v>24</v>
      </c>
      <c r="U26" s="21">
        <f t="shared" si="12"/>
        <v>48.4</v>
      </c>
      <c r="V26" s="23"/>
      <c r="W26" s="23"/>
    </row>
    <row r="27" spans="1:23" s="1" customFormat="1" ht="20.100000000000001" customHeight="1" x14ac:dyDescent="0.15">
      <c r="A27" s="5"/>
      <c r="B27" s="84"/>
      <c r="C27" s="89"/>
      <c r="D27" s="22">
        <f t="shared" si="14"/>
        <v>11</v>
      </c>
      <c r="E27" s="23"/>
      <c r="F27" s="23">
        <f t="shared" si="15"/>
        <v>12</v>
      </c>
      <c r="G27" s="23">
        <v>2</v>
      </c>
      <c r="H27" s="91"/>
      <c r="I27" s="21" t="s">
        <v>26</v>
      </c>
      <c r="J27" s="21">
        <v>2</v>
      </c>
      <c r="K27" s="21">
        <f t="shared" si="2"/>
        <v>4</v>
      </c>
      <c r="L27" s="21">
        <v>150.80000000000001</v>
      </c>
      <c r="M27" s="21"/>
      <c r="N27" s="21">
        <v>13.9</v>
      </c>
      <c r="O27" s="21"/>
      <c r="P27" s="21">
        <v>57.2</v>
      </c>
      <c r="Q27" s="42">
        <f t="shared" si="10"/>
        <v>0.23979612800000005</v>
      </c>
      <c r="R27" s="42" t="s">
        <v>43</v>
      </c>
      <c r="S27" s="42">
        <f t="shared" si="13"/>
        <v>22.88</v>
      </c>
      <c r="T27" s="42" t="s">
        <v>27</v>
      </c>
      <c r="U27" s="21">
        <f t="shared" si="12"/>
        <v>19.72</v>
      </c>
      <c r="V27" s="23"/>
      <c r="W27" s="23"/>
    </row>
    <row r="28" spans="1:23" s="1" customFormat="1" ht="20.100000000000001" customHeight="1" x14ac:dyDescent="0.15">
      <c r="A28" s="5"/>
      <c r="B28" s="84"/>
      <c r="C28" s="89"/>
      <c r="D28" s="22">
        <f t="shared" si="14"/>
        <v>13</v>
      </c>
      <c r="E28" s="23"/>
      <c r="F28" s="23">
        <f t="shared" si="15"/>
        <v>15</v>
      </c>
      <c r="G28" s="23">
        <v>3</v>
      </c>
      <c r="H28" s="91"/>
      <c r="I28" s="21" t="s">
        <v>28</v>
      </c>
      <c r="J28" s="21">
        <v>2</v>
      </c>
      <c r="K28" s="21">
        <f t="shared" si="2"/>
        <v>6</v>
      </c>
      <c r="L28" s="21">
        <v>160.69999999999999</v>
      </c>
      <c r="M28" s="21"/>
      <c r="N28" s="21">
        <v>14.1</v>
      </c>
      <c r="O28" s="21"/>
      <c r="P28" s="21">
        <v>84.9</v>
      </c>
      <c r="Q28" s="42">
        <f t="shared" si="10"/>
        <v>0.57711708900000003</v>
      </c>
      <c r="R28" s="42" t="s">
        <v>45</v>
      </c>
      <c r="S28" s="42">
        <f t="shared" si="13"/>
        <v>54.179999999999993</v>
      </c>
      <c r="T28" s="42">
        <v>16.63</v>
      </c>
      <c r="U28" s="21">
        <f t="shared" si="12"/>
        <v>49.89</v>
      </c>
      <c r="V28" s="23" t="s">
        <v>80</v>
      </c>
      <c r="W28" s="23"/>
    </row>
    <row r="29" spans="1:23" s="1" customFormat="1" ht="20.100000000000001" customHeight="1" x14ac:dyDescent="0.15">
      <c r="A29" s="5"/>
      <c r="B29" s="84"/>
      <c r="C29" s="89"/>
      <c r="D29" s="22">
        <f t="shared" si="14"/>
        <v>16</v>
      </c>
      <c r="E29" s="23"/>
      <c r="F29" s="23">
        <f t="shared" si="15"/>
        <v>16</v>
      </c>
      <c r="G29" s="23">
        <v>1</v>
      </c>
      <c r="H29" s="91"/>
      <c r="I29" s="21" t="s">
        <v>38</v>
      </c>
      <c r="J29" s="21">
        <v>2</v>
      </c>
      <c r="K29" s="21">
        <f t="shared" si="2"/>
        <v>2</v>
      </c>
      <c r="L29" s="21">
        <v>102</v>
      </c>
      <c r="M29" s="21"/>
      <c r="N29" s="21">
        <v>14.1</v>
      </c>
      <c r="O29" s="21"/>
      <c r="P29" s="21">
        <v>84.9</v>
      </c>
      <c r="Q29" s="42">
        <f t="shared" si="10"/>
        <v>0.12210318000000001</v>
      </c>
      <c r="R29" s="42" t="s">
        <v>36</v>
      </c>
      <c r="S29" s="42">
        <f t="shared" si="13"/>
        <v>11.76</v>
      </c>
      <c r="T29" s="42" t="s">
        <v>37</v>
      </c>
      <c r="U29" s="21">
        <f t="shared" si="12"/>
        <v>10.199999999999999</v>
      </c>
      <c r="V29" s="23" t="s">
        <v>82</v>
      </c>
      <c r="W29" s="23"/>
    </row>
    <row r="30" spans="1:23" s="1" customFormat="1" ht="20.100000000000001" customHeight="1" x14ac:dyDescent="0.15">
      <c r="A30" s="5"/>
      <c r="B30" s="84"/>
      <c r="C30" s="89"/>
      <c r="D30" s="22">
        <f t="shared" si="14"/>
        <v>17</v>
      </c>
      <c r="E30" s="23"/>
      <c r="F30" s="23">
        <f t="shared" si="15"/>
        <v>17</v>
      </c>
      <c r="G30" s="23">
        <v>1</v>
      </c>
      <c r="H30" s="91"/>
      <c r="I30" s="21" t="s">
        <v>39</v>
      </c>
      <c r="J30" s="21">
        <v>2</v>
      </c>
      <c r="K30" s="21">
        <f t="shared" si="2"/>
        <v>2</v>
      </c>
      <c r="L30" s="21">
        <v>132.5</v>
      </c>
      <c r="M30" s="21"/>
      <c r="N30" s="21">
        <v>15.4</v>
      </c>
      <c r="O30" s="21"/>
      <c r="P30" s="21">
        <v>104</v>
      </c>
      <c r="Q30" s="42">
        <f t="shared" si="10"/>
        <v>0.21221200000000001</v>
      </c>
      <c r="R30" s="42" t="s">
        <v>40</v>
      </c>
      <c r="S30" s="42">
        <f t="shared" si="13"/>
        <v>22.21</v>
      </c>
      <c r="T30" s="42" t="s">
        <v>41</v>
      </c>
      <c r="U30" s="21">
        <f t="shared" si="12"/>
        <v>19.86</v>
      </c>
      <c r="V30" s="23"/>
      <c r="W30" s="23"/>
    </row>
    <row r="31" spans="1:23" s="1" customFormat="1" ht="20.100000000000001" customHeight="1" x14ac:dyDescent="0.15">
      <c r="A31" s="5"/>
      <c r="B31" s="84"/>
      <c r="C31" s="89"/>
      <c r="D31" s="22">
        <v>1</v>
      </c>
      <c r="E31" s="23"/>
      <c r="F31" s="23">
        <v>5</v>
      </c>
      <c r="G31" s="23">
        <v>5</v>
      </c>
      <c r="H31" s="89" t="s">
        <v>46</v>
      </c>
      <c r="I31" s="21" t="s">
        <v>20</v>
      </c>
      <c r="J31" s="21">
        <v>2</v>
      </c>
      <c r="K31" s="21">
        <f t="shared" si="2"/>
        <v>10</v>
      </c>
      <c r="L31" s="21">
        <v>104.8</v>
      </c>
      <c r="M31" s="21"/>
      <c r="N31" s="21">
        <v>12.4</v>
      </c>
      <c r="O31" s="21"/>
      <c r="P31" s="21">
        <v>86.5</v>
      </c>
      <c r="Q31" s="42">
        <f t="shared" si="10"/>
        <v>0.56204239999999994</v>
      </c>
      <c r="R31" s="42">
        <v>13.1</v>
      </c>
      <c r="S31" s="42">
        <f t="shared" si="13"/>
        <v>65.5</v>
      </c>
      <c r="T31" s="42" t="s">
        <v>21</v>
      </c>
      <c r="U31" s="21">
        <f t="shared" si="12"/>
        <v>57.5</v>
      </c>
      <c r="V31" s="23" t="s">
        <v>78</v>
      </c>
      <c r="W31" s="23"/>
    </row>
    <row r="32" spans="1:23" s="1" customFormat="1" ht="20.100000000000001" customHeight="1" x14ac:dyDescent="0.15">
      <c r="A32" s="5"/>
      <c r="B32" s="84"/>
      <c r="C32" s="89"/>
      <c r="D32" s="22">
        <f>F31+1</f>
        <v>6</v>
      </c>
      <c r="E32" s="23"/>
      <c r="F32" s="23">
        <f>F31+G32</f>
        <v>19</v>
      </c>
      <c r="G32" s="23">
        <v>14</v>
      </c>
      <c r="H32" s="89"/>
      <c r="I32" s="21" t="s">
        <v>22</v>
      </c>
      <c r="J32" s="21">
        <v>2</v>
      </c>
      <c r="K32" s="21">
        <f t="shared" si="2"/>
        <v>28</v>
      </c>
      <c r="L32" s="21">
        <v>103.4</v>
      </c>
      <c r="M32" s="21"/>
      <c r="N32" s="21">
        <v>12.2</v>
      </c>
      <c r="O32" s="21"/>
      <c r="P32" s="21">
        <v>85.1</v>
      </c>
      <c r="Q32" s="42">
        <f t="shared" si="10"/>
        <v>1.5029272719999998</v>
      </c>
      <c r="R32" s="42" t="s">
        <v>23</v>
      </c>
      <c r="S32" s="42">
        <f t="shared" si="13"/>
        <v>190.96</v>
      </c>
      <c r="T32" s="42" t="s">
        <v>24</v>
      </c>
      <c r="U32" s="21">
        <f t="shared" si="12"/>
        <v>169.4</v>
      </c>
      <c r="V32" s="23"/>
      <c r="W32" s="23"/>
    </row>
    <row r="33" spans="1:23" s="1" customFormat="1" ht="20.100000000000001" customHeight="1" x14ac:dyDescent="0.15">
      <c r="A33" s="5"/>
      <c r="B33" s="84"/>
      <c r="C33" s="89"/>
      <c r="D33" s="22">
        <f>F32+1</f>
        <v>20</v>
      </c>
      <c r="E33" s="23"/>
      <c r="F33" s="23">
        <f>F32+G33</f>
        <v>26</v>
      </c>
      <c r="G33" s="23">
        <v>7</v>
      </c>
      <c r="H33" s="89"/>
      <c r="I33" s="21" t="s">
        <v>26</v>
      </c>
      <c r="J33" s="21">
        <v>2</v>
      </c>
      <c r="K33" s="21">
        <f t="shared" si="2"/>
        <v>14</v>
      </c>
      <c r="L33" s="21">
        <v>150.80000000000001</v>
      </c>
      <c r="M33" s="21"/>
      <c r="N33" s="21">
        <v>13.9</v>
      </c>
      <c r="O33" s="21"/>
      <c r="P33" s="21">
        <v>57.2</v>
      </c>
      <c r="Q33" s="42">
        <f t="shared" si="10"/>
        <v>0.83928644800000018</v>
      </c>
      <c r="R33" s="42" t="s">
        <v>43</v>
      </c>
      <c r="S33" s="42">
        <f t="shared" si="13"/>
        <v>80.08</v>
      </c>
      <c r="T33" s="42" t="s">
        <v>27</v>
      </c>
      <c r="U33" s="21">
        <f t="shared" si="12"/>
        <v>69.02</v>
      </c>
      <c r="V33" s="23"/>
      <c r="W33" s="23"/>
    </row>
    <row r="34" spans="1:23" s="1" customFormat="1" ht="20.100000000000001" customHeight="1" x14ac:dyDescent="0.15">
      <c r="A34" s="5"/>
      <c r="B34" s="84"/>
      <c r="C34" s="89"/>
      <c r="D34" s="22">
        <f>F33+1</f>
        <v>27</v>
      </c>
      <c r="E34" s="23"/>
      <c r="F34" s="23">
        <f>F33+G34</f>
        <v>34</v>
      </c>
      <c r="G34" s="23">
        <v>8</v>
      </c>
      <c r="H34" s="89"/>
      <c r="I34" s="21" t="s">
        <v>35</v>
      </c>
      <c r="J34" s="21">
        <v>2</v>
      </c>
      <c r="K34" s="21">
        <f t="shared" si="2"/>
        <v>16</v>
      </c>
      <c r="L34" s="21">
        <v>102</v>
      </c>
      <c r="M34" s="21"/>
      <c r="N34" s="21">
        <v>14.1</v>
      </c>
      <c r="O34" s="21"/>
      <c r="P34" s="21">
        <v>84.9</v>
      </c>
      <c r="Q34" s="42">
        <f t="shared" si="10"/>
        <v>0.97682544000000004</v>
      </c>
      <c r="R34" s="42">
        <v>11.76</v>
      </c>
      <c r="S34" s="42">
        <f t="shared" si="13"/>
        <v>94.08</v>
      </c>
      <c r="T34" s="42">
        <v>10.199999999999999</v>
      </c>
      <c r="U34" s="21">
        <f t="shared" si="12"/>
        <v>81.599999999999994</v>
      </c>
      <c r="V34" s="23"/>
      <c r="W34" s="23"/>
    </row>
    <row r="35" spans="1:23" s="1" customFormat="1" ht="20.100000000000001" customHeight="1" x14ac:dyDescent="0.15">
      <c r="A35" s="5"/>
      <c r="B35" s="84"/>
      <c r="C35" s="89"/>
      <c r="D35" s="22">
        <f>F34+1</f>
        <v>35</v>
      </c>
      <c r="E35" s="23"/>
      <c r="F35" s="23">
        <f>F34+G35</f>
        <v>36</v>
      </c>
      <c r="G35" s="23">
        <v>2</v>
      </c>
      <c r="H35" s="89"/>
      <c r="I35" s="21" t="s">
        <v>38</v>
      </c>
      <c r="J35" s="21">
        <v>2</v>
      </c>
      <c r="K35" s="21">
        <f t="shared" si="2"/>
        <v>4</v>
      </c>
      <c r="L35" s="21">
        <v>102</v>
      </c>
      <c r="M35" s="21"/>
      <c r="N35" s="21">
        <v>14.1</v>
      </c>
      <c r="O35" s="21"/>
      <c r="P35" s="21">
        <v>84.9</v>
      </c>
      <c r="Q35" s="42">
        <f t="shared" si="10"/>
        <v>0.24420636000000001</v>
      </c>
      <c r="R35" s="42">
        <v>12.25</v>
      </c>
      <c r="S35" s="42">
        <f t="shared" si="13"/>
        <v>24.5</v>
      </c>
      <c r="T35" s="42">
        <v>10.199999999999999</v>
      </c>
      <c r="U35" s="21">
        <f t="shared" si="12"/>
        <v>20.399999999999999</v>
      </c>
      <c r="V35" s="23" t="s">
        <v>82</v>
      </c>
      <c r="W35" s="23"/>
    </row>
    <row r="36" spans="1:23" s="2" customFormat="1" ht="20.100000000000001" customHeight="1" x14ac:dyDescent="0.15">
      <c r="A36" s="27"/>
      <c r="B36" s="28"/>
      <c r="C36" s="29" t="s">
        <v>47</v>
      </c>
      <c r="D36" s="30"/>
      <c r="E36" s="30"/>
      <c r="F36" s="30"/>
      <c r="G36" s="30">
        <f>SUM(G4:G35)</f>
        <v>482</v>
      </c>
      <c r="H36" s="30"/>
      <c r="I36" s="32" t="s">
        <v>84</v>
      </c>
      <c r="J36" s="33"/>
      <c r="K36" s="30">
        <f>SUM(K4:K35)</f>
        <v>964</v>
      </c>
      <c r="L36" s="34"/>
      <c r="M36" s="34"/>
      <c r="N36" s="34"/>
      <c r="O36" s="35"/>
      <c r="P36" s="35"/>
      <c r="Q36" s="44">
        <f>SUM(Q4:Q35)</f>
        <v>67.815907556999989</v>
      </c>
      <c r="R36" s="45"/>
      <c r="S36" s="44">
        <f>SUM(S4:S35)</f>
        <v>7048.1459999999997</v>
      </c>
      <c r="T36" s="45"/>
      <c r="U36" s="35">
        <f>SUM(U4:U35)</f>
        <v>6226.4219999999996</v>
      </c>
      <c r="V36" s="35"/>
      <c r="W36" s="46"/>
    </row>
    <row r="37" spans="1:23" s="1" customFormat="1" ht="20.100000000000001" customHeight="1" x14ac:dyDescent="0.15">
      <c r="A37" s="16"/>
      <c r="B37" s="85" t="s">
        <v>48</v>
      </c>
      <c r="C37" s="90" t="s">
        <v>18</v>
      </c>
      <c r="D37" s="23">
        <v>1</v>
      </c>
      <c r="E37" s="23"/>
      <c r="F37" s="23">
        <v>14</v>
      </c>
      <c r="G37" s="23">
        <v>14</v>
      </c>
      <c r="H37" s="94" t="s">
        <v>46</v>
      </c>
      <c r="I37" s="36" t="s">
        <v>25</v>
      </c>
      <c r="J37" s="21">
        <v>2</v>
      </c>
      <c r="K37" s="21">
        <f>J37*G37</f>
        <v>28</v>
      </c>
      <c r="L37" s="21">
        <v>103.4</v>
      </c>
      <c r="M37" s="21"/>
      <c r="N37" s="21">
        <v>12.2</v>
      </c>
      <c r="O37" s="21"/>
      <c r="P37" s="21">
        <v>85.1</v>
      </c>
      <c r="Q37" s="42">
        <f>L37*N37*P37/1000000*G37</f>
        <v>1.5029272719999998</v>
      </c>
      <c r="R37" s="42" t="s">
        <v>23</v>
      </c>
      <c r="S37" s="42">
        <f>R37*G37</f>
        <v>190.96</v>
      </c>
      <c r="T37" s="42" t="s">
        <v>24</v>
      </c>
      <c r="U37" s="21">
        <f>T37*G37</f>
        <v>169.4</v>
      </c>
      <c r="V37" s="23"/>
      <c r="W37" s="23"/>
    </row>
    <row r="38" spans="1:23" s="1" customFormat="1" ht="20.100000000000001" customHeight="1" x14ac:dyDescent="0.15">
      <c r="A38" s="16"/>
      <c r="B38" s="86"/>
      <c r="C38" s="91"/>
      <c r="D38" s="23">
        <f>F37+1</f>
        <v>15</v>
      </c>
      <c r="E38" s="23"/>
      <c r="F38" s="23">
        <f>F37+G38</f>
        <v>23</v>
      </c>
      <c r="G38" s="23">
        <v>9</v>
      </c>
      <c r="H38" s="95"/>
      <c r="I38" s="21" t="s">
        <v>28</v>
      </c>
      <c r="J38" s="21">
        <v>2</v>
      </c>
      <c r="K38" s="21">
        <f t="shared" ref="K38:K69" si="16">J38*G38</f>
        <v>18</v>
      </c>
      <c r="L38" s="21">
        <v>160.69999999999999</v>
      </c>
      <c r="M38" s="21"/>
      <c r="N38" s="21">
        <v>14.1</v>
      </c>
      <c r="O38" s="21"/>
      <c r="P38" s="21">
        <v>84.9</v>
      </c>
      <c r="Q38" s="42">
        <f>L38*N38*P38/1000000*G38</f>
        <v>1.7313512670000002</v>
      </c>
      <c r="R38" s="42" t="s">
        <v>45</v>
      </c>
      <c r="S38" s="42">
        <f t="shared" ref="S38:S69" si="17">R38*G38</f>
        <v>162.54</v>
      </c>
      <c r="T38" s="42" t="s">
        <v>49</v>
      </c>
      <c r="U38" s="21">
        <f t="shared" ref="U38:U66" si="18">T38*G38</f>
        <v>141.84</v>
      </c>
      <c r="V38" s="23" t="s">
        <v>80</v>
      </c>
      <c r="W38" s="23"/>
    </row>
    <row r="39" spans="1:23" s="1" customFormat="1" ht="20.100000000000001" customHeight="1" x14ac:dyDescent="0.15">
      <c r="A39" s="16"/>
      <c r="B39" s="86"/>
      <c r="C39" s="91"/>
      <c r="D39" s="23">
        <f>F38+1</f>
        <v>24</v>
      </c>
      <c r="E39" s="23"/>
      <c r="F39" s="23">
        <f>F38+G39</f>
        <v>41</v>
      </c>
      <c r="G39" s="23">
        <v>18</v>
      </c>
      <c r="H39" s="95"/>
      <c r="I39" s="21" t="s">
        <v>29</v>
      </c>
      <c r="J39" s="21">
        <v>2</v>
      </c>
      <c r="K39" s="21">
        <f t="shared" si="16"/>
        <v>36</v>
      </c>
      <c r="L39" s="21">
        <v>101.6</v>
      </c>
      <c r="M39" s="21"/>
      <c r="N39" s="21">
        <v>13.8</v>
      </c>
      <c r="O39" s="21"/>
      <c r="P39" s="21">
        <v>83.3</v>
      </c>
      <c r="Q39" s="42">
        <f>L39*N39*P39/1000000*G39</f>
        <v>2.1022787519999997</v>
      </c>
      <c r="R39" s="42" t="s">
        <v>30</v>
      </c>
      <c r="S39" s="42">
        <f t="shared" si="17"/>
        <v>241.56</v>
      </c>
      <c r="T39" s="42" t="s">
        <v>31</v>
      </c>
      <c r="U39" s="21">
        <f t="shared" si="18"/>
        <v>214.20000000000002</v>
      </c>
      <c r="V39" s="23"/>
      <c r="W39" s="23"/>
    </row>
    <row r="40" spans="1:23" s="1" customFormat="1" ht="20.100000000000001" customHeight="1" x14ac:dyDescent="0.15">
      <c r="A40" s="16"/>
      <c r="B40" s="86"/>
      <c r="C40" s="91"/>
      <c r="D40" s="23">
        <f>F39+1</f>
        <v>42</v>
      </c>
      <c r="E40" s="23"/>
      <c r="F40" s="23">
        <f>F39+G40</f>
        <v>45</v>
      </c>
      <c r="G40" s="23">
        <v>4</v>
      </c>
      <c r="H40" s="95"/>
      <c r="I40" s="21" t="s">
        <v>32</v>
      </c>
      <c r="J40" s="21">
        <v>2</v>
      </c>
      <c r="K40" s="21">
        <f t="shared" si="16"/>
        <v>8</v>
      </c>
      <c r="L40" s="21">
        <v>163.5</v>
      </c>
      <c r="M40" s="21"/>
      <c r="N40" s="21">
        <v>13.3</v>
      </c>
      <c r="O40" s="21"/>
      <c r="P40" s="21">
        <v>87.7</v>
      </c>
      <c r="Q40" s="42">
        <f>L40*N40*P40/1000000*G40</f>
        <v>0.7628321400000001</v>
      </c>
      <c r="R40" s="42" t="s">
        <v>33</v>
      </c>
      <c r="S40" s="42">
        <f t="shared" si="17"/>
        <v>78.8</v>
      </c>
      <c r="T40" s="42" t="s">
        <v>34</v>
      </c>
      <c r="U40" s="21">
        <f t="shared" si="18"/>
        <v>69.28</v>
      </c>
      <c r="V40" s="23"/>
      <c r="W40" s="23"/>
    </row>
    <row r="41" spans="1:23" s="1" customFormat="1" ht="20.100000000000001" customHeight="1" x14ac:dyDescent="0.15">
      <c r="A41" s="16"/>
      <c r="B41" s="86"/>
      <c r="C41" s="91"/>
      <c r="D41" s="23">
        <f t="shared" ref="D41:D69" si="19">F40+1</f>
        <v>46</v>
      </c>
      <c r="E41" s="23"/>
      <c r="F41" s="23">
        <f t="shared" ref="F41:F69" si="20">F40+G41</f>
        <v>47</v>
      </c>
      <c r="G41" s="23">
        <v>2</v>
      </c>
      <c r="H41" s="106"/>
      <c r="I41" s="21" t="s">
        <v>39</v>
      </c>
      <c r="J41" s="21">
        <v>2</v>
      </c>
      <c r="K41" s="21">
        <f t="shared" si="16"/>
        <v>4</v>
      </c>
      <c r="L41" s="21">
        <v>132.5</v>
      </c>
      <c r="M41" s="21"/>
      <c r="N41" s="21">
        <v>15.4</v>
      </c>
      <c r="O41" s="21"/>
      <c r="P41" s="21">
        <v>104</v>
      </c>
      <c r="Q41" s="42">
        <f t="shared" ref="Q41:Q69" si="21">L41*N41*P41/1000000*G41</f>
        <v>0.42442400000000002</v>
      </c>
      <c r="R41" s="42" t="s">
        <v>40</v>
      </c>
      <c r="S41" s="42">
        <f t="shared" si="17"/>
        <v>44.42</v>
      </c>
      <c r="T41" s="42" t="s">
        <v>41</v>
      </c>
      <c r="U41" s="21">
        <f t="shared" si="18"/>
        <v>39.72</v>
      </c>
      <c r="V41" s="23"/>
      <c r="W41" s="23"/>
    </row>
    <row r="42" spans="1:23" s="1" customFormat="1" ht="20.100000000000001" customHeight="1" x14ac:dyDescent="0.15">
      <c r="A42" s="16"/>
      <c r="B42" s="86"/>
      <c r="C42" s="91"/>
      <c r="D42" s="23">
        <v>1</v>
      </c>
      <c r="E42" s="23"/>
      <c r="F42" s="23">
        <v>17</v>
      </c>
      <c r="G42" s="23">
        <v>17</v>
      </c>
      <c r="H42" s="94" t="s">
        <v>50</v>
      </c>
      <c r="I42" s="21" t="s">
        <v>20</v>
      </c>
      <c r="J42" s="21">
        <v>2</v>
      </c>
      <c r="K42" s="21">
        <f t="shared" si="16"/>
        <v>34</v>
      </c>
      <c r="L42" s="21">
        <v>104.8</v>
      </c>
      <c r="M42" s="21"/>
      <c r="N42" s="21">
        <v>12.4</v>
      </c>
      <c r="O42" s="21"/>
      <c r="P42" s="21">
        <v>86.5</v>
      </c>
      <c r="Q42" s="42">
        <f t="shared" si="21"/>
        <v>1.9109441599999999</v>
      </c>
      <c r="R42" s="42">
        <v>13.1</v>
      </c>
      <c r="S42" s="42">
        <f t="shared" si="17"/>
        <v>222.7</v>
      </c>
      <c r="T42" s="42" t="s">
        <v>21</v>
      </c>
      <c r="U42" s="21">
        <f t="shared" si="18"/>
        <v>195.5</v>
      </c>
      <c r="V42" s="23" t="s">
        <v>78</v>
      </c>
      <c r="W42" s="23"/>
    </row>
    <row r="43" spans="1:23" s="1" customFormat="1" ht="20.100000000000001" customHeight="1" x14ac:dyDescent="0.15">
      <c r="A43" s="16"/>
      <c r="B43" s="86"/>
      <c r="C43" s="91"/>
      <c r="D43" s="23">
        <f t="shared" si="19"/>
        <v>18</v>
      </c>
      <c r="E43" s="23"/>
      <c r="F43" s="23">
        <f t="shared" si="20"/>
        <v>47</v>
      </c>
      <c r="G43" s="23">
        <v>30</v>
      </c>
      <c r="H43" s="95"/>
      <c r="I43" s="21" t="s">
        <v>22</v>
      </c>
      <c r="J43" s="21">
        <v>2</v>
      </c>
      <c r="K43" s="21">
        <f t="shared" si="16"/>
        <v>60</v>
      </c>
      <c r="L43" s="21">
        <v>103.4</v>
      </c>
      <c r="M43" s="21"/>
      <c r="N43" s="21">
        <v>12.2</v>
      </c>
      <c r="O43" s="21"/>
      <c r="P43" s="21">
        <v>85.1</v>
      </c>
      <c r="Q43" s="42">
        <f t="shared" si="21"/>
        <v>3.2205584399999996</v>
      </c>
      <c r="R43" s="42" t="s">
        <v>23</v>
      </c>
      <c r="S43" s="42">
        <f t="shared" si="17"/>
        <v>409.20000000000005</v>
      </c>
      <c r="T43" s="42" t="s">
        <v>24</v>
      </c>
      <c r="U43" s="21">
        <f t="shared" si="18"/>
        <v>363</v>
      </c>
      <c r="V43" s="23"/>
      <c r="W43" s="23"/>
    </row>
    <row r="44" spans="1:23" s="1" customFormat="1" ht="20.100000000000001" customHeight="1" x14ac:dyDescent="0.15">
      <c r="A44" s="16"/>
      <c r="B44" s="86"/>
      <c r="C44" s="91"/>
      <c r="D44" s="23">
        <f t="shared" si="19"/>
        <v>48</v>
      </c>
      <c r="E44" s="23"/>
      <c r="F44" s="23">
        <f t="shared" si="20"/>
        <v>77</v>
      </c>
      <c r="G44" s="23">
        <v>30</v>
      </c>
      <c r="H44" s="95"/>
      <c r="I44" s="21" t="s">
        <v>25</v>
      </c>
      <c r="J44" s="21">
        <v>2</v>
      </c>
      <c r="K44" s="21">
        <f t="shared" si="16"/>
        <v>60</v>
      </c>
      <c r="L44" s="21">
        <v>103.4</v>
      </c>
      <c r="M44" s="21"/>
      <c r="N44" s="21">
        <v>12.2</v>
      </c>
      <c r="O44" s="21"/>
      <c r="P44" s="21">
        <v>85.1</v>
      </c>
      <c r="Q44" s="42">
        <f t="shared" si="21"/>
        <v>3.2205584399999996</v>
      </c>
      <c r="R44" s="42" t="s">
        <v>23</v>
      </c>
      <c r="S44" s="42">
        <f t="shared" si="17"/>
        <v>409.20000000000005</v>
      </c>
      <c r="T44" s="42" t="s">
        <v>24</v>
      </c>
      <c r="U44" s="21">
        <f t="shared" si="18"/>
        <v>363</v>
      </c>
      <c r="V44" s="23"/>
      <c r="W44" s="23"/>
    </row>
    <row r="45" spans="1:23" s="1" customFormat="1" ht="20.100000000000001" customHeight="1" x14ac:dyDescent="0.15">
      <c r="A45" s="16"/>
      <c r="B45" s="86"/>
      <c r="C45" s="91"/>
      <c r="D45" s="23">
        <f t="shared" si="19"/>
        <v>78</v>
      </c>
      <c r="E45" s="23"/>
      <c r="F45" s="23">
        <f t="shared" si="20"/>
        <v>103</v>
      </c>
      <c r="G45" s="23">
        <v>26</v>
      </c>
      <c r="H45" s="95"/>
      <c r="I45" s="21" t="s">
        <v>26</v>
      </c>
      <c r="J45" s="21">
        <v>2</v>
      </c>
      <c r="K45" s="21">
        <f t="shared" si="16"/>
        <v>52</v>
      </c>
      <c r="L45" s="21">
        <v>150.80000000000001</v>
      </c>
      <c r="M45" s="21"/>
      <c r="N45" s="21">
        <v>13.9</v>
      </c>
      <c r="O45" s="21"/>
      <c r="P45" s="21">
        <v>57.2</v>
      </c>
      <c r="Q45" s="42">
        <f t="shared" si="21"/>
        <v>3.1173496640000007</v>
      </c>
      <c r="R45" s="42" t="s">
        <v>43</v>
      </c>
      <c r="S45" s="42">
        <f t="shared" si="17"/>
        <v>297.44</v>
      </c>
      <c r="T45" s="42" t="s">
        <v>27</v>
      </c>
      <c r="U45" s="21">
        <f t="shared" si="18"/>
        <v>256.36</v>
      </c>
      <c r="V45" s="23"/>
      <c r="W45" s="23"/>
    </row>
    <row r="46" spans="1:23" s="1" customFormat="1" ht="20.100000000000001" customHeight="1" x14ac:dyDescent="0.15">
      <c r="A46" s="16"/>
      <c r="B46" s="86"/>
      <c r="C46" s="91"/>
      <c r="D46" s="23">
        <f t="shared" si="19"/>
        <v>104</v>
      </c>
      <c r="E46" s="23"/>
      <c r="F46" s="23">
        <f t="shared" si="20"/>
        <v>138</v>
      </c>
      <c r="G46" s="23">
        <v>35</v>
      </c>
      <c r="H46" s="95"/>
      <c r="I46" s="21" t="s">
        <v>28</v>
      </c>
      <c r="J46" s="21">
        <v>2</v>
      </c>
      <c r="K46" s="21">
        <f t="shared" si="16"/>
        <v>70</v>
      </c>
      <c r="L46" s="21">
        <v>160.69999999999999</v>
      </c>
      <c r="M46" s="21"/>
      <c r="N46" s="21">
        <v>14.1</v>
      </c>
      <c r="O46" s="21"/>
      <c r="P46" s="21">
        <v>84.9</v>
      </c>
      <c r="Q46" s="42">
        <f t="shared" si="21"/>
        <v>6.7330327050000003</v>
      </c>
      <c r="R46" s="42">
        <v>16.96</v>
      </c>
      <c r="S46" s="42">
        <f t="shared" si="17"/>
        <v>593.6</v>
      </c>
      <c r="T46" s="42" t="s">
        <v>49</v>
      </c>
      <c r="U46" s="21">
        <f t="shared" si="18"/>
        <v>551.6</v>
      </c>
      <c r="V46" s="23" t="s">
        <v>80</v>
      </c>
      <c r="W46" s="23"/>
    </row>
    <row r="47" spans="1:23" s="1" customFormat="1" ht="20.100000000000001" customHeight="1" x14ac:dyDescent="0.15">
      <c r="A47" s="16"/>
      <c r="B47" s="86"/>
      <c r="C47" s="91"/>
      <c r="D47" s="23">
        <f t="shared" si="19"/>
        <v>139</v>
      </c>
      <c r="E47" s="23"/>
      <c r="F47" s="23">
        <f t="shared" si="20"/>
        <v>190</v>
      </c>
      <c r="G47" s="23">
        <v>52</v>
      </c>
      <c r="H47" s="95"/>
      <c r="I47" s="21" t="s">
        <v>29</v>
      </c>
      <c r="J47" s="21">
        <v>2</v>
      </c>
      <c r="K47" s="21">
        <f t="shared" si="16"/>
        <v>104</v>
      </c>
      <c r="L47" s="21">
        <v>101.6</v>
      </c>
      <c r="M47" s="21"/>
      <c r="N47" s="21">
        <v>13.8</v>
      </c>
      <c r="O47" s="21"/>
      <c r="P47" s="21">
        <v>83.3</v>
      </c>
      <c r="Q47" s="42">
        <f t="shared" si="21"/>
        <v>6.0732497279999995</v>
      </c>
      <c r="R47" s="42" t="s">
        <v>30</v>
      </c>
      <c r="S47" s="42">
        <f t="shared" si="17"/>
        <v>697.84</v>
      </c>
      <c r="T47" s="42" t="s">
        <v>31</v>
      </c>
      <c r="U47" s="21">
        <f t="shared" si="18"/>
        <v>618.80000000000007</v>
      </c>
      <c r="V47" s="23"/>
      <c r="W47" s="23"/>
    </row>
    <row r="48" spans="1:23" s="1" customFormat="1" ht="20.100000000000001" customHeight="1" x14ac:dyDescent="0.15">
      <c r="A48" s="16"/>
      <c r="B48" s="86"/>
      <c r="C48" s="91"/>
      <c r="D48" s="23">
        <f t="shared" si="19"/>
        <v>191</v>
      </c>
      <c r="E48" s="23"/>
      <c r="F48" s="23">
        <f t="shared" si="20"/>
        <v>203</v>
      </c>
      <c r="G48" s="23">
        <v>13</v>
      </c>
      <c r="H48" s="95"/>
      <c r="I48" s="21" t="s">
        <v>32</v>
      </c>
      <c r="J48" s="21">
        <v>2</v>
      </c>
      <c r="K48" s="21">
        <f t="shared" si="16"/>
        <v>26</v>
      </c>
      <c r="L48" s="21">
        <v>163.5</v>
      </c>
      <c r="M48" s="21"/>
      <c r="N48" s="21">
        <v>13.3</v>
      </c>
      <c r="O48" s="21"/>
      <c r="P48" s="21">
        <v>87.7</v>
      </c>
      <c r="Q48" s="42">
        <f t="shared" si="21"/>
        <v>2.4792044550000005</v>
      </c>
      <c r="R48" s="42" t="s">
        <v>33</v>
      </c>
      <c r="S48" s="42">
        <f t="shared" si="17"/>
        <v>256.09999999999997</v>
      </c>
      <c r="T48" s="42" t="s">
        <v>34</v>
      </c>
      <c r="U48" s="21">
        <f t="shared" si="18"/>
        <v>225.16</v>
      </c>
      <c r="V48" s="23"/>
      <c r="W48" s="23"/>
    </row>
    <row r="49" spans="1:23" s="1" customFormat="1" ht="20.100000000000001" customHeight="1" x14ac:dyDescent="0.15">
      <c r="A49" s="16"/>
      <c r="B49" s="86"/>
      <c r="C49" s="91"/>
      <c r="D49" s="23">
        <f t="shared" si="19"/>
        <v>204</v>
      </c>
      <c r="E49" s="23"/>
      <c r="F49" s="23">
        <f t="shared" si="20"/>
        <v>228</v>
      </c>
      <c r="G49" s="23">
        <v>25</v>
      </c>
      <c r="H49" s="95"/>
      <c r="I49" s="21" t="s">
        <v>35</v>
      </c>
      <c r="J49" s="21">
        <v>2</v>
      </c>
      <c r="K49" s="21">
        <f t="shared" si="16"/>
        <v>50</v>
      </c>
      <c r="L49" s="21">
        <v>102</v>
      </c>
      <c r="M49" s="21"/>
      <c r="N49" s="21">
        <v>14.1</v>
      </c>
      <c r="O49" s="21"/>
      <c r="P49" s="21">
        <v>84.9</v>
      </c>
      <c r="Q49" s="42">
        <f t="shared" si="21"/>
        <v>3.0525795000000002</v>
      </c>
      <c r="R49" s="42" t="s">
        <v>36</v>
      </c>
      <c r="S49" s="42">
        <f t="shared" si="17"/>
        <v>294</v>
      </c>
      <c r="T49" s="42" t="s">
        <v>37</v>
      </c>
      <c r="U49" s="21">
        <f t="shared" si="18"/>
        <v>254.99999999999997</v>
      </c>
      <c r="V49" s="23"/>
      <c r="W49" s="23"/>
    </row>
    <row r="50" spans="1:23" s="1" customFormat="1" ht="20.100000000000001" customHeight="1" x14ac:dyDescent="0.15">
      <c r="A50" s="16"/>
      <c r="B50" s="86"/>
      <c r="C50" s="91"/>
      <c r="D50" s="23">
        <f t="shared" si="19"/>
        <v>229</v>
      </c>
      <c r="E50" s="23"/>
      <c r="F50" s="23">
        <f t="shared" si="20"/>
        <v>237</v>
      </c>
      <c r="G50" s="23">
        <v>9</v>
      </c>
      <c r="H50" s="95"/>
      <c r="I50" s="21" t="s">
        <v>38</v>
      </c>
      <c r="J50" s="21">
        <v>2</v>
      </c>
      <c r="K50" s="21">
        <f t="shared" si="16"/>
        <v>18</v>
      </c>
      <c r="L50" s="21">
        <v>102</v>
      </c>
      <c r="M50" s="21"/>
      <c r="N50" s="21">
        <v>14.1</v>
      </c>
      <c r="O50" s="21"/>
      <c r="P50" s="21">
        <v>84.9</v>
      </c>
      <c r="Q50" s="42">
        <f t="shared" si="21"/>
        <v>1.0989286200000001</v>
      </c>
      <c r="R50" s="42" t="s">
        <v>36</v>
      </c>
      <c r="S50" s="42">
        <f t="shared" si="17"/>
        <v>105.84</v>
      </c>
      <c r="T50" s="42" t="s">
        <v>37</v>
      </c>
      <c r="U50" s="21">
        <f t="shared" si="18"/>
        <v>91.8</v>
      </c>
      <c r="V50" s="23" t="s">
        <v>82</v>
      </c>
      <c r="W50" s="23"/>
    </row>
    <row r="51" spans="1:23" s="1" customFormat="1" ht="20.100000000000001" customHeight="1" x14ac:dyDescent="0.15">
      <c r="A51" s="16"/>
      <c r="B51" s="86"/>
      <c r="C51" s="91"/>
      <c r="D51" s="23">
        <f t="shared" si="19"/>
        <v>238</v>
      </c>
      <c r="E51" s="23"/>
      <c r="F51" s="23">
        <f t="shared" si="20"/>
        <v>246</v>
      </c>
      <c r="G51" s="23">
        <v>9</v>
      </c>
      <c r="H51" s="106"/>
      <c r="I51" s="21" t="s">
        <v>39</v>
      </c>
      <c r="J51" s="21">
        <v>2</v>
      </c>
      <c r="K51" s="21">
        <f t="shared" si="16"/>
        <v>18</v>
      </c>
      <c r="L51" s="21">
        <v>132.5</v>
      </c>
      <c r="M51" s="21"/>
      <c r="N51" s="21">
        <v>15.4</v>
      </c>
      <c r="O51" s="21"/>
      <c r="P51" s="21">
        <v>104</v>
      </c>
      <c r="Q51" s="42">
        <f t="shared" si="21"/>
        <v>1.9099080000000002</v>
      </c>
      <c r="R51" s="42" t="s">
        <v>40</v>
      </c>
      <c r="S51" s="42">
        <f t="shared" si="17"/>
        <v>199.89000000000001</v>
      </c>
      <c r="T51" s="42" t="s">
        <v>41</v>
      </c>
      <c r="U51" s="21">
        <f t="shared" si="18"/>
        <v>178.74</v>
      </c>
      <c r="V51" s="23"/>
      <c r="W51" s="23"/>
    </row>
    <row r="52" spans="1:23" s="1" customFormat="1" ht="20.100000000000001" customHeight="1" x14ac:dyDescent="0.15">
      <c r="A52" s="16"/>
      <c r="B52" s="86"/>
      <c r="C52" s="91"/>
      <c r="D52" s="23">
        <v>1</v>
      </c>
      <c r="E52" s="23"/>
      <c r="F52" s="23">
        <v>7</v>
      </c>
      <c r="G52" s="23">
        <v>7</v>
      </c>
      <c r="H52" s="94" t="s">
        <v>51</v>
      </c>
      <c r="I52" s="21" t="s">
        <v>20</v>
      </c>
      <c r="J52" s="21">
        <v>2</v>
      </c>
      <c r="K52" s="21">
        <f t="shared" si="16"/>
        <v>14</v>
      </c>
      <c r="L52" s="21">
        <v>104.8</v>
      </c>
      <c r="M52" s="21"/>
      <c r="N52" s="21">
        <v>12.4</v>
      </c>
      <c r="O52" s="21"/>
      <c r="P52" s="21">
        <v>86.5</v>
      </c>
      <c r="Q52" s="42">
        <f t="shared" si="21"/>
        <v>0.7868593599999999</v>
      </c>
      <c r="R52" s="42" t="s">
        <v>52</v>
      </c>
      <c r="S52" s="42">
        <f t="shared" si="17"/>
        <v>91.7</v>
      </c>
      <c r="T52" s="42" t="s">
        <v>21</v>
      </c>
      <c r="U52" s="21">
        <f t="shared" si="18"/>
        <v>80.5</v>
      </c>
      <c r="V52" s="23" t="s">
        <v>78</v>
      </c>
      <c r="W52" s="23"/>
    </row>
    <row r="53" spans="1:23" s="1" customFormat="1" ht="20.100000000000001" customHeight="1" x14ac:dyDescent="0.15">
      <c r="A53" s="16"/>
      <c r="B53" s="86"/>
      <c r="C53" s="91"/>
      <c r="D53" s="23">
        <f t="shared" si="19"/>
        <v>8</v>
      </c>
      <c r="E53" s="23"/>
      <c r="F53" s="23">
        <f t="shared" si="20"/>
        <v>16</v>
      </c>
      <c r="G53" s="23">
        <v>9</v>
      </c>
      <c r="H53" s="95"/>
      <c r="I53" s="21" t="s">
        <v>22</v>
      </c>
      <c r="J53" s="21">
        <v>2</v>
      </c>
      <c r="K53" s="21">
        <f t="shared" si="16"/>
        <v>18</v>
      </c>
      <c r="L53" s="21">
        <v>103.4</v>
      </c>
      <c r="M53" s="21"/>
      <c r="N53" s="21">
        <v>12.2</v>
      </c>
      <c r="O53" s="21"/>
      <c r="P53" s="21">
        <v>85.1</v>
      </c>
      <c r="Q53" s="42">
        <f t="shared" si="21"/>
        <v>0.96616753199999994</v>
      </c>
      <c r="R53" s="42" t="s">
        <v>23</v>
      </c>
      <c r="S53" s="42">
        <f t="shared" si="17"/>
        <v>122.76</v>
      </c>
      <c r="T53" s="42" t="s">
        <v>24</v>
      </c>
      <c r="U53" s="21">
        <f t="shared" si="18"/>
        <v>108.89999999999999</v>
      </c>
      <c r="V53" s="23"/>
      <c r="W53" s="23"/>
    </row>
    <row r="54" spans="1:23" s="1" customFormat="1" ht="20.100000000000001" customHeight="1" x14ac:dyDescent="0.15">
      <c r="A54" s="16"/>
      <c r="B54" s="86"/>
      <c r="C54" s="91"/>
      <c r="D54" s="23">
        <f t="shared" si="19"/>
        <v>17</v>
      </c>
      <c r="E54" s="23"/>
      <c r="F54" s="23">
        <f t="shared" si="20"/>
        <v>25</v>
      </c>
      <c r="G54" s="23">
        <v>9</v>
      </c>
      <c r="H54" s="95"/>
      <c r="I54" s="21" t="s">
        <v>25</v>
      </c>
      <c r="J54" s="21">
        <v>2</v>
      </c>
      <c r="K54" s="21">
        <f t="shared" si="16"/>
        <v>18</v>
      </c>
      <c r="L54" s="21">
        <v>103.4</v>
      </c>
      <c r="M54" s="21"/>
      <c r="N54" s="21">
        <v>12.2</v>
      </c>
      <c r="O54" s="21"/>
      <c r="P54" s="21">
        <v>85.1</v>
      </c>
      <c r="Q54" s="42">
        <f t="shared" si="21"/>
        <v>0.96616753199999994</v>
      </c>
      <c r="R54" s="42" t="s">
        <v>23</v>
      </c>
      <c r="S54" s="42">
        <f t="shared" si="17"/>
        <v>122.76</v>
      </c>
      <c r="T54" s="42" t="s">
        <v>24</v>
      </c>
      <c r="U54" s="21">
        <f t="shared" si="18"/>
        <v>108.89999999999999</v>
      </c>
      <c r="V54" s="23"/>
      <c r="W54" s="23"/>
    </row>
    <row r="55" spans="1:23" s="1" customFormat="1" ht="20.100000000000001" customHeight="1" x14ac:dyDescent="0.15">
      <c r="A55" s="16"/>
      <c r="B55" s="86"/>
      <c r="C55" s="91"/>
      <c r="D55" s="23">
        <f t="shared" si="19"/>
        <v>26</v>
      </c>
      <c r="E55" s="23"/>
      <c r="F55" s="23">
        <f t="shared" si="20"/>
        <v>36</v>
      </c>
      <c r="G55" s="23">
        <v>11</v>
      </c>
      <c r="H55" s="95"/>
      <c r="I55" s="21" t="s">
        <v>26</v>
      </c>
      <c r="J55" s="21">
        <v>2</v>
      </c>
      <c r="K55" s="21">
        <f t="shared" si="16"/>
        <v>22</v>
      </c>
      <c r="L55" s="21">
        <v>150.80000000000001</v>
      </c>
      <c r="M55" s="21"/>
      <c r="N55" s="21">
        <v>13.9</v>
      </c>
      <c r="O55" s="21"/>
      <c r="P55" s="21">
        <v>57.2</v>
      </c>
      <c r="Q55" s="42">
        <f t="shared" si="21"/>
        <v>1.3188787040000003</v>
      </c>
      <c r="R55" s="42" t="s">
        <v>43</v>
      </c>
      <c r="S55" s="42">
        <f t="shared" si="17"/>
        <v>125.83999999999999</v>
      </c>
      <c r="T55" s="42" t="s">
        <v>27</v>
      </c>
      <c r="U55" s="21">
        <f t="shared" si="18"/>
        <v>108.46</v>
      </c>
      <c r="V55" s="23"/>
      <c r="W55" s="23"/>
    </row>
    <row r="56" spans="1:23" s="1" customFormat="1" ht="20.100000000000001" customHeight="1" x14ac:dyDescent="0.15">
      <c r="A56" s="16"/>
      <c r="B56" s="86"/>
      <c r="C56" s="91"/>
      <c r="D56" s="23">
        <f t="shared" si="19"/>
        <v>37</v>
      </c>
      <c r="E56" s="23"/>
      <c r="F56" s="23">
        <f t="shared" si="20"/>
        <v>50</v>
      </c>
      <c r="G56" s="23">
        <v>14</v>
      </c>
      <c r="H56" s="95"/>
      <c r="I56" s="21" t="s">
        <v>28</v>
      </c>
      <c r="J56" s="21">
        <v>2</v>
      </c>
      <c r="K56" s="21">
        <f t="shared" si="16"/>
        <v>28</v>
      </c>
      <c r="L56" s="21">
        <v>160.69999999999999</v>
      </c>
      <c r="M56" s="21"/>
      <c r="N56" s="21">
        <v>14.1</v>
      </c>
      <c r="O56" s="21"/>
      <c r="P56" s="21">
        <v>84.9</v>
      </c>
      <c r="Q56" s="42">
        <f t="shared" si="21"/>
        <v>2.6932130820000002</v>
      </c>
      <c r="R56" s="42" t="s">
        <v>45</v>
      </c>
      <c r="S56" s="42">
        <f t="shared" si="17"/>
        <v>252.83999999999997</v>
      </c>
      <c r="T56" s="42" t="s">
        <v>49</v>
      </c>
      <c r="U56" s="21">
        <f t="shared" si="18"/>
        <v>220.64</v>
      </c>
      <c r="V56" s="23" t="s">
        <v>80</v>
      </c>
      <c r="W56" s="23"/>
    </row>
    <row r="57" spans="1:23" s="1" customFormat="1" ht="20.100000000000001" customHeight="1" x14ac:dyDescent="0.15">
      <c r="A57" s="16"/>
      <c r="B57" s="86"/>
      <c r="C57" s="91"/>
      <c r="D57" s="23">
        <f t="shared" si="19"/>
        <v>51</v>
      </c>
      <c r="E57" s="23"/>
      <c r="F57" s="23">
        <f t="shared" si="20"/>
        <v>61</v>
      </c>
      <c r="G57" s="23">
        <v>11</v>
      </c>
      <c r="H57" s="95"/>
      <c r="I57" s="21" t="s">
        <v>29</v>
      </c>
      <c r="J57" s="21">
        <v>2</v>
      </c>
      <c r="K57" s="21">
        <f t="shared" si="16"/>
        <v>22</v>
      </c>
      <c r="L57" s="21">
        <v>101.6</v>
      </c>
      <c r="M57" s="21"/>
      <c r="N57" s="21">
        <v>13.8</v>
      </c>
      <c r="O57" s="21"/>
      <c r="P57" s="21">
        <v>83.3</v>
      </c>
      <c r="Q57" s="42">
        <f t="shared" si="21"/>
        <v>1.2847259039999999</v>
      </c>
      <c r="R57" s="42" t="s">
        <v>30</v>
      </c>
      <c r="S57" s="42">
        <f t="shared" si="17"/>
        <v>147.62</v>
      </c>
      <c r="T57" s="42" t="s">
        <v>31</v>
      </c>
      <c r="U57" s="21">
        <f t="shared" si="18"/>
        <v>130.9</v>
      </c>
      <c r="V57" s="23"/>
      <c r="W57" s="23"/>
    </row>
    <row r="58" spans="1:23" s="1" customFormat="1" ht="20.100000000000001" customHeight="1" x14ac:dyDescent="0.15">
      <c r="A58" s="16"/>
      <c r="B58" s="86"/>
      <c r="C58" s="91"/>
      <c r="D58" s="23">
        <f t="shared" si="19"/>
        <v>62</v>
      </c>
      <c r="E58" s="23"/>
      <c r="F58" s="23">
        <f t="shared" si="20"/>
        <v>65</v>
      </c>
      <c r="G58" s="23">
        <v>4</v>
      </c>
      <c r="H58" s="95"/>
      <c r="I58" s="21" t="s">
        <v>32</v>
      </c>
      <c r="J58" s="21">
        <v>2</v>
      </c>
      <c r="K58" s="21">
        <f t="shared" si="16"/>
        <v>8</v>
      </c>
      <c r="L58" s="21">
        <v>163.5</v>
      </c>
      <c r="M58" s="21"/>
      <c r="N58" s="21">
        <v>13.3</v>
      </c>
      <c r="O58" s="21"/>
      <c r="P58" s="21">
        <v>87.7</v>
      </c>
      <c r="Q58" s="42">
        <f t="shared" si="21"/>
        <v>0.7628321400000001</v>
      </c>
      <c r="R58" s="42" t="s">
        <v>33</v>
      </c>
      <c r="S58" s="42">
        <f t="shared" si="17"/>
        <v>78.8</v>
      </c>
      <c r="T58" s="42">
        <v>17.32</v>
      </c>
      <c r="U58" s="21">
        <f t="shared" si="18"/>
        <v>69.28</v>
      </c>
      <c r="V58" s="23"/>
      <c r="W58" s="23"/>
    </row>
    <row r="59" spans="1:23" s="1" customFormat="1" ht="20.100000000000001" customHeight="1" x14ac:dyDescent="0.15">
      <c r="A59" s="16"/>
      <c r="B59" s="86"/>
      <c r="C59" s="91"/>
      <c r="D59" s="23">
        <f t="shared" si="19"/>
        <v>66</v>
      </c>
      <c r="E59" s="23"/>
      <c r="F59" s="23">
        <f t="shared" si="20"/>
        <v>73</v>
      </c>
      <c r="G59" s="23">
        <v>8</v>
      </c>
      <c r="H59" s="95"/>
      <c r="I59" s="21" t="s">
        <v>35</v>
      </c>
      <c r="J59" s="21">
        <v>2</v>
      </c>
      <c r="K59" s="21">
        <f t="shared" si="16"/>
        <v>16</v>
      </c>
      <c r="L59" s="21">
        <v>102</v>
      </c>
      <c r="M59" s="21"/>
      <c r="N59" s="21">
        <v>14.1</v>
      </c>
      <c r="O59" s="21"/>
      <c r="P59" s="21">
        <v>84.9</v>
      </c>
      <c r="Q59" s="42">
        <f t="shared" si="21"/>
        <v>0.97682544000000004</v>
      </c>
      <c r="R59" s="42" t="s">
        <v>36</v>
      </c>
      <c r="S59" s="42">
        <f t="shared" si="17"/>
        <v>94.08</v>
      </c>
      <c r="T59" s="42" t="s">
        <v>37</v>
      </c>
      <c r="U59" s="21">
        <f t="shared" si="18"/>
        <v>81.599999999999994</v>
      </c>
      <c r="V59" s="23"/>
      <c r="W59" s="23"/>
    </row>
    <row r="60" spans="1:23" s="1" customFormat="1" ht="20.100000000000001" customHeight="1" x14ac:dyDescent="0.15">
      <c r="A60" s="16"/>
      <c r="B60" s="86"/>
      <c r="C60" s="91"/>
      <c r="D60" s="23">
        <f t="shared" si="19"/>
        <v>74</v>
      </c>
      <c r="E60" s="23"/>
      <c r="F60" s="23">
        <f t="shared" si="20"/>
        <v>76</v>
      </c>
      <c r="G60" s="23">
        <v>3</v>
      </c>
      <c r="H60" s="95"/>
      <c r="I60" s="21" t="s">
        <v>38</v>
      </c>
      <c r="J60" s="21">
        <v>2</v>
      </c>
      <c r="K60" s="21">
        <f t="shared" si="16"/>
        <v>6</v>
      </c>
      <c r="L60" s="21">
        <v>102</v>
      </c>
      <c r="M60" s="21"/>
      <c r="N60" s="21">
        <v>14.1</v>
      </c>
      <c r="O60" s="21"/>
      <c r="P60" s="21">
        <v>84.9</v>
      </c>
      <c r="Q60" s="42">
        <f t="shared" si="21"/>
        <v>0.36630954000000004</v>
      </c>
      <c r="R60" s="42" t="s">
        <v>36</v>
      </c>
      <c r="S60" s="42">
        <f t="shared" si="17"/>
        <v>35.28</v>
      </c>
      <c r="T60" s="42" t="s">
        <v>37</v>
      </c>
      <c r="U60" s="21">
        <f t="shared" si="18"/>
        <v>30.599999999999998</v>
      </c>
      <c r="V60" s="23" t="s">
        <v>82</v>
      </c>
      <c r="W60" s="23"/>
    </row>
    <row r="61" spans="1:23" s="1" customFormat="1" ht="20.100000000000001" customHeight="1" x14ac:dyDescent="0.15">
      <c r="A61" s="16"/>
      <c r="B61" s="86"/>
      <c r="C61" s="91"/>
      <c r="D61" s="23">
        <f t="shared" si="19"/>
        <v>77</v>
      </c>
      <c r="E61" s="23"/>
      <c r="F61" s="23">
        <f t="shared" si="20"/>
        <v>79</v>
      </c>
      <c r="G61" s="23">
        <v>3</v>
      </c>
      <c r="H61" s="106"/>
      <c r="I61" s="21" t="s">
        <v>39</v>
      </c>
      <c r="J61" s="21">
        <v>2</v>
      </c>
      <c r="K61" s="21">
        <f t="shared" si="16"/>
        <v>6</v>
      </c>
      <c r="L61" s="21">
        <v>132.5</v>
      </c>
      <c r="M61" s="21"/>
      <c r="N61" s="21">
        <v>15.4</v>
      </c>
      <c r="O61" s="21"/>
      <c r="P61" s="21">
        <v>104</v>
      </c>
      <c r="Q61" s="42">
        <f t="shared" si="21"/>
        <v>0.63663599999999998</v>
      </c>
      <c r="R61" s="42">
        <v>22.21</v>
      </c>
      <c r="S61" s="42">
        <f t="shared" si="17"/>
        <v>66.63</v>
      </c>
      <c r="T61" s="42" t="s">
        <v>41</v>
      </c>
      <c r="U61" s="21">
        <f t="shared" si="18"/>
        <v>59.58</v>
      </c>
      <c r="V61" s="23"/>
      <c r="W61" s="23"/>
    </row>
    <row r="62" spans="1:23" s="1" customFormat="1" ht="20.100000000000001" customHeight="1" x14ac:dyDescent="0.15">
      <c r="A62" s="16"/>
      <c r="B62" s="86"/>
      <c r="C62" s="91"/>
      <c r="D62" s="23">
        <v>1</v>
      </c>
      <c r="E62" s="23"/>
      <c r="F62" s="23">
        <v>19</v>
      </c>
      <c r="G62" s="23">
        <v>19</v>
      </c>
      <c r="H62" s="94" t="s">
        <v>53</v>
      </c>
      <c r="I62" s="21" t="s">
        <v>20</v>
      </c>
      <c r="J62" s="21">
        <v>2</v>
      </c>
      <c r="K62" s="21">
        <f t="shared" si="16"/>
        <v>38</v>
      </c>
      <c r="L62" s="21">
        <v>104.8</v>
      </c>
      <c r="M62" s="21"/>
      <c r="N62" s="21">
        <v>12.4</v>
      </c>
      <c r="O62" s="21"/>
      <c r="P62" s="21">
        <v>86.5</v>
      </c>
      <c r="Q62" s="42">
        <f t="shared" si="21"/>
        <v>2.1357611199999997</v>
      </c>
      <c r="R62" s="42">
        <v>13.1</v>
      </c>
      <c r="S62" s="42">
        <f t="shared" si="17"/>
        <v>248.9</v>
      </c>
      <c r="T62" s="42" t="s">
        <v>21</v>
      </c>
      <c r="U62" s="21">
        <f t="shared" si="18"/>
        <v>218.5</v>
      </c>
      <c r="V62" s="23" t="s">
        <v>78</v>
      </c>
      <c r="W62" s="23"/>
    </row>
    <row r="63" spans="1:23" s="1" customFormat="1" ht="20.100000000000001" customHeight="1" x14ac:dyDescent="0.15">
      <c r="A63" s="16"/>
      <c r="B63" s="86"/>
      <c r="C63" s="91"/>
      <c r="D63" s="23">
        <f t="shared" si="19"/>
        <v>20</v>
      </c>
      <c r="E63" s="23"/>
      <c r="F63" s="23">
        <f t="shared" si="20"/>
        <v>39</v>
      </c>
      <c r="G63" s="23">
        <v>20</v>
      </c>
      <c r="H63" s="95"/>
      <c r="I63" s="21" t="s">
        <v>22</v>
      </c>
      <c r="J63" s="21">
        <v>2</v>
      </c>
      <c r="K63" s="21">
        <f t="shared" si="16"/>
        <v>40</v>
      </c>
      <c r="L63" s="21">
        <v>103.4</v>
      </c>
      <c r="M63" s="21"/>
      <c r="N63" s="21">
        <v>12.2</v>
      </c>
      <c r="O63" s="21"/>
      <c r="P63" s="21">
        <v>85.1</v>
      </c>
      <c r="Q63" s="42">
        <f t="shared" si="21"/>
        <v>2.1470389599999997</v>
      </c>
      <c r="R63" s="42">
        <v>13.64</v>
      </c>
      <c r="S63" s="42">
        <f t="shared" si="17"/>
        <v>272.8</v>
      </c>
      <c r="T63" s="42" t="s">
        <v>24</v>
      </c>
      <c r="U63" s="21">
        <f t="shared" si="18"/>
        <v>242</v>
      </c>
      <c r="V63" s="23"/>
      <c r="W63" s="23"/>
    </row>
    <row r="64" spans="1:23" s="1" customFormat="1" ht="20.100000000000001" customHeight="1" x14ac:dyDescent="0.15">
      <c r="A64" s="16"/>
      <c r="B64" s="86"/>
      <c r="C64" s="91"/>
      <c r="D64" s="23">
        <f t="shared" si="19"/>
        <v>40</v>
      </c>
      <c r="E64" s="23"/>
      <c r="F64" s="23">
        <f t="shared" si="20"/>
        <v>59</v>
      </c>
      <c r="G64" s="23">
        <v>20</v>
      </c>
      <c r="H64" s="95"/>
      <c r="I64" s="21" t="s">
        <v>25</v>
      </c>
      <c r="J64" s="21">
        <v>2</v>
      </c>
      <c r="K64" s="21">
        <f t="shared" si="16"/>
        <v>40</v>
      </c>
      <c r="L64" s="21">
        <v>103.4</v>
      </c>
      <c r="M64" s="21"/>
      <c r="N64" s="21">
        <v>12.2</v>
      </c>
      <c r="O64" s="21"/>
      <c r="P64" s="21">
        <v>85.1</v>
      </c>
      <c r="Q64" s="42">
        <f t="shared" si="21"/>
        <v>2.1470389599999997</v>
      </c>
      <c r="R64" s="42">
        <v>13.64</v>
      </c>
      <c r="S64" s="42">
        <f t="shared" si="17"/>
        <v>272.8</v>
      </c>
      <c r="T64" s="42" t="s">
        <v>24</v>
      </c>
      <c r="U64" s="21">
        <f t="shared" si="18"/>
        <v>242</v>
      </c>
      <c r="V64" s="23"/>
      <c r="W64" s="23"/>
    </row>
    <row r="65" spans="1:23" s="1" customFormat="1" ht="20.100000000000001" customHeight="1" x14ac:dyDescent="0.15">
      <c r="A65" s="16"/>
      <c r="B65" s="86"/>
      <c r="C65" s="91"/>
      <c r="D65" s="23">
        <f t="shared" si="19"/>
        <v>60</v>
      </c>
      <c r="E65" s="23"/>
      <c r="F65" s="23">
        <f t="shared" si="20"/>
        <v>88</v>
      </c>
      <c r="G65" s="23">
        <v>29</v>
      </c>
      <c r="H65" s="95"/>
      <c r="I65" s="21" t="s">
        <v>26</v>
      </c>
      <c r="J65" s="21">
        <v>2</v>
      </c>
      <c r="K65" s="21">
        <f t="shared" si="16"/>
        <v>58</v>
      </c>
      <c r="L65" s="21">
        <v>150.80000000000001</v>
      </c>
      <c r="M65" s="21"/>
      <c r="N65" s="21">
        <v>13.9</v>
      </c>
      <c r="O65" s="21"/>
      <c r="P65" s="21">
        <v>57.2</v>
      </c>
      <c r="Q65" s="42">
        <f t="shared" si="21"/>
        <v>3.4770438560000008</v>
      </c>
      <c r="R65" s="42">
        <v>11.44</v>
      </c>
      <c r="S65" s="42">
        <f t="shared" si="17"/>
        <v>331.76</v>
      </c>
      <c r="T65" s="42">
        <v>9.86</v>
      </c>
      <c r="U65" s="21">
        <f t="shared" si="18"/>
        <v>285.94</v>
      </c>
      <c r="V65" s="23"/>
      <c r="W65" s="23"/>
    </row>
    <row r="66" spans="1:23" s="1" customFormat="1" ht="20.100000000000001" customHeight="1" x14ac:dyDescent="0.15">
      <c r="A66" s="16"/>
      <c r="B66" s="86"/>
      <c r="C66" s="91"/>
      <c r="D66" s="23">
        <f t="shared" si="19"/>
        <v>89</v>
      </c>
      <c r="E66" s="23"/>
      <c r="F66" s="23">
        <f t="shared" si="20"/>
        <v>110</v>
      </c>
      <c r="G66" s="23">
        <v>22</v>
      </c>
      <c r="H66" s="95"/>
      <c r="I66" s="21" t="s">
        <v>29</v>
      </c>
      <c r="J66" s="21">
        <v>2</v>
      </c>
      <c r="K66" s="21">
        <f t="shared" si="16"/>
        <v>44</v>
      </c>
      <c r="L66" s="21">
        <v>101.6</v>
      </c>
      <c r="M66" s="21"/>
      <c r="N66" s="21">
        <v>13.8</v>
      </c>
      <c r="O66" s="21"/>
      <c r="P66" s="21">
        <v>83.3</v>
      </c>
      <c r="Q66" s="42">
        <f t="shared" si="21"/>
        <v>2.5694518079999997</v>
      </c>
      <c r="R66" s="42">
        <v>13.42</v>
      </c>
      <c r="S66" s="42">
        <f t="shared" si="17"/>
        <v>295.24</v>
      </c>
      <c r="T66" s="42">
        <v>11.9</v>
      </c>
      <c r="U66" s="21">
        <f t="shared" si="18"/>
        <v>261.8</v>
      </c>
      <c r="V66" s="23"/>
      <c r="W66" s="23"/>
    </row>
    <row r="67" spans="1:23" s="1" customFormat="1" ht="20.100000000000001" customHeight="1" x14ac:dyDescent="0.15">
      <c r="A67" s="16"/>
      <c r="B67" s="86"/>
      <c r="C67" s="91"/>
      <c r="D67" s="23">
        <f t="shared" si="19"/>
        <v>111</v>
      </c>
      <c r="E67" s="23"/>
      <c r="F67" s="23">
        <f t="shared" si="20"/>
        <v>119</v>
      </c>
      <c r="G67" s="23">
        <v>9</v>
      </c>
      <c r="H67" s="95"/>
      <c r="I67" s="21" t="s">
        <v>32</v>
      </c>
      <c r="J67" s="21">
        <v>2</v>
      </c>
      <c r="K67" s="21">
        <f t="shared" si="16"/>
        <v>18</v>
      </c>
      <c r="L67" s="21">
        <v>163.5</v>
      </c>
      <c r="M67" s="21"/>
      <c r="N67" s="21">
        <v>13.3</v>
      </c>
      <c r="O67" s="21"/>
      <c r="P67" s="21">
        <v>87.7</v>
      </c>
      <c r="Q67" s="42">
        <f t="shared" si="21"/>
        <v>1.7163723150000003</v>
      </c>
      <c r="R67" s="42">
        <v>19.7</v>
      </c>
      <c r="S67" s="42">
        <f t="shared" si="17"/>
        <v>177.29999999999998</v>
      </c>
      <c r="T67" s="42">
        <v>17.32</v>
      </c>
      <c r="U67" s="21">
        <f t="shared" ref="U67:U81" si="22">T67*G67</f>
        <v>155.88</v>
      </c>
      <c r="V67" s="23"/>
      <c r="W67" s="23"/>
    </row>
    <row r="68" spans="1:23" s="1" customFormat="1" ht="20.100000000000001" customHeight="1" x14ac:dyDescent="0.15">
      <c r="A68" s="16"/>
      <c r="B68" s="86"/>
      <c r="C68" s="91"/>
      <c r="D68" s="23">
        <f t="shared" si="19"/>
        <v>120</v>
      </c>
      <c r="E68" s="23"/>
      <c r="F68" s="23">
        <f t="shared" si="20"/>
        <v>137</v>
      </c>
      <c r="G68" s="23">
        <v>18</v>
      </c>
      <c r="H68" s="95"/>
      <c r="I68" s="21" t="s">
        <v>35</v>
      </c>
      <c r="J68" s="21">
        <v>2</v>
      </c>
      <c r="K68" s="21">
        <f t="shared" si="16"/>
        <v>36</v>
      </c>
      <c r="L68" s="21">
        <v>102</v>
      </c>
      <c r="M68" s="21"/>
      <c r="N68" s="21">
        <v>14.1</v>
      </c>
      <c r="O68" s="21"/>
      <c r="P68" s="21">
        <v>84.9</v>
      </c>
      <c r="Q68" s="42">
        <f t="shared" si="21"/>
        <v>2.1978572400000003</v>
      </c>
      <c r="R68" s="42">
        <v>11.76</v>
      </c>
      <c r="S68" s="42">
        <f t="shared" si="17"/>
        <v>211.68</v>
      </c>
      <c r="T68" s="42">
        <v>10.199999999999999</v>
      </c>
      <c r="U68" s="21">
        <f t="shared" si="22"/>
        <v>183.6</v>
      </c>
      <c r="V68" s="23"/>
      <c r="W68" s="23"/>
    </row>
    <row r="69" spans="1:23" s="1" customFormat="1" ht="20.100000000000001" customHeight="1" x14ac:dyDescent="0.15">
      <c r="A69" s="16"/>
      <c r="B69" s="87"/>
      <c r="C69" s="92"/>
      <c r="D69" s="23">
        <f t="shared" si="19"/>
        <v>138</v>
      </c>
      <c r="E69" s="23"/>
      <c r="F69" s="23">
        <f t="shared" si="20"/>
        <v>147</v>
      </c>
      <c r="G69" s="23">
        <v>10</v>
      </c>
      <c r="H69" s="95"/>
      <c r="I69" s="21" t="s">
        <v>38</v>
      </c>
      <c r="J69" s="21">
        <v>2</v>
      </c>
      <c r="K69" s="21">
        <f t="shared" si="16"/>
        <v>20</v>
      </c>
      <c r="L69" s="21">
        <v>102</v>
      </c>
      <c r="M69" s="21"/>
      <c r="N69" s="21">
        <v>14.1</v>
      </c>
      <c r="O69" s="21"/>
      <c r="P69" s="21">
        <v>84.9</v>
      </c>
      <c r="Q69" s="42">
        <f t="shared" si="21"/>
        <v>1.2210318</v>
      </c>
      <c r="R69" s="42">
        <v>11.76</v>
      </c>
      <c r="S69" s="42">
        <f t="shared" si="17"/>
        <v>117.6</v>
      </c>
      <c r="T69" s="42" t="s">
        <v>37</v>
      </c>
      <c r="U69" s="21">
        <f t="shared" si="22"/>
        <v>102</v>
      </c>
      <c r="V69" s="23" t="s">
        <v>82</v>
      </c>
      <c r="W69" s="23"/>
    </row>
    <row r="70" spans="1:23" s="3" customFormat="1" ht="20.100000000000001" customHeight="1" x14ac:dyDescent="0.15">
      <c r="A70" s="47"/>
      <c r="B70" s="48"/>
      <c r="C70" s="49" t="s">
        <v>54</v>
      </c>
      <c r="D70" s="50"/>
      <c r="E70" s="50"/>
      <c r="F70" s="50"/>
      <c r="G70" s="50">
        <f>SUM(G37:G69)</f>
        <v>519</v>
      </c>
      <c r="H70" s="51"/>
      <c r="I70" s="49" t="s">
        <v>55</v>
      </c>
      <c r="J70" s="59"/>
      <c r="K70" s="49">
        <f>SUM(K37:K69)</f>
        <v>1038</v>
      </c>
      <c r="L70" s="60"/>
      <c r="M70" s="60"/>
      <c r="N70" s="60"/>
      <c r="O70" s="61"/>
      <c r="P70" s="61"/>
      <c r="Q70" s="68">
        <f>SUM(Q37:Q69)</f>
        <v>67.710338436000015</v>
      </c>
      <c r="R70" s="69"/>
      <c r="S70" s="68">
        <f>SUM(S37:S69)</f>
        <v>7270.4800000000014</v>
      </c>
      <c r="T70" s="69"/>
      <c r="U70" s="49">
        <f>SUM(U37:U69)</f>
        <v>6424.4800000000014</v>
      </c>
      <c r="V70" s="70"/>
      <c r="W70" s="61"/>
    </row>
    <row r="71" spans="1:23" s="1" customFormat="1" ht="20.100000000000001" customHeight="1" x14ac:dyDescent="0.15">
      <c r="A71" s="16"/>
      <c r="B71" s="84" t="s">
        <v>48</v>
      </c>
      <c r="C71" s="89" t="s">
        <v>56</v>
      </c>
      <c r="D71" s="23">
        <v>1</v>
      </c>
      <c r="E71" s="23"/>
      <c r="F71" s="23">
        <v>4</v>
      </c>
      <c r="G71" s="23">
        <v>39</v>
      </c>
      <c r="H71" s="107" t="s">
        <v>53</v>
      </c>
      <c r="I71" s="21" t="s">
        <v>28</v>
      </c>
      <c r="J71" s="21">
        <v>2</v>
      </c>
      <c r="K71" s="21">
        <f>J71*G71</f>
        <v>78</v>
      </c>
      <c r="L71" s="21">
        <v>160.69999999999999</v>
      </c>
      <c r="M71" s="21"/>
      <c r="N71" s="21">
        <v>14.1</v>
      </c>
      <c r="O71" s="21"/>
      <c r="P71" s="21">
        <v>84.9</v>
      </c>
      <c r="Q71" s="42">
        <f>L71*N71*P71/1000000*G71</f>
        <v>7.5025221570000005</v>
      </c>
      <c r="R71" s="42" t="s">
        <v>45</v>
      </c>
      <c r="S71" s="42">
        <f t="shared" ref="S71:S81" si="23">R71*G71</f>
        <v>704.33999999999992</v>
      </c>
      <c r="T71" s="42" t="s">
        <v>49</v>
      </c>
      <c r="U71" s="21">
        <f t="shared" si="22"/>
        <v>614.64</v>
      </c>
      <c r="V71" s="23" t="s">
        <v>80</v>
      </c>
      <c r="W71" s="23"/>
    </row>
    <row r="72" spans="1:23" s="1" customFormat="1" ht="20.100000000000001" customHeight="1" x14ac:dyDescent="0.15">
      <c r="A72" s="16"/>
      <c r="B72" s="84"/>
      <c r="C72" s="89"/>
      <c r="D72" s="23">
        <f>F71+1</f>
        <v>5</v>
      </c>
      <c r="E72" s="23"/>
      <c r="F72" s="23">
        <f>F71+G72</f>
        <v>14</v>
      </c>
      <c r="G72" s="23">
        <v>10</v>
      </c>
      <c r="H72" s="107"/>
      <c r="I72" s="21" t="s">
        <v>39</v>
      </c>
      <c r="J72" s="21" t="s">
        <v>57</v>
      </c>
      <c r="K72" s="21">
        <f t="shared" ref="K72:K81" si="24">J72*G72</f>
        <v>20</v>
      </c>
      <c r="L72" s="21">
        <v>132.5</v>
      </c>
      <c r="M72" s="21"/>
      <c r="N72" s="21">
        <v>15.4</v>
      </c>
      <c r="O72" s="21"/>
      <c r="P72" s="21">
        <v>104</v>
      </c>
      <c r="Q72" s="42">
        <f t="shared" ref="Q72:Q81" si="25">L72*N72*P72/1000000*G72</f>
        <v>2.1221200000000002</v>
      </c>
      <c r="R72" s="42">
        <v>22.21</v>
      </c>
      <c r="S72" s="42">
        <f t="shared" si="23"/>
        <v>222.10000000000002</v>
      </c>
      <c r="T72" s="42" t="s">
        <v>41</v>
      </c>
      <c r="U72" s="21">
        <f t="shared" si="22"/>
        <v>198.6</v>
      </c>
      <c r="V72" s="23"/>
      <c r="W72" s="23"/>
    </row>
    <row r="73" spans="1:23" s="1" customFormat="1" ht="20.100000000000001" customHeight="1" x14ac:dyDescent="0.15">
      <c r="A73" s="16"/>
      <c r="B73" s="86" t="s">
        <v>58</v>
      </c>
      <c r="C73" s="91" t="s">
        <v>59</v>
      </c>
      <c r="D73" s="52">
        <v>1</v>
      </c>
      <c r="E73" s="52"/>
      <c r="F73" s="52">
        <v>50</v>
      </c>
      <c r="G73" s="52">
        <v>50</v>
      </c>
      <c r="H73" s="53"/>
      <c r="I73" s="26" t="s">
        <v>60</v>
      </c>
      <c r="J73" s="21" t="s">
        <v>57</v>
      </c>
      <c r="K73" s="21">
        <f t="shared" si="24"/>
        <v>100</v>
      </c>
      <c r="L73" s="21">
        <v>111.8</v>
      </c>
      <c r="M73" s="21"/>
      <c r="N73" s="21">
        <v>11.5</v>
      </c>
      <c r="O73" s="21"/>
      <c r="P73" s="21">
        <v>93.1</v>
      </c>
      <c r="Q73" s="42">
        <f t="shared" si="25"/>
        <v>5.9849334999999995</v>
      </c>
      <c r="R73" s="42">
        <v>8.36</v>
      </c>
      <c r="S73" s="42">
        <f t="shared" si="23"/>
        <v>418</v>
      </c>
      <c r="T73" s="42" t="s">
        <v>61</v>
      </c>
      <c r="U73" s="21">
        <f t="shared" si="22"/>
        <v>291.5</v>
      </c>
      <c r="V73" s="23"/>
      <c r="W73" s="23"/>
    </row>
    <row r="74" spans="1:23" s="1" customFormat="1" ht="20.100000000000001" customHeight="1" x14ac:dyDescent="0.15">
      <c r="A74" s="16"/>
      <c r="B74" s="86"/>
      <c r="C74" s="91"/>
      <c r="D74" s="23">
        <f>F73+1</f>
        <v>51</v>
      </c>
      <c r="E74" s="23"/>
      <c r="F74" s="23">
        <f>F73+G74</f>
        <v>90</v>
      </c>
      <c r="G74" s="23">
        <v>40</v>
      </c>
      <c r="H74" s="53"/>
      <c r="I74" s="21" t="s">
        <v>62</v>
      </c>
      <c r="J74" s="21" t="s">
        <v>57</v>
      </c>
      <c r="K74" s="21">
        <f t="shared" si="24"/>
        <v>80</v>
      </c>
      <c r="L74" s="21">
        <v>108.4</v>
      </c>
      <c r="M74" s="21"/>
      <c r="N74" s="21">
        <v>12.1</v>
      </c>
      <c r="O74" s="21"/>
      <c r="P74" s="21">
        <v>89.2</v>
      </c>
      <c r="Q74" s="42">
        <f t="shared" si="25"/>
        <v>4.6799315200000011</v>
      </c>
      <c r="R74" s="42">
        <v>7.05</v>
      </c>
      <c r="S74" s="42">
        <f t="shared" si="23"/>
        <v>282</v>
      </c>
      <c r="T74" s="42" t="s">
        <v>63</v>
      </c>
      <c r="U74" s="21">
        <f t="shared" si="22"/>
        <v>215.6</v>
      </c>
      <c r="V74" s="23"/>
      <c r="W74" s="23"/>
    </row>
    <row r="75" spans="1:23" s="1" customFormat="1" ht="20.100000000000001" customHeight="1" x14ac:dyDescent="0.15">
      <c r="A75" s="16"/>
      <c r="B75" s="86"/>
      <c r="C75" s="91"/>
      <c r="D75" s="23">
        <f t="shared" ref="D75:D81" si="26">F74+1</f>
        <v>91</v>
      </c>
      <c r="E75" s="23"/>
      <c r="F75" s="23">
        <f>F74+G75</f>
        <v>140</v>
      </c>
      <c r="G75" s="23">
        <v>50</v>
      </c>
      <c r="H75" s="53"/>
      <c r="I75" s="21" t="s">
        <v>64</v>
      </c>
      <c r="J75" s="21" t="s">
        <v>57</v>
      </c>
      <c r="K75" s="21">
        <f t="shared" si="24"/>
        <v>100</v>
      </c>
      <c r="L75" s="21">
        <v>110.6</v>
      </c>
      <c r="M75" s="21"/>
      <c r="N75" s="21">
        <v>11.7</v>
      </c>
      <c r="O75" s="21"/>
      <c r="P75" s="21">
        <v>91.9</v>
      </c>
      <c r="Q75" s="42">
        <f t="shared" si="25"/>
        <v>5.946021899999999</v>
      </c>
      <c r="R75" s="42">
        <v>7.2</v>
      </c>
      <c r="S75" s="42">
        <f t="shared" si="23"/>
        <v>360</v>
      </c>
      <c r="T75" s="42">
        <v>5.49</v>
      </c>
      <c r="U75" s="21">
        <f t="shared" si="22"/>
        <v>274.5</v>
      </c>
      <c r="V75" s="23"/>
      <c r="W75" s="23"/>
    </row>
    <row r="76" spans="1:23" s="1" customFormat="1" ht="20.100000000000001" customHeight="1" x14ac:dyDescent="0.15">
      <c r="A76" s="16"/>
      <c r="B76" s="86"/>
      <c r="C76" s="91"/>
      <c r="D76" s="23">
        <f t="shared" si="26"/>
        <v>141</v>
      </c>
      <c r="E76" s="23"/>
      <c r="F76" s="23">
        <f>F75+G76</f>
        <v>190</v>
      </c>
      <c r="G76" s="23">
        <v>50</v>
      </c>
      <c r="H76" s="53"/>
      <c r="I76" s="21" t="s">
        <v>65</v>
      </c>
      <c r="J76" s="21" t="s">
        <v>57</v>
      </c>
      <c r="K76" s="21">
        <f t="shared" si="24"/>
        <v>100</v>
      </c>
      <c r="L76" s="21">
        <v>110.6</v>
      </c>
      <c r="M76" s="21"/>
      <c r="N76" s="21">
        <v>11.7</v>
      </c>
      <c r="O76" s="21"/>
      <c r="P76" s="21">
        <v>91.9</v>
      </c>
      <c r="Q76" s="42">
        <f t="shared" si="25"/>
        <v>5.946021899999999</v>
      </c>
      <c r="R76" s="42">
        <v>7.2</v>
      </c>
      <c r="S76" s="42">
        <f t="shared" si="23"/>
        <v>360</v>
      </c>
      <c r="T76" s="42" t="s">
        <v>66</v>
      </c>
      <c r="U76" s="21">
        <f t="shared" si="22"/>
        <v>274.5</v>
      </c>
      <c r="V76" s="23"/>
      <c r="W76" s="23"/>
    </row>
    <row r="77" spans="1:23" s="1" customFormat="1" ht="20.100000000000001" customHeight="1" x14ac:dyDescent="0.15">
      <c r="A77" s="16"/>
      <c r="B77" s="86"/>
      <c r="C77" s="91"/>
      <c r="D77" s="23">
        <f t="shared" si="26"/>
        <v>191</v>
      </c>
      <c r="E77" s="23"/>
      <c r="F77" s="23">
        <v>67</v>
      </c>
      <c r="G77" s="23">
        <v>40</v>
      </c>
      <c r="H77" s="53"/>
      <c r="I77" s="21" t="s">
        <v>67</v>
      </c>
      <c r="J77" s="21" t="s">
        <v>57</v>
      </c>
      <c r="K77" s="21">
        <f t="shared" si="24"/>
        <v>80</v>
      </c>
      <c r="L77" s="21">
        <v>157</v>
      </c>
      <c r="M77" s="21"/>
      <c r="N77" s="21">
        <v>11.5</v>
      </c>
      <c r="O77" s="21"/>
      <c r="P77" s="21">
        <v>62.6</v>
      </c>
      <c r="Q77" s="42">
        <f t="shared" si="25"/>
        <v>4.5209720000000004</v>
      </c>
      <c r="R77" s="42">
        <v>7.18</v>
      </c>
      <c r="S77" s="42">
        <f t="shared" si="23"/>
        <v>287.2</v>
      </c>
      <c r="T77" s="42">
        <v>6.22</v>
      </c>
      <c r="U77" s="21">
        <f t="shared" si="22"/>
        <v>248.79999999999998</v>
      </c>
      <c r="V77" s="23"/>
      <c r="W77" s="23"/>
    </row>
    <row r="78" spans="1:23" s="1" customFormat="1" ht="20.100000000000001" customHeight="1" x14ac:dyDescent="0.15">
      <c r="A78" s="16"/>
      <c r="B78" s="86"/>
      <c r="C78" s="91"/>
      <c r="D78" s="23">
        <f t="shared" si="26"/>
        <v>68</v>
      </c>
      <c r="E78" s="23"/>
      <c r="F78" s="23">
        <f>F77+G78</f>
        <v>107</v>
      </c>
      <c r="G78" s="23">
        <v>40</v>
      </c>
      <c r="H78" s="53"/>
      <c r="I78" s="21" t="s">
        <v>68</v>
      </c>
      <c r="J78" s="21" t="s">
        <v>57</v>
      </c>
      <c r="K78" s="21">
        <f t="shared" si="24"/>
        <v>80</v>
      </c>
      <c r="L78" s="21">
        <v>153.6</v>
      </c>
      <c r="M78" s="21"/>
      <c r="N78" s="21">
        <v>12.1</v>
      </c>
      <c r="O78" s="21"/>
      <c r="P78" s="21">
        <v>58.7</v>
      </c>
      <c r="Q78" s="42">
        <f t="shared" si="25"/>
        <v>4.3638988800000007</v>
      </c>
      <c r="R78" s="42">
        <v>6.3</v>
      </c>
      <c r="S78" s="42">
        <f t="shared" si="23"/>
        <v>252</v>
      </c>
      <c r="T78" s="42" t="s">
        <v>69</v>
      </c>
      <c r="U78" s="21">
        <f t="shared" si="22"/>
        <v>188.4</v>
      </c>
      <c r="V78" s="23"/>
      <c r="W78" s="23"/>
    </row>
    <row r="79" spans="1:23" s="1" customFormat="1" ht="20.100000000000001" customHeight="1" x14ac:dyDescent="0.15">
      <c r="A79" s="16"/>
      <c r="B79" s="86"/>
      <c r="C79" s="91"/>
      <c r="D79" s="23">
        <f t="shared" si="26"/>
        <v>108</v>
      </c>
      <c r="E79" s="23"/>
      <c r="F79" s="23">
        <f>F78+G79</f>
        <v>157</v>
      </c>
      <c r="G79" s="23">
        <v>50</v>
      </c>
      <c r="H79" s="53"/>
      <c r="I79" s="21" t="s">
        <v>32</v>
      </c>
      <c r="J79" s="21" t="s">
        <v>57</v>
      </c>
      <c r="K79" s="21">
        <f t="shared" si="24"/>
        <v>100</v>
      </c>
      <c r="L79" s="21">
        <v>172.7</v>
      </c>
      <c r="M79" s="21"/>
      <c r="N79" s="21">
        <v>12.5</v>
      </c>
      <c r="O79" s="21"/>
      <c r="P79" s="21">
        <v>95.6</v>
      </c>
      <c r="Q79" s="42">
        <f t="shared" si="25"/>
        <v>10.318825</v>
      </c>
      <c r="R79" s="42">
        <v>11.3</v>
      </c>
      <c r="S79" s="42">
        <f t="shared" si="23"/>
        <v>565</v>
      </c>
      <c r="T79" s="42" t="s">
        <v>70</v>
      </c>
      <c r="U79" s="21">
        <f t="shared" si="22"/>
        <v>430</v>
      </c>
      <c r="V79" s="23"/>
      <c r="W79" s="23"/>
    </row>
    <row r="80" spans="1:23" s="1" customFormat="1" ht="20.100000000000001" customHeight="1" x14ac:dyDescent="0.15">
      <c r="A80" s="16"/>
      <c r="B80" s="86"/>
      <c r="C80" s="91"/>
      <c r="D80" s="23">
        <f t="shared" si="26"/>
        <v>158</v>
      </c>
      <c r="E80" s="23"/>
      <c r="F80" s="23">
        <f>F79+G80</f>
        <v>207</v>
      </c>
      <c r="G80" s="23">
        <v>50</v>
      </c>
      <c r="H80" s="53"/>
      <c r="I80" s="21" t="s">
        <v>39</v>
      </c>
      <c r="J80" s="21" t="s">
        <v>57</v>
      </c>
      <c r="K80" s="21">
        <f t="shared" si="24"/>
        <v>100</v>
      </c>
      <c r="L80" s="21">
        <v>144.5</v>
      </c>
      <c r="M80" s="21"/>
      <c r="N80" s="21">
        <v>14.3</v>
      </c>
      <c r="O80" s="21"/>
      <c r="P80" s="21">
        <v>113.1</v>
      </c>
      <c r="Q80" s="42">
        <f t="shared" si="25"/>
        <v>11.68520925</v>
      </c>
      <c r="R80" s="42">
        <v>11.6</v>
      </c>
      <c r="S80" s="42">
        <f t="shared" si="23"/>
        <v>580</v>
      </c>
      <c r="T80" s="42" t="s">
        <v>71</v>
      </c>
      <c r="U80" s="21">
        <f t="shared" si="22"/>
        <v>446.5</v>
      </c>
      <c r="V80" s="23"/>
      <c r="W80" s="23"/>
    </row>
    <row r="81" spans="1:23" s="1" customFormat="1" ht="20.100000000000001" customHeight="1" x14ac:dyDescent="0.15">
      <c r="A81" s="16"/>
      <c r="B81" s="86"/>
      <c r="C81" s="91"/>
      <c r="D81" s="23">
        <f t="shared" si="26"/>
        <v>208</v>
      </c>
      <c r="E81" s="23"/>
      <c r="F81" s="23">
        <f>F80+G81</f>
        <v>247</v>
      </c>
      <c r="G81" s="23">
        <v>40</v>
      </c>
      <c r="H81" s="53"/>
      <c r="I81" s="21" t="s">
        <v>35</v>
      </c>
      <c r="J81" s="21" t="s">
        <v>57</v>
      </c>
      <c r="K81" s="21">
        <f t="shared" si="24"/>
        <v>80</v>
      </c>
      <c r="L81" s="21">
        <v>109</v>
      </c>
      <c r="M81" s="21"/>
      <c r="N81" s="21">
        <v>11.9</v>
      </c>
      <c r="O81" s="21"/>
      <c r="P81" s="21">
        <v>90.3</v>
      </c>
      <c r="Q81" s="42">
        <f t="shared" si="25"/>
        <v>4.6851252000000008</v>
      </c>
      <c r="R81" s="42">
        <v>7.0065999999999997</v>
      </c>
      <c r="S81" s="42">
        <f t="shared" si="23"/>
        <v>280.26400000000001</v>
      </c>
      <c r="T81" s="42">
        <v>6.04</v>
      </c>
      <c r="U81" s="21">
        <f t="shared" si="22"/>
        <v>241.6</v>
      </c>
      <c r="V81" s="23"/>
      <c r="W81" s="23"/>
    </row>
    <row r="82" spans="1:23" s="4" customFormat="1" ht="20.100000000000001" customHeight="1" x14ac:dyDescent="0.15">
      <c r="A82" s="54"/>
      <c r="B82" s="55"/>
      <c r="C82" s="56" t="s">
        <v>72</v>
      </c>
      <c r="D82" s="57"/>
      <c r="E82" s="57"/>
      <c r="F82" s="57"/>
      <c r="G82" s="57">
        <f>SUM(G71:G81)</f>
        <v>459</v>
      </c>
      <c r="H82" s="57"/>
      <c r="I82" s="62" t="s">
        <v>73</v>
      </c>
      <c r="J82" s="63"/>
      <c r="K82" s="62">
        <f>SUM(K71:K81)</f>
        <v>918</v>
      </c>
      <c r="L82" s="64"/>
      <c r="M82" s="64"/>
      <c r="N82" s="64"/>
      <c r="O82" s="65"/>
      <c r="P82" s="65"/>
      <c r="Q82" s="71">
        <f>SUM(Q71:Q81)</f>
        <v>67.755581307</v>
      </c>
      <c r="R82" s="72"/>
      <c r="S82" s="71">
        <f>SUM(S71:S81)</f>
        <v>4310.9039999999995</v>
      </c>
      <c r="T82" s="72"/>
      <c r="U82" s="62">
        <f>SUM(U71:U81)</f>
        <v>3424.64</v>
      </c>
      <c r="V82" s="65"/>
      <c r="W82" s="65"/>
    </row>
    <row r="83" spans="1:23" s="5" customFormat="1" ht="20.100000000000001" customHeight="1" x14ac:dyDescent="0.2">
      <c r="A83" s="16"/>
      <c r="B83" s="103" t="s">
        <v>74</v>
      </c>
      <c r="C83" s="102"/>
      <c r="D83" s="102"/>
      <c r="E83" s="102"/>
      <c r="F83" s="102"/>
      <c r="G83" s="58">
        <f>G70+G82+G36</f>
        <v>1460</v>
      </c>
      <c r="H83" s="58"/>
      <c r="I83" s="58"/>
      <c r="J83" s="58"/>
      <c r="K83" s="66">
        <f>K70+K82+K36</f>
        <v>2920</v>
      </c>
      <c r="L83" s="58"/>
      <c r="M83" s="58"/>
      <c r="N83" s="58"/>
      <c r="O83" s="58"/>
      <c r="P83" s="67"/>
      <c r="Q83" s="73">
        <f>Q70+Q82+Q36</f>
        <v>203.28182730000003</v>
      </c>
      <c r="R83" s="73"/>
      <c r="S83" s="21">
        <f>S70+S82+S36</f>
        <v>18629.530000000002</v>
      </c>
      <c r="T83" s="73"/>
      <c r="U83" s="67">
        <f>U70+U36+U82</f>
        <v>16075.542000000001</v>
      </c>
      <c r="V83" s="23"/>
      <c r="W83" s="23"/>
    </row>
    <row r="84" spans="1:23" ht="15" x14ac:dyDescent="0.2">
      <c r="B84" s="88"/>
      <c r="C84" s="93" t="s">
        <v>75</v>
      </c>
      <c r="D84" s="104" t="s">
        <v>76</v>
      </c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5"/>
      <c r="R84" s="105"/>
      <c r="S84" s="105"/>
      <c r="T84" s="105"/>
      <c r="U84" s="104"/>
      <c r="V84" s="104"/>
      <c r="W84" s="104"/>
    </row>
    <row r="85" spans="1:23" ht="22.5" customHeight="1" x14ac:dyDescent="0.2">
      <c r="B85" s="88"/>
      <c r="C85" s="93"/>
      <c r="D85" s="80" t="s">
        <v>77</v>
      </c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1"/>
      <c r="R85" s="81"/>
      <c r="S85" s="81"/>
      <c r="T85" s="81"/>
      <c r="U85" s="80"/>
      <c r="V85" s="80"/>
      <c r="W85" s="80"/>
    </row>
    <row r="90" spans="1:23" x14ac:dyDescent="0.15">
      <c r="R90" s="82"/>
      <c r="S90" s="83"/>
    </row>
  </sheetData>
  <mergeCells count="26">
    <mergeCell ref="B1:U1"/>
    <mergeCell ref="D3:F3"/>
    <mergeCell ref="L3:P3"/>
    <mergeCell ref="B83:F83"/>
    <mergeCell ref="D84:W84"/>
    <mergeCell ref="H37:H41"/>
    <mergeCell ref="H42:H51"/>
    <mergeCell ref="H52:H61"/>
    <mergeCell ref="H62:H69"/>
    <mergeCell ref="H71:H72"/>
    <mergeCell ref="D85:W85"/>
    <mergeCell ref="R90:S90"/>
    <mergeCell ref="B4:B35"/>
    <mergeCell ref="B37:B69"/>
    <mergeCell ref="B71:B72"/>
    <mergeCell ref="B73:B81"/>
    <mergeCell ref="B84:B85"/>
    <mergeCell ref="C4:C35"/>
    <mergeCell ref="C37:C69"/>
    <mergeCell ref="C71:C72"/>
    <mergeCell ref="C73:C81"/>
    <mergeCell ref="C84:C85"/>
    <mergeCell ref="H4:H13"/>
    <mergeCell ref="H14:H23"/>
    <mergeCell ref="H24:H30"/>
    <mergeCell ref="H31:H35"/>
  </mergeCells>
  <phoneticPr fontId="19" type="noConversion"/>
  <pageMargins left="0.15748031496063" right="0.15748031496063" top="0.196850393700787" bottom="0.15748031496063" header="0.27559055118110198" footer="0.15748031496063"/>
  <pageSetup paperSize="9" scale="65" fitToHeight="0" orientation="landscape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luojunyan</dc:creator>
  <cp:lastModifiedBy>邓红霞</cp:lastModifiedBy>
  <cp:lastPrinted>2022-10-10T07:31:00Z</cp:lastPrinted>
  <dcterms:created xsi:type="dcterms:W3CDTF">2011-06-09T01:39:00Z</dcterms:created>
  <dcterms:modified xsi:type="dcterms:W3CDTF">2023-08-17T07:21:43Z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D76B269D92DA49799E8EA8E2C87FD5CE</vt:lpwstr>
  </property>
  <property fmtid="{D5CDD505-2E9C-101B-9397-08002B2CF9AE}" pid="4" name="KSOReadingLayout">
    <vt:bool>true</vt:bool>
  </property>
</Properties>
</file>