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owes\Product list\"/>
    </mc:Choice>
  </mc:AlternateContent>
  <xr:revisionPtr revIDLastSave="0" documentId="13_ncr:1_{C712C400-D30C-44DC-9570-9F1FFB1D36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2" i="1"/>
  <c r="AE3" i="1"/>
  <c r="AE4" i="1"/>
  <c r="AE5" i="1"/>
  <c r="AE6" i="1"/>
  <c r="AE7" i="1"/>
  <c r="AE8" i="1"/>
  <c r="AE9" i="1"/>
  <c r="AE2" i="1"/>
  <c r="AF3" i="1"/>
  <c r="AF4" i="1"/>
  <c r="AF5" i="1"/>
  <c r="AF6" i="1"/>
  <c r="AF7" i="1"/>
  <c r="AF8" i="1"/>
  <c r="AF9" i="1"/>
  <c r="AF2" i="1"/>
  <c r="U3" i="1" l="1"/>
  <c r="U4" i="1"/>
  <c r="U5" i="1"/>
  <c r="U6" i="1"/>
  <c r="U7" i="1"/>
  <c r="U8" i="1"/>
  <c r="U9" i="1"/>
  <c r="U2" i="1"/>
</calcChain>
</file>

<file path=xl/sharedStrings.xml><?xml version="1.0" encoding="utf-8"?>
<sst xmlns="http://schemas.openxmlformats.org/spreadsheetml/2006/main" count="133" uniqueCount="61">
  <si>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</si>
  <si>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</si>
  <si>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</si>
  <si>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</si>
  <si>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</si>
  <si>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</si>
  <si>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</si>
  <si>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</si>
  <si>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</si>
  <si>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</si>
  <si>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</si>
  <si>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</si>
  <si>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</si>
  <si>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</si>
  <si>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</si>
  <si>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</si>
  <si>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</si>
  <si>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</si>
  <si>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</si>
  <si>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</si>
  <si>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</si>
  <si>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</si>
  <si>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</si>
  <si>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</si>
  <si>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</si>
  <si>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</si>
  <si>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</si>
  <si>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</si>
  <si>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</si>
  <si>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</si>
  <si>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</si>
  <si>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</si>
  <si>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</si>
  <si>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</si>
  <si>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</si>
  <si>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</si>
  <si>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</si>
  <si>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</si>
  <si>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</si>
  <si>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</si>
  <si>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</si>
  <si>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</si>
  <si>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</si>
  <si>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Active</t>
  </si>
  <si>
    <t>China</t>
  </si>
  <si>
    <t>Yes</t>
  </si>
  <si>
    <t>LOWES</t>
    <phoneticPr fontId="3" type="noConversion"/>
  </si>
  <si>
    <t>LW71-276</t>
  </si>
  <si>
    <t>LW71-277</t>
  </si>
  <si>
    <t>LW71-278</t>
  </si>
  <si>
    <t>LW71-279</t>
  </si>
  <si>
    <t>LW71-280</t>
  </si>
  <si>
    <t>LW71-281</t>
  </si>
  <si>
    <t>LW71-282</t>
  </si>
  <si>
    <t>LW71-283</t>
  </si>
  <si>
    <t>WOD</t>
    <phoneticPr fontId="3" type="noConversion"/>
  </si>
  <si>
    <t>LW71-276</t>
    <phoneticPr fontId="3" type="noConversion"/>
  </si>
  <si>
    <t>LW71-276</t>
    <phoneticPr fontId="6" type="noConversion"/>
  </si>
  <si>
    <t>Judy</t>
    <phoneticPr fontId="3" type="noConversion"/>
  </si>
  <si>
    <t>Suggest Order Generation*</t>
  </si>
  <si>
    <t>PO Forecast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</si>
</sst>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right" vertical="center" wrapText="1"/>
    </xf>
    <xf numFmtId="58" fontId="0" fillId="0" borderId="0" xfId="0" applyNumberFormat="1" applyAlignment="1">
      <alignment wrapText="1"/>
    </xf>
    <xf numFmtId="0" fontId="0" fillId="0" borderId="0" xfId="0" applyAlignment="1">
      <alignment vertical="center"/>
    </xf>
  </cellXfs>
  <cellStyles count="2">
    <cellStyle name="常规" xfId="0" builtinId="0"/>
    <cellStyle name="常规 2" xfId="1" xr:uid="{7C3C337A-76D8-4928-BDBD-282CEE33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Lowes\Lowes%20Bath%20new%20items_20251223.xlsx" TargetMode="External"/><Relationship Id="rId1" Type="http://schemas.openxmlformats.org/officeDocument/2006/relationships/externalLinkPath" Target="/Lowes/Lowes%20Bath%20new%20items_2025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LW71-276</v>
          </cell>
          <cell r="C2" t="str">
            <v>SS SHOWER CADDY OPP GRY</v>
          </cell>
          <cell r="D2">
            <v>105944</v>
          </cell>
          <cell r="E2" t="str">
            <v>ENN COMPANY (JLA HOME)</v>
          </cell>
          <cell r="F2" t="str">
            <v>New</v>
          </cell>
          <cell r="G2">
            <v>1481</v>
          </cell>
          <cell r="H2">
            <v>0.3</v>
          </cell>
          <cell r="I2">
            <v>23104</v>
          </cell>
          <cell r="J2">
            <v>444.3</v>
          </cell>
          <cell r="K2">
            <v>2665.8</v>
          </cell>
          <cell r="L2">
            <v>2</v>
          </cell>
          <cell r="M2">
            <v>4</v>
          </cell>
          <cell r="N2">
            <v>5924</v>
          </cell>
        </row>
        <row r="3">
          <cell r="B3" t="str">
            <v>LW71-277</v>
          </cell>
          <cell r="C3" t="str">
            <v>SS OPP BASKET SET GRY</v>
          </cell>
          <cell r="D3">
            <v>105944</v>
          </cell>
          <cell r="E3" t="str">
            <v>ENN COMPANY (JLA HOME)</v>
          </cell>
          <cell r="F3" t="str">
            <v>New</v>
          </cell>
          <cell r="G3">
            <v>1481</v>
          </cell>
          <cell r="H3">
            <v>0.22</v>
          </cell>
          <cell r="I3">
            <v>16943</v>
          </cell>
          <cell r="J3">
            <v>325.82</v>
          </cell>
          <cell r="K3">
            <v>1954.92</v>
          </cell>
          <cell r="L3">
            <v>6</v>
          </cell>
          <cell r="M3">
            <v>6</v>
          </cell>
          <cell r="N3">
            <v>8886</v>
          </cell>
        </row>
        <row r="4">
          <cell r="B4" t="str">
            <v>LW71-278</v>
          </cell>
          <cell r="C4" t="str">
            <v>SS OPP STORAGE TOTE GRY</v>
          </cell>
          <cell r="D4">
            <v>105944</v>
          </cell>
          <cell r="E4" t="str">
            <v>ENN COMPANY (JLA HOME)</v>
          </cell>
          <cell r="F4" t="str">
            <v>New</v>
          </cell>
          <cell r="G4">
            <v>1408</v>
          </cell>
          <cell r="H4">
            <v>0.19</v>
          </cell>
          <cell r="I4">
            <v>13782</v>
          </cell>
          <cell r="J4">
            <v>267.52</v>
          </cell>
          <cell r="K4">
            <v>1605.12</v>
          </cell>
          <cell r="L4">
            <v>6</v>
          </cell>
          <cell r="M4">
            <v>6</v>
          </cell>
          <cell r="N4">
            <v>8448</v>
          </cell>
        </row>
        <row r="5">
          <cell r="B5" t="str">
            <v>LW71-279</v>
          </cell>
          <cell r="C5" t="str">
            <v>SS OPP POLE CADDY GRY</v>
          </cell>
          <cell r="D5">
            <v>105944</v>
          </cell>
          <cell r="E5" t="str">
            <v>ENN COMPANY (JLA HOME)</v>
          </cell>
          <cell r="F5" t="str">
            <v>New</v>
          </cell>
          <cell r="G5">
            <v>1481</v>
          </cell>
          <cell r="H5">
            <v>0.25</v>
          </cell>
          <cell r="I5">
            <v>19253</v>
          </cell>
          <cell r="J5">
            <v>370.25</v>
          </cell>
          <cell r="K5">
            <v>2221.5</v>
          </cell>
          <cell r="L5">
            <v>4</v>
          </cell>
          <cell r="M5">
            <v>4</v>
          </cell>
          <cell r="N5">
            <v>5924</v>
          </cell>
        </row>
        <row r="6">
          <cell r="B6" t="str">
            <v>LW71-280</v>
          </cell>
          <cell r="C6" t="str">
            <v>SS SHOWER CADDY BN</v>
          </cell>
          <cell r="D6">
            <v>105944</v>
          </cell>
          <cell r="E6" t="str">
            <v>ENN COMPANY (JLA HOME)</v>
          </cell>
          <cell r="F6" t="str">
            <v>New</v>
          </cell>
          <cell r="G6">
            <v>1481</v>
          </cell>
          <cell r="H6">
            <v>0.43</v>
          </cell>
          <cell r="I6">
            <v>33115</v>
          </cell>
          <cell r="J6">
            <v>636.83000000000004</v>
          </cell>
          <cell r="K6">
            <v>3820.9800000000005</v>
          </cell>
          <cell r="L6">
            <v>2</v>
          </cell>
          <cell r="M6">
            <v>4</v>
          </cell>
          <cell r="N6">
            <v>5924</v>
          </cell>
        </row>
        <row r="7">
          <cell r="B7" t="str">
            <v>LW71-281</v>
          </cell>
          <cell r="C7" t="str">
            <v>SS BASKET SET BN</v>
          </cell>
          <cell r="D7">
            <v>105944</v>
          </cell>
          <cell r="E7" t="str">
            <v>ENN COMPANY (JLA HOME)</v>
          </cell>
          <cell r="F7" t="str">
            <v>New</v>
          </cell>
          <cell r="G7">
            <v>1481</v>
          </cell>
          <cell r="H7">
            <v>0.28000000000000003</v>
          </cell>
          <cell r="I7">
            <v>21563</v>
          </cell>
          <cell r="J7">
            <v>414.68000000000006</v>
          </cell>
          <cell r="K7">
            <v>2488.0800000000004</v>
          </cell>
          <cell r="L7">
            <v>6</v>
          </cell>
          <cell r="M7">
            <v>6</v>
          </cell>
          <cell r="N7">
            <v>8886</v>
          </cell>
        </row>
        <row r="8">
          <cell r="B8" t="str">
            <v>LW71-282</v>
          </cell>
          <cell r="C8" t="str">
            <v>SS POLE CADDY BN</v>
          </cell>
          <cell r="D8">
            <v>105944</v>
          </cell>
          <cell r="E8" t="str">
            <v>ENN COMPANY (JLA HOME)</v>
          </cell>
          <cell r="F8" t="str">
            <v>New</v>
          </cell>
          <cell r="G8">
            <v>1481</v>
          </cell>
          <cell r="H8">
            <v>0.45</v>
          </cell>
          <cell r="I8">
            <v>34655</v>
          </cell>
          <cell r="J8">
            <v>666.45</v>
          </cell>
          <cell r="K8">
            <v>3998.7000000000003</v>
          </cell>
          <cell r="L8">
            <v>4</v>
          </cell>
          <cell r="M8">
            <v>4</v>
          </cell>
          <cell r="N8">
            <v>5924</v>
          </cell>
        </row>
        <row r="9">
          <cell r="B9" t="str">
            <v>LW71-283</v>
          </cell>
          <cell r="C9" t="str">
            <v>SS OVER THE TOILET BN WIRE</v>
          </cell>
          <cell r="D9">
            <v>105944</v>
          </cell>
          <cell r="E9" t="str">
            <v>ENN COMPANY (JLA HOME)</v>
          </cell>
          <cell r="F9" t="str">
            <v>New</v>
          </cell>
          <cell r="G9">
            <v>1481</v>
          </cell>
          <cell r="H9">
            <v>0.25</v>
          </cell>
          <cell r="I9">
            <v>19253</v>
          </cell>
          <cell r="J9">
            <v>370.25</v>
          </cell>
          <cell r="K9">
            <v>2221.5</v>
          </cell>
          <cell r="L9">
            <v>4</v>
          </cell>
          <cell r="M9">
            <v>4</v>
          </cell>
          <cell r="N9">
            <v>5924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2"/>
  <sheetViews>
    <sheetView tabSelected="1" topLeftCell="J1" workbookViewId="0">
      <selection activeCell="AO2" sqref="AO2:AO9"/>
    </sheetView>
  </sheetViews>
  <sheetFormatPr defaultColWidth="7.28515625" defaultRowHeight="15"/>
  <cols>
    <col min="1" max="1" width="7.28515625" style="1"/>
    <col min="2" max="2" width="11.85546875" style="1" customWidth="1"/>
    <col min="3" max="3" width="7.28515625" style="1"/>
    <col min="4" max="4" width="13.28515625" style="1" customWidth="1"/>
    <col min="5" max="16384" width="7.28515625" style="1"/>
  </cols>
  <sheetData>
    <row r="1" spans="1:45" ht="78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59</v>
      </c>
      <c r="AP1" s="2" t="s">
        <v>60</v>
      </c>
      <c r="AQ1" s="2" t="s">
        <v>40</v>
      </c>
      <c r="AR1" s="2" t="s">
        <v>41</v>
      </c>
      <c r="AS1" s="2" t="s">
        <v>42</v>
      </c>
    </row>
    <row r="2" spans="1:45">
      <c r="A2" s="4" t="s">
        <v>46</v>
      </c>
      <c r="B2" s="4" t="s">
        <v>56</v>
      </c>
      <c r="D2" s="1" t="s">
        <v>47</v>
      </c>
      <c r="L2" s="4" t="s">
        <v>55</v>
      </c>
      <c r="M2" s="5">
        <v>2</v>
      </c>
      <c r="T2" s="3" t="s">
        <v>43</v>
      </c>
      <c r="U2" s="1">
        <f>CEILING(5000,M2)</f>
        <v>5000</v>
      </c>
      <c r="V2" s="3" t="s">
        <v>44</v>
      </c>
      <c r="W2" s="1">
        <v>10</v>
      </c>
      <c r="X2" s="7" t="s">
        <v>57</v>
      </c>
      <c r="Y2" s="3" t="s">
        <v>45</v>
      </c>
      <c r="Z2" s="1">
        <v>202620</v>
      </c>
      <c r="AA2" s="1">
        <v>202616</v>
      </c>
      <c r="AE2" s="1">
        <f>VLOOKUP(B2,[1]Sheet1!$B$2:$G$9,6,FALSE)</f>
        <v>1481</v>
      </c>
      <c r="AF2" s="1">
        <f>VLOOKUP(B2,[1]Sheet1!$B$2:$N$9,13,FALSE)</f>
        <v>5924</v>
      </c>
      <c r="AG2" s="1">
        <f>VLOOKUP(B2,[1]Sheet1!$B$2:$J$9,9,FALSE)</f>
        <v>444.3</v>
      </c>
      <c r="AI2" s="4" t="s">
        <v>58</v>
      </c>
      <c r="AN2" s="3" t="s">
        <v>45</v>
      </c>
      <c r="AO2" s="3" t="s">
        <v>45</v>
      </c>
    </row>
    <row r="3" spans="1:45">
      <c r="A3" s="4" t="s">
        <v>46</v>
      </c>
      <c r="B3" s="1" t="s">
        <v>48</v>
      </c>
      <c r="D3" s="1" t="s">
        <v>47</v>
      </c>
      <c r="L3" s="4" t="s">
        <v>55</v>
      </c>
      <c r="M3" s="5">
        <v>6</v>
      </c>
      <c r="T3" s="3" t="s">
        <v>43</v>
      </c>
      <c r="U3" s="1">
        <f t="shared" ref="U3:U9" si="0">CEILING(5000,M3)</f>
        <v>5004</v>
      </c>
      <c r="V3" s="3" t="s">
        <v>44</v>
      </c>
      <c r="W3" s="1">
        <v>10</v>
      </c>
      <c r="X3" s="7" t="s">
        <v>57</v>
      </c>
      <c r="Y3" s="3" t="s">
        <v>45</v>
      </c>
      <c r="Z3" s="1">
        <v>202620</v>
      </c>
      <c r="AA3" s="1">
        <v>202616</v>
      </c>
      <c r="AE3" s="1">
        <f>VLOOKUP(B3,[1]Sheet1!$B$2:$G$9,6,FALSE)</f>
        <v>1481</v>
      </c>
      <c r="AF3" s="1">
        <f>VLOOKUP(B3,[1]Sheet1!$B$2:$N$9,13,FALSE)</f>
        <v>8886</v>
      </c>
      <c r="AG3" s="1">
        <f>VLOOKUP(B3,[1]Sheet1!$B$2:$J$9,9,FALSE)</f>
        <v>325.82</v>
      </c>
      <c r="AI3" s="4" t="s">
        <v>58</v>
      </c>
      <c r="AN3" s="3" t="s">
        <v>45</v>
      </c>
      <c r="AO3" s="3" t="s">
        <v>45</v>
      </c>
    </row>
    <row r="4" spans="1:45">
      <c r="A4" s="4" t="s">
        <v>46</v>
      </c>
      <c r="B4" s="1" t="s">
        <v>49</v>
      </c>
      <c r="D4" s="1" t="s">
        <v>47</v>
      </c>
      <c r="L4" s="4" t="s">
        <v>55</v>
      </c>
      <c r="M4" s="5">
        <v>6</v>
      </c>
      <c r="T4" s="3" t="s">
        <v>43</v>
      </c>
      <c r="U4" s="1">
        <f t="shared" si="0"/>
        <v>5004</v>
      </c>
      <c r="V4" s="3" t="s">
        <v>44</v>
      </c>
      <c r="W4" s="1">
        <v>10</v>
      </c>
      <c r="X4" s="7" t="s">
        <v>57</v>
      </c>
      <c r="Y4" s="3" t="s">
        <v>45</v>
      </c>
      <c r="Z4" s="1">
        <v>202620</v>
      </c>
      <c r="AA4" s="1">
        <v>202616</v>
      </c>
      <c r="AE4" s="1">
        <f>VLOOKUP(B4,[1]Sheet1!$B$2:$G$9,6,FALSE)</f>
        <v>1408</v>
      </c>
      <c r="AF4" s="1">
        <f>VLOOKUP(B4,[1]Sheet1!$B$2:$N$9,13,FALSE)</f>
        <v>8448</v>
      </c>
      <c r="AG4" s="1">
        <f>VLOOKUP(B4,[1]Sheet1!$B$2:$J$9,9,FALSE)</f>
        <v>267.52</v>
      </c>
      <c r="AI4" s="4" t="s">
        <v>58</v>
      </c>
      <c r="AN4" s="3" t="s">
        <v>45</v>
      </c>
      <c r="AO4" s="3" t="s">
        <v>45</v>
      </c>
    </row>
    <row r="5" spans="1:45">
      <c r="A5" s="4" t="s">
        <v>46</v>
      </c>
      <c r="B5" s="1" t="s">
        <v>50</v>
      </c>
      <c r="D5" s="1" t="s">
        <v>47</v>
      </c>
      <c r="L5" s="4" t="s">
        <v>55</v>
      </c>
      <c r="M5" s="5">
        <v>4</v>
      </c>
      <c r="T5" s="3" t="s">
        <v>43</v>
      </c>
      <c r="U5" s="1">
        <f t="shared" si="0"/>
        <v>5000</v>
      </c>
      <c r="V5" s="3" t="s">
        <v>44</v>
      </c>
      <c r="W5" s="1">
        <v>10</v>
      </c>
      <c r="X5" s="7" t="s">
        <v>57</v>
      </c>
      <c r="Y5" s="3" t="s">
        <v>45</v>
      </c>
      <c r="Z5" s="1">
        <v>202620</v>
      </c>
      <c r="AA5" s="1">
        <v>202616</v>
      </c>
      <c r="AE5" s="1">
        <f>VLOOKUP(B5,[1]Sheet1!$B$2:$G$9,6,FALSE)</f>
        <v>1481</v>
      </c>
      <c r="AF5" s="1">
        <f>VLOOKUP(B5,[1]Sheet1!$B$2:$N$9,13,FALSE)</f>
        <v>5924</v>
      </c>
      <c r="AG5" s="1">
        <f>VLOOKUP(B5,[1]Sheet1!$B$2:$J$9,9,FALSE)</f>
        <v>370.25</v>
      </c>
      <c r="AI5" s="4" t="s">
        <v>58</v>
      </c>
      <c r="AN5" s="3" t="s">
        <v>45</v>
      </c>
      <c r="AO5" s="3" t="s">
        <v>45</v>
      </c>
    </row>
    <row r="6" spans="1:45">
      <c r="A6" s="4" t="s">
        <v>46</v>
      </c>
      <c r="B6" s="1" t="s">
        <v>51</v>
      </c>
      <c r="D6" s="1" t="s">
        <v>51</v>
      </c>
      <c r="L6" s="4" t="s">
        <v>55</v>
      </c>
      <c r="M6" s="5">
        <v>2</v>
      </c>
      <c r="T6" s="3" t="s">
        <v>43</v>
      </c>
      <c r="U6" s="1">
        <f t="shared" si="0"/>
        <v>5000</v>
      </c>
      <c r="V6" s="3" t="s">
        <v>44</v>
      </c>
      <c r="W6" s="1">
        <v>10</v>
      </c>
      <c r="X6" s="7" t="s">
        <v>57</v>
      </c>
      <c r="Y6" s="3" t="s">
        <v>45</v>
      </c>
      <c r="Z6" s="1">
        <v>202620</v>
      </c>
      <c r="AA6" s="1">
        <v>202616</v>
      </c>
      <c r="AE6" s="1">
        <f>VLOOKUP(B6,[1]Sheet1!$B$2:$G$9,6,FALSE)</f>
        <v>1481</v>
      </c>
      <c r="AF6" s="1">
        <f>VLOOKUP(B6,[1]Sheet1!$B$2:$N$9,13,FALSE)</f>
        <v>5924</v>
      </c>
      <c r="AG6" s="1">
        <f>VLOOKUP(B6,[1]Sheet1!$B$2:$J$9,9,FALSE)</f>
        <v>636.83000000000004</v>
      </c>
      <c r="AI6" s="4" t="s">
        <v>58</v>
      </c>
      <c r="AN6" s="3" t="s">
        <v>45</v>
      </c>
      <c r="AO6" s="3" t="s">
        <v>45</v>
      </c>
    </row>
    <row r="7" spans="1:45">
      <c r="A7" s="4" t="s">
        <v>46</v>
      </c>
      <c r="B7" s="1" t="s">
        <v>52</v>
      </c>
      <c r="D7" s="1" t="s">
        <v>51</v>
      </c>
      <c r="L7" s="4" t="s">
        <v>55</v>
      </c>
      <c r="M7" s="5">
        <v>6</v>
      </c>
      <c r="T7" s="3" t="s">
        <v>43</v>
      </c>
      <c r="U7" s="1">
        <f t="shared" si="0"/>
        <v>5004</v>
      </c>
      <c r="V7" s="3" t="s">
        <v>44</v>
      </c>
      <c r="W7" s="1">
        <v>10</v>
      </c>
      <c r="X7" s="7" t="s">
        <v>57</v>
      </c>
      <c r="Y7" s="3" t="s">
        <v>45</v>
      </c>
      <c r="Z7" s="1">
        <v>202620</v>
      </c>
      <c r="AA7" s="1">
        <v>202616</v>
      </c>
      <c r="AE7" s="1">
        <f>VLOOKUP(B7,[1]Sheet1!$B$2:$G$9,6,FALSE)</f>
        <v>1481</v>
      </c>
      <c r="AF7" s="1">
        <f>VLOOKUP(B7,[1]Sheet1!$B$2:$N$9,13,FALSE)</f>
        <v>8886</v>
      </c>
      <c r="AG7" s="1">
        <f>VLOOKUP(B7,[1]Sheet1!$B$2:$J$9,9,FALSE)</f>
        <v>414.68000000000006</v>
      </c>
      <c r="AI7" s="4" t="s">
        <v>58</v>
      </c>
      <c r="AN7" s="3" t="s">
        <v>45</v>
      </c>
      <c r="AO7" s="3" t="s">
        <v>45</v>
      </c>
    </row>
    <row r="8" spans="1:45">
      <c r="A8" s="4" t="s">
        <v>46</v>
      </c>
      <c r="B8" s="1" t="s">
        <v>53</v>
      </c>
      <c r="D8" s="1" t="s">
        <v>51</v>
      </c>
      <c r="L8" s="4" t="s">
        <v>55</v>
      </c>
      <c r="M8" s="5">
        <v>4</v>
      </c>
      <c r="T8" s="3" t="s">
        <v>43</v>
      </c>
      <c r="U8" s="1">
        <f t="shared" si="0"/>
        <v>5000</v>
      </c>
      <c r="V8" s="3" t="s">
        <v>44</v>
      </c>
      <c r="W8" s="1">
        <v>10</v>
      </c>
      <c r="X8" s="7" t="s">
        <v>57</v>
      </c>
      <c r="Y8" s="3" t="s">
        <v>45</v>
      </c>
      <c r="Z8" s="1">
        <v>202620</v>
      </c>
      <c r="AA8" s="1">
        <v>202616</v>
      </c>
      <c r="AE8" s="1">
        <f>VLOOKUP(B8,[1]Sheet1!$B$2:$G$9,6,FALSE)</f>
        <v>1481</v>
      </c>
      <c r="AF8" s="1">
        <f>VLOOKUP(B8,[1]Sheet1!$B$2:$N$9,13,FALSE)</f>
        <v>5924</v>
      </c>
      <c r="AG8" s="1">
        <f>VLOOKUP(B8,[1]Sheet1!$B$2:$J$9,9,FALSE)</f>
        <v>666.45</v>
      </c>
      <c r="AI8" s="4" t="s">
        <v>58</v>
      </c>
      <c r="AN8" s="3" t="s">
        <v>45</v>
      </c>
      <c r="AO8" s="3" t="s">
        <v>45</v>
      </c>
    </row>
    <row r="9" spans="1:45">
      <c r="A9" s="4" t="s">
        <v>46</v>
      </c>
      <c r="B9" s="1" t="s">
        <v>54</v>
      </c>
      <c r="D9" s="1" t="s">
        <v>51</v>
      </c>
      <c r="L9" s="4" t="s">
        <v>55</v>
      </c>
      <c r="M9" s="5">
        <v>4</v>
      </c>
      <c r="T9" s="3" t="s">
        <v>43</v>
      </c>
      <c r="U9" s="1">
        <f t="shared" si="0"/>
        <v>5000</v>
      </c>
      <c r="V9" s="3" t="s">
        <v>44</v>
      </c>
      <c r="W9" s="1">
        <v>10</v>
      </c>
      <c r="X9" s="7" t="s">
        <v>57</v>
      </c>
      <c r="Y9" s="3" t="s">
        <v>45</v>
      </c>
      <c r="Z9" s="1">
        <v>202620</v>
      </c>
      <c r="AA9" s="1">
        <v>202616</v>
      </c>
      <c r="AE9" s="1">
        <f>VLOOKUP(B9,[1]Sheet1!$B$2:$G$9,6,FALSE)</f>
        <v>1481</v>
      </c>
      <c r="AF9" s="1">
        <f>VLOOKUP(B9,[1]Sheet1!$B$2:$N$9,13,FALSE)</f>
        <v>5924</v>
      </c>
      <c r="AG9" s="1">
        <f>VLOOKUP(B9,[1]Sheet1!$B$2:$J$9,9,FALSE)</f>
        <v>370.25</v>
      </c>
      <c r="AI9" s="4" t="s">
        <v>58</v>
      </c>
      <c r="AN9" s="3" t="s">
        <v>45</v>
      </c>
      <c r="AO9" s="3" t="s">
        <v>45</v>
      </c>
    </row>
    <row r="20" spans="19:19">
      <c r="S20" s="6"/>
    </row>
    <row r="21" spans="19:19">
      <c r="S21" s="6"/>
    </row>
    <row r="22" spans="19:19">
      <c r="S22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2025-12-24T04:41:10Z</dcterms:created>
  <dcterms:modified xsi:type="dcterms:W3CDTF">2025-12-24T04:55:21Z</dcterms:modified>
</cp:coreProperties>
</file>