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<sst xmlns="http://schemas.openxmlformats.org/spreadsheetml/2006/main" count="52" uniqueCount="52">
  <si>
    <t>Date Type:</t>
  </si>
  <si>
    <t>Shipped Date</t>
  </si>
  <si>
    <t>Start Date:</t>
  </si>
  <si>
    <t>01/01/2026</t>
  </si>
  <si>
    <t>End Date:</t>
  </si>
  <si>
    <t>06/30/2026</t>
  </si>
  <si>
    <t>Report Run Date:</t>
  </si>
  <si>
    <t>07/06/2026</t>
  </si>
  <si>
    <t>Division</t>
  </si>
  <si>
    <t>Current And Future Inventory</t>
  </si>
  <si>
    <t>Current And History Sales Comparison</t>
  </si>
  <si>
    <t>ASHFURNDS</t>
  </si>
  <si>
    <t>ZOLA</t>
  </si>
  <si>
    <t>ROOMECOM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</si>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</sst>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A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15</v>
      </c>
      <c r="K3" s="4" t="s">
        <v>15</v>
      </c>
      <c r="L3" s="4" t="s">
        <v>15</v>
      </c>
      <c r="M3" s="4" t="s">
        <v>15</v>
      </c>
      <c r="N3" s="4" t="s">
        <v>16</v>
      </c>
      <c r="O3" s="4" t="s">
        <v>16</v>
      </c>
      <c r="P3" s="4" t="s">
        <v>16</v>
      </c>
      <c r="Q3" s="4" t="s">
        <v>16</v>
      </c>
      <c r="R3" s="4" t="s">
        <v>17</v>
      </c>
      <c r="S3" s="4" t="s">
        <v>18</v>
      </c>
      <c r="T3" s="4" t="s">
        <v>19</v>
      </c>
      <c r="U3" s="4" t="s">
        <v>20</v>
      </c>
      <c r="V3" s="4" t="s">
        <v>15</v>
      </c>
      <c r="W3" s="4" t="s">
        <v>15</v>
      </c>
      <c r="X3" s="4" t="s">
        <v>15</v>
      </c>
      <c r="Y3" s="4" t="s">
        <v>16</v>
      </c>
      <c r="Z3" s="4" t="s">
        <v>16</v>
      </c>
      <c r="AA3" s="4" t="s">
        <v>16</v>
      </c>
      <c r="AB3" s="4" t="s">
        <v>17</v>
      </c>
      <c r="AC3" s="4" t="s">
        <v>18</v>
      </c>
      <c r="AD3" s="4" t="s">
        <v>15</v>
      </c>
      <c r="AE3" s="4" t="s">
        <v>15</v>
      </c>
      <c r="AF3" s="4" t="s">
        <v>15</v>
      </c>
      <c r="AG3" s="4" t="s">
        <v>16</v>
      </c>
      <c r="AH3" s="4" t="s">
        <v>16</v>
      </c>
      <c r="AI3" s="4" t="s">
        <v>16</v>
      </c>
      <c r="AJ3" s="4" t="s">
        <v>17</v>
      </c>
      <c r="AK3" s="4" t="s">
        <v>18</v>
      </c>
      <c r="AL3" s="4" t="s">
        <v>15</v>
      </c>
      <c r="AM3" s="4" t="s">
        <v>15</v>
      </c>
      <c r="AN3" s="4" t="s">
        <v>15</v>
      </c>
      <c r="AO3" s="4" t="s">
        <v>16</v>
      </c>
      <c r="AP3" s="4" t="s">
        <v>16</v>
      </c>
      <c r="AQ3" s="4" t="s">
        <v>16</v>
      </c>
      <c r="AR3" s="4" t="s">
        <v>17</v>
      </c>
      <c r="AS3" s="4" t="s">
        <v>18</v>
      </c>
      <c r="AT3" s="4" t="s">
        <v>15</v>
      </c>
      <c r="AU3" s="4" t="s">
        <v>15</v>
      </c>
      <c r="AV3" s="4" t="s">
        <v>15</v>
      </c>
      <c r="AW3" s="4" t="s">
        <v>16</v>
      </c>
      <c r="AX3" s="4" t="s">
        <v>16</v>
      </c>
      <c r="AY3" s="4" t="s">
        <v>16</v>
      </c>
      <c r="AZ3" s="4" t="s">
        <v>17</v>
      </c>
      <c r="BA3" s="4" t="s">
        <v>18</v>
      </c>
    </row>
    <row r="4">
      <c r="A4" s="4" t="s">
        <v>8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 t="s">
        <v>31</v>
      </c>
      <c r="M4" s="4" t="s">
        <v>32</v>
      </c>
      <c r="N4" s="4" t="s">
        <v>29</v>
      </c>
      <c r="O4" s="4" t="s">
        <v>30</v>
      </c>
      <c r="P4" s="4" t="s">
        <v>31</v>
      </c>
      <c r="Q4" s="4" t="s">
        <v>32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33</v>
      </c>
      <c r="W4" s="4" t="s">
        <v>34</v>
      </c>
      <c r="X4" s="4" t="s">
        <v>31</v>
      </c>
      <c r="Y4" s="4" t="s">
        <v>33</v>
      </c>
      <c r="Z4" s="4" t="s">
        <v>34</v>
      </c>
      <c r="AA4" s="4" t="s">
        <v>31</v>
      </c>
      <c r="AB4" s="4" t="s">
        <v>17</v>
      </c>
      <c r="AC4" s="4" t="s">
        <v>18</v>
      </c>
      <c r="AD4" s="4" t="s">
        <v>33</v>
      </c>
      <c r="AE4" s="4" t="s">
        <v>34</v>
      </c>
      <c r="AF4" s="4" t="s">
        <v>31</v>
      </c>
      <c r="AG4" s="4" t="s">
        <v>33</v>
      </c>
      <c r="AH4" s="4" t="s">
        <v>34</v>
      </c>
      <c r="AI4" s="4" t="s">
        <v>31</v>
      </c>
      <c r="AJ4" s="4" t="s">
        <v>17</v>
      </c>
      <c r="AK4" s="4" t="s">
        <v>18</v>
      </c>
      <c r="AL4" s="4" t="s">
        <v>33</v>
      </c>
      <c r="AM4" s="4" t="s">
        <v>34</v>
      </c>
      <c r="AN4" s="4" t="s">
        <v>31</v>
      </c>
      <c r="AO4" s="4" t="s">
        <v>33</v>
      </c>
      <c r="AP4" s="4" t="s">
        <v>34</v>
      </c>
      <c r="AQ4" s="4" t="s">
        <v>31</v>
      </c>
      <c r="AR4" s="4" t="s">
        <v>17</v>
      </c>
      <c r="AS4" s="4" t="s">
        <v>18</v>
      </c>
      <c r="AT4" s="4" t="s">
        <v>33</v>
      </c>
      <c r="AU4" s="4" t="s">
        <v>34</v>
      </c>
      <c r="AV4" s="4" t="s">
        <v>31</v>
      </c>
      <c r="AW4" s="4" t="s">
        <v>33</v>
      </c>
      <c r="AX4" s="4" t="s">
        <v>34</v>
      </c>
      <c r="AY4" s="4" t="s">
        <v>31</v>
      </c>
      <c r="AZ4" s="4" t="s">
        <v>17</v>
      </c>
      <c r="BA4" s="4" t="s">
        <v>18</v>
      </c>
    </row>
    <row r="5">
      <c r="A5" s="10" t="s">
        <v>35</v>
      </c>
      <c r="B5" s="11">
        <v>518504</v>
      </c>
      <c r="C5" s="11">
        <f>=ROUNDDOWN(23.7771704239045,0)</f>
      </c>
      <c r="D5" s="11">
        <v>321500</v>
      </c>
      <c r="E5" s="12">
        <v>0.8694</v>
      </c>
      <c r="F5" s="11">
        <v>7499</v>
      </c>
      <c r="G5" s="11">
        <f>=ROUNDDOWN(25.7167352537723,0)</f>
      </c>
      <c r="H5" s="11">
        <v>220</v>
      </c>
      <c r="I5" s="12">
        <v>0.6576</v>
      </c>
      <c r="J5" s="11">
        <v>5785</v>
      </c>
      <c r="K5" s="13">
        <v>380300.24</v>
      </c>
      <c r="L5" s="11">
        <v>2118</v>
      </c>
      <c r="M5" s="14">
        <v>179.56</v>
      </c>
      <c r="N5" s="11">
        <v>11320</v>
      </c>
      <c r="O5" s="13">
        <v>751396.49</v>
      </c>
      <c r="P5" s="11">
        <v>2118</v>
      </c>
      <c r="Q5" s="14">
        <v>354.77</v>
      </c>
      <c r="R5" s="12">
        <v>-0.489</v>
      </c>
      <c r="S5" s="12">
        <v>-0.4939</v>
      </c>
      <c r="T5" s="12"/>
      <c r="U5" s="12">
        <v>-0.4939</v>
      </c>
      <c r="V5" s="11">
        <v>4695</v>
      </c>
      <c r="W5" s="13">
        <v>303292.82</v>
      </c>
      <c r="X5" s="11">
        <v>693</v>
      </c>
      <c r="Y5" s="11">
        <v>9008</v>
      </c>
      <c r="Z5" s="13">
        <v>581758.12</v>
      </c>
      <c r="AA5" s="11">
        <v>693</v>
      </c>
      <c r="AB5" s="12">
        <v>-0.4788</v>
      </c>
      <c r="AC5" s="12">
        <v>-0.4787</v>
      </c>
      <c r="AD5" s="11">
        <v>290</v>
      </c>
      <c r="AE5" s="13">
        <v>19798.5</v>
      </c>
      <c r="AF5" s="11">
        <v>166</v>
      </c>
      <c r="AG5" s="11">
        <v>619</v>
      </c>
      <c r="AH5" s="13">
        <v>43218.14</v>
      </c>
      <c r="AI5" s="11">
        <v>166</v>
      </c>
      <c r="AJ5" s="12">
        <v>-0.5315</v>
      </c>
      <c r="AK5" s="12">
        <v>-0.5419</v>
      </c>
      <c r="AL5" s="11">
        <v>720</v>
      </c>
      <c r="AM5" s="13">
        <v>50193.82</v>
      </c>
      <c r="AN5" s="11">
        <v>518</v>
      </c>
      <c r="AO5" s="11">
        <v>1548</v>
      </c>
      <c r="AP5" s="13">
        <v>112193</v>
      </c>
      <c r="AQ5" s="11">
        <v>518</v>
      </c>
      <c r="AR5" s="12">
        <v>-0.5349</v>
      </c>
      <c r="AS5" s="12">
        <v>-0.5526</v>
      </c>
      <c r="AT5" s="11">
        <v>80</v>
      </c>
      <c r="AU5" s="13">
        <v>7015.1</v>
      </c>
      <c r="AV5" s="11">
        <v>169</v>
      </c>
      <c r="AW5" s="11">
        <v>145</v>
      </c>
      <c r="AX5" s="13">
        <v>14227.23</v>
      </c>
      <c r="AY5" s="11">
        <v>169</v>
      </c>
      <c r="AZ5" s="12">
        <v>-0.4483</v>
      </c>
      <c r="BA5" s="12">
        <v>-0.5069</v>
      </c>
    </row>
    <row r="6">
      <c r="A6" s="10" t="s">
        <v>36</v>
      </c>
      <c r="B6" s="11">
        <v>168</v>
      </c>
      <c r="C6" s="11">
        <f>=ROUNDDOWN({0},0)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12</v>
      </c>
      <c r="M6" s="14"/>
      <c r="N6" s="11"/>
      <c r="O6" s="13"/>
      <c r="P6" s="11">
        <v>12</v>
      </c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</row>
    <row r="7">
      <c r="A7" s="10" t="s">
        <v>37</v>
      </c>
      <c r="B7" s="11">
        <v>31198</v>
      </c>
      <c r="C7" s="11">
        <f>=ROUNDDOWN(26.6854845607732,0)</f>
      </c>
      <c r="D7" s="11">
        <v>22236</v>
      </c>
      <c r="E7" s="12">
        <v>0.9257</v>
      </c>
      <c r="F7" s="11"/>
      <c r="G7" s="11">
        <f>=ROUNDDOWN({0},0)</f>
      </c>
      <c r="H7" s="11"/>
      <c r="I7" s="12"/>
      <c r="J7" s="11">
        <v>1215</v>
      </c>
      <c r="K7" s="13">
        <v>66527.32</v>
      </c>
      <c r="L7" s="11">
        <v>61</v>
      </c>
      <c r="M7" s="14">
        <v>1090.61</v>
      </c>
      <c r="N7" s="11">
        <v>2324</v>
      </c>
      <c r="O7" s="13">
        <v>127418.01</v>
      </c>
      <c r="P7" s="11">
        <v>61</v>
      </c>
      <c r="Q7" s="14">
        <v>2088.82</v>
      </c>
      <c r="R7" s="12">
        <v>-0.4772</v>
      </c>
      <c r="S7" s="12">
        <v>-0.4779</v>
      </c>
      <c r="T7" s="12"/>
      <c r="U7" s="12">
        <v>-0.4779</v>
      </c>
      <c r="V7" s="11">
        <v>461</v>
      </c>
      <c r="W7" s="13">
        <v>27018.15</v>
      </c>
      <c r="X7" s="11">
        <v>37</v>
      </c>
      <c r="Y7" s="11">
        <v>756</v>
      </c>
      <c r="Z7" s="13">
        <v>42990.42</v>
      </c>
      <c r="AA7" s="11">
        <v>37</v>
      </c>
      <c r="AB7" s="12">
        <v>-0.3902</v>
      </c>
      <c r="AC7" s="12">
        <v>-0.3715</v>
      </c>
      <c r="AD7" s="11">
        <v>121</v>
      </c>
      <c r="AE7" s="13">
        <v>6004.73</v>
      </c>
      <c r="AF7" s="11">
        <v>18</v>
      </c>
      <c r="AG7" s="11">
        <v>341</v>
      </c>
      <c r="AH7" s="13">
        <v>16044.06</v>
      </c>
      <c r="AI7" s="11">
        <v>18</v>
      </c>
      <c r="AJ7" s="12">
        <v>-0.6452</v>
      </c>
      <c r="AK7" s="12">
        <v>-0.6257</v>
      </c>
      <c r="AL7" s="11">
        <v>248</v>
      </c>
      <c r="AM7" s="13">
        <v>10671.03</v>
      </c>
      <c r="AN7" s="11">
        <v>47</v>
      </c>
      <c r="AO7" s="11">
        <v>590</v>
      </c>
      <c r="AP7" s="13">
        <v>25219.67</v>
      </c>
      <c r="AQ7" s="11">
        <v>47</v>
      </c>
      <c r="AR7" s="12">
        <v>-0.5797</v>
      </c>
      <c r="AS7" s="12">
        <v>-0.5769</v>
      </c>
      <c r="AT7" s="11">
        <v>385</v>
      </c>
      <c r="AU7" s="13">
        <v>22833.41</v>
      </c>
      <c r="AV7" s="11">
        <v>50</v>
      </c>
      <c r="AW7" s="11">
        <v>637</v>
      </c>
      <c r="AX7" s="13">
        <v>43163.86</v>
      </c>
      <c r="AY7" s="11">
        <v>50</v>
      </c>
      <c r="AZ7" s="12">
        <v>-0.3956</v>
      </c>
      <c r="BA7" s="12">
        <v>-0.471</v>
      </c>
    </row>
    <row r="8">
      <c r="A8" s="10" t="s">
        <v>38</v>
      </c>
      <c r="B8" s="11">
        <v>101456</v>
      </c>
      <c r="C8" s="11">
        <f>=ROUNDDOWN(15.3152690769115,0)</f>
      </c>
      <c r="D8" s="11">
        <v>87034</v>
      </c>
      <c r="E8" s="12">
        <v>0.9688</v>
      </c>
      <c r="F8" s="11"/>
      <c r="G8" s="11">
        <f>=ROUNDDOWN({0},0)</f>
      </c>
      <c r="H8" s="11"/>
      <c r="I8" s="12"/>
      <c r="J8" s="11">
        <v>390</v>
      </c>
      <c r="K8" s="13">
        <v>19366.79</v>
      </c>
      <c r="L8" s="11">
        <v>254</v>
      </c>
      <c r="M8" s="14">
        <v>76.25</v>
      </c>
      <c r="N8" s="11">
        <v>849</v>
      </c>
      <c r="O8" s="13">
        <v>44137.3</v>
      </c>
      <c r="P8" s="11">
        <v>254</v>
      </c>
      <c r="Q8" s="14">
        <v>173.77</v>
      </c>
      <c r="R8" s="12">
        <v>-0.5406</v>
      </c>
      <c r="S8" s="12">
        <v>-0.5612</v>
      </c>
      <c r="T8" s="12"/>
      <c r="U8" s="12">
        <v>-0.5612</v>
      </c>
      <c r="V8" s="11"/>
      <c r="W8" s="13"/>
      <c r="X8" s="11"/>
      <c r="Y8" s="11"/>
      <c r="Z8" s="13"/>
      <c r="AA8" s="11"/>
      <c r="AB8" s="12"/>
      <c r="AC8" s="12"/>
      <c r="AD8" s="11">
        <v>390</v>
      </c>
      <c r="AE8" s="13">
        <v>19366.79</v>
      </c>
      <c r="AF8" s="11">
        <v>63</v>
      </c>
      <c r="AG8" s="11">
        <v>849</v>
      </c>
      <c r="AH8" s="13">
        <v>44137.3</v>
      </c>
      <c r="AI8" s="11">
        <v>63</v>
      </c>
      <c r="AJ8" s="12">
        <v>-0.5406</v>
      </c>
      <c r="AK8" s="12">
        <v>-0.5612</v>
      </c>
      <c r="AL8" s="11"/>
      <c r="AM8" s="13"/>
      <c r="AN8" s="11"/>
      <c r="AO8" s="11"/>
      <c r="AP8" s="13"/>
      <c r="AQ8" s="11"/>
      <c r="AR8" s="12"/>
      <c r="AS8" s="12"/>
      <c r="AT8" s="11"/>
      <c r="AU8" s="13"/>
      <c r="AV8" s="11"/>
      <c r="AW8" s="11"/>
      <c r="AX8" s="13"/>
      <c r="AY8" s="11"/>
      <c r="AZ8" s="12"/>
      <c r="BA8" s="12"/>
    </row>
    <row r="9">
      <c r="A9" s="10" t="s">
        <v>39</v>
      </c>
      <c r="B9" s="11">
        <v>259184</v>
      </c>
      <c r="C9" s="11">
        <f>=ROUNDDOWN(24.3082232893157,0)</f>
      </c>
      <c r="D9" s="11">
        <v>172750</v>
      </c>
      <c r="E9" s="12">
        <v>0.9377</v>
      </c>
      <c r="F9" s="11"/>
      <c r="G9" s="11">
        <f>=ROUNDDOWN({0},0)</f>
      </c>
      <c r="H9" s="11"/>
      <c r="I9" s="12"/>
      <c r="J9" s="11">
        <v>622</v>
      </c>
      <c r="K9" s="13">
        <v>13290.65</v>
      </c>
      <c r="L9" s="11">
        <v>421</v>
      </c>
      <c r="M9" s="14">
        <v>31.57</v>
      </c>
      <c r="N9" s="11">
        <v>1345</v>
      </c>
      <c r="O9" s="13">
        <v>29363.77</v>
      </c>
      <c r="P9" s="11">
        <v>421</v>
      </c>
      <c r="Q9" s="14">
        <v>69.75</v>
      </c>
      <c r="R9" s="12">
        <v>-0.5375</v>
      </c>
      <c r="S9" s="12">
        <v>-0.5474</v>
      </c>
      <c r="T9" s="12"/>
      <c r="U9" s="12">
        <v>-0.5474</v>
      </c>
      <c r="V9" s="11"/>
      <c r="W9" s="13"/>
      <c r="X9" s="11">
        <v>2</v>
      </c>
      <c r="Y9" s="11"/>
      <c r="Z9" s="13"/>
      <c r="AA9" s="11">
        <v>2</v>
      </c>
      <c r="AB9" s="12"/>
      <c r="AC9" s="12"/>
      <c r="AD9" s="11">
        <v>622</v>
      </c>
      <c r="AE9" s="13">
        <v>13290.65</v>
      </c>
      <c r="AF9" s="11">
        <v>76</v>
      </c>
      <c r="AG9" s="11">
        <v>1345</v>
      </c>
      <c r="AH9" s="13">
        <v>29363.77</v>
      </c>
      <c r="AI9" s="11">
        <v>76</v>
      </c>
      <c r="AJ9" s="12">
        <v>-0.5375</v>
      </c>
      <c r="AK9" s="12">
        <v>-0.5474</v>
      </c>
      <c r="AL9" s="11"/>
      <c r="AM9" s="13"/>
      <c r="AN9" s="11"/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</row>
    <row r="10">
      <c r="A10" s="10" t="s">
        <v>40</v>
      </c>
      <c r="B10" s="11">
        <v>383992</v>
      </c>
      <c r="C10" s="11">
        <f>=ROUNDDOWN(22.8319320735869,0)</f>
      </c>
      <c r="D10" s="11">
        <v>415882</v>
      </c>
      <c r="E10" s="12">
        <v>0.8644</v>
      </c>
      <c r="F10" s="11"/>
      <c r="G10" s="11">
        <f>=ROUNDDOWN({0},0)</f>
      </c>
      <c r="H10" s="11"/>
      <c r="I10" s="12"/>
      <c r="J10" s="11">
        <v>4158</v>
      </c>
      <c r="K10" s="13">
        <v>180247.44</v>
      </c>
      <c r="L10" s="11">
        <v>988</v>
      </c>
      <c r="M10" s="14">
        <v>182.44</v>
      </c>
      <c r="N10" s="11">
        <v>8165</v>
      </c>
      <c r="O10" s="13">
        <v>358085.81</v>
      </c>
      <c r="P10" s="11">
        <v>988</v>
      </c>
      <c r="Q10" s="14">
        <v>362.44</v>
      </c>
      <c r="R10" s="12">
        <v>-0.4908</v>
      </c>
      <c r="S10" s="12">
        <v>-0.4966</v>
      </c>
      <c r="T10" s="12"/>
      <c r="U10" s="12">
        <v>-0.4966</v>
      </c>
      <c r="V10" s="11">
        <v>2686</v>
      </c>
      <c r="W10" s="13">
        <v>103660.64</v>
      </c>
      <c r="X10" s="11">
        <v>363</v>
      </c>
      <c r="Y10" s="11">
        <v>5018</v>
      </c>
      <c r="Z10" s="13">
        <v>200292.12</v>
      </c>
      <c r="AA10" s="11">
        <v>363</v>
      </c>
      <c r="AB10" s="12">
        <v>-0.4647</v>
      </c>
      <c r="AC10" s="12">
        <v>-0.4825</v>
      </c>
      <c r="AD10" s="11">
        <v>1440</v>
      </c>
      <c r="AE10" s="13">
        <v>75491.36</v>
      </c>
      <c r="AF10" s="11">
        <v>96</v>
      </c>
      <c r="AG10" s="11">
        <v>3066</v>
      </c>
      <c r="AH10" s="13">
        <v>155152.5</v>
      </c>
      <c r="AI10" s="11">
        <v>96</v>
      </c>
      <c r="AJ10" s="12">
        <v>-0.5303</v>
      </c>
      <c r="AK10" s="12">
        <v>-0.5134</v>
      </c>
      <c r="AL10" s="11">
        <v>32</v>
      </c>
      <c r="AM10" s="13">
        <v>1095.44</v>
      </c>
      <c r="AN10" s="11">
        <v>20</v>
      </c>
      <c r="AO10" s="11">
        <v>81</v>
      </c>
      <c r="AP10" s="13">
        <v>2641.19</v>
      </c>
      <c r="AQ10" s="11">
        <v>20</v>
      </c>
      <c r="AR10" s="12">
        <v>-0.6049</v>
      </c>
      <c r="AS10" s="12">
        <v>-0.5852</v>
      </c>
      <c r="AT10" s="11"/>
      <c r="AU10" s="13"/>
      <c r="AV10" s="11"/>
      <c r="AW10" s="11"/>
      <c r="AX10" s="13"/>
      <c r="AY10" s="11"/>
      <c r="AZ10" s="12"/>
      <c r="BA10" s="12"/>
    </row>
    <row r="11">
      <c r="A11" s="10" t="s">
        <v>41</v>
      </c>
      <c r="B11" s="11">
        <v>2452</v>
      </c>
      <c r="C11" s="11">
        <f>=ROUNDDOWN(55.8542141230068,0)</f>
      </c>
      <c r="D11" s="11"/>
      <c r="E11" s="12">
        <v>0.2251</v>
      </c>
      <c r="F11" s="11"/>
      <c r="G11" s="11">
        <f>=ROUNDDOWN({0},0)</f>
      </c>
      <c r="H11" s="11"/>
      <c r="I11" s="12"/>
      <c r="J11" s="11"/>
      <c r="K11" s="13"/>
      <c r="L11" s="11">
        <v>49</v>
      </c>
      <c r="M11" s="14"/>
      <c r="N11" s="11"/>
      <c r="O11" s="13"/>
      <c r="P11" s="11">
        <v>49</v>
      </c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>
        <v>10</v>
      </c>
      <c r="AO11" s="11"/>
      <c r="AP11" s="13"/>
      <c r="AQ11" s="11">
        <v>10</v>
      </c>
      <c r="AR11" s="12"/>
      <c r="AS11" s="12"/>
      <c r="AT11" s="11"/>
      <c r="AU11" s="13"/>
      <c r="AV11" s="11"/>
      <c r="AW11" s="11"/>
      <c r="AX11" s="13"/>
      <c r="AY11" s="11"/>
      <c r="AZ11" s="12"/>
      <c r="BA11" s="12"/>
    </row>
    <row r="12">
      <c r="A12" s="10" t="s">
        <v>42</v>
      </c>
      <c r="B12" s="11">
        <v>62341</v>
      </c>
      <c r="C12" s="11">
        <f>=ROUNDDOWN(12.3881724062556,0)</f>
      </c>
      <c r="D12" s="11">
        <v>127150</v>
      </c>
      <c r="E12" s="12">
        <v>0.879</v>
      </c>
      <c r="F12" s="11"/>
      <c r="G12" s="11">
        <f>=ROUNDDOWN({0},0)</f>
      </c>
      <c r="H12" s="11">
        <v>7846</v>
      </c>
      <c r="I12" s="12">
        <v>0.3164</v>
      </c>
      <c r="J12" s="11">
        <v>13184</v>
      </c>
      <c r="K12" s="13">
        <v>2489409.49</v>
      </c>
      <c r="L12" s="11">
        <v>346</v>
      </c>
      <c r="M12" s="14">
        <v>7194.83</v>
      </c>
      <c r="N12" s="11">
        <v>26639</v>
      </c>
      <c r="O12" s="13">
        <v>4961934.74</v>
      </c>
      <c r="P12" s="11">
        <v>346</v>
      </c>
      <c r="Q12" s="14">
        <v>14340.85</v>
      </c>
      <c r="R12" s="12">
        <v>-0.5051</v>
      </c>
      <c r="S12" s="12">
        <v>-0.4983</v>
      </c>
      <c r="T12" s="12"/>
      <c r="U12" s="12">
        <v>-0.4983</v>
      </c>
      <c r="V12" s="11">
        <v>11451</v>
      </c>
      <c r="W12" s="13">
        <v>2230613.36</v>
      </c>
      <c r="X12" s="11">
        <v>154</v>
      </c>
      <c r="Y12" s="11">
        <v>23046</v>
      </c>
      <c r="Z12" s="13">
        <v>4455648.58</v>
      </c>
      <c r="AA12" s="11">
        <v>154</v>
      </c>
      <c r="AB12" s="12">
        <v>-0.5031</v>
      </c>
      <c r="AC12" s="12">
        <v>-0.4994</v>
      </c>
      <c r="AD12" s="11">
        <v>282</v>
      </c>
      <c r="AE12" s="13">
        <v>34984.99</v>
      </c>
      <c r="AF12" s="11">
        <v>102</v>
      </c>
      <c r="AG12" s="11">
        <v>694</v>
      </c>
      <c r="AH12" s="13">
        <v>84787.91</v>
      </c>
      <c r="AI12" s="11">
        <v>102</v>
      </c>
      <c r="AJ12" s="12">
        <v>-0.5937</v>
      </c>
      <c r="AK12" s="12">
        <v>-0.5874</v>
      </c>
      <c r="AL12" s="11">
        <v>930</v>
      </c>
      <c r="AM12" s="13">
        <v>130805.49</v>
      </c>
      <c r="AN12" s="11">
        <v>199</v>
      </c>
      <c r="AO12" s="11">
        <v>1999</v>
      </c>
      <c r="AP12" s="13">
        <v>268394.37</v>
      </c>
      <c r="AQ12" s="11">
        <v>199</v>
      </c>
      <c r="AR12" s="12">
        <v>-0.5348</v>
      </c>
      <c r="AS12" s="12">
        <v>-0.5126</v>
      </c>
      <c r="AT12" s="11">
        <v>521</v>
      </c>
      <c r="AU12" s="13">
        <v>93005.65</v>
      </c>
      <c r="AV12" s="11">
        <v>232</v>
      </c>
      <c r="AW12" s="11">
        <v>900</v>
      </c>
      <c r="AX12" s="13">
        <v>153103.88</v>
      </c>
      <c r="AY12" s="11">
        <v>232</v>
      </c>
      <c r="AZ12" s="12">
        <v>-0.4211</v>
      </c>
      <c r="BA12" s="12">
        <v>-0.3925</v>
      </c>
    </row>
    <row r="13">
      <c r="A13" s="10" t="s">
        <v>43</v>
      </c>
      <c r="B13" s="11">
        <v>28395</v>
      </c>
      <c r="C13" s="11">
        <f>=ROUNDDOWN(38.0426045016077,0)</f>
      </c>
      <c r="D13" s="11">
        <v>13577</v>
      </c>
      <c r="E13" s="12">
        <v>0.9594</v>
      </c>
      <c r="F13" s="11"/>
      <c r="G13" s="11">
        <f>=ROUNDDOWN({0},0)</f>
      </c>
      <c r="H13" s="11"/>
      <c r="I13" s="12"/>
      <c r="J13" s="11">
        <v>46</v>
      </c>
      <c r="K13" s="13">
        <v>4686.26</v>
      </c>
      <c r="L13" s="11">
        <v>260</v>
      </c>
      <c r="M13" s="14">
        <v>18.02</v>
      </c>
      <c r="N13" s="11">
        <v>94</v>
      </c>
      <c r="O13" s="13">
        <v>9844.98</v>
      </c>
      <c r="P13" s="11">
        <v>260</v>
      </c>
      <c r="Q13" s="14">
        <v>37.87</v>
      </c>
      <c r="R13" s="12">
        <v>-0.5106</v>
      </c>
      <c r="S13" s="12">
        <v>-0.524</v>
      </c>
      <c r="T13" s="12"/>
      <c r="U13" s="12">
        <v>-0.5242</v>
      </c>
      <c r="V13" s="11">
        <v>8</v>
      </c>
      <c r="W13" s="13">
        <v>891.36</v>
      </c>
      <c r="X13" s="11">
        <v>18</v>
      </c>
      <c r="Y13" s="11">
        <v>19</v>
      </c>
      <c r="Z13" s="13">
        <v>2126.67</v>
      </c>
      <c r="AA13" s="11">
        <v>18</v>
      </c>
      <c r="AB13" s="12">
        <v>-0.5789</v>
      </c>
      <c r="AC13" s="12">
        <v>-0.5809</v>
      </c>
      <c r="AD13" s="11">
        <v>1</v>
      </c>
      <c r="AE13" s="13">
        <v>122.56</v>
      </c>
      <c r="AF13" s="11">
        <v>107</v>
      </c>
      <c r="AG13" s="11">
        <v>1</v>
      </c>
      <c r="AH13" s="13">
        <v>122.56</v>
      </c>
      <c r="AI13" s="11">
        <v>107</v>
      </c>
      <c r="AJ13" s="12"/>
      <c r="AK13" s="12"/>
      <c r="AL13" s="11">
        <v>37</v>
      </c>
      <c r="AM13" s="13">
        <v>3672.34</v>
      </c>
      <c r="AN13" s="11">
        <v>40</v>
      </c>
      <c r="AO13" s="11">
        <v>74</v>
      </c>
      <c r="AP13" s="13">
        <v>7595.75</v>
      </c>
      <c r="AQ13" s="11">
        <v>40</v>
      </c>
      <c r="AR13" s="12">
        <v>-0.5</v>
      </c>
      <c r="AS13" s="12">
        <v>-0.5165</v>
      </c>
      <c r="AT13" s="11"/>
      <c r="AU13" s="13"/>
      <c r="AV13" s="11"/>
      <c r="AW13" s="11"/>
      <c r="AX13" s="13"/>
      <c r="AY13" s="11"/>
      <c r="AZ13" s="12"/>
      <c r="BA13" s="12"/>
    </row>
    <row r="14">
      <c r="A14" s="10" t="s">
        <v>44</v>
      </c>
      <c r="B14" s="11">
        <v>8923</v>
      </c>
      <c r="C14" s="11">
        <f>=ROUNDDOWN(14.4455237170147,0)</f>
      </c>
      <c r="D14" s="11">
        <v>11561</v>
      </c>
      <c r="E14" s="12">
        <v>0.911</v>
      </c>
      <c r="F14" s="11"/>
      <c r="G14" s="11">
        <f>=ROUNDDOWN({0},0)</f>
      </c>
      <c r="H14" s="11"/>
      <c r="I14" s="12"/>
      <c r="J14" s="11">
        <v>1422</v>
      </c>
      <c r="K14" s="13">
        <v>110213.54</v>
      </c>
      <c r="L14" s="11">
        <v>47</v>
      </c>
      <c r="M14" s="14">
        <v>2344.97</v>
      </c>
      <c r="N14" s="11">
        <v>2250</v>
      </c>
      <c r="O14" s="13">
        <v>168496.58</v>
      </c>
      <c r="P14" s="11">
        <v>47</v>
      </c>
      <c r="Q14" s="14">
        <v>3585.03</v>
      </c>
      <c r="R14" s="12">
        <v>-0.368</v>
      </c>
      <c r="S14" s="12">
        <v>-0.3459</v>
      </c>
      <c r="T14" s="12"/>
      <c r="U14" s="12">
        <v>-0.3459</v>
      </c>
      <c r="V14" s="11">
        <v>659</v>
      </c>
      <c r="W14" s="13">
        <v>59063.71</v>
      </c>
      <c r="X14" s="11">
        <v>34</v>
      </c>
      <c r="Y14" s="11">
        <v>863</v>
      </c>
      <c r="Z14" s="13">
        <v>73788.96</v>
      </c>
      <c r="AA14" s="11">
        <v>34</v>
      </c>
      <c r="AB14" s="12">
        <v>-0.2364</v>
      </c>
      <c r="AC14" s="12">
        <v>-0.1996</v>
      </c>
      <c r="AD14" s="11">
        <v>278</v>
      </c>
      <c r="AE14" s="13">
        <v>17498.91</v>
      </c>
      <c r="AF14" s="11">
        <v>19</v>
      </c>
      <c r="AG14" s="11">
        <v>558</v>
      </c>
      <c r="AH14" s="13">
        <v>35283.98</v>
      </c>
      <c r="AI14" s="11">
        <v>19</v>
      </c>
      <c r="AJ14" s="12">
        <v>-0.5018</v>
      </c>
      <c r="AK14" s="12">
        <v>-0.5041</v>
      </c>
      <c r="AL14" s="11">
        <v>149</v>
      </c>
      <c r="AM14" s="13">
        <v>10182.02</v>
      </c>
      <c r="AN14" s="11">
        <v>40</v>
      </c>
      <c r="AO14" s="11">
        <v>371</v>
      </c>
      <c r="AP14" s="13">
        <v>24648.96</v>
      </c>
      <c r="AQ14" s="11">
        <v>40</v>
      </c>
      <c r="AR14" s="12">
        <v>-0.5984</v>
      </c>
      <c r="AS14" s="12">
        <v>-0.5869</v>
      </c>
      <c r="AT14" s="11">
        <v>336</v>
      </c>
      <c r="AU14" s="13">
        <v>23468.9</v>
      </c>
      <c r="AV14" s="11">
        <v>36</v>
      </c>
      <c r="AW14" s="11">
        <v>458</v>
      </c>
      <c r="AX14" s="13">
        <v>34774.68</v>
      </c>
      <c r="AY14" s="11">
        <v>36</v>
      </c>
      <c r="AZ14" s="12">
        <v>-0.2664</v>
      </c>
      <c r="BA14" s="12">
        <v>-0.3251</v>
      </c>
    </row>
    <row r="15">
      <c r="A15" s="10" t="s">
        <v>45</v>
      </c>
      <c r="B15" s="11">
        <v>11774</v>
      </c>
      <c r="C15" s="11">
        <f>=ROUNDDOWN(13.3295596060229,0)</f>
      </c>
      <c r="D15" s="11"/>
      <c r="E15" s="12">
        <v>0.9945</v>
      </c>
      <c r="F15" s="11"/>
      <c r="G15" s="11">
        <f>=ROUNDDOWN({0},0)</f>
      </c>
      <c r="H15" s="11"/>
      <c r="I15" s="12"/>
      <c r="J15" s="11"/>
      <c r="K15" s="13"/>
      <c r="L15" s="11">
        <v>13</v>
      </c>
      <c r="M15" s="14"/>
      <c r="N15" s="11"/>
      <c r="O15" s="13"/>
      <c r="P15" s="11">
        <v>13</v>
      </c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</row>
    <row r="16">
      <c r="A16" s="10" t="s">
        <v>46</v>
      </c>
      <c r="B16" s="11">
        <v>17877</v>
      </c>
      <c r="C16" s="11">
        <f>=ROUNDDOWN(45.7797695262484,0)</f>
      </c>
      <c r="D16" s="11">
        <v>4500</v>
      </c>
      <c r="E16" s="12">
        <v>0.8398</v>
      </c>
      <c r="F16" s="11"/>
      <c r="G16" s="11">
        <f>=ROUNDDOWN({0},0)</f>
      </c>
      <c r="H16" s="11"/>
      <c r="I16" s="12"/>
      <c r="J16" s="11"/>
      <c r="K16" s="13"/>
      <c r="L16" s="11">
        <v>25</v>
      </c>
      <c r="M16" s="14"/>
      <c r="N16" s="11"/>
      <c r="O16" s="13"/>
      <c r="P16" s="11">
        <v>25</v>
      </c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</row>
    <row r="17">
      <c r="A17" s="10" t="s">
        <v>47</v>
      </c>
      <c r="B17" s="11">
        <v>51</v>
      </c>
      <c r="C17" s="11">
        <f>=ROUNDDOWN(6.375,0)</f>
      </c>
      <c r="D17" s="11"/>
      <c r="E17" s="12"/>
      <c r="F17" s="11"/>
      <c r="G17" s="11">
        <f>=ROUNDDOWN({0},0)</f>
      </c>
      <c r="H17" s="11"/>
      <c r="I17" s="12"/>
      <c r="J17" s="11"/>
      <c r="K17" s="13"/>
      <c r="L17" s="11"/>
      <c r="M17" s="14"/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</row>
    <row r="18">
      <c r="A18" s="10" t="s">
        <v>48</v>
      </c>
      <c r="B18" s="11">
        <v>213057</v>
      </c>
      <c r="C18" s="11">
        <f>=ROUNDDOWN(11.7799562101911,0)</f>
      </c>
      <c r="D18" s="11">
        <v>515400</v>
      </c>
      <c r="E18" s="12">
        <v>0.9037</v>
      </c>
      <c r="F18" s="11"/>
      <c r="G18" s="11">
        <f>=ROUNDDOWN({0},0)</f>
      </c>
      <c r="H18" s="11"/>
      <c r="I18" s="12"/>
      <c r="J18" s="11">
        <v>927</v>
      </c>
      <c r="K18" s="13">
        <v>39459.3</v>
      </c>
      <c r="L18" s="11">
        <v>894</v>
      </c>
      <c r="M18" s="14">
        <v>44.14</v>
      </c>
      <c r="N18" s="11">
        <v>2213</v>
      </c>
      <c r="O18" s="13">
        <v>90470.23</v>
      </c>
      <c r="P18" s="11">
        <v>894</v>
      </c>
      <c r="Q18" s="14">
        <v>101.2</v>
      </c>
      <c r="R18" s="12">
        <v>-0.5811</v>
      </c>
      <c r="S18" s="12">
        <v>-0.5638</v>
      </c>
      <c r="T18" s="12"/>
      <c r="U18" s="12">
        <v>-0.5638</v>
      </c>
      <c r="V18" s="11"/>
      <c r="W18" s="13"/>
      <c r="X18" s="11"/>
      <c r="Y18" s="11"/>
      <c r="Z18" s="13"/>
      <c r="AA18" s="11"/>
      <c r="AB18" s="12"/>
      <c r="AC18" s="12"/>
      <c r="AD18" s="11">
        <v>927</v>
      </c>
      <c r="AE18" s="13">
        <v>39459.3</v>
      </c>
      <c r="AF18" s="11">
        <v>79</v>
      </c>
      <c r="AG18" s="11">
        <v>2213</v>
      </c>
      <c r="AH18" s="13">
        <v>90470.23</v>
      </c>
      <c r="AI18" s="11">
        <v>79</v>
      </c>
      <c r="AJ18" s="12">
        <v>-0.5811</v>
      </c>
      <c r="AK18" s="12">
        <v>-0.5638</v>
      </c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</row>
    <row r="19">
      <c r="A19" s="10" t="s">
        <v>49</v>
      </c>
      <c r="B19" s="11">
        <v>75294</v>
      </c>
      <c r="C19" s="11">
        <f>=ROUNDDOWN(21.1381246490736,0)</f>
      </c>
      <c r="D19" s="11">
        <v>69005</v>
      </c>
      <c r="E19" s="12">
        <v>0.9203</v>
      </c>
      <c r="F19" s="11"/>
      <c r="G19" s="11">
        <f>=ROUNDDOWN({0},0)</f>
      </c>
      <c r="H19" s="11"/>
      <c r="I19" s="12"/>
      <c r="J19" s="11">
        <v>3406</v>
      </c>
      <c r="K19" s="13">
        <v>120430.8</v>
      </c>
      <c r="L19" s="11">
        <v>158</v>
      </c>
      <c r="M19" s="14">
        <v>762.22</v>
      </c>
      <c r="N19" s="11">
        <v>7411</v>
      </c>
      <c r="O19" s="13">
        <v>252891.66</v>
      </c>
      <c r="P19" s="11">
        <v>158</v>
      </c>
      <c r="Q19" s="14">
        <v>1600.58</v>
      </c>
      <c r="R19" s="12">
        <v>-0.5404</v>
      </c>
      <c r="S19" s="12">
        <v>-0.5238</v>
      </c>
      <c r="T19" s="12"/>
      <c r="U19" s="12">
        <v>-0.5238</v>
      </c>
      <c r="V19" s="11"/>
      <c r="W19" s="13"/>
      <c r="X19" s="11">
        <v>4</v>
      </c>
      <c r="Y19" s="11"/>
      <c r="Z19" s="13"/>
      <c r="AA19" s="11">
        <v>4</v>
      </c>
      <c r="AB19" s="12"/>
      <c r="AC19" s="12"/>
      <c r="AD19" s="11">
        <v>3406</v>
      </c>
      <c r="AE19" s="13">
        <v>120430.8</v>
      </c>
      <c r="AF19" s="11">
        <v>82</v>
      </c>
      <c r="AG19" s="11">
        <v>7411</v>
      </c>
      <c r="AH19" s="13">
        <v>252891.66</v>
      </c>
      <c r="AI19" s="11">
        <v>82</v>
      </c>
      <c r="AJ19" s="12">
        <v>-0.5404</v>
      </c>
      <c r="AK19" s="12">
        <v>-0.5238</v>
      </c>
      <c r="AL19" s="11"/>
      <c r="AM19" s="13"/>
      <c r="AN19" s="11"/>
      <c r="AO19" s="11"/>
      <c r="AP19" s="13"/>
      <c r="AQ19" s="11"/>
      <c r="AR19" s="12"/>
      <c r="AS19" s="12"/>
      <c r="AT19" s="11"/>
      <c r="AU19" s="13"/>
      <c r="AV19" s="11"/>
      <c r="AW19" s="11"/>
      <c r="AX19" s="13"/>
      <c r="AY19" s="11"/>
      <c r="AZ19" s="12"/>
      <c r="BA19" s="12"/>
    </row>
    <row r="20">
      <c r="A20" s="10" t="s">
        <v>50</v>
      </c>
      <c r="B20" s="11">
        <v>223771</v>
      </c>
      <c r="C20" s="11">
        <f>=ROUNDDOWN(31.2704024594746,0)</f>
      </c>
      <c r="D20" s="11">
        <v>89276</v>
      </c>
      <c r="E20" s="12">
        <v>0.9378</v>
      </c>
      <c r="F20" s="11"/>
      <c r="G20" s="11">
        <f>=ROUNDDOWN({0},0)</f>
      </c>
      <c r="H20" s="11"/>
      <c r="I20" s="12"/>
      <c r="J20" s="11">
        <v>6614</v>
      </c>
      <c r="K20" s="13">
        <v>166394.96</v>
      </c>
      <c r="L20" s="11">
        <v>590</v>
      </c>
      <c r="M20" s="14">
        <v>282.03</v>
      </c>
      <c r="N20" s="11">
        <v>11646</v>
      </c>
      <c r="O20" s="13">
        <v>299769.55</v>
      </c>
      <c r="P20" s="11">
        <v>590</v>
      </c>
      <c r="Q20" s="14">
        <v>508.08</v>
      </c>
      <c r="R20" s="12">
        <v>-0.4321</v>
      </c>
      <c r="S20" s="12">
        <v>-0.4449</v>
      </c>
      <c r="T20" s="12"/>
      <c r="U20" s="12">
        <v>-0.4449</v>
      </c>
      <c r="V20" s="11">
        <v>6614</v>
      </c>
      <c r="W20" s="13">
        <v>166394.96</v>
      </c>
      <c r="X20" s="11">
        <v>196</v>
      </c>
      <c r="Y20" s="11">
        <v>11646</v>
      </c>
      <c r="Z20" s="13">
        <v>299769.55</v>
      </c>
      <c r="AA20" s="11">
        <v>196</v>
      </c>
      <c r="AB20" s="12">
        <v>-0.4321</v>
      </c>
      <c r="AC20" s="12">
        <v>-0.4449</v>
      </c>
      <c r="AD20" s="11"/>
      <c r="AE20" s="13"/>
      <c r="AF20" s="11"/>
      <c r="AG20" s="11"/>
      <c r="AH20" s="13"/>
      <c r="AI20" s="11"/>
      <c r="AJ20" s="12"/>
      <c r="AK20" s="12"/>
      <c r="AL20" s="11"/>
      <c r="AM20" s="13"/>
      <c r="AN20" s="11"/>
      <c r="AO20" s="11"/>
      <c r="AP20" s="13"/>
      <c r="AQ20" s="11"/>
      <c r="AR20" s="12"/>
      <c r="AS20" s="12"/>
      <c r="AT20" s="11"/>
      <c r="AU20" s="13"/>
      <c r="AV20" s="11"/>
      <c r="AW20" s="11"/>
      <c r="AX20" s="13"/>
      <c r="AY20" s="11"/>
      <c r="AZ20" s="12"/>
      <c r="BA20" s="12"/>
    </row>
    <row r="21">
      <c r="A21" s="19" t="s">
        <v>51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37769</v>
      </c>
      <c r="K21" s="17">
        <v>3590326.79</v>
      </c>
      <c r="L21" s="15">
        <v>6236</v>
      </c>
      <c r="M21" s="18">
        <v>575.74</v>
      </c>
      <c r="N21" s="15">
        <v>74256</v>
      </c>
      <c r="O21" s="17">
        <v>7093809.12</v>
      </c>
      <c r="P21" s="15">
        <v>6236</v>
      </c>
      <c r="Q21" s="18">
        <v>1137.56</v>
      </c>
      <c r="R21" s="16">
        <v>-0.4914</v>
      </c>
      <c r="S21" s="16">
        <v>-0.4939</v>
      </c>
      <c r="T21" s="16"/>
      <c r="U21" s="16">
        <v>-0.4939</v>
      </c>
      <c r="V21" s="15">
        <v>26574</v>
      </c>
      <c r="W21" s="17">
        <v>2890935</v>
      </c>
      <c r="X21" s="15">
        <v>1501</v>
      </c>
      <c r="Y21" s="15">
        <v>50356</v>
      </c>
      <c r="Z21" s="17">
        <v>5656374.42</v>
      </c>
      <c r="AA21" s="15">
        <v>1501</v>
      </c>
      <c r="AB21" s="16">
        <v>-0.4723</v>
      </c>
      <c r="AC21" s="16">
        <v>-0.4889</v>
      </c>
      <c r="AD21" s="15">
        <v>7757</v>
      </c>
      <c r="AE21" s="17">
        <v>346448.59</v>
      </c>
      <c r="AF21" s="15">
        <v>808</v>
      </c>
      <c r="AG21" s="15">
        <v>17097</v>
      </c>
      <c r="AH21" s="17">
        <v>751472.11</v>
      </c>
      <c r="AI21" s="15">
        <v>808</v>
      </c>
      <c r="AJ21" s="16">
        <v>-0.5463</v>
      </c>
      <c r="AK21" s="16">
        <v>-0.539</v>
      </c>
      <c r="AL21" s="15">
        <v>2116</v>
      </c>
      <c r="AM21" s="17">
        <v>206620.14</v>
      </c>
      <c r="AN21" s="15">
        <v>874</v>
      </c>
      <c r="AO21" s="15">
        <v>4663</v>
      </c>
      <c r="AP21" s="17">
        <v>440692.94</v>
      </c>
      <c r="AQ21" s="15">
        <v>874</v>
      </c>
      <c r="AR21" s="16">
        <v>-0.5462</v>
      </c>
      <c r="AS21" s="16">
        <v>-0.5311</v>
      </c>
      <c r="AT21" s="15">
        <v>1322</v>
      </c>
      <c r="AU21" s="17">
        <v>146323.06</v>
      </c>
      <c r="AV21" s="15">
        <v>487</v>
      </c>
      <c r="AW21" s="15">
        <v>2140</v>
      </c>
      <c r="AX21" s="17">
        <v>245269.65</v>
      </c>
      <c r="AY21" s="15">
        <v>487</v>
      </c>
      <c r="AZ21" s="16">
        <v>-0.3822</v>
      </c>
      <c r="BA21" s="16">
        <v>-0.4034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</mergeCells>
  <headerFooter/>
</worksheet>
</file>