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<sst xmlns="http://schemas.openxmlformats.org/spreadsheetml/2006/main" count="52" uniqueCount="52">
  <si>
    <t>Date Type:</t>
  </si>
  <si>
    <t>Shipped Date</t>
  </si>
  <si>
    <t>Start Date:</t>
  </si>
  <si>
    <t>06/01/2026</t>
  </si>
  <si>
    <t>End Date:</t>
  </si>
  <si>
    <t>06/28/2026</t>
  </si>
  <si>
    <t>Report Run Date:</t>
  </si>
  <si>
    <t>06/29/2026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</si>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</sst>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526418</v>
      </c>
      <c r="C5" s="11">
        <f>=ROUNDDOWN(24.1198436662375,0)</f>
      </c>
      <c r="D5" s="11">
        <v>309523</v>
      </c>
      <c r="E5" s="12">
        <v>0.9246</v>
      </c>
      <c r="F5" s="11">
        <v>7759</v>
      </c>
      <c r="G5" s="11">
        <f>=ROUNDDOWN(23.5192482570476,0)</f>
      </c>
      <c r="H5" s="11">
        <v>220</v>
      </c>
      <c r="I5" s="12">
        <v>0.7538</v>
      </c>
      <c r="J5" s="11">
        <v>840</v>
      </c>
      <c r="K5" s="13">
        <v>54089.78</v>
      </c>
      <c r="L5" s="11">
        <v>2099</v>
      </c>
      <c r="M5" s="14">
        <v>25.77</v>
      </c>
      <c r="N5" s="11">
        <v>2761</v>
      </c>
      <c r="O5" s="13">
        <v>178805.53</v>
      </c>
      <c r="P5" s="11">
        <v>2099</v>
      </c>
      <c r="Q5" s="14">
        <v>85.19</v>
      </c>
      <c r="R5" s="12">
        <v>-0.6958</v>
      </c>
      <c r="S5" s="12">
        <v>-0.6975</v>
      </c>
      <c r="T5" s="12"/>
      <c r="U5" s="12">
        <v>-0.6975</v>
      </c>
      <c r="V5" s="11">
        <v>670</v>
      </c>
      <c r="W5" s="13">
        <v>41779.38</v>
      </c>
      <c r="X5" s="11">
        <v>693</v>
      </c>
      <c r="Y5" s="11">
        <v>2212</v>
      </c>
      <c r="Z5" s="13">
        <v>140606.8</v>
      </c>
      <c r="AA5" s="11">
        <v>693</v>
      </c>
      <c r="AB5" s="12">
        <v>-0.6971</v>
      </c>
      <c r="AC5" s="12">
        <v>-0.7029</v>
      </c>
      <c r="AD5" s="11">
        <v>61</v>
      </c>
      <c r="AE5" s="13">
        <v>4220.64</v>
      </c>
      <c r="AF5" s="11">
        <v>166</v>
      </c>
      <c r="AG5" s="11">
        <v>178</v>
      </c>
      <c r="AH5" s="13">
        <v>12079.15</v>
      </c>
      <c r="AI5" s="11">
        <v>166</v>
      </c>
      <c r="AJ5" s="12">
        <v>-0.6573</v>
      </c>
      <c r="AK5" s="12">
        <v>-0.6506</v>
      </c>
      <c r="AL5" s="11">
        <v>100</v>
      </c>
      <c r="AM5" s="13">
        <v>7033.18</v>
      </c>
      <c r="AN5" s="11">
        <v>518</v>
      </c>
      <c r="AO5" s="11">
        <v>331</v>
      </c>
      <c r="AP5" s="13">
        <v>22698.71</v>
      </c>
      <c r="AQ5" s="11">
        <v>518</v>
      </c>
      <c r="AR5" s="12">
        <v>-0.6979</v>
      </c>
      <c r="AS5" s="12">
        <v>-0.6902</v>
      </c>
      <c r="AT5" s="11">
        <v>9</v>
      </c>
      <c r="AU5" s="13">
        <v>1056.58</v>
      </c>
      <c r="AV5" s="11">
        <v>169</v>
      </c>
      <c r="AW5" s="11">
        <v>40</v>
      </c>
      <c r="AX5" s="13">
        <v>3420.87</v>
      </c>
      <c r="AY5" s="11">
        <v>169</v>
      </c>
      <c r="AZ5" s="12">
        <v>-0.775</v>
      </c>
      <c r="BA5" s="12">
        <v>-0.6911</v>
      </c>
    </row>
    <row r="6">
      <c r="A6" s="10" t="s">
        <v>36</v>
      </c>
      <c r="B6" s="11">
        <v>168</v>
      </c>
      <c r="C6" s="11">
        <f>=ROUNDDOWN({0},0)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>
        <v>12</v>
      </c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29351</v>
      </c>
      <c r="C7" s="11">
        <f>=ROUNDDOWN(27.4770642201835,0)</f>
      </c>
      <c r="D7" s="11">
        <v>21532</v>
      </c>
      <c r="E7" s="12">
        <v>0.941</v>
      </c>
      <c r="F7" s="11"/>
      <c r="G7" s="11">
        <f>=ROUNDDOWN({0},0)</f>
      </c>
      <c r="H7" s="11"/>
      <c r="I7" s="12"/>
      <c r="J7" s="11">
        <v>113</v>
      </c>
      <c r="K7" s="13">
        <v>6105.05</v>
      </c>
      <c r="L7" s="11">
        <v>61</v>
      </c>
      <c r="M7" s="14">
        <v>100.08</v>
      </c>
      <c r="N7" s="11">
        <v>509</v>
      </c>
      <c r="O7" s="13">
        <v>28588.41</v>
      </c>
      <c r="P7" s="11">
        <v>61</v>
      </c>
      <c r="Q7" s="14">
        <v>468.66</v>
      </c>
      <c r="R7" s="12">
        <v>-0.778</v>
      </c>
      <c r="S7" s="12">
        <v>-0.7865</v>
      </c>
      <c r="T7" s="12"/>
      <c r="U7" s="12">
        <v>-0.7865</v>
      </c>
      <c r="V7" s="11">
        <v>30</v>
      </c>
      <c r="W7" s="13">
        <v>1765.51</v>
      </c>
      <c r="X7" s="11">
        <v>37</v>
      </c>
      <c r="Y7" s="11">
        <v>180</v>
      </c>
      <c r="Z7" s="13">
        <v>11165.04</v>
      </c>
      <c r="AA7" s="11">
        <v>37</v>
      </c>
      <c r="AB7" s="12">
        <v>-0.8333</v>
      </c>
      <c r="AC7" s="12">
        <v>-0.8419</v>
      </c>
      <c r="AD7" s="11">
        <v>20</v>
      </c>
      <c r="AE7" s="13">
        <v>976.16</v>
      </c>
      <c r="AF7" s="11">
        <v>18</v>
      </c>
      <c r="AG7" s="11">
        <v>64</v>
      </c>
      <c r="AH7" s="13">
        <v>3358.61</v>
      </c>
      <c r="AI7" s="11">
        <v>18</v>
      </c>
      <c r="AJ7" s="12">
        <v>-0.6875</v>
      </c>
      <c r="AK7" s="12">
        <v>-0.7094</v>
      </c>
      <c r="AL7" s="11">
        <v>20</v>
      </c>
      <c r="AM7" s="13">
        <v>816.82</v>
      </c>
      <c r="AN7" s="11">
        <v>47</v>
      </c>
      <c r="AO7" s="11">
        <v>97</v>
      </c>
      <c r="AP7" s="13">
        <v>4223.46</v>
      </c>
      <c r="AQ7" s="11">
        <v>47</v>
      </c>
      <c r="AR7" s="12">
        <v>-0.7938</v>
      </c>
      <c r="AS7" s="12">
        <v>-0.8066</v>
      </c>
      <c r="AT7" s="11">
        <v>43</v>
      </c>
      <c r="AU7" s="13">
        <v>2546.56</v>
      </c>
      <c r="AV7" s="11">
        <v>50</v>
      </c>
      <c r="AW7" s="11">
        <v>168</v>
      </c>
      <c r="AX7" s="13">
        <v>9841.3</v>
      </c>
      <c r="AY7" s="11">
        <v>50</v>
      </c>
      <c r="AZ7" s="12">
        <v>-0.744</v>
      </c>
      <c r="BA7" s="12">
        <v>-0.7412</v>
      </c>
    </row>
    <row r="8">
      <c r="A8" s="10" t="s">
        <v>38</v>
      </c>
      <c r="B8" s="11">
        <v>106056</v>
      </c>
      <c r="C8" s="11">
        <f>=ROUNDDOWN(15.9758981697673,0)</f>
      </c>
      <c r="D8" s="11">
        <v>87036</v>
      </c>
      <c r="E8" s="12">
        <v>0.9859</v>
      </c>
      <c r="F8" s="11"/>
      <c r="G8" s="11">
        <f>=ROUNDDOWN({0},0)</f>
      </c>
      <c r="H8" s="11"/>
      <c r="I8" s="12"/>
      <c r="J8" s="11">
        <v>90</v>
      </c>
      <c r="K8" s="13">
        <v>4614.6</v>
      </c>
      <c r="L8" s="11">
        <v>254</v>
      </c>
      <c r="M8" s="14">
        <v>18.17</v>
      </c>
      <c r="N8" s="11">
        <v>226</v>
      </c>
      <c r="O8" s="13">
        <v>11551.54</v>
      </c>
      <c r="P8" s="11">
        <v>254</v>
      </c>
      <c r="Q8" s="14">
        <v>45.48</v>
      </c>
      <c r="R8" s="12">
        <v>-0.6018</v>
      </c>
      <c r="S8" s="12">
        <v>-0.6005</v>
      </c>
      <c r="T8" s="12"/>
      <c r="U8" s="12">
        <v>-0.6005</v>
      </c>
      <c r="V8" s="11"/>
      <c r="W8" s="13"/>
      <c r="X8" s="11"/>
      <c r="Y8" s="11"/>
      <c r="Z8" s="13"/>
      <c r="AA8" s="11"/>
      <c r="AB8" s="12"/>
      <c r="AC8" s="12"/>
      <c r="AD8" s="11">
        <v>90</v>
      </c>
      <c r="AE8" s="13">
        <v>4614.6</v>
      </c>
      <c r="AF8" s="11">
        <v>63</v>
      </c>
      <c r="AG8" s="11">
        <v>226</v>
      </c>
      <c r="AH8" s="13">
        <v>11551.54</v>
      </c>
      <c r="AI8" s="11">
        <v>63</v>
      </c>
      <c r="AJ8" s="12">
        <v>-0.6018</v>
      </c>
      <c r="AK8" s="12">
        <v>-0.6005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</row>
    <row r="9">
      <c r="A9" s="10" t="s">
        <v>39</v>
      </c>
      <c r="B9" s="11">
        <v>268985</v>
      </c>
      <c r="C9" s="11">
        <f>=ROUNDDOWN(25.1806743929153,0)</f>
      </c>
      <c r="D9" s="11">
        <v>169876</v>
      </c>
      <c r="E9" s="12">
        <v>0.977</v>
      </c>
      <c r="F9" s="11"/>
      <c r="G9" s="11">
        <f>=ROUNDDOWN({0},0)</f>
      </c>
      <c r="H9" s="11"/>
      <c r="I9" s="12"/>
      <c r="J9" s="11">
        <v>108</v>
      </c>
      <c r="K9" s="13">
        <v>2347.44</v>
      </c>
      <c r="L9" s="11">
        <v>421</v>
      </c>
      <c r="M9" s="14">
        <v>5.58</v>
      </c>
      <c r="N9" s="11">
        <v>347</v>
      </c>
      <c r="O9" s="13">
        <v>7590.91</v>
      </c>
      <c r="P9" s="11">
        <v>421</v>
      </c>
      <c r="Q9" s="14">
        <v>18.03</v>
      </c>
      <c r="R9" s="12">
        <v>-0.6888</v>
      </c>
      <c r="S9" s="12">
        <v>-0.6908</v>
      </c>
      <c r="T9" s="12"/>
      <c r="U9" s="12">
        <v>-0.6905</v>
      </c>
      <c r="V9" s="11"/>
      <c r="W9" s="13"/>
      <c r="X9" s="11">
        <v>2</v>
      </c>
      <c r="Y9" s="11"/>
      <c r="Z9" s="13"/>
      <c r="AA9" s="11">
        <v>2</v>
      </c>
      <c r="AB9" s="12"/>
      <c r="AC9" s="12"/>
      <c r="AD9" s="11">
        <v>108</v>
      </c>
      <c r="AE9" s="13">
        <v>2347.44</v>
      </c>
      <c r="AF9" s="11">
        <v>76</v>
      </c>
      <c r="AG9" s="11">
        <v>347</v>
      </c>
      <c r="AH9" s="13">
        <v>7590.91</v>
      </c>
      <c r="AI9" s="11">
        <v>76</v>
      </c>
      <c r="AJ9" s="12">
        <v>-0.6888</v>
      </c>
      <c r="AK9" s="12">
        <v>-0.6908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</row>
    <row r="10">
      <c r="A10" s="10" t="s">
        <v>40</v>
      </c>
      <c r="B10" s="11">
        <v>366128</v>
      </c>
      <c r="C10" s="11">
        <f>=ROUNDDOWN(21.4684945643888,0)</f>
      </c>
      <c r="D10" s="11">
        <v>420892</v>
      </c>
      <c r="E10" s="12">
        <v>0.8809</v>
      </c>
      <c r="F10" s="11"/>
      <c r="G10" s="11">
        <f>=ROUNDDOWN({0},0)</f>
      </c>
      <c r="H10" s="11"/>
      <c r="I10" s="12"/>
      <c r="J10" s="11">
        <v>655</v>
      </c>
      <c r="K10" s="13">
        <v>26649.87</v>
      </c>
      <c r="L10" s="11">
        <v>988</v>
      </c>
      <c r="M10" s="14">
        <v>26.97</v>
      </c>
      <c r="N10" s="11">
        <v>2010</v>
      </c>
      <c r="O10" s="13">
        <v>85512.1</v>
      </c>
      <c r="P10" s="11">
        <v>988</v>
      </c>
      <c r="Q10" s="14">
        <v>86.55</v>
      </c>
      <c r="R10" s="12">
        <v>-0.6741</v>
      </c>
      <c r="S10" s="12">
        <v>-0.6883</v>
      </c>
      <c r="T10" s="12"/>
      <c r="U10" s="12">
        <v>-0.6884</v>
      </c>
      <c r="V10" s="11">
        <v>385</v>
      </c>
      <c r="W10" s="13">
        <v>12766.15</v>
      </c>
      <c r="X10" s="11">
        <v>363</v>
      </c>
      <c r="Y10" s="11">
        <v>1161</v>
      </c>
      <c r="Z10" s="13">
        <v>41149.5</v>
      </c>
      <c r="AA10" s="11">
        <v>363</v>
      </c>
      <c r="AB10" s="12">
        <v>-0.6684</v>
      </c>
      <c r="AC10" s="12">
        <v>-0.6898</v>
      </c>
      <c r="AD10" s="11">
        <v>266</v>
      </c>
      <c r="AE10" s="13">
        <v>13718.72</v>
      </c>
      <c r="AF10" s="11">
        <v>96</v>
      </c>
      <c r="AG10" s="11">
        <v>838</v>
      </c>
      <c r="AH10" s="13">
        <v>43921.16</v>
      </c>
      <c r="AI10" s="11">
        <v>96</v>
      </c>
      <c r="AJ10" s="12">
        <v>-0.6826</v>
      </c>
      <c r="AK10" s="12">
        <v>-0.6877</v>
      </c>
      <c r="AL10" s="11">
        <v>4</v>
      </c>
      <c r="AM10" s="13">
        <v>165</v>
      </c>
      <c r="AN10" s="11">
        <v>20</v>
      </c>
      <c r="AO10" s="11">
        <v>11</v>
      </c>
      <c r="AP10" s="13">
        <v>441.44</v>
      </c>
      <c r="AQ10" s="11">
        <v>20</v>
      </c>
      <c r="AR10" s="12">
        <v>-0.6364</v>
      </c>
      <c r="AS10" s="12">
        <v>-0.6262</v>
      </c>
      <c r="AT10" s="11"/>
      <c r="AU10" s="13"/>
      <c r="AV10" s="11"/>
      <c r="AW10" s="11"/>
      <c r="AX10" s="13"/>
      <c r="AY10" s="11"/>
      <c r="AZ10" s="12"/>
      <c r="BA10" s="12"/>
    </row>
    <row r="11">
      <c r="A11" s="10" t="s">
        <v>41</v>
      </c>
      <c r="B11" s="11">
        <v>2485</v>
      </c>
      <c r="C11" s="11">
        <f>=ROUNDDOWN(52.3157894736842,0)</f>
      </c>
      <c r="D11" s="11"/>
      <c r="E11" s="12">
        <v>0.7143</v>
      </c>
      <c r="F11" s="11"/>
      <c r="G11" s="11">
        <f>=ROUNDDOWN({0},0)</f>
      </c>
      <c r="H11" s="11"/>
      <c r="I11" s="12"/>
      <c r="J11" s="11"/>
      <c r="K11" s="13"/>
      <c r="L11" s="11">
        <v>49</v>
      </c>
      <c r="M11" s="14"/>
      <c r="N11" s="11"/>
      <c r="O11" s="13"/>
      <c r="P11" s="11">
        <v>49</v>
      </c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11</v>
      </c>
      <c r="AO11" s="11"/>
      <c r="AP11" s="13"/>
      <c r="AQ11" s="11">
        <v>11</v>
      </c>
      <c r="AR11" s="12"/>
      <c r="AS11" s="12"/>
      <c r="AT11" s="11"/>
      <c r="AU11" s="13"/>
      <c r="AV11" s="11"/>
      <c r="AW11" s="11"/>
      <c r="AX11" s="13"/>
      <c r="AY11" s="11"/>
      <c r="AZ11" s="12"/>
      <c r="BA11" s="12"/>
    </row>
    <row r="12">
      <c r="A12" s="10" t="s">
        <v>42</v>
      </c>
      <c r="B12" s="11">
        <v>62786</v>
      </c>
      <c r="C12" s="11">
        <f>=ROUNDDOWN(13.1071771533548,0)</f>
      </c>
      <c r="D12" s="11">
        <v>124200</v>
      </c>
      <c r="E12" s="12">
        <v>0.9247</v>
      </c>
      <c r="F12" s="11"/>
      <c r="G12" s="11">
        <f>=ROUNDDOWN({0},0)</f>
      </c>
      <c r="H12" s="11">
        <v>7846</v>
      </c>
      <c r="I12" s="12"/>
      <c r="J12" s="11">
        <v>1647</v>
      </c>
      <c r="K12" s="13">
        <v>315731.55</v>
      </c>
      <c r="L12" s="11">
        <v>347</v>
      </c>
      <c r="M12" s="14">
        <v>909.89</v>
      </c>
      <c r="N12" s="11">
        <v>5641</v>
      </c>
      <c r="O12" s="13">
        <v>1072391.87</v>
      </c>
      <c r="P12" s="11">
        <v>347</v>
      </c>
      <c r="Q12" s="14">
        <v>3090.47</v>
      </c>
      <c r="R12" s="12">
        <v>-0.708</v>
      </c>
      <c r="S12" s="12">
        <v>-0.7056</v>
      </c>
      <c r="T12" s="12"/>
      <c r="U12" s="12">
        <v>-0.7056</v>
      </c>
      <c r="V12" s="11">
        <v>1383</v>
      </c>
      <c r="W12" s="13">
        <v>275327.61</v>
      </c>
      <c r="X12" s="11">
        <v>154</v>
      </c>
      <c r="Y12" s="11">
        <v>4785</v>
      </c>
      <c r="Z12" s="13">
        <v>944221.79</v>
      </c>
      <c r="AA12" s="11">
        <v>154</v>
      </c>
      <c r="AB12" s="12">
        <v>-0.711</v>
      </c>
      <c r="AC12" s="12">
        <v>-0.7084</v>
      </c>
      <c r="AD12" s="11">
        <v>58</v>
      </c>
      <c r="AE12" s="13">
        <v>7129.16</v>
      </c>
      <c r="AF12" s="11">
        <v>104</v>
      </c>
      <c r="AG12" s="11">
        <v>175</v>
      </c>
      <c r="AH12" s="13">
        <v>21349.8</v>
      </c>
      <c r="AI12" s="11">
        <v>104</v>
      </c>
      <c r="AJ12" s="12">
        <v>-0.6686</v>
      </c>
      <c r="AK12" s="12">
        <v>-0.6661</v>
      </c>
      <c r="AL12" s="11">
        <v>139</v>
      </c>
      <c r="AM12" s="13">
        <v>21217.08</v>
      </c>
      <c r="AN12" s="11">
        <v>200</v>
      </c>
      <c r="AO12" s="11">
        <v>446</v>
      </c>
      <c r="AP12" s="13">
        <v>65208.38</v>
      </c>
      <c r="AQ12" s="11">
        <v>200</v>
      </c>
      <c r="AR12" s="12">
        <v>-0.6883</v>
      </c>
      <c r="AS12" s="12">
        <v>-0.6746</v>
      </c>
      <c r="AT12" s="11">
        <v>67</v>
      </c>
      <c r="AU12" s="13">
        <v>12057.7</v>
      </c>
      <c r="AV12" s="11">
        <v>234</v>
      </c>
      <c r="AW12" s="11">
        <v>235</v>
      </c>
      <c r="AX12" s="13">
        <v>41611.9</v>
      </c>
      <c r="AY12" s="11">
        <v>234</v>
      </c>
      <c r="AZ12" s="12">
        <v>-0.7149</v>
      </c>
      <c r="BA12" s="12">
        <v>-0.7102</v>
      </c>
    </row>
    <row r="13">
      <c r="A13" s="10" t="s">
        <v>43</v>
      </c>
      <c r="B13" s="11">
        <v>27165</v>
      </c>
      <c r="C13" s="11">
        <f>=ROUNDDOWN(38.1799016163036,0)</f>
      </c>
      <c r="D13" s="11">
        <v>13422</v>
      </c>
      <c r="E13" s="12">
        <v>0.9197</v>
      </c>
      <c r="F13" s="11"/>
      <c r="G13" s="11">
        <f>=ROUNDDOWN({0},0)</f>
      </c>
      <c r="H13" s="11"/>
      <c r="I13" s="12"/>
      <c r="J13" s="11">
        <v>6</v>
      </c>
      <c r="K13" s="13">
        <v>695.66</v>
      </c>
      <c r="L13" s="11">
        <v>260</v>
      </c>
      <c r="M13" s="14">
        <v>2.68</v>
      </c>
      <c r="N13" s="11">
        <v>22</v>
      </c>
      <c r="O13" s="13">
        <v>2311.71</v>
      </c>
      <c r="P13" s="11">
        <v>260</v>
      </c>
      <c r="Q13" s="14">
        <v>8.89</v>
      </c>
      <c r="R13" s="12">
        <v>-0.7273</v>
      </c>
      <c r="S13" s="12">
        <v>-0.6991</v>
      </c>
      <c r="T13" s="12"/>
      <c r="U13" s="12">
        <v>-0.6985</v>
      </c>
      <c r="V13" s="11">
        <v>1</v>
      </c>
      <c r="W13" s="13">
        <v>114.65</v>
      </c>
      <c r="X13" s="11">
        <v>18</v>
      </c>
      <c r="Y13" s="11">
        <v>4</v>
      </c>
      <c r="Z13" s="13">
        <v>458.6</v>
      </c>
      <c r="AA13" s="11">
        <v>18</v>
      </c>
      <c r="AB13" s="12">
        <v>-0.75</v>
      </c>
      <c r="AC13" s="12">
        <v>-0.75</v>
      </c>
      <c r="AD13" s="11">
        <v>1</v>
      </c>
      <c r="AE13" s="13">
        <v>122.56</v>
      </c>
      <c r="AF13" s="11">
        <v>107</v>
      </c>
      <c r="AG13" s="11">
        <v>1</v>
      </c>
      <c r="AH13" s="13">
        <v>122.56</v>
      </c>
      <c r="AI13" s="11">
        <v>107</v>
      </c>
      <c r="AJ13" s="12"/>
      <c r="AK13" s="12"/>
      <c r="AL13" s="11">
        <v>4</v>
      </c>
      <c r="AM13" s="13">
        <v>458.45</v>
      </c>
      <c r="AN13" s="11">
        <v>40</v>
      </c>
      <c r="AO13" s="11">
        <v>17</v>
      </c>
      <c r="AP13" s="13">
        <v>1730.55</v>
      </c>
      <c r="AQ13" s="11">
        <v>40</v>
      </c>
      <c r="AR13" s="12">
        <v>-0.7647</v>
      </c>
      <c r="AS13" s="12">
        <v>-0.7351</v>
      </c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9302</v>
      </c>
      <c r="C14" s="11">
        <f>=ROUNDDOWN(16.2395251396648,0)</f>
      </c>
      <c r="D14" s="11">
        <v>11561</v>
      </c>
      <c r="E14" s="12">
        <v>0.9454</v>
      </c>
      <c r="F14" s="11"/>
      <c r="G14" s="11">
        <f>=ROUNDDOWN({0},0)</f>
      </c>
      <c r="H14" s="11"/>
      <c r="I14" s="12"/>
      <c r="J14" s="11">
        <v>193</v>
      </c>
      <c r="K14" s="13">
        <v>13115.79</v>
      </c>
      <c r="L14" s="11">
        <v>47</v>
      </c>
      <c r="M14" s="14">
        <v>279.06</v>
      </c>
      <c r="N14" s="11">
        <v>684</v>
      </c>
      <c r="O14" s="13">
        <v>51874.9</v>
      </c>
      <c r="P14" s="11">
        <v>47</v>
      </c>
      <c r="Q14" s="14">
        <v>1103.72</v>
      </c>
      <c r="R14" s="12">
        <v>-0.7178</v>
      </c>
      <c r="S14" s="12">
        <v>-0.7472</v>
      </c>
      <c r="T14" s="12"/>
      <c r="U14" s="12">
        <v>-0.7472</v>
      </c>
      <c r="V14" s="11">
        <v>63</v>
      </c>
      <c r="W14" s="13">
        <v>4516.29</v>
      </c>
      <c r="X14" s="11">
        <v>34</v>
      </c>
      <c r="Y14" s="11">
        <v>277</v>
      </c>
      <c r="Z14" s="13">
        <v>24395.75</v>
      </c>
      <c r="AA14" s="11">
        <v>34</v>
      </c>
      <c r="AB14" s="12">
        <v>-0.7726</v>
      </c>
      <c r="AC14" s="12">
        <v>-0.8149</v>
      </c>
      <c r="AD14" s="11">
        <v>64</v>
      </c>
      <c r="AE14" s="13">
        <v>3739.62</v>
      </c>
      <c r="AF14" s="11">
        <v>19</v>
      </c>
      <c r="AG14" s="11">
        <v>167</v>
      </c>
      <c r="AH14" s="13">
        <v>10362.99</v>
      </c>
      <c r="AI14" s="11">
        <v>19</v>
      </c>
      <c r="AJ14" s="12">
        <v>-0.6168</v>
      </c>
      <c r="AK14" s="12">
        <v>-0.6391</v>
      </c>
      <c r="AL14" s="11">
        <v>17</v>
      </c>
      <c r="AM14" s="13">
        <v>1238.69</v>
      </c>
      <c r="AN14" s="11">
        <v>40</v>
      </c>
      <c r="AO14" s="11">
        <v>69</v>
      </c>
      <c r="AP14" s="13">
        <v>4658.2</v>
      </c>
      <c r="AQ14" s="11">
        <v>40</v>
      </c>
      <c r="AR14" s="12">
        <v>-0.7536</v>
      </c>
      <c r="AS14" s="12">
        <v>-0.7341</v>
      </c>
      <c r="AT14" s="11">
        <v>49</v>
      </c>
      <c r="AU14" s="13">
        <v>3621.19</v>
      </c>
      <c r="AV14" s="11">
        <v>36</v>
      </c>
      <c r="AW14" s="11">
        <v>171</v>
      </c>
      <c r="AX14" s="13">
        <v>12457.96</v>
      </c>
      <c r="AY14" s="11">
        <v>36</v>
      </c>
      <c r="AZ14" s="12">
        <v>-0.7135</v>
      </c>
      <c r="BA14" s="12">
        <v>-0.7093</v>
      </c>
    </row>
    <row r="15">
      <c r="A15" s="10" t="s">
        <v>45</v>
      </c>
      <c r="B15" s="11">
        <v>12096</v>
      </c>
      <c r="C15" s="11">
        <f>=ROUNDDOWN(13.6987542468856,0)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13</v>
      </c>
      <c r="M15" s="14"/>
      <c r="N15" s="11"/>
      <c r="O15" s="13"/>
      <c r="P15" s="11">
        <v>13</v>
      </c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17344</v>
      </c>
      <c r="C16" s="11">
        <f>=ROUNDDOWN(45.2491521001826,0)</f>
      </c>
      <c r="D16" s="11">
        <v>5460</v>
      </c>
      <c r="E16" s="12">
        <v>0.9911</v>
      </c>
      <c r="F16" s="11"/>
      <c r="G16" s="11">
        <f>=ROUNDDOWN({0},0)</f>
      </c>
      <c r="H16" s="11"/>
      <c r="I16" s="12"/>
      <c r="J16" s="11"/>
      <c r="K16" s="13"/>
      <c r="L16" s="11">
        <v>25</v>
      </c>
      <c r="M16" s="14"/>
      <c r="N16" s="11"/>
      <c r="O16" s="13"/>
      <c r="P16" s="11">
        <v>25</v>
      </c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</row>
    <row r="17">
      <c r="A17" s="10" t="s">
        <v>47</v>
      </c>
      <c r="B17" s="11">
        <v>51</v>
      </c>
      <c r="C17" s="11">
        <f>=ROUNDDOWN(5.86206896551724,0)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</row>
    <row r="18">
      <c r="A18" s="10" t="s">
        <v>48</v>
      </c>
      <c r="B18" s="11">
        <v>217441</v>
      </c>
      <c r="C18" s="11">
        <f>=ROUNDDOWN(12.007742263259,0)</f>
      </c>
      <c r="D18" s="11">
        <v>512348</v>
      </c>
      <c r="E18" s="12">
        <v>0.8832</v>
      </c>
      <c r="F18" s="11"/>
      <c r="G18" s="11">
        <f>=ROUNDDOWN({0},0)</f>
      </c>
      <c r="H18" s="11"/>
      <c r="I18" s="12"/>
      <c r="J18" s="11">
        <v>173</v>
      </c>
      <c r="K18" s="13">
        <v>7446.21</v>
      </c>
      <c r="L18" s="11">
        <v>895</v>
      </c>
      <c r="M18" s="14">
        <v>8.32</v>
      </c>
      <c r="N18" s="11">
        <v>535</v>
      </c>
      <c r="O18" s="13">
        <v>22926.77</v>
      </c>
      <c r="P18" s="11">
        <v>895</v>
      </c>
      <c r="Q18" s="14">
        <v>25.62</v>
      </c>
      <c r="R18" s="12">
        <v>-0.6766</v>
      </c>
      <c r="S18" s="12">
        <v>-0.6752</v>
      </c>
      <c r="T18" s="12"/>
      <c r="U18" s="12">
        <v>-0.6753</v>
      </c>
      <c r="V18" s="11"/>
      <c r="W18" s="13"/>
      <c r="X18" s="11"/>
      <c r="Y18" s="11"/>
      <c r="Z18" s="13"/>
      <c r="AA18" s="11"/>
      <c r="AB18" s="12"/>
      <c r="AC18" s="12"/>
      <c r="AD18" s="11">
        <v>173</v>
      </c>
      <c r="AE18" s="13">
        <v>7446.21</v>
      </c>
      <c r="AF18" s="11">
        <v>79</v>
      </c>
      <c r="AG18" s="11">
        <v>535</v>
      </c>
      <c r="AH18" s="13">
        <v>22926.77</v>
      </c>
      <c r="AI18" s="11">
        <v>79</v>
      </c>
      <c r="AJ18" s="12">
        <v>-0.6766</v>
      </c>
      <c r="AK18" s="12">
        <v>-0.6752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</row>
    <row r="19">
      <c r="A19" s="10" t="s">
        <v>49</v>
      </c>
      <c r="B19" s="11">
        <v>74160</v>
      </c>
      <c r="C19" s="11">
        <f>=ROUNDDOWN(21.172238558826,0)</f>
      </c>
      <c r="D19" s="11">
        <v>63057</v>
      </c>
      <c r="E19" s="12">
        <v>0.9469</v>
      </c>
      <c r="F19" s="11"/>
      <c r="G19" s="11">
        <f>=ROUNDDOWN({0},0)</f>
      </c>
      <c r="H19" s="11"/>
      <c r="I19" s="12"/>
      <c r="J19" s="11">
        <v>702</v>
      </c>
      <c r="K19" s="13">
        <v>24511.3</v>
      </c>
      <c r="L19" s="11">
        <v>158</v>
      </c>
      <c r="M19" s="14">
        <v>155.13</v>
      </c>
      <c r="N19" s="11">
        <v>2109</v>
      </c>
      <c r="O19" s="13">
        <v>74382.48</v>
      </c>
      <c r="P19" s="11">
        <v>158</v>
      </c>
      <c r="Q19" s="14">
        <v>470.78</v>
      </c>
      <c r="R19" s="12">
        <v>-0.6671</v>
      </c>
      <c r="S19" s="12">
        <v>-0.6705</v>
      </c>
      <c r="T19" s="12"/>
      <c r="U19" s="12">
        <v>-0.6705</v>
      </c>
      <c r="V19" s="11"/>
      <c r="W19" s="13"/>
      <c r="X19" s="11">
        <v>4</v>
      </c>
      <c r="Y19" s="11"/>
      <c r="Z19" s="13"/>
      <c r="AA19" s="11">
        <v>4</v>
      </c>
      <c r="AB19" s="12"/>
      <c r="AC19" s="12"/>
      <c r="AD19" s="11">
        <v>702</v>
      </c>
      <c r="AE19" s="13">
        <v>24511.3</v>
      </c>
      <c r="AF19" s="11">
        <v>82</v>
      </c>
      <c r="AG19" s="11">
        <v>2109</v>
      </c>
      <c r="AH19" s="13">
        <v>74382.48</v>
      </c>
      <c r="AI19" s="11">
        <v>82</v>
      </c>
      <c r="AJ19" s="12">
        <v>-0.6671</v>
      </c>
      <c r="AK19" s="12">
        <v>-0.6705</v>
      </c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</row>
    <row r="20">
      <c r="A20" s="10" t="s">
        <v>50</v>
      </c>
      <c r="B20" s="11">
        <v>222641</v>
      </c>
      <c r="C20" s="11">
        <f>=ROUNDDOWN(30.3602743648835,0)</f>
      </c>
      <c r="D20" s="11">
        <v>91658</v>
      </c>
      <c r="E20" s="12">
        <v>0.9617</v>
      </c>
      <c r="F20" s="11"/>
      <c r="G20" s="11">
        <f>=ROUNDDOWN({0},0)</f>
      </c>
      <c r="H20" s="11"/>
      <c r="I20" s="12"/>
      <c r="J20" s="11">
        <v>749</v>
      </c>
      <c r="K20" s="13">
        <v>19536.24</v>
      </c>
      <c r="L20" s="11">
        <v>587</v>
      </c>
      <c r="M20" s="14">
        <v>33.28</v>
      </c>
      <c r="N20" s="11">
        <v>2681</v>
      </c>
      <c r="O20" s="13">
        <v>66855.74</v>
      </c>
      <c r="P20" s="11">
        <v>587</v>
      </c>
      <c r="Q20" s="14">
        <v>113.89</v>
      </c>
      <c r="R20" s="12">
        <v>-0.7206</v>
      </c>
      <c r="S20" s="12">
        <v>-0.7078</v>
      </c>
      <c r="T20" s="12"/>
      <c r="U20" s="12">
        <v>-0.7078</v>
      </c>
      <c r="V20" s="11">
        <v>749</v>
      </c>
      <c r="W20" s="13">
        <v>19536.24</v>
      </c>
      <c r="X20" s="11">
        <v>196</v>
      </c>
      <c r="Y20" s="11">
        <v>2681</v>
      </c>
      <c r="Z20" s="13">
        <v>66855.74</v>
      </c>
      <c r="AA20" s="11">
        <v>196</v>
      </c>
      <c r="AB20" s="12">
        <v>-0.7206</v>
      </c>
      <c r="AC20" s="12">
        <v>-0.7078</v>
      </c>
      <c r="AD20" s="11"/>
      <c r="AE20" s="13"/>
      <c r="AF20" s="11"/>
      <c r="AG20" s="11"/>
      <c r="AH20" s="13"/>
      <c r="AI20" s="11"/>
      <c r="AJ20" s="12"/>
      <c r="AK20" s="12"/>
      <c r="AL20" s="11"/>
      <c r="AM20" s="13"/>
      <c r="AN20" s="11"/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</row>
    <row r="21">
      <c r="A21" s="19" t="s">
        <v>51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5276</v>
      </c>
      <c r="K21" s="17">
        <v>474843.49</v>
      </c>
      <c r="L21" s="15">
        <v>6216</v>
      </c>
      <c r="M21" s="18">
        <v>76.39</v>
      </c>
      <c r="N21" s="15">
        <v>17525</v>
      </c>
      <c r="O21" s="17">
        <v>1602791.96</v>
      </c>
      <c r="P21" s="15">
        <v>6216</v>
      </c>
      <c r="Q21" s="18">
        <v>257.85</v>
      </c>
      <c r="R21" s="16">
        <v>-0.6989</v>
      </c>
      <c r="S21" s="16">
        <v>-0.7037</v>
      </c>
      <c r="T21" s="16"/>
      <c r="U21" s="16">
        <v>-0.7037</v>
      </c>
      <c r="V21" s="15">
        <v>3281</v>
      </c>
      <c r="W21" s="17">
        <v>355805.83</v>
      </c>
      <c r="X21" s="15">
        <v>1501</v>
      </c>
      <c r="Y21" s="15">
        <v>11300</v>
      </c>
      <c r="Z21" s="17">
        <v>1228853.22</v>
      </c>
      <c r="AA21" s="15">
        <v>1501</v>
      </c>
      <c r="AB21" s="16">
        <v>-0.7096</v>
      </c>
      <c r="AC21" s="16">
        <v>-0.7105</v>
      </c>
      <c r="AD21" s="15">
        <v>1543</v>
      </c>
      <c r="AE21" s="17">
        <v>68826.41</v>
      </c>
      <c r="AF21" s="15">
        <v>810</v>
      </c>
      <c r="AG21" s="15">
        <v>4640</v>
      </c>
      <c r="AH21" s="17">
        <v>207645.97</v>
      </c>
      <c r="AI21" s="15">
        <v>810</v>
      </c>
      <c r="AJ21" s="16">
        <v>-0.6675</v>
      </c>
      <c r="AK21" s="16">
        <v>-0.6685</v>
      </c>
      <c r="AL21" s="15">
        <v>284</v>
      </c>
      <c r="AM21" s="17">
        <v>30929.22</v>
      </c>
      <c r="AN21" s="15">
        <v>876</v>
      </c>
      <c r="AO21" s="15">
        <v>971</v>
      </c>
      <c r="AP21" s="17">
        <v>98960.74</v>
      </c>
      <c r="AQ21" s="15">
        <v>876</v>
      </c>
      <c r="AR21" s="16">
        <v>-0.7075</v>
      </c>
      <c r="AS21" s="16">
        <v>-0.6875</v>
      </c>
      <c r="AT21" s="15">
        <v>168</v>
      </c>
      <c r="AU21" s="17">
        <v>19282.03</v>
      </c>
      <c r="AV21" s="15">
        <v>489</v>
      </c>
      <c r="AW21" s="15">
        <v>614</v>
      </c>
      <c r="AX21" s="17">
        <v>67332.03</v>
      </c>
      <c r="AY21" s="15">
        <v>489</v>
      </c>
      <c r="AZ21" s="16">
        <v>-0.7264</v>
      </c>
      <c r="BA21" s="16">
        <v>-0.7136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