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<sst xmlns="http://schemas.openxmlformats.org/spreadsheetml/2006/main" count="52" uniqueCount="52">
  <si>
    <t>Date Type:</t>
  </si>
  <si>
    <t>Shipped Date</t>
  </si>
  <si>
    <t>Start Date:</t>
  </si>
  <si>
    <t>06/01/2026</t>
  </si>
  <si>
    <t>End Date:</t>
  </si>
  <si>
    <t>06/21/2026</t>
  </si>
  <si>
    <t>Report Run Date:</t>
  </si>
  <si>
    <t>06/22/2026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</si>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</sst>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538936</v>
      </c>
      <c r="C5" s="11">
        <f>=ROUNDDOWN(24.7955390334572,0)</f>
      </c>
      <c r="D5" s="11">
        <v>311682</v>
      </c>
      <c r="E5" s="12">
        <v>0.9236</v>
      </c>
      <c r="F5" s="11">
        <v>8017</v>
      </c>
      <c r="G5" s="11">
        <f>=ROUNDDOWN(22.356385945343,0)</f>
      </c>
      <c r="H5" s="11">
        <v>220</v>
      </c>
      <c r="I5" s="12">
        <v>0.7594</v>
      </c>
      <c r="J5" s="11">
        <v>641</v>
      </c>
      <c r="K5" s="13">
        <v>40674.38</v>
      </c>
      <c r="L5" s="11">
        <v>2093</v>
      </c>
      <c r="M5" s="14">
        <v>19.43</v>
      </c>
      <c r="N5" s="11">
        <v>2562</v>
      </c>
      <c r="O5" s="13">
        <v>165390.13</v>
      </c>
      <c r="P5" s="11">
        <v>2093</v>
      </c>
      <c r="Q5" s="14">
        <v>79.02</v>
      </c>
      <c r="R5" s="12">
        <v>-0.7498</v>
      </c>
      <c r="S5" s="12">
        <v>-0.7541</v>
      </c>
      <c r="T5" s="12"/>
      <c r="U5" s="12">
        <v>-0.7541</v>
      </c>
      <c r="V5" s="11">
        <v>516</v>
      </c>
      <c r="W5" s="13">
        <v>31932.75</v>
      </c>
      <c r="X5" s="11">
        <v>693</v>
      </c>
      <c r="Y5" s="11">
        <v>2058</v>
      </c>
      <c r="Z5" s="13">
        <v>130760.17</v>
      </c>
      <c r="AA5" s="11">
        <v>693</v>
      </c>
      <c r="AB5" s="12">
        <v>-0.7493</v>
      </c>
      <c r="AC5" s="12">
        <v>-0.7558</v>
      </c>
      <c r="AD5" s="11">
        <v>46</v>
      </c>
      <c r="AE5" s="13">
        <v>3111.24</v>
      </c>
      <c r="AF5" s="11">
        <v>166</v>
      </c>
      <c r="AG5" s="11">
        <v>163</v>
      </c>
      <c r="AH5" s="13">
        <v>10969.75</v>
      </c>
      <c r="AI5" s="11">
        <v>166</v>
      </c>
      <c r="AJ5" s="12">
        <v>-0.7178</v>
      </c>
      <c r="AK5" s="12">
        <v>-0.7164</v>
      </c>
      <c r="AL5" s="11">
        <v>73</v>
      </c>
      <c r="AM5" s="13">
        <v>4849.21</v>
      </c>
      <c r="AN5" s="11">
        <v>518</v>
      </c>
      <c r="AO5" s="11">
        <v>304</v>
      </c>
      <c r="AP5" s="13">
        <v>20514.74</v>
      </c>
      <c r="AQ5" s="11">
        <v>518</v>
      </c>
      <c r="AR5" s="12">
        <v>-0.7599</v>
      </c>
      <c r="AS5" s="12">
        <v>-0.7636</v>
      </c>
      <c r="AT5" s="11">
        <v>6</v>
      </c>
      <c r="AU5" s="13">
        <v>781.18</v>
      </c>
      <c r="AV5" s="11">
        <v>169</v>
      </c>
      <c r="AW5" s="11">
        <v>37</v>
      </c>
      <c r="AX5" s="13">
        <v>3145.47</v>
      </c>
      <c r="AY5" s="11">
        <v>169</v>
      </c>
      <c r="AZ5" s="12">
        <v>-0.8378</v>
      </c>
      <c r="BA5" s="12">
        <v>-0.7516</v>
      </c>
    </row>
    <row r="6">
      <c r="A6" s="10" t="s">
        <v>36</v>
      </c>
      <c r="B6" s="11">
        <v>168</v>
      </c>
      <c r="C6" s="11">
        <f>=ROUNDDOWN({0},0)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27354</v>
      </c>
      <c r="C7" s="11">
        <f>=ROUNDDOWN(26.3449869979775,0)</f>
      </c>
      <c r="D7" s="11">
        <v>23468</v>
      </c>
      <c r="E7" s="12">
        <v>0.9436</v>
      </c>
      <c r="F7" s="11"/>
      <c r="G7" s="11">
        <f>=ROUNDDOWN({0},0)</f>
      </c>
      <c r="H7" s="11"/>
      <c r="I7" s="12"/>
      <c r="J7" s="11">
        <v>87</v>
      </c>
      <c r="K7" s="13">
        <v>4807.2</v>
      </c>
      <c r="L7" s="11">
        <v>61</v>
      </c>
      <c r="M7" s="14">
        <v>78.81</v>
      </c>
      <c r="N7" s="11">
        <v>483</v>
      </c>
      <c r="O7" s="13">
        <v>27290.56</v>
      </c>
      <c r="P7" s="11">
        <v>61</v>
      </c>
      <c r="Q7" s="14">
        <v>447.39</v>
      </c>
      <c r="R7" s="12">
        <v>-0.8199</v>
      </c>
      <c r="S7" s="12">
        <v>-0.8239</v>
      </c>
      <c r="T7" s="12"/>
      <c r="U7" s="12">
        <v>-0.8238</v>
      </c>
      <c r="V7" s="11">
        <v>24</v>
      </c>
      <c r="W7" s="13">
        <v>1347.18</v>
      </c>
      <c r="X7" s="11">
        <v>37</v>
      </c>
      <c r="Y7" s="11">
        <v>174</v>
      </c>
      <c r="Z7" s="13">
        <v>10746.71</v>
      </c>
      <c r="AA7" s="11">
        <v>37</v>
      </c>
      <c r="AB7" s="12">
        <v>-0.8621</v>
      </c>
      <c r="AC7" s="12">
        <v>-0.8746</v>
      </c>
      <c r="AD7" s="11">
        <v>13</v>
      </c>
      <c r="AE7" s="13">
        <v>749.61</v>
      </c>
      <c r="AF7" s="11">
        <v>18</v>
      </c>
      <c r="AG7" s="11">
        <v>57</v>
      </c>
      <c r="AH7" s="13">
        <v>3132.06</v>
      </c>
      <c r="AI7" s="11">
        <v>18</v>
      </c>
      <c r="AJ7" s="12">
        <v>-0.7719</v>
      </c>
      <c r="AK7" s="12">
        <v>-0.7607</v>
      </c>
      <c r="AL7" s="11">
        <v>13</v>
      </c>
      <c r="AM7" s="13">
        <v>578.18</v>
      </c>
      <c r="AN7" s="11">
        <v>47</v>
      </c>
      <c r="AO7" s="11">
        <v>90</v>
      </c>
      <c r="AP7" s="13">
        <v>3984.82</v>
      </c>
      <c r="AQ7" s="11">
        <v>47</v>
      </c>
      <c r="AR7" s="12">
        <v>-0.8556</v>
      </c>
      <c r="AS7" s="12">
        <v>-0.8549</v>
      </c>
      <c r="AT7" s="11">
        <v>37</v>
      </c>
      <c r="AU7" s="13">
        <v>2132.23</v>
      </c>
      <c r="AV7" s="11">
        <v>50</v>
      </c>
      <c r="AW7" s="11">
        <v>162</v>
      </c>
      <c r="AX7" s="13">
        <v>9426.97</v>
      </c>
      <c r="AY7" s="11">
        <v>50</v>
      </c>
      <c r="AZ7" s="12">
        <v>-0.7716</v>
      </c>
      <c r="BA7" s="12">
        <v>-0.7738</v>
      </c>
    </row>
    <row r="8">
      <c r="A8" s="10" t="s">
        <v>38</v>
      </c>
      <c r="B8" s="11">
        <v>111693</v>
      </c>
      <c r="C8" s="11">
        <f>=ROUNDDOWN(16.8883815168743,0)</f>
      </c>
      <c r="D8" s="11">
        <v>88719</v>
      </c>
      <c r="E8" s="12">
        <v>0.9844</v>
      </c>
      <c r="F8" s="11"/>
      <c r="G8" s="11">
        <f>=ROUNDDOWN({0},0)</f>
      </c>
      <c r="H8" s="11"/>
      <c r="I8" s="12"/>
      <c r="J8" s="11">
        <v>67</v>
      </c>
      <c r="K8" s="13">
        <v>3573.73</v>
      </c>
      <c r="L8" s="11">
        <v>250</v>
      </c>
      <c r="M8" s="14">
        <v>14.29</v>
      </c>
      <c r="N8" s="11">
        <v>203</v>
      </c>
      <c r="O8" s="13">
        <v>10510.67</v>
      </c>
      <c r="P8" s="11">
        <v>250</v>
      </c>
      <c r="Q8" s="14">
        <v>42.04</v>
      </c>
      <c r="R8" s="12">
        <v>-0.67</v>
      </c>
      <c r="S8" s="12">
        <v>-0.66</v>
      </c>
      <c r="T8" s="12"/>
      <c r="U8" s="12">
        <v>-0.6601</v>
      </c>
      <c r="V8" s="11"/>
      <c r="W8" s="13"/>
      <c r="X8" s="11"/>
      <c r="Y8" s="11"/>
      <c r="Z8" s="13"/>
      <c r="AA8" s="11"/>
      <c r="AB8" s="12"/>
      <c r="AC8" s="12"/>
      <c r="AD8" s="11">
        <v>67</v>
      </c>
      <c r="AE8" s="13">
        <v>3573.73</v>
      </c>
      <c r="AF8" s="11">
        <v>63</v>
      </c>
      <c r="AG8" s="11">
        <v>203</v>
      </c>
      <c r="AH8" s="13">
        <v>10510.67</v>
      </c>
      <c r="AI8" s="11">
        <v>63</v>
      </c>
      <c r="AJ8" s="12">
        <v>-0.67</v>
      </c>
      <c r="AK8" s="12">
        <v>-0.66</v>
      </c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</row>
    <row r="9">
      <c r="A9" s="10" t="s">
        <v>39</v>
      </c>
      <c r="B9" s="11">
        <v>257626</v>
      </c>
      <c r="C9" s="11">
        <f>=ROUNDDOWN(24.2809749109348,0)</f>
      </c>
      <c r="D9" s="11">
        <v>192575</v>
      </c>
      <c r="E9" s="12">
        <v>0.9732</v>
      </c>
      <c r="F9" s="11"/>
      <c r="G9" s="11">
        <f>=ROUNDDOWN({0},0)</f>
      </c>
      <c r="H9" s="11"/>
      <c r="I9" s="12"/>
      <c r="J9" s="11">
        <v>83</v>
      </c>
      <c r="K9" s="13">
        <v>1766.16</v>
      </c>
      <c r="L9" s="11">
        <v>419</v>
      </c>
      <c r="M9" s="14">
        <v>4.22</v>
      </c>
      <c r="N9" s="11">
        <v>322</v>
      </c>
      <c r="O9" s="13">
        <v>7009.63</v>
      </c>
      <c r="P9" s="11">
        <v>419</v>
      </c>
      <c r="Q9" s="14">
        <v>16.73</v>
      </c>
      <c r="R9" s="12">
        <v>-0.7422</v>
      </c>
      <c r="S9" s="12">
        <v>-0.748</v>
      </c>
      <c r="T9" s="12"/>
      <c r="U9" s="12">
        <v>-0.7478</v>
      </c>
      <c r="V9" s="11"/>
      <c r="W9" s="13"/>
      <c r="X9" s="11">
        <v>2</v>
      </c>
      <c r="Y9" s="11"/>
      <c r="Z9" s="13"/>
      <c r="AA9" s="11">
        <v>2</v>
      </c>
      <c r="AB9" s="12"/>
      <c r="AC9" s="12"/>
      <c r="AD9" s="11">
        <v>83</v>
      </c>
      <c r="AE9" s="13">
        <v>1766.16</v>
      </c>
      <c r="AF9" s="11">
        <v>76</v>
      </c>
      <c r="AG9" s="11">
        <v>322</v>
      </c>
      <c r="AH9" s="13">
        <v>7009.63</v>
      </c>
      <c r="AI9" s="11">
        <v>76</v>
      </c>
      <c r="AJ9" s="12">
        <v>-0.7422</v>
      </c>
      <c r="AK9" s="12">
        <v>-0.748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</row>
    <row r="10">
      <c r="A10" s="10" t="s">
        <v>40</v>
      </c>
      <c r="B10" s="11">
        <v>366331</v>
      </c>
      <c r="C10" s="11">
        <f>=ROUNDDOWN(22.9392721170223,0)</f>
      </c>
      <c r="D10" s="11">
        <v>420160</v>
      </c>
      <c r="E10" s="12">
        <v>0.8821</v>
      </c>
      <c r="F10" s="11"/>
      <c r="G10" s="11">
        <f>=ROUNDDOWN({0},0)</f>
      </c>
      <c r="H10" s="11"/>
      <c r="I10" s="12"/>
      <c r="J10" s="11">
        <v>478</v>
      </c>
      <c r="K10" s="13">
        <v>19640.69</v>
      </c>
      <c r="L10" s="11">
        <v>994</v>
      </c>
      <c r="M10" s="14">
        <v>19.76</v>
      </c>
      <c r="N10" s="11">
        <v>1833</v>
      </c>
      <c r="O10" s="13">
        <v>78502.92</v>
      </c>
      <c r="P10" s="11">
        <v>994</v>
      </c>
      <c r="Q10" s="14">
        <v>78.98</v>
      </c>
      <c r="R10" s="12">
        <v>-0.7392</v>
      </c>
      <c r="S10" s="12">
        <v>-0.7498</v>
      </c>
      <c r="T10" s="12"/>
      <c r="U10" s="12">
        <v>-0.7498</v>
      </c>
      <c r="V10" s="11">
        <v>277</v>
      </c>
      <c r="W10" s="13">
        <v>9275.05</v>
      </c>
      <c r="X10" s="11">
        <v>366</v>
      </c>
      <c r="Y10" s="11">
        <v>1053</v>
      </c>
      <c r="Z10" s="13">
        <v>37658.4</v>
      </c>
      <c r="AA10" s="11">
        <v>366</v>
      </c>
      <c r="AB10" s="12">
        <v>-0.7369</v>
      </c>
      <c r="AC10" s="12">
        <v>-0.7537</v>
      </c>
      <c r="AD10" s="11">
        <v>198</v>
      </c>
      <c r="AE10" s="13">
        <v>10222.39</v>
      </c>
      <c r="AF10" s="11">
        <v>97</v>
      </c>
      <c r="AG10" s="11">
        <v>770</v>
      </c>
      <c r="AH10" s="13">
        <v>40424.83</v>
      </c>
      <c r="AI10" s="11">
        <v>97</v>
      </c>
      <c r="AJ10" s="12">
        <v>-0.7429</v>
      </c>
      <c r="AK10" s="12">
        <v>-0.7471</v>
      </c>
      <c r="AL10" s="11">
        <v>3</v>
      </c>
      <c r="AM10" s="13">
        <v>143.25</v>
      </c>
      <c r="AN10" s="11">
        <v>20</v>
      </c>
      <c r="AO10" s="11">
        <v>10</v>
      </c>
      <c r="AP10" s="13">
        <v>419.69</v>
      </c>
      <c r="AQ10" s="11">
        <v>20</v>
      </c>
      <c r="AR10" s="12">
        <v>-0.7</v>
      </c>
      <c r="AS10" s="12">
        <v>-0.6587</v>
      </c>
      <c r="AT10" s="11"/>
      <c r="AU10" s="13"/>
      <c r="AV10" s="11"/>
      <c r="AW10" s="11"/>
      <c r="AX10" s="13"/>
      <c r="AY10" s="11"/>
      <c r="AZ10" s="12"/>
      <c r="BA10" s="12"/>
    </row>
    <row r="11">
      <c r="A11" s="10" t="s">
        <v>41</v>
      </c>
      <c r="B11" s="11">
        <v>2526</v>
      </c>
      <c r="C11" s="11">
        <f>=ROUNDDOWN(53.7446808510638,0)</f>
      </c>
      <c r="D11" s="11"/>
      <c r="E11" s="12">
        <v>0.619</v>
      </c>
      <c r="F11" s="11"/>
      <c r="G11" s="11">
        <f>=ROUNDDOWN({0},0)</f>
      </c>
      <c r="H11" s="11"/>
      <c r="I11" s="12"/>
      <c r="J11" s="11"/>
      <c r="K11" s="13"/>
      <c r="L11" s="11">
        <v>52</v>
      </c>
      <c r="M11" s="14"/>
      <c r="N11" s="11"/>
      <c r="O11" s="13"/>
      <c r="P11" s="11">
        <v>52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12</v>
      </c>
      <c r="AO11" s="11"/>
      <c r="AP11" s="13"/>
      <c r="AQ11" s="11">
        <v>12</v>
      </c>
      <c r="AR11" s="12"/>
      <c r="AS11" s="12"/>
      <c r="AT11" s="11"/>
      <c r="AU11" s="13"/>
      <c r="AV11" s="11"/>
      <c r="AW11" s="11"/>
      <c r="AX11" s="13"/>
      <c r="AY11" s="11"/>
      <c r="AZ11" s="12"/>
      <c r="BA11" s="12"/>
    </row>
    <row r="12">
      <c r="A12" s="10" t="s">
        <v>42</v>
      </c>
      <c r="B12" s="11">
        <v>59545</v>
      </c>
      <c r="C12" s="11">
        <f>=ROUNDDOWN(12.5307771628191,0)</f>
      </c>
      <c r="D12" s="11">
        <v>121179</v>
      </c>
      <c r="E12" s="12">
        <v>0.9289</v>
      </c>
      <c r="F12" s="11"/>
      <c r="G12" s="11">
        <f>=ROUNDDOWN({0},0)</f>
      </c>
      <c r="H12" s="11">
        <v>7990</v>
      </c>
      <c r="I12" s="12"/>
      <c r="J12" s="11">
        <v>1265</v>
      </c>
      <c r="K12" s="13">
        <v>240249.22</v>
      </c>
      <c r="L12" s="11">
        <v>348</v>
      </c>
      <c r="M12" s="14">
        <v>690.37</v>
      </c>
      <c r="N12" s="11">
        <v>5259</v>
      </c>
      <c r="O12" s="13">
        <v>996909.54</v>
      </c>
      <c r="P12" s="11">
        <v>348</v>
      </c>
      <c r="Q12" s="14">
        <v>2864.68</v>
      </c>
      <c r="R12" s="12">
        <v>-0.7595</v>
      </c>
      <c r="S12" s="12">
        <v>-0.759</v>
      </c>
      <c r="T12" s="12"/>
      <c r="U12" s="12">
        <v>-0.759</v>
      </c>
      <c r="V12" s="11">
        <v>1047</v>
      </c>
      <c r="W12" s="13">
        <v>207137.43</v>
      </c>
      <c r="X12" s="11">
        <v>154</v>
      </c>
      <c r="Y12" s="11">
        <v>4449</v>
      </c>
      <c r="Z12" s="13">
        <v>876031.61</v>
      </c>
      <c r="AA12" s="11">
        <v>154</v>
      </c>
      <c r="AB12" s="12">
        <v>-0.7647</v>
      </c>
      <c r="AC12" s="12">
        <v>-0.7636</v>
      </c>
      <c r="AD12" s="11">
        <v>47</v>
      </c>
      <c r="AE12" s="13">
        <v>5957.5</v>
      </c>
      <c r="AF12" s="11">
        <v>104</v>
      </c>
      <c r="AG12" s="11">
        <v>164</v>
      </c>
      <c r="AH12" s="13">
        <v>20178.14</v>
      </c>
      <c r="AI12" s="11">
        <v>104</v>
      </c>
      <c r="AJ12" s="12">
        <v>-0.7134</v>
      </c>
      <c r="AK12" s="12">
        <v>-0.7048</v>
      </c>
      <c r="AL12" s="11">
        <v>114</v>
      </c>
      <c r="AM12" s="13">
        <v>16921.81</v>
      </c>
      <c r="AN12" s="11">
        <v>200</v>
      </c>
      <c r="AO12" s="11">
        <v>421</v>
      </c>
      <c r="AP12" s="13">
        <v>60913.11</v>
      </c>
      <c r="AQ12" s="11">
        <v>200</v>
      </c>
      <c r="AR12" s="12">
        <v>-0.7292</v>
      </c>
      <c r="AS12" s="12">
        <v>-0.7222</v>
      </c>
      <c r="AT12" s="11">
        <v>57</v>
      </c>
      <c r="AU12" s="13">
        <v>10232.48</v>
      </c>
      <c r="AV12" s="11">
        <v>234</v>
      </c>
      <c r="AW12" s="11">
        <v>225</v>
      </c>
      <c r="AX12" s="13">
        <v>39786.68</v>
      </c>
      <c r="AY12" s="11">
        <v>234</v>
      </c>
      <c r="AZ12" s="12">
        <v>-0.7467</v>
      </c>
      <c r="BA12" s="12">
        <v>-0.7428</v>
      </c>
    </row>
    <row r="13">
      <c r="A13" s="10" t="s">
        <v>43</v>
      </c>
      <c r="B13" s="11">
        <v>27308</v>
      </c>
      <c r="C13" s="11">
        <f>=ROUNDDOWN(39.5081018518518,0)</f>
      </c>
      <c r="D13" s="11">
        <v>13637</v>
      </c>
      <c r="E13" s="12">
        <v>0.921</v>
      </c>
      <c r="F13" s="11"/>
      <c r="G13" s="11">
        <f>=ROUNDDOWN({0},0)</f>
      </c>
      <c r="H13" s="11"/>
      <c r="I13" s="12"/>
      <c r="J13" s="11">
        <v>4</v>
      </c>
      <c r="K13" s="13">
        <v>466.43</v>
      </c>
      <c r="L13" s="11">
        <v>260</v>
      </c>
      <c r="M13" s="14">
        <v>1.79</v>
      </c>
      <c r="N13" s="11">
        <v>20</v>
      </c>
      <c r="O13" s="13">
        <v>2082.48</v>
      </c>
      <c r="P13" s="11">
        <v>260</v>
      </c>
      <c r="Q13" s="14">
        <v>8.01</v>
      </c>
      <c r="R13" s="12">
        <v>-0.8</v>
      </c>
      <c r="S13" s="12">
        <v>-0.776</v>
      </c>
      <c r="T13" s="12"/>
      <c r="U13" s="12">
        <v>-0.7765</v>
      </c>
      <c r="V13" s="11">
        <v>1</v>
      </c>
      <c r="W13" s="13">
        <v>114.65</v>
      </c>
      <c r="X13" s="11">
        <v>18</v>
      </c>
      <c r="Y13" s="11">
        <v>4</v>
      </c>
      <c r="Z13" s="13">
        <v>458.6</v>
      </c>
      <c r="AA13" s="11">
        <v>18</v>
      </c>
      <c r="AB13" s="12">
        <v>-0.75</v>
      </c>
      <c r="AC13" s="12">
        <v>-0.75</v>
      </c>
      <c r="AD13" s="11">
        <v>1</v>
      </c>
      <c r="AE13" s="13">
        <v>122.56</v>
      </c>
      <c r="AF13" s="11">
        <v>107</v>
      </c>
      <c r="AG13" s="11">
        <v>1</v>
      </c>
      <c r="AH13" s="13">
        <v>122.56</v>
      </c>
      <c r="AI13" s="11">
        <v>107</v>
      </c>
      <c r="AJ13" s="12"/>
      <c r="AK13" s="12"/>
      <c r="AL13" s="11">
        <v>2</v>
      </c>
      <c r="AM13" s="13">
        <v>229.22</v>
      </c>
      <c r="AN13" s="11">
        <v>40</v>
      </c>
      <c r="AO13" s="11">
        <v>15</v>
      </c>
      <c r="AP13" s="13">
        <v>1501.32</v>
      </c>
      <c r="AQ13" s="11">
        <v>40</v>
      </c>
      <c r="AR13" s="12">
        <v>-0.8667</v>
      </c>
      <c r="AS13" s="12">
        <v>-0.8473</v>
      </c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6130</v>
      </c>
      <c r="C14" s="11">
        <f>=ROUNDDOWN(10.921076073401,0)</f>
      </c>
      <c r="D14" s="11">
        <v>15856</v>
      </c>
      <c r="E14" s="12">
        <v>0.9365</v>
      </c>
      <c r="F14" s="11"/>
      <c r="G14" s="11">
        <f>=ROUNDDOWN({0},0)</f>
      </c>
      <c r="H14" s="11"/>
      <c r="I14" s="12"/>
      <c r="J14" s="11">
        <v>153</v>
      </c>
      <c r="K14" s="13">
        <v>10393.4</v>
      </c>
      <c r="L14" s="11">
        <v>47</v>
      </c>
      <c r="M14" s="14">
        <v>221.14</v>
      </c>
      <c r="N14" s="11">
        <v>644</v>
      </c>
      <c r="O14" s="13">
        <v>49152.51</v>
      </c>
      <c r="P14" s="11">
        <v>47</v>
      </c>
      <c r="Q14" s="14">
        <v>1045.8</v>
      </c>
      <c r="R14" s="12">
        <v>-0.7624</v>
      </c>
      <c r="S14" s="12">
        <v>-0.7885</v>
      </c>
      <c r="T14" s="12"/>
      <c r="U14" s="12">
        <v>-0.7885</v>
      </c>
      <c r="V14" s="11">
        <v>51</v>
      </c>
      <c r="W14" s="13">
        <v>3468.07</v>
      </c>
      <c r="X14" s="11">
        <v>34</v>
      </c>
      <c r="Y14" s="11">
        <v>265</v>
      </c>
      <c r="Z14" s="13">
        <v>23347.53</v>
      </c>
      <c r="AA14" s="11">
        <v>34</v>
      </c>
      <c r="AB14" s="12">
        <v>-0.8075</v>
      </c>
      <c r="AC14" s="12">
        <v>-0.8515</v>
      </c>
      <c r="AD14" s="11">
        <v>46</v>
      </c>
      <c r="AE14" s="13">
        <v>2770.75</v>
      </c>
      <c r="AF14" s="11">
        <v>19</v>
      </c>
      <c r="AG14" s="11">
        <v>149</v>
      </c>
      <c r="AH14" s="13">
        <v>9394.12</v>
      </c>
      <c r="AI14" s="11">
        <v>19</v>
      </c>
      <c r="AJ14" s="12">
        <v>-0.6913</v>
      </c>
      <c r="AK14" s="12">
        <v>-0.7051</v>
      </c>
      <c r="AL14" s="11">
        <v>15</v>
      </c>
      <c r="AM14" s="13">
        <v>1125.34</v>
      </c>
      <c r="AN14" s="11">
        <v>40</v>
      </c>
      <c r="AO14" s="11">
        <v>67</v>
      </c>
      <c r="AP14" s="13">
        <v>4544.85</v>
      </c>
      <c r="AQ14" s="11">
        <v>40</v>
      </c>
      <c r="AR14" s="12">
        <v>-0.7761</v>
      </c>
      <c r="AS14" s="12">
        <v>-0.7524</v>
      </c>
      <c r="AT14" s="11">
        <v>41</v>
      </c>
      <c r="AU14" s="13">
        <v>3029.24</v>
      </c>
      <c r="AV14" s="11">
        <v>36</v>
      </c>
      <c r="AW14" s="11">
        <v>163</v>
      </c>
      <c r="AX14" s="13">
        <v>11866.01</v>
      </c>
      <c r="AY14" s="11">
        <v>36</v>
      </c>
      <c r="AZ14" s="12">
        <v>-0.7485</v>
      </c>
      <c r="BA14" s="12">
        <v>-0.7447</v>
      </c>
    </row>
    <row r="15">
      <c r="A15" s="10" t="s">
        <v>45</v>
      </c>
      <c r="B15" s="11">
        <v>12101</v>
      </c>
      <c r="C15" s="11">
        <f>=ROUNDDOWN(13.6873656826151,0)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13</v>
      </c>
      <c r="M15" s="14"/>
      <c r="N15" s="11"/>
      <c r="O15" s="13"/>
      <c r="P15" s="11">
        <v>13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17265</v>
      </c>
      <c r="C16" s="11">
        <f>=ROUNDDOWN(44.5203713254255,0)</f>
      </c>
      <c r="D16" s="11">
        <v>5860</v>
      </c>
      <c r="E16" s="12">
        <v>0.9881</v>
      </c>
      <c r="F16" s="11"/>
      <c r="G16" s="11">
        <f>=ROUNDDOWN({0},0)</f>
      </c>
      <c r="H16" s="11"/>
      <c r="I16" s="12"/>
      <c r="J16" s="11"/>
      <c r="K16" s="13"/>
      <c r="L16" s="11">
        <v>34</v>
      </c>
      <c r="M16" s="14"/>
      <c r="N16" s="11"/>
      <c r="O16" s="13"/>
      <c r="P16" s="11">
        <v>34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</row>
    <row r="17">
      <c r="A17" s="10" t="s">
        <v>47</v>
      </c>
      <c r="B17" s="11">
        <v>48</v>
      </c>
      <c r="C17" s="11">
        <f>=ROUNDDOWN(5.39325842696629,0)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</row>
    <row r="18">
      <c r="A18" s="10" t="s">
        <v>48</v>
      </c>
      <c r="B18" s="11">
        <v>223022</v>
      </c>
      <c r="C18" s="11">
        <f>=ROUNDDOWN(12.2531481440784,0)</f>
      </c>
      <c r="D18" s="11">
        <v>494517</v>
      </c>
      <c r="E18" s="12">
        <v>0.8831</v>
      </c>
      <c r="F18" s="11"/>
      <c r="G18" s="11">
        <f>=ROUNDDOWN({0},0)</f>
      </c>
      <c r="H18" s="11"/>
      <c r="I18" s="12"/>
      <c r="J18" s="11">
        <v>131</v>
      </c>
      <c r="K18" s="13">
        <v>5610.13</v>
      </c>
      <c r="L18" s="11">
        <v>897</v>
      </c>
      <c r="M18" s="14">
        <v>6.25</v>
      </c>
      <c r="N18" s="11">
        <v>493</v>
      </c>
      <c r="O18" s="13">
        <v>21090.69</v>
      </c>
      <c r="P18" s="11">
        <v>897</v>
      </c>
      <c r="Q18" s="14">
        <v>23.51</v>
      </c>
      <c r="R18" s="12">
        <v>-0.7343</v>
      </c>
      <c r="S18" s="12">
        <v>-0.734</v>
      </c>
      <c r="T18" s="12"/>
      <c r="U18" s="12">
        <v>-0.7342</v>
      </c>
      <c r="V18" s="11"/>
      <c r="W18" s="13"/>
      <c r="X18" s="11"/>
      <c r="Y18" s="11"/>
      <c r="Z18" s="13"/>
      <c r="AA18" s="11"/>
      <c r="AB18" s="12"/>
      <c r="AC18" s="12"/>
      <c r="AD18" s="11">
        <v>131</v>
      </c>
      <c r="AE18" s="13">
        <v>5610.13</v>
      </c>
      <c r="AF18" s="11">
        <v>79</v>
      </c>
      <c r="AG18" s="11">
        <v>493</v>
      </c>
      <c r="AH18" s="13">
        <v>21090.69</v>
      </c>
      <c r="AI18" s="11">
        <v>79</v>
      </c>
      <c r="AJ18" s="12">
        <v>-0.7343</v>
      </c>
      <c r="AK18" s="12">
        <v>-0.734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</row>
    <row r="19">
      <c r="A19" s="10" t="s">
        <v>49</v>
      </c>
      <c r="B19" s="11">
        <v>69289</v>
      </c>
      <c r="C19" s="11">
        <f>=ROUNDDOWN(21.0132225389701,0)</f>
      </c>
      <c r="D19" s="11">
        <v>62852</v>
      </c>
      <c r="E19" s="12">
        <v>0.9532</v>
      </c>
      <c r="F19" s="11"/>
      <c r="G19" s="11">
        <f>=ROUNDDOWN({0},0)</f>
      </c>
      <c r="H19" s="11"/>
      <c r="I19" s="12"/>
      <c r="J19" s="11">
        <v>519</v>
      </c>
      <c r="K19" s="13">
        <v>18040.41</v>
      </c>
      <c r="L19" s="11">
        <v>158</v>
      </c>
      <c r="M19" s="14">
        <v>114.18</v>
      </c>
      <c r="N19" s="11">
        <v>1926</v>
      </c>
      <c r="O19" s="13">
        <v>67911.59</v>
      </c>
      <c r="P19" s="11">
        <v>158</v>
      </c>
      <c r="Q19" s="14">
        <v>429.82</v>
      </c>
      <c r="R19" s="12">
        <v>-0.7305</v>
      </c>
      <c r="S19" s="12">
        <v>-0.7344</v>
      </c>
      <c r="T19" s="12"/>
      <c r="U19" s="12">
        <v>-0.7344</v>
      </c>
      <c r="V19" s="11"/>
      <c r="W19" s="13"/>
      <c r="X19" s="11">
        <v>4</v>
      </c>
      <c r="Y19" s="11"/>
      <c r="Z19" s="13"/>
      <c r="AA19" s="11">
        <v>4</v>
      </c>
      <c r="AB19" s="12"/>
      <c r="AC19" s="12"/>
      <c r="AD19" s="11">
        <v>519</v>
      </c>
      <c r="AE19" s="13">
        <v>18040.41</v>
      </c>
      <c r="AF19" s="11">
        <v>82</v>
      </c>
      <c r="AG19" s="11">
        <v>1926</v>
      </c>
      <c r="AH19" s="13">
        <v>67911.59</v>
      </c>
      <c r="AI19" s="11">
        <v>82</v>
      </c>
      <c r="AJ19" s="12">
        <v>-0.7305</v>
      </c>
      <c r="AK19" s="12">
        <v>-0.7344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</row>
    <row r="20">
      <c r="A20" s="10" t="s">
        <v>50</v>
      </c>
      <c r="B20" s="11">
        <v>216104</v>
      </c>
      <c r="C20" s="11">
        <f>=ROUNDDOWN(29.6891013752078,0)</f>
      </c>
      <c r="D20" s="11">
        <v>96906</v>
      </c>
      <c r="E20" s="12">
        <v>0.9582</v>
      </c>
      <c r="F20" s="11"/>
      <c r="G20" s="11">
        <f>=ROUNDDOWN({0},0)</f>
      </c>
      <c r="H20" s="11"/>
      <c r="I20" s="12"/>
      <c r="J20" s="11">
        <v>591</v>
      </c>
      <c r="K20" s="13">
        <v>15220.38</v>
      </c>
      <c r="L20" s="11">
        <v>587</v>
      </c>
      <c r="M20" s="14">
        <v>25.93</v>
      </c>
      <c r="N20" s="11">
        <v>2523</v>
      </c>
      <c r="O20" s="13">
        <v>62539.88</v>
      </c>
      <c r="P20" s="11">
        <v>587</v>
      </c>
      <c r="Q20" s="14">
        <v>106.54</v>
      </c>
      <c r="R20" s="12">
        <v>-0.7658</v>
      </c>
      <c r="S20" s="12">
        <v>-0.7566</v>
      </c>
      <c r="T20" s="12"/>
      <c r="U20" s="12">
        <v>-0.7566</v>
      </c>
      <c r="V20" s="11">
        <v>591</v>
      </c>
      <c r="W20" s="13">
        <v>15220.38</v>
      </c>
      <c r="X20" s="11">
        <v>196</v>
      </c>
      <c r="Y20" s="11">
        <v>2523</v>
      </c>
      <c r="Z20" s="13">
        <v>62539.88</v>
      </c>
      <c r="AA20" s="11">
        <v>196</v>
      </c>
      <c r="AB20" s="12">
        <v>-0.7658</v>
      </c>
      <c r="AC20" s="12">
        <v>-0.7566</v>
      </c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</row>
    <row r="21">
      <c r="A21" s="19" t="s">
        <v>51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4019</v>
      </c>
      <c r="K21" s="17">
        <v>360442.13</v>
      </c>
      <c r="L21" s="15">
        <v>6225</v>
      </c>
      <c r="M21" s="18">
        <v>57.9</v>
      </c>
      <c r="N21" s="15">
        <v>16268</v>
      </c>
      <c r="O21" s="17">
        <v>1488390.6</v>
      </c>
      <c r="P21" s="15">
        <v>6225</v>
      </c>
      <c r="Q21" s="18">
        <v>239.1</v>
      </c>
      <c r="R21" s="16">
        <v>-0.753</v>
      </c>
      <c r="S21" s="16">
        <v>-0.7578</v>
      </c>
      <c r="T21" s="16"/>
      <c r="U21" s="16">
        <v>-0.7578</v>
      </c>
      <c r="V21" s="15">
        <v>2507</v>
      </c>
      <c r="W21" s="17">
        <v>268495.51</v>
      </c>
      <c r="X21" s="15">
        <v>1504</v>
      </c>
      <c r="Y21" s="15">
        <v>10526</v>
      </c>
      <c r="Z21" s="17">
        <v>1141542.9</v>
      </c>
      <c r="AA21" s="15">
        <v>1504</v>
      </c>
      <c r="AB21" s="16">
        <v>-0.7618</v>
      </c>
      <c r="AC21" s="16">
        <v>-0.7648</v>
      </c>
      <c r="AD21" s="15">
        <v>1151</v>
      </c>
      <c r="AE21" s="17">
        <v>51924.48</v>
      </c>
      <c r="AF21" s="15">
        <v>811</v>
      </c>
      <c r="AG21" s="15">
        <v>4248</v>
      </c>
      <c r="AH21" s="17">
        <v>190744.04</v>
      </c>
      <c r="AI21" s="15">
        <v>811</v>
      </c>
      <c r="AJ21" s="16">
        <v>-0.729</v>
      </c>
      <c r="AK21" s="16">
        <v>-0.7278</v>
      </c>
      <c r="AL21" s="15">
        <v>220</v>
      </c>
      <c r="AM21" s="17">
        <v>23847.01</v>
      </c>
      <c r="AN21" s="15">
        <v>877</v>
      </c>
      <c r="AO21" s="15">
        <v>907</v>
      </c>
      <c r="AP21" s="17">
        <v>91878.53</v>
      </c>
      <c r="AQ21" s="15">
        <v>877</v>
      </c>
      <c r="AR21" s="16">
        <v>-0.7574</v>
      </c>
      <c r="AS21" s="16">
        <v>-0.7405</v>
      </c>
      <c r="AT21" s="15">
        <v>141</v>
      </c>
      <c r="AU21" s="17">
        <v>16175.13</v>
      </c>
      <c r="AV21" s="15">
        <v>489</v>
      </c>
      <c r="AW21" s="15">
        <v>587</v>
      </c>
      <c r="AX21" s="17">
        <v>64225.13</v>
      </c>
      <c r="AY21" s="15">
        <v>489</v>
      </c>
      <c r="AZ21" s="16">
        <v>-0.7598</v>
      </c>
      <c r="BA21" s="16">
        <v>-0.7481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