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<sst xmlns="http://schemas.openxmlformats.org/spreadsheetml/2006/main" count="630" uniqueCount="630">
  <si>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</si>
  <si>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</si>
  <si>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</si>
  <si>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</si>
  <si>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</si>
  <si>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</si>
  <si>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</si>
  <si>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</si>
  <si>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</si>
  <si>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</si>
  <si>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</si>
  <si>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</si>
  <si>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</si>
  <si>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</si>
  <si>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</si>
  <si>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</si>
  <si>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</si>
  <si>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</si>
  <si>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DLCROSCILL</t>
  </si>
  <si>
    <t>MACY02</t>
  </si>
  <si>
    <t>CSNSTORES</t>
  </si>
  <si>
    <t>HDDS</t>
  </si>
  <si>
    <t>DESINC</t>
  </si>
  <si>
    <t>OLLIIX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</si>
  <si>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</si>
  <si>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</si>
  <si>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</si>
  <si>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</si>
  <si>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</si>
  <si>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</si>
  <si>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</si>
  <si>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</si>
  <si>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</si>
  <si>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</si>
  <si>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</si>
  <si>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</si>
  <si>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</si>
  <si>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</si>
  <si>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</si>
  <si>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</si>
  <si>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</si>
  <si>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</si>
  <si>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</si>
  <si>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</si>
  <si>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</si>
  <si>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</si>
  <si>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</si>
  <si>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</si>
  <si>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</si>
  <si>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</si>
  <si>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</si>
  <si>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</si>
  <si>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</si>
  <si>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</si>
  <si>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</si>
  <si>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</si>
  <si>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</si>
  <si>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</si>
  <si>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</si>
  <si>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</si>
  <si>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</si>
  <si>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</si>
  <si>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</si>
  <si>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</si>
  <si>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</si>
  <si>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</si>
  <si>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</si>
  <si>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</si>
  <si>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</si>
  <si>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</si>
  <si>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</si>
  <si>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</si>
  <si>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</si>
  <si>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</si>
  <si>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</si>
  <si>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</si>
  <si>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</si>
  <si>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</si>
  <si>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</si>
  <si>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</si>
  <si>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</si>
  <si>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</si>
  <si>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</si>
  <si>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</si>
  <si>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</si>
  <si>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</si>
  <si>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</si>
  <si>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</si>
  <si>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</si>
  <si>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</si>
  <si>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</si>
  <si>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</si>
  <si>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</si>
  <si>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</si>
  <si>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</si>
  <si>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</si>
  <si>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</si>
  <si>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</si>
  <si>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</si>
  <si>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</si>
  <si>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</si>
  <si>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</si>
  <si>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</si>
  <si>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</si>
  <si>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</si>
  <si>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</si>
  <si>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</si>
  <si>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</si>
  <si>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</si>
  <si>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</si>
  <si>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</si>
  <si>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</si>
  <si>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</si>
  <si>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</si>
  <si>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</si>
  <si>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</si>
  <si>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</si>
  <si>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</si>
  <si>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</si>
  <si>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</si>
  <si>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</si>
  <si>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</si>
  <si>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</si>
  <si>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</si>
  <si>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</si>
  <si>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</si>
  <si>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</si>
  <si>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</si>
  <si>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</si>
  <si>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</si>
  <si>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</si>
  <si>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</si>
  <si>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</si>
  <si>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</si>
  <si>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</si>
  <si>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</si>
  <si>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</si>
  <si>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</si>
  <si>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</si>
  <si>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</si>
  <si>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</si>
  <si>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</si>
  <si>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</si>
  <si>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</si>
  <si>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</si>
  <si>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</si>
  <si>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</si>
  <si>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</si>
  <si>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</si>
  <si>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</si>
  <si>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</si>
  <si>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</si>
  <si>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</si>
  <si>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</si>
  <si>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</si>
  <si>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8/23/2026</t>
  </si>
  <si>
    <t>AMAZON,BLK01,CSNSTORES,DLCROSCILL,HDDS,OLLIIX,OVERSTOCK01</t>
  </si>
  <si>
    <t>Setup</t>
  </si>
  <si>
    <t>8/31/2023</t>
  </si>
  <si>
    <t>9/12/2023</t>
  </si>
  <si>
    <t>No</t>
  </si>
  <si>
    <t>4/24/2024</t>
  </si>
  <si>
    <t>10/26/2022</t>
  </si>
  <si>
    <t>11/7/2022</t>
  </si>
  <si>
    <t>8/2/2023</t>
  </si>
  <si>
    <t>5/3/2024</t>
  </si>
  <si>
    <t>3/30/2023</t>
  </si>
  <si>
    <t>4/6/2023</t>
  </si>
  <si>
    <t>3/6/2025</t>
  </si>
  <si>
    <t>4/10/2023</t>
  </si>
  <si>
    <t>11/26/2022</t>
  </si>
  <si>
    <t>6/15/2023</t>
  </si>
  <si>
    <t>7/10/2023</t>
  </si>
  <si>
    <t>4/7/2024</t>
  </si>
  <si>
    <t>4/23/2024</t>
  </si>
  <si>
    <t>3/28/2023</t>
  </si>
  <si>
    <t>2/23/2025</t>
  </si>
  <si>
    <t>Temp Discontinued</t>
  </si>
  <si>
    <t>3/20/2023</t>
  </si>
  <si>
    <t>7/1/2024</t>
  </si>
  <si>
    <t>CCL10-0014</t>
  </si>
  <si>
    <t>King</t>
  </si>
  <si>
    <t>AMAZONDS,CSNSTORES,DLCROSCILL,KOHLDSN,OVERSTOCK01</t>
  </si>
  <si>
    <t>9/4/2023</t>
  </si>
  <si>
    <t>5/2/2024</t>
  </si>
  <si>
    <t>11/14/2022</t>
  </si>
  <si>
    <t>11/10/2023</t>
  </si>
  <si>
    <t>4/3/2023</t>
  </si>
  <si>
    <t>Hold</t>
  </si>
  <si>
    <t>11/1/2022</t>
  </si>
  <si>
    <t>7/19/2023</t>
  </si>
  <si>
    <t>5/14/2023</t>
  </si>
  <si>
    <t>CCL10-0015</t>
  </si>
  <si>
    <t>Cal King</t>
  </si>
  <si>
    <t>B-</t>
  </si>
  <si>
    <t>4/12/2024</t>
  </si>
  <si>
    <t>4/26/2024</t>
  </si>
  <si>
    <t>11/25/2022</t>
  </si>
  <si>
    <t>4/3/2024</t>
  </si>
  <si>
    <t>5/8/2024</t>
  </si>
  <si>
    <t>5/6/2024</t>
  </si>
  <si>
    <t>4/27/2023</t>
  </si>
  <si>
    <t>11/17/2022</t>
  </si>
  <si>
    <t>4/25/2024</t>
  </si>
  <si>
    <t>7/18/2024</t>
  </si>
  <si>
    <t>11/13/2024</t>
  </si>
  <si>
    <t>CCL10-0010</t>
  </si>
  <si>
    <t>Red</t>
  </si>
  <si>
    <t>A</t>
  </si>
  <si>
    <t>10/21/2022</t>
  </si>
  <si>
    <t>AMAZON,AMAZONDS,CSNSTORES,JCPENNEY01,MACY02,OVERSTOCK01</t>
  </si>
  <si>
    <t>4/18/2024</t>
  </si>
  <si>
    <t>11/21/2022</t>
  </si>
  <si>
    <t>5/7/2024</t>
  </si>
  <si>
    <t>4/19/2023</t>
  </si>
  <si>
    <t>3/5/2025</t>
  </si>
  <si>
    <t>12/1/2022</t>
  </si>
  <si>
    <t>6/29/2023</t>
  </si>
  <si>
    <t>5/15/2024</t>
  </si>
  <si>
    <t>5/9/2023</t>
  </si>
  <si>
    <t>5/30/2024</t>
  </si>
  <si>
    <t>CCL10-0011</t>
  </si>
  <si>
    <t>A+</t>
  </si>
  <si>
    <t>10/24/2022</t>
  </si>
  <si>
    <t>AMAZONDS,CSNSTORES,DLCROSCILL,JCPENNEY01,OVERSTOCK01</t>
  </si>
  <si>
    <t>11/16/2022</t>
  </si>
  <si>
    <t>11/13/2023</t>
  </si>
  <si>
    <t>4/4/2023</t>
  </si>
  <si>
    <t>7/17/2023</t>
  </si>
  <si>
    <t>4/22/2024</t>
  </si>
  <si>
    <t>10/5/2023</t>
  </si>
  <si>
    <t>CCL10-0012</t>
  </si>
  <si>
    <t>AMAZON,AMAZONDS,CSNSTORES,MACY02,OLLIIX,OVERSTOCK01</t>
  </si>
  <si>
    <t>6/12/2024</t>
  </si>
  <si>
    <t>4/5/2023</t>
  </si>
  <si>
    <t>2/15/2023</t>
  </si>
  <si>
    <t>4/10/2024</t>
  </si>
  <si>
    <t>9/3/2024</t>
  </si>
  <si>
    <t>11/7/2025</t>
  </si>
  <si>
    <t>CCL10-0071</t>
  </si>
  <si>
    <t>Comforter Set</t>
  </si>
  <si>
    <t>Navy</t>
  </si>
  <si>
    <t>Polyester</t>
  </si>
  <si>
    <t>Transitional</t>
  </si>
  <si>
    <t>7/30/2025</t>
  </si>
  <si>
    <t>8/5/2025</t>
  </si>
  <si>
    <t>11/2/2025</t>
  </si>
  <si>
    <t>10/7/2025</t>
  </si>
  <si>
    <t>9/3/2025</t>
  </si>
  <si>
    <t>Open</t>
  </si>
  <si>
    <t>Discontinued</t>
  </si>
  <si>
    <t>CCL10-0072</t>
  </si>
  <si>
    <t>MACY02,OVERSTOCK01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</si>
  <si>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</si>
  <si>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</si>
  <si>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</si>
  <si>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</si>
  <si>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</si>
  <si>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</si>
  <si>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</si>
  <si>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CSNSTORES,DLCROSCILL,OVERSTOCK01</t>
  </si>
  <si>
    <t>9/29/2025</t>
  </si>
  <si>
    <t>8/12/2025</t>
  </si>
  <si>
    <t>11/11/2025</t>
  </si>
  <si>
    <t>8/1/2025</t>
  </si>
  <si>
    <t>12/9/2025</t>
  </si>
  <si>
    <t>10/22/2025</t>
  </si>
  <si>
    <t>CCL10-0001</t>
  </si>
  <si>
    <t>Julius</t>
  </si>
  <si>
    <t>Burgundy</t>
  </si>
  <si>
    <t>Vintage</t>
  </si>
  <si>
    <t>9/9/2026</t>
  </si>
  <si>
    <t>AMAZON,AMAZONDS,CSNSTORES,DLCROSCILL,HDDS,MACY02,OVERSTOCK01</t>
  </si>
  <si>
    <t>9/6/2023</t>
  </si>
  <si>
    <t>8/16/2024</t>
  </si>
  <si>
    <t>11/30/2022</t>
  </si>
  <si>
    <t>11/21/2023</t>
  </si>
  <si>
    <t>4/17/2023</t>
  </si>
  <si>
    <t>3/10/2025</t>
  </si>
  <si>
    <t>11/11/2022</t>
  </si>
  <si>
    <t>8/28/2023</t>
  </si>
  <si>
    <t>6/6/2024</t>
  </si>
  <si>
    <t>8/13/2024</t>
  </si>
  <si>
    <t>6/12/2023</t>
  </si>
  <si>
    <t>CCL10-0002</t>
  </si>
  <si>
    <t>AMAZON,AMAZONDS,CSNSTORES,DLCROSCILL,MACY02,OVERSTOCK01</t>
  </si>
  <si>
    <t>9/29/2023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</si>
  <si>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</si>
  <si>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</si>
  <si>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</si>
  <si>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</si>
  <si>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</si>
  <si>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</si>
  <si>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</si>
  <si>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</si>
  <si>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7/22/2024</t>
  </si>
  <si>
    <t>7/15/2024</t>
  </si>
  <si>
    <t>6/23/2023</t>
  </si>
  <si>
    <t>7/5/2024</t>
  </si>
  <si>
    <t>10/21/2025</t>
  </si>
  <si>
    <t>CCL10-0062</t>
  </si>
  <si>
    <t>Blue/Grey</t>
  </si>
  <si>
    <t>7/24/2023</t>
  </si>
  <si>
    <t>AMAZON,AMAZONDS,CSNSTORES,DLCROSCILL,HDDS,MACY02,OLLIIX,OVERSTOCK01</t>
  </si>
  <si>
    <t>1/5/2024</t>
  </si>
  <si>
    <t>7/25/2023</t>
  </si>
  <si>
    <t>8/21/2023</t>
  </si>
  <si>
    <t>11/8/2023</t>
  </si>
  <si>
    <t>7/10/2024</t>
  </si>
  <si>
    <t>7/27/2023</t>
  </si>
  <si>
    <t>8/8/2023</t>
  </si>
  <si>
    <t>3/19/2025</t>
  </si>
  <si>
    <t>12/19/2023</t>
  </si>
  <si>
    <t>7/3/2024</t>
  </si>
  <si>
    <t>7/2/2024</t>
  </si>
  <si>
    <t>10/11/2023</t>
  </si>
  <si>
    <t>CCL10-0063</t>
  </si>
  <si>
    <t>AMAZONDS,CSNSTORES,DLCROSCILL,MACY02,OVERSTOCK01</t>
  </si>
  <si>
    <t>9/7/2023</t>
  </si>
  <si>
    <t>10/9/2023</t>
  </si>
  <si>
    <t>8/23/2023</t>
  </si>
  <si>
    <t>8/4/2023</t>
  </si>
  <si>
    <t>9/5/2023</t>
  </si>
  <si>
    <t>CCL10-0064</t>
  </si>
  <si>
    <t>AMAZON,DLCROSCILL,MACY02</t>
  </si>
  <si>
    <t>8/5/2024</t>
  </si>
  <si>
    <t>8/7/2023</t>
  </si>
  <si>
    <t>2/23/2024</t>
  </si>
  <si>
    <t>10/26/2023</t>
  </si>
  <si>
    <t>8/27/2023</t>
  </si>
  <si>
    <t>10/17/2024</t>
  </si>
  <si>
    <t>CCL10-0068</t>
  </si>
  <si>
    <t>Black</t>
  </si>
  <si>
    <t>CSNSTORES,DLCROSCILL,MACY02,OVERSTOCK01</t>
  </si>
  <si>
    <t>8/6/2025</t>
  </si>
  <si>
    <t>10/30/2025</t>
  </si>
  <si>
    <t>8/14/2025</t>
  </si>
  <si>
    <t>10/10/2025</t>
  </si>
  <si>
    <t>2/4/2026</t>
  </si>
  <si>
    <t>11/3/2025</t>
  </si>
  <si>
    <t>CCL10-0069</t>
  </si>
  <si>
    <t>CSNSTORES,MACY02</t>
  </si>
  <si>
    <t>7/31/2025</t>
  </si>
  <si>
    <t>11/17/2025</t>
  </si>
  <si>
    <t>11/20/2025</t>
  </si>
  <si>
    <t>4/6/2026</t>
  </si>
  <si>
    <t>9/15/2025</t>
  </si>
  <si>
    <t>CCL10-0070</t>
  </si>
  <si>
    <t>8/7/2025</t>
  </si>
  <si>
    <t>9/1/2025</t>
  </si>
  <si>
    <t>1/12/2026</t>
  </si>
  <si>
    <t>11/12/2025</t>
  </si>
  <si>
    <t>CCL10-0008</t>
  </si>
  <si>
    <t>Loretta</t>
  </si>
  <si>
    <t>Beige</t>
  </si>
  <si>
    <t>Donation</t>
  </si>
  <si>
    <t>C</t>
  </si>
  <si>
    <t>AMAZON,AMAZONDS,CSNSTORES,DLCROSCILL,OVERSTOCK01</t>
  </si>
  <si>
    <t>9/20/2023</t>
  </si>
  <si>
    <t>11/20/2023</t>
  </si>
  <si>
    <t>5/22/2023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</si>
  <si>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</si>
  <si>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</si>
  <si>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</si>
  <si>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</si>
  <si>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</si>
  <si>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</si>
  <si>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</si>
  <si>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</si>
  <si>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</si>
  <si>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</si>
  <si>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</si>
  <si>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</si>
  <si>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</si>
  <si>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</si>
  <si>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</si>
  <si>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AMAZON,CSNSTORES,DLCROSCILL,OVERSTOCK01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</si>
  <si>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</si>
  <si>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</si>
  <si>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</si>
  <si>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</si>
  <si>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</si>
  <si>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</si>
  <si>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</si>
  <si>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AMAZON,CSNSTORES,DLCROSCILL</t>
  </si>
  <si>
    <t>8/17/2023</t>
  </si>
  <si>
    <t>4/18/2023</t>
  </si>
  <si>
    <t>2/2/2025</t>
  </si>
  <si>
    <t>1/30/2023</t>
  </si>
  <si>
    <t>9/11/2023</t>
  </si>
  <si>
    <t>4/24/2023</t>
  </si>
  <si>
    <t>9/19/2023</t>
  </si>
  <si>
    <t>CCL10-0006</t>
  </si>
  <si>
    <t>5/1/2023</t>
  </si>
  <si>
    <t>8/1/2023</t>
  </si>
  <si>
    <t>12/13/2024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</si>
  <si>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</si>
  <si>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</si>
  <si>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</si>
  <si>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</si>
  <si>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</si>
  <si>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</si>
  <si>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</si>
  <si>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</si>
  <si>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</si>
  <si>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AMAZONDS,CSNSTORES,DLCROSCILL,OVERSTOCK01</t>
  </si>
  <si>
    <t>8/3/2023</t>
  </si>
  <si>
    <t>11/6/2023</t>
  </si>
  <si>
    <t>11/27/2023</t>
  </si>
  <si>
    <t>5/29/2023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</si>
  <si>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</si>
  <si>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</si>
  <si>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</si>
  <si>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</si>
  <si>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</si>
  <si>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</si>
  <si>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</si>
  <si>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</si>
  <si>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CCL11-0024</t>
  </si>
  <si>
    <t>Sham</t>
  </si>
  <si>
    <t>Close-out</t>
  </si>
  <si>
    <t>10/4/2024</t>
  </si>
  <si>
    <t>12/12/2023</t>
  </si>
  <si>
    <t>5/15/2023</t>
  </si>
  <si>
    <t>CCL11-0025</t>
  </si>
  <si>
    <t>5/20/2024</t>
  </si>
  <si>
    <t>7/3/2023</t>
  </si>
  <si>
    <t>10/20/2025</t>
  </si>
  <si>
    <t>CCL11-0022</t>
  </si>
  <si>
    <t>11/28/2023</t>
  </si>
  <si>
    <t>5/30/2023</t>
  </si>
  <si>
    <t>1/19/2023</t>
  </si>
  <si>
    <t>3/18/2025</t>
  </si>
  <si>
    <t>2/19/2025</t>
  </si>
  <si>
    <t>CCL11-0021</t>
  </si>
  <si>
    <t>Montague</t>
  </si>
  <si>
    <t>Silver</t>
  </si>
  <si>
    <t>7/30/2024</t>
  </si>
  <si>
    <t>11/28/2022</t>
  </si>
  <si>
    <t>9/22/2023</t>
  </si>
  <si>
    <t>10/16/2024</t>
  </si>
  <si>
    <t>4/2/2024</t>
  </si>
  <si>
    <t>CCL30-0026</t>
  </si>
  <si>
    <t>NORMAL PILLOW</t>
  </si>
  <si>
    <t>Normal Pillow</t>
  </si>
  <si>
    <t>Aumont</t>
  </si>
  <si>
    <t>Oblong Decor Pillow</t>
  </si>
  <si>
    <t>22x15"</t>
  </si>
  <si>
    <t>8/29/2023</t>
  </si>
  <si>
    <t>12/12/2022</t>
  </si>
  <si>
    <t>10/31/2022</t>
  </si>
  <si>
    <t>6/21/2023</t>
  </si>
  <si>
    <t>12/18/2024</t>
  </si>
  <si>
    <t>10/8/2024</t>
  </si>
  <si>
    <t>2/13/2025</t>
  </si>
  <si>
    <t>CCL30-0027</t>
  </si>
  <si>
    <t>DLCROSCILL,MACY02</t>
  </si>
  <si>
    <t>10/1/2023</t>
  </si>
  <si>
    <t>6/28/2024</t>
  </si>
  <si>
    <t>1/15/2024</t>
  </si>
  <si>
    <t>5/5/2023</t>
  </si>
  <si>
    <t>5/5/2024</t>
  </si>
  <si>
    <t>7/31/2023</t>
  </si>
  <si>
    <t>6/13/2024</t>
  </si>
  <si>
    <t>8/20/2025</t>
  </si>
  <si>
    <t>CCL30-0029</t>
  </si>
  <si>
    <t>CSNSTORES,DLCROSCILL,MACY02</t>
  </si>
  <si>
    <t>11/24/2023</t>
  </si>
  <si>
    <t>8/28/2024</t>
  </si>
  <si>
    <t>CCL30-0061</t>
  </si>
  <si>
    <t>AMAZON,DLCROSCILL</t>
  </si>
  <si>
    <t>9/19/2024</t>
  </si>
  <si>
    <t>6/13/2023</t>
  </si>
  <si>
    <t>1/24/2023</t>
  </si>
  <si>
    <t>2/27/2024</t>
  </si>
  <si>
    <t>11/25/2024</t>
  </si>
  <si>
    <t>CCL30-0035</t>
  </si>
  <si>
    <t>Winchester</t>
  </si>
  <si>
    <t>Square Decor Pillow</t>
  </si>
  <si>
    <t>20x20"</t>
  </si>
  <si>
    <t>Solid</t>
  </si>
  <si>
    <t>10/17/2023</t>
  </si>
  <si>
    <t>8/19/2024</t>
  </si>
  <si>
    <t>11/22/2023</t>
  </si>
  <si>
    <t>7/14/2023</t>
  </si>
  <si>
    <t>7/7/2025</t>
  </si>
  <si>
    <t>5/10/2024</t>
  </si>
  <si>
    <t>CCL30-0038</t>
  </si>
  <si>
    <t>10/16/2023</t>
  </si>
  <si>
    <t>2/13/2023</t>
  </si>
  <si>
    <t>3/21/2023</t>
  </si>
  <si>
    <t>CCL30-0036</t>
  </si>
  <si>
    <t>8/2/2024</t>
  </si>
  <si>
    <t>8/26/2024</t>
  </si>
  <si>
    <t>CCL30-0034</t>
  </si>
  <si>
    <t>10/11/2024</t>
  </si>
  <si>
    <t>1/4/2024</t>
  </si>
  <si>
    <t>4/26/2023</t>
  </si>
  <si>
    <t>10/2/2023</t>
  </si>
  <si>
    <t>CCL30-0031</t>
  </si>
  <si>
    <t>Biron</t>
  </si>
  <si>
    <t>18x18"</t>
  </si>
  <si>
    <t>5/22/2024</t>
  </si>
  <si>
    <t>7/11/2023</t>
  </si>
  <si>
    <t>7/29/2024</t>
  </si>
  <si>
    <t>7/3/2025</t>
  </si>
  <si>
    <t>CCL30-0030</t>
  </si>
  <si>
    <t>9/27/2023</t>
  </si>
  <si>
    <t>12/29/2023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</si>
  <si>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</si>
  <si>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</si>
  <si>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</si>
  <si>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</si>
  <si>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</si>
  <si>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</si>
  <si>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</si>
  <si>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</si>
  <si>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</si>
  <si>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</si>
  <si>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</si>
  <si>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</si>
  <si>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</si>
  <si>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</si>
  <si>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</si>
  <si>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</si>
  <si>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</si>
  <si>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</si>
  <si>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</si>
  <si>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</si>
  <si>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</si>
  <si>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</si>
  <si>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</si>
  <si>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</si>
  <si>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</si>
  <si>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</si>
  <si>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</si>
  <si>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</si>
  <si>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</si>
  <si>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</si>
  <si>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CHM30-0015</t>
  </si>
  <si>
    <t>Croscill Home</t>
  </si>
  <si>
    <t>Melodia</t>
  </si>
  <si>
    <t>Linen</t>
  </si>
  <si>
    <t>Botanical</t>
  </si>
  <si>
    <t>12/6/2022</t>
  </si>
  <si>
    <t>CSNSTORES,DESINC</t>
  </si>
  <si>
    <t>10/21/2023</t>
  </si>
  <si>
    <t>12/7/2022</t>
  </si>
  <si>
    <t>2/20/2023</t>
  </si>
  <si>
    <t>Yes</t>
  </si>
  <si>
    <t>7/18/2023</t>
  </si>
  <si>
    <t>5/28/2026</t>
  </si>
  <si>
    <t>2/16/2024</t>
  </si>
  <si>
    <t>10/20/2023</t>
  </si>
  <si>
    <t>Offered</t>
  </si>
  <si>
    <t>2/25/2026</t>
  </si>
  <si>
    <t>CHM30-0013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</si>
  <si>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</si>
  <si>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</si>
  <si>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</si>
  <si>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</si>
  <si>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</si>
  <si>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</si>
  <si>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</si>
  <si>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</si>
  <si>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</si>
  <si>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</si>
  <si>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</si>
  <si>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</si>
  <si>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</si>
  <si>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</si>
  <si>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</si>
  <si>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</si>
  <si>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</si>
  <si>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CSNSTORES,JCPENNEY01,MACY02,OLLIIX</t>
  </si>
  <si>
    <t>1/16/2023</t>
  </si>
  <si>
    <t>11/2/2022</t>
  </si>
  <si>
    <t>6/22/2023</t>
  </si>
  <si>
    <t>CCA13-0009</t>
  </si>
  <si>
    <t>Croscill Casual</t>
  </si>
  <si>
    <t>Gema</t>
  </si>
  <si>
    <t>3 Piece Grey Coverlet Set</t>
  </si>
  <si>
    <t>Gray</t>
  </si>
  <si>
    <t>Modern/Contemporary</t>
  </si>
  <si>
    <t>10/14/2022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</si>
  <si>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</si>
  <si>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</si>
  <si>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</si>
  <si>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</si>
  <si>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</si>
  <si>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</si>
  <si>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</si>
  <si>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CCA12-0001</t>
  </si>
  <si>
    <t>DUVET&amp;DUVET SET</t>
  </si>
  <si>
    <t>Duvet&amp;Duvet Set</t>
  </si>
  <si>
    <t>Anders</t>
  </si>
  <si>
    <t>3 Piece Duvet Set</t>
  </si>
  <si>
    <t>Charcoal</t>
  </si>
  <si>
    <t>10/17/2022</t>
  </si>
  <si>
    <t>11/17/2023</t>
  </si>
  <si>
    <t>7/4/2023</t>
  </si>
  <si>
    <t>CCA12-0005</t>
  </si>
  <si>
    <t>Callista</t>
  </si>
  <si>
    <t>Blue</t>
  </si>
  <si>
    <t>Striped</t>
  </si>
  <si>
    <t>10/25/2023</t>
  </si>
  <si>
    <t>1/9/2023</t>
  </si>
  <si>
    <t>11/18/2023</t>
  </si>
  <si>
    <t>6/5/2023</t>
  </si>
  <si>
    <t>12/17/2024</t>
  </si>
  <si>
    <t>CCA12-0003</t>
  </si>
  <si>
    <t>Ellis</t>
  </si>
  <si>
    <t>Heathered Gray</t>
  </si>
  <si>
    <t>4/3/2025</t>
  </si>
  <si>
    <t>12/2/2023</t>
  </si>
  <si>
    <t>11/10/2022</t>
  </si>
  <si>
    <t>2/23/2023</t>
  </si>
  <si>
    <t>10/24/2023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</si>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</sst>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154</v>
      </c>
      <c r="AA6" s="4">
        <f>=ROUNDDOWN(18.3333333333333,0)</f>
      </c>
      <c r="AB6" s="5">
        <v>8.4</v>
      </c>
      <c r="AC6" s="2" t="s">
        <v>155</v>
      </c>
      <c r="AD6" s="4">
        <v>100</v>
      </c>
      <c r="AE6" s="4">
        <v>250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1380.63</v>
      </c>
      <c r="AR6" s="4">
        <v>6</v>
      </c>
      <c r="AS6" s="8">
        <v>1070.02</v>
      </c>
      <c r="AT6" s="7">
        <v>0.5</v>
      </c>
      <c r="AU6" s="7">
        <v>0.2903</v>
      </c>
      <c r="AV6" s="4">
        <v>24</v>
      </c>
      <c r="AW6" s="8">
        <v>4146.38</v>
      </c>
      <c r="AX6" s="4">
        <v>13</v>
      </c>
      <c r="AY6" s="8">
        <v>2425.4</v>
      </c>
      <c r="AZ6" s="7">
        <v>0.8462</v>
      </c>
      <c r="BA6" s="7">
        <v>0.7096</v>
      </c>
      <c r="BB6" s="7">
        <v>0.333</v>
      </c>
      <c r="BC6" s="4">
        <v>61</v>
      </c>
      <c r="BD6" s="8">
        <v>10319.33</v>
      </c>
      <c r="BE6" s="4">
        <v>48</v>
      </c>
      <c r="BF6" s="8">
        <v>8603.66</v>
      </c>
      <c r="BG6" s="7">
        <v>0.2708</v>
      </c>
      <c r="BH6" s="7">
        <v>0.1994</v>
      </c>
      <c r="BI6" s="7">
        <v>0.4018</v>
      </c>
      <c r="BJ6" s="4">
        <v>9</v>
      </c>
      <c r="BK6" s="8">
        <v>1380.63</v>
      </c>
      <c r="BL6" s="2" t="s">
        <v>156</v>
      </c>
      <c r="BM6" s="7">
        <v>1</v>
      </c>
      <c r="BN6" s="7">
        <v>1</v>
      </c>
      <c r="BO6" s="4">
        <v>2</v>
      </c>
      <c r="BP6" s="8">
        <v>302.02</v>
      </c>
      <c r="BQ6" s="4">
        <v>1</v>
      </c>
      <c r="BR6" s="8">
        <v>151.01</v>
      </c>
      <c r="BS6" s="7">
        <v>1</v>
      </c>
      <c r="BT6" s="7">
        <v>1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5</v>
      </c>
      <c r="CC6" s="8">
        <v>771.65</v>
      </c>
      <c r="CD6" s="4"/>
      <c r="CE6" s="8"/>
      <c r="CF6" s="7"/>
      <c r="CG6" s="7"/>
      <c r="CH6" s="2" t="s">
        <v>157</v>
      </c>
      <c r="CI6" s="2" t="s">
        <v>147</v>
      </c>
      <c r="CJ6" s="2" t="s">
        <v>150</v>
      </c>
      <c r="CK6" s="2" t="s">
        <v>161</v>
      </c>
      <c r="CL6" s="2" t="s">
        <v>160</v>
      </c>
      <c r="CM6" s="2" t="s">
        <v>160</v>
      </c>
      <c r="CN6" s="2" t="s">
        <v>150</v>
      </c>
      <c r="CO6" s="4"/>
      <c r="CP6" s="8"/>
      <c r="CQ6" s="4">
        <v>1</v>
      </c>
      <c r="CR6" s="8">
        <v>299.99</v>
      </c>
      <c r="CS6" s="7">
        <v>-1</v>
      </c>
      <c r="CT6" s="7">
        <v>-1</v>
      </c>
      <c r="CU6" s="2" t="s">
        <v>157</v>
      </c>
      <c r="CV6" s="2" t="s">
        <v>147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150</v>
      </c>
      <c r="DB6" s="4"/>
      <c r="DC6" s="8"/>
      <c r="DD6" s="4"/>
      <c r="DE6" s="8"/>
      <c r="DF6" s="7"/>
      <c r="DG6" s="7"/>
      <c r="DH6" s="2" t="s">
        <v>157</v>
      </c>
      <c r="DI6" s="2" t="s">
        <v>147</v>
      </c>
      <c r="DJ6" s="2" t="s">
        <v>164</v>
      </c>
      <c r="DK6" s="2" t="s">
        <v>165</v>
      </c>
      <c r="DL6" s="2" t="s">
        <v>160</v>
      </c>
      <c r="DM6" s="2" t="s">
        <v>160</v>
      </c>
      <c r="DN6" s="2" t="s">
        <v>150</v>
      </c>
      <c r="DO6" s="4"/>
      <c r="DP6" s="8"/>
      <c r="DQ6" s="4">
        <v>1</v>
      </c>
      <c r="DR6" s="8">
        <v>140.35</v>
      </c>
      <c r="DS6" s="7">
        <v>-1</v>
      </c>
      <c r="DT6" s="7">
        <v>-1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>
        <v>2</v>
      </c>
      <c r="EC6" s="8">
        <v>306.96</v>
      </c>
      <c r="ED6" s="4">
        <v>1</v>
      </c>
      <c r="EE6" s="8">
        <v>141.57</v>
      </c>
      <c r="EF6" s="7">
        <v>1</v>
      </c>
      <c r="EG6" s="7">
        <v>1.1683</v>
      </c>
      <c r="EH6" s="2" t="s">
        <v>157</v>
      </c>
      <c r="EI6" s="2" t="s">
        <v>147</v>
      </c>
      <c r="EJ6" s="2" t="s">
        <v>150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169</v>
      </c>
      <c r="EX6" s="2" t="s">
        <v>150</v>
      </c>
      <c r="EY6" s="2" t="s">
        <v>160</v>
      </c>
      <c r="EZ6" s="2" t="s">
        <v>160</v>
      </c>
      <c r="FA6" s="2" t="s">
        <v>150</v>
      </c>
      <c r="FB6" s="4"/>
      <c r="FC6" s="8"/>
      <c r="FD6" s="4">
        <v>1</v>
      </c>
      <c r="FE6" s="8">
        <v>201.97</v>
      </c>
      <c r="FF6" s="7">
        <v>-1</v>
      </c>
      <c r="FG6" s="7">
        <v>-1</v>
      </c>
      <c r="FH6" s="2" t="s">
        <v>157</v>
      </c>
      <c r="FI6" s="2" t="s">
        <v>147</v>
      </c>
      <c r="FJ6" s="2" t="s">
        <v>162</v>
      </c>
      <c r="FK6" s="2" t="s">
        <v>170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/>
      <c r="GE6" s="8"/>
      <c r="GF6" s="7"/>
      <c r="GG6" s="7"/>
      <c r="GH6" s="2" t="s">
        <v>157</v>
      </c>
      <c r="GI6" s="2" t="s">
        <v>147</v>
      </c>
      <c r="GJ6" s="2" t="s">
        <v>173</v>
      </c>
      <c r="GK6" s="2" t="s">
        <v>174</v>
      </c>
      <c r="GL6" s="2" t="s">
        <v>160</v>
      </c>
      <c r="GM6" s="2" t="s">
        <v>160</v>
      </c>
      <c r="GN6" s="2" t="s">
        <v>150</v>
      </c>
      <c r="GO6" s="4"/>
      <c r="GP6" s="8"/>
      <c r="GQ6" s="4">
        <v>1</v>
      </c>
      <c r="GR6" s="8">
        <v>135.13</v>
      </c>
      <c r="GS6" s="7">
        <v>-1</v>
      </c>
      <c r="GT6" s="7">
        <v>-1</v>
      </c>
      <c r="GU6" s="2" t="s">
        <v>157</v>
      </c>
      <c r="GV6" s="2" t="s">
        <v>147</v>
      </c>
      <c r="GW6" s="2" t="s">
        <v>175</v>
      </c>
      <c r="GX6" s="2" t="s">
        <v>176</v>
      </c>
      <c r="GY6" s="2" t="s">
        <v>160</v>
      </c>
      <c r="GZ6" s="2" t="s">
        <v>160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177</v>
      </c>
      <c r="KW6" s="2" t="s">
        <v>178</v>
      </c>
      <c r="KX6" s="2" t="s">
        <v>179</v>
      </c>
      <c r="KY6" s="2" t="s">
        <v>160</v>
      </c>
      <c r="KZ6" s="2" t="s">
        <v>160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154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150</v>
      </c>
    </row>
    <row r="7">
      <c r="A7" s="2" t="s">
        <v>180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181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175</v>
      </c>
      <c r="AA7" s="4">
        <f>=ROUNDDOWN(17.3267326732673,0)</f>
      </c>
      <c r="AB7" s="5">
        <v>10.1</v>
      </c>
      <c r="AC7" s="2" t="s">
        <v>155</v>
      </c>
      <c r="AD7" s="4">
        <v>100</v>
      </c>
      <c r="AE7" s="4">
        <v>270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14</v>
      </c>
      <c r="AQ7" s="8">
        <v>2598.85</v>
      </c>
      <c r="AR7" s="4">
        <v>7</v>
      </c>
      <c r="AS7" s="8">
        <v>1355.38</v>
      </c>
      <c r="AT7" s="7">
        <v>1</v>
      </c>
      <c r="AU7" s="7">
        <v>0.9174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0.6268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14</v>
      </c>
      <c r="BK7" s="8">
        <v>2598.85</v>
      </c>
      <c r="BL7" s="2" t="s">
        <v>182</v>
      </c>
      <c r="BM7" s="7">
        <v>1</v>
      </c>
      <c r="BN7" s="7">
        <v>1</v>
      </c>
      <c r="BO7" s="4">
        <v>6</v>
      </c>
      <c r="BP7" s="8">
        <v>1076.76</v>
      </c>
      <c r="BQ7" s="4">
        <v>4</v>
      </c>
      <c r="BR7" s="8">
        <v>717.84</v>
      </c>
      <c r="BS7" s="7">
        <v>0.5</v>
      </c>
      <c r="BT7" s="7">
        <v>0.5</v>
      </c>
      <c r="BU7" s="2" t="s">
        <v>157</v>
      </c>
      <c r="BV7" s="2" t="s">
        <v>147</v>
      </c>
      <c r="BW7" s="2" t="s">
        <v>158</v>
      </c>
      <c r="BX7" s="2" t="s">
        <v>183</v>
      </c>
      <c r="BY7" s="2" t="s">
        <v>160</v>
      </c>
      <c r="BZ7" s="2" t="s">
        <v>160</v>
      </c>
      <c r="CA7" s="2" t="s">
        <v>150</v>
      </c>
      <c r="CB7" s="4">
        <v>2</v>
      </c>
      <c r="CC7" s="8">
        <v>367.42</v>
      </c>
      <c r="CD7" s="4"/>
      <c r="CE7" s="8"/>
      <c r="CF7" s="7"/>
      <c r="CG7" s="7"/>
      <c r="CH7" s="2" t="s">
        <v>157</v>
      </c>
      <c r="CI7" s="2" t="s">
        <v>147</v>
      </c>
      <c r="CJ7" s="2" t="s">
        <v>150</v>
      </c>
      <c r="CK7" s="2" t="s">
        <v>184</v>
      </c>
      <c r="CL7" s="2" t="s">
        <v>160</v>
      </c>
      <c r="CM7" s="2" t="s">
        <v>160</v>
      </c>
      <c r="CN7" s="2" t="s">
        <v>150</v>
      </c>
      <c r="CO7" s="4">
        <v>3</v>
      </c>
      <c r="CP7" s="8">
        <v>674.52</v>
      </c>
      <c r="CQ7" s="4">
        <v>1</v>
      </c>
      <c r="CR7" s="8">
        <v>253.49</v>
      </c>
      <c r="CS7" s="7">
        <v>2</v>
      </c>
      <c r="CT7" s="7">
        <v>1.6609</v>
      </c>
      <c r="CU7" s="2" t="s">
        <v>157</v>
      </c>
      <c r="CV7" s="2" t="s">
        <v>147</v>
      </c>
      <c r="CW7" s="2" t="s">
        <v>162</v>
      </c>
      <c r="CX7" s="2" t="s">
        <v>185</v>
      </c>
      <c r="CY7" s="2" t="s">
        <v>160</v>
      </c>
      <c r="CZ7" s="2" t="s">
        <v>160</v>
      </c>
      <c r="DA7" s="2" t="s">
        <v>150</v>
      </c>
      <c r="DB7" s="4"/>
      <c r="DC7" s="8"/>
      <c r="DD7" s="4"/>
      <c r="DE7" s="8"/>
      <c r="DF7" s="7"/>
      <c r="DG7" s="7"/>
      <c r="DH7" s="2" t="s">
        <v>157</v>
      </c>
      <c r="DI7" s="2" t="s">
        <v>147</v>
      </c>
      <c r="DJ7" s="2" t="s">
        <v>164</v>
      </c>
      <c r="DK7" s="2" t="s">
        <v>186</v>
      </c>
      <c r="DL7" s="2" t="s">
        <v>160</v>
      </c>
      <c r="DM7" s="2" t="s">
        <v>160</v>
      </c>
      <c r="DN7" s="2" t="s">
        <v>150</v>
      </c>
      <c r="DO7" s="4">
        <v>3</v>
      </c>
      <c r="DP7" s="8">
        <v>480.15</v>
      </c>
      <c r="DQ7" s="4">
        <v>1</v>
      </c>
      <c r="DR7" s="8">
        <v>140.04</v>
      </c>
      <c r="DS7" s="7">
        <v>2</v>
      </c>
      <c r="DT7" s="7">
        <v>2.4287</v>
      </c>
      <c r="DU7" s="2" t="s">
        <v>157</v>
      </c>
      <c r="DV7" s="2" t="s">
        <v>147</v>
      </c>
      <c r="DW7" s="2" t="s">
        <v>166</v>
      </c>
      <c r="DX7" s="2" t="s">
        <v>187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188</v>
      </c>
      <c r="EI7" s="2" t="s">
        <v>147</v>
      </c>
      <c r="EJ7" s="2" t="s">
        <v>150</v>
      </c>
      <c r="EK7" s="2" t="s">
        <v>150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169</v>
      </c>
      <c r="EX7" s="2" t="s">
        <v>150</v>
      </c>
      <c r="EY7" s="2" t="s">
        <v>160</v>
      </c>
      <c r="EZ7" s="2" t="s">
        <v>160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162</v>
      </c>
      <c r="FK7" s="2" t="s">
        <v>189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171</v>
      </c>
      <c r="FX7" s="2" t="s">
        <v>190</v>
      </c>
      <c r="FY7" s="2" t="s">
        <v>160</v>
      </c>
      <c r="FZ7" s="2" t="s">
        <v>160</v>
      </c>
      <c r="GA7" s="2" t="s">
        <v>150</v>
      </c>
      <c r="GB7" s="4"/>
      <c r="GC7" s="8"/>
      <c r="GD7" s="4">
        <v>1</v>
      </c>
      <c r="GE7" s="8">
        <v>244.01</v>
      </c>
      <c r="GF7" s="7">
        <v>-1</v>
      </c>
      <c r="GG7" s="7">
        <v>-1</v>
      </c>
      <c r="GH7" s="2" t="s">
        <v>157</v>
      </c>
      <c r="GI7" s="2" t="s">
        <v>147</v>
      </c>
      <c r="GJ7" s="2" t="s">
        <v>173</v>
      </c>
      <c r="GK7" s="2" t="s">
        <v>165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157</v>
      </c>
      <c r="GV7" s="2" t="s">
        <v>147</v>
      </c>
      <c r="GW7" s="2" t="s">
        <v>175</v>
      </c>
      <c r="GX7" s="2" t="s">
        <v>191</v>
      </c>
      <c r="GY7" s="2" t="s">
        <v>160</v>
      </c>
      <c r="GZ7" s="2" t="s">
        <v>160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177</v>
      </c>
      <c r="KW7" s="2" t="s">
        <v>178</v>
      </c>
      <c r="KX7" s="2" t="s">
        <v>150</v>
      </c>
      <c r="KY7" s="2" t="s">
        <v>160</v>
      </c>
      <c r="KZ7" s="2" t="s">
        <v>160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175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100</v>
      </c>
      <c r="PX7" s="4">
        <v>170</v>
      </c>
    </row>
    <row r="8">
      <c r="A8" s="2" t="s">
        <v>192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193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194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95</v>
      </c>
      <c r="AA8" s="4">
        <f>=ROUNDDOWN(29.6875,0)</f>
      </c>
      <c r="AB8" s="5">
        <v>3.2</v>
      </c>
      <c r="AC8" s="2" t="s">
        <v>155</v>
      </c>
      <c r="AD8" s="4">
        <v>60</v>
      </c>
      <c r="AE8" s="4">
        <v>110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</v>
      </c>
      <c r="AQ8" s="8">
        <v>166.9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0.0403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</v>
      </c>
      <c r="BK8" s="8">
        <v>166.9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157</v>
      </c>
      <c r="BV8" s="2" t="s">
        <v>147</v>
      </c>
      <c r="BW8" s="2" t="s">
        <v>173</v>
      </c>
      <c r="BX8" s="2" t="s">
        <v>195</v>
      </c>
      <c r="BY8" s="2" t="s">
        <v>160</v>
      </c>
      <c r="BZ8" s="2" t="s">
        <v>160</v>
      </c>
      <c r="CA8" s="2" t="s">
        <v>150</v>
      </c>
      <c r="CB8" s="4"/>
      <c r="CC8" s="8"/>
      <c r="CD8" s="4"/>
      <c r="CE8" s="8"/>
      <c r="CF8" s="7"/>
      <c r="CG8" s="7"/>
      <c r="CH8" s="2" t="s">
        <v>157</v>
      </c>
      <c r="CI8" s="2" t="s">
        <v>147</v>
      </c>
      <c r="CJ8" s="2" t="s">
        <v>150</v>
      </c>
      <c r="CK8" s="2" t="s">
        <v>196</v>
      </c>
      <c r="CL8" s="2" t="s">
        <v>160</v>
      </c>
      <c r="CM8" s="2" t="s">
        <v>160</v>
      </c>
      <c r="CN8" s="2" t="s">
        <v>150</v>
      </c>
      <c r="CO8" s="4"/>
      <c r="CP8" s="8"/>
      <c r="CQ8" s="4"/>
      <c r="CR8" s="8"/>
      <c r="CS8" s="7"/>
      <c r="CT8" s="7"/>
      <c r="CU8" s="2" t="s">
        <v>157</v>
      </c>
      <c r="CV8" s="2" t="s">
        <v>147</v>
      </c>
      <c r="CW8" s="2" t="s">
        <v>162</v>
      </c>
      <c r="CX8" s="2" t="s">
        <v>197</v>
      </c>
      <c r="CY8" s="2" t="s">
        <v>160</v>
      </c>
      <c r="CZ8" s="2" t="s">
        <v>160</v>
      </c>
      <c r="DA8" s="2" t="s">
        <v>150</v>
      </c>
      <c r="DB8" s="4"/>
      <c r="DC8" s="8"/>
      <c r="DD8" s="4"/>
      <c r="DE8" s="8"/>
      <c r="DF8" s="7"/>
      <c r="DG8" s="7"/>
      <c r="DH8" s="2" t="s">
        <v>157</v>
      </c>
      <c r="DI8" s="2" t="s">
        <v>147</v>
      </c>
      <c r="DJ8" s="2" t="s">
        <v>198</v>
      </c>
      <c r="DK8" s="2" t="s">
        <v>199</v>
      </c>
      <c r="DL8" s="2" t="s">
        <v>160</v>
      </c>
      <c r="DM8" s="2" t="s">
        <v>160</v>
      </c>
      <c r="DN8" s="2" t="s">
        <v>150</v>
      </c>
      <c r="DO8" s="4">
        <v>1</v>
      </c>
      <c r="DP8" s="8">
        <v>166.9</v>
      </c>
      <c r="DQ8" s="4"/>
      <c r="DR8" s="8"/>
      <c r="DS8" s="7"/>
      <c r="DT8" s="7"/>
      <c r="DU8" s="2" t="s">
        <v>157</v>
      </c>
      <c r="DV8" s="2" t="s">
        <v>147</v>
      </c>
      <c r="DW8" s="2" t="s">
        <v>166</v>
      </c>
      <c r="DX8" s="2" t="s">
        <v>200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188</v>
      </c>
      <c r="EI8" s="2" t="s">
        <v>147</v>
      </c>
      <c r="EJ8" s="2" t="s">
        <v>150</v>
      </c>
      <c r="EK8" s="2" t="s">
        <v>150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201</v>
      </c>
      <c r="EX8" s="2" t="s">
        <v>150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162</v>
      </c>
      <c r="FK8" s="2" t="s">
        <v>202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198</v>
      </c>
      <c r="FX8" s="2" t="s">
        <v>203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157</v>
      </c>
      <c r="GI8" s="2" t="s">
        <v>147</v>
      </c>
      <c r="GJ8" s="2" t="s">
        <v>173</v>
      </c>
      <c r="GK8" s="2" t="s">
        <v>204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157</v>
      </c>
      <c r="GV8" s="2" t="s">
        <v>147</v>
      </c>
      <c r="GW8" s="2" t="s">
        <v>175</v>
      </c>
      <c r="GX8" s="2" t="s">
        <v>205</v>
      </c>
      <c r="GY8" s="2" t="s">
        <v>160</v>
      </c>
      <c r="GZ8" s="2" t="s">
        <v>160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177</v>
      </c>
      <c r="KW8" s="2" t="s">
        <v>178</v>
      </c>
      <c r="KX8" s="2" t="s">
        <v>150</v>
      </c>
      <c r="KY8" s="2" t="s">
        <v>160</v>
      </c>
      <c r="KZ8" s="2" t="s">
        <v>160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95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60</v>
      </c>
      <c r="PX8" s="4">
        <v>50</v>
      </c>
    </row>
    <row r="9">
      <c r="A9" s="2" t="s">
        <v>206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207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208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209</v>
      </c>
      <c r="Z9" s="4">
        <v>141</v>
      </c>
      <c r="AA9" s="4">
        <f>=ROUNDDOWN(12.4778761061947,0)</f>
      </c>
      <c r="AB9" s="5">
        <v>11.3</v>
      </c>
      <c r="AC9" s="2" t="s">
        <v>155</v>
      </c>
      <c r="AD9" s="4">
        <v>100</v>
      </c>
      <c r="AE9" s="4">
        <v>320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11</v>
      </c>
      <c r="AQ9" s="8">
        <v>1644.35</v>
      </c>
      <c r="AR9" s="4">
        <v>15</v>
      </c>
      <c r="AS9" s="8">
        <v>2021.52</v>
      </c>
      <c r="AT9" s="7">
        <v>-0.2667</v>
      </c>
      <c r="AU9" s="7">
        <v>-0.1866</v>
      </c>
      <c r="AV9" s="4">
        <v>24</v>
      </c>
      <c r="AW9" s="8">
        <v>3933.64</v>
      </c>
      <c r="AX9" s="4">
        <v>35</v>
      </c>
      <c r="AY9" s="8">
        <v>6178.26</v>
      </c>
      <c r="AZ9" s="7">
        <v>-0.3143</v>
      </c>
      <c r="BA9" s="7">
        <v>-0.3633</v>
      </c>
      <c r="BB9" s="7">
        <v>0.418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0.3812</v>
      </c>
      <c r="BJ9" s="4">
        <v>11</v>
      </c>
      <c r="BK9" s="8">
        <v>1644.35</v>
      </c>
      <c r="BL9" s="2" t="s">
        <v>210</v>
      </c>
      <c r="BM9" s="7">
        <v>1</v>
      </c>
      <c r="BN9" s="7">
        <v>1</v>
      </c>
      <c r="BO9" s="4">
        <v>4</v>
      </c>
      <c r="BP9" s="8">
        <v>604.04</v>
      </c>
      <c r="BQ9" s="4"/>
      <c r="BR9" s="8"/>
      <c r="BS9" s="7"/>
      <c r="BT9" s="7"/>
      <c r="BU9" s="2" t="s">
        <v>157</v>
      </c>
      <c r="BV9" s="2" t="s">
        <v>147</v>
      </c>
      <c r="BW9" s="2" t="s">
        <v>158</v>
      </c>
      <c r="BX9" s="2" t="s">
        <v>183</v>
      </c>
      <c r="BY9" s="2" t="s">
        <v>160</v>
      </c>
      <c r="BZ9" s="2" t="s">
        <v>160</v>
      </c>
      <c r="CA9" s="2" t="s">
        <v>150</v>
      </c>
      <c r="CB9" s="4">
        <v>5</v>
      </c>
      <c r="CC9" s="8">
        <v>772.65</v>
      </c>
      <c r="CD9" s="4">
        <v>6</v>
      </c>
      <c r="CE9" s="8">
        <v>845.76</v>
      </c>
      <c r="CF9" s="7">
        <v>-0.1667</v>
      </c>
      <c r="CG9" s="7">
        <v>-0.0864</v>
      </c>
      <c r="CH9" s="2" t="s">
        <v>157</v>
      </c>
      <c r="CI9" s="2" t="s">
        <v>147</v>
      </c>
      <c r="CJ9" s="2" t="s">
        <v>150</v>
      </c>
      <c r="CK9" s="2" t="s">
        <v>211</v>
      </c>
      <c r="CL9" s="2" t="s">
        <v>160</v>
      </c>
      <c r="CM9" s="2" t="s">
        <v>160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209</v>
      </c>
      <c r="CX9" s="2" t="s">
        <v>212</v>
      </c>
      <c r="CY9" s="2" t="s">
        <v>160</v>
      </c>
      <c r="CZ9" s="2" t="s">
        <v>160</v>
      </c>
      <c r="DA9" s="2" t="s">
        <v>150</v>
      </c>
      <c r="DB9" s="4">
        <v>1</v>
      </c>
      <c r="DC9" s="8">
        <v>148.36</v>
      </c>
      <c r="DD9" s="4"/>
      <c r="DE9" s="8"/>
      <c r="DF9" s="7"/>
      <c r="DG9" s="7"/>
      <c r="DH9" s="2" t="s">
        <v>157</v>
      </c>
      <c r="DI9" s="2" t="s">
        <v>147</v>
      </c>
      <c r="DJ9" s="2" t="s">
        <v>164</v>
      </c>
      <c r="DK9" s="2" t="s">
        <v>213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119.3</v>
      </c>
      <c r="DQ9" s="4">
        <v>8</v>
      </c>
      <c r="DR9" s="8">
        <v>988.08</v>
      </c>
      <c r="DS9" s="7">
        <v>-0.875</v>
      </c>
      <c r="DT9" s="7">
        <v>-0.8793</v>
      </c>
      <c r="DU9" s="2" t="s">
        <v>157</v>
      </c>
      <c r="DV9" s="2" t="s">
        <v>147</v>
      </c>
      <c r="DW9" s="2" t="s">
        <v>166</v>
      </c>
      <c r="DX9" s="2" t="s">
        <v>214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215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169</v>
      </c>
      <c r="EX9" s="2" t="s">
        <v>150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209</v>
      </c>
      <c r="FK9" s="2" t="s">
        <v>216</v>
      </c>
      <c r="FL9" s="2" t="s">
        <v>160</v>
      </c>
      <c r="FM9" s="2" t="s">
        <v>160</v>
      </c>
      <c r="FN9" s="2" t="s">
        <v>150</v>
      </c>
      <c r="FO9" s="4"/>
      <c r="FP9" s="8"/>
      <c r="FQ9" s="4">
        <v>1</v>
      </c>
      <c r="FR9" s="8">
        <v>187.68</v>
      </c>
      <c r="FS9" s="7">
        <v>-1</v>
      </c>
      <c r="FT9" s="7">
        <v>-1</v>
      </c>
      <c r="FU9" s="2" t="s">
        <v>157</v>
      </c>
      <c r="FV9" s="2" t="s">
        <v>147</v>
      </c>
      <c r="FW9" s="2" t="s">
        <v>171</v>
      </c>
      <c r="FX9" s="2" t="s">
        <v>217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173</v>
      </c>
      <c r="GK9" s="2" t="s">
        <v>218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157</v>
      </c>
      <c r="GV9" s="2" t="s">
        <v>147</v>
      </c>
      <c r="GW9" s="2" t="s">
        <v>175</v>
      </c>
      <c r="GX9" s="2" t="s">
        <v>219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177</v>
      </c>
      <c r="KW9" s="2" t="s">
        <v>178</v>
      </c>
      <c r="KX9" s="2" t="s">
        <v>220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220</v>
      </c>
    </row>
    <row r="10">
      <c r="A10" s="2" t="s">
        <v>221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181</v>
      </c>
      <c r="K10" s="2" t="s">
        <v>207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222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223</v>
      </c>
      <c r="Z10" s="4">
        <v>234</v>
      </c>
      <c r="AA10" s="4">
        <f>=ROUNDDOWN(15.1948051948052,0)</f>
      </c>
      <c r="AB10" s="5">
        <v>15.4</v>
      </c>
      <c r="AC10" s="2" t="s">
        <v>155</v>
      </c>
      <c r="AD10" s="4">
        <v>200</v>
      </c>
      <c r="AE10" s="4">
        <v>480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10</v>
      </c>
      <c r="AQ10" s="8">
        <v>1765.97</v>
      </c>
      <c r="AR10" s="4">
        <v>11</v>
      </c>
      <c r="AS10" s="8">
        <v>2587.57</v>
      </c>
      <c r="AT10" s="7">
        <v>-0.0909</v>
      </c>
      <c r="AU10" s="7">
        <v>-0.3175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0.4489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10</v>
      </c>
      <c r="BK10" s="8">
        <v>1765.97</v>
      </c>
      <c r="BL10" s="2" t="s">
        <v>224</v>
      </c>
      <c r="BM10" s="7">
        <v>1</v>
      </c>
      <c r="BN10" s="7">
        <v>1</v>
      </c>
      <c r="BO10" s="4">
        <v>5</v>
      </c>
      <c r="BP10" s="8">
        <v>897.3</v>
      </c>
      <c r="BQ10" s="4">
        <v>3</v>
      </c>
      <c r="BR10" s="8">
        <v>538.38</v>
      </c>
      <c r="BS10" s="7">
        <v>0.6667</v>
      </c>
      <c r="BT10" s="7">
        <v>0.6667</v>
      </c>
      <c r="BU10" s="2" t="s">
        <v>157</v>
      </c>
      <c r="BV10" s="2" t="s">
        <v>147</v>
      </c>
      <c r="BW10" s="2" t="s">
        <v>158</v>
      </c>
      <c r="BX10" s="2" t="s">
        <v>183</v>
      </c>
      <c r="BY10" s="2" t="s">
        <v>160</v>
      </c>
      <c r="BZ10" s="2" t="s">
        <v>160</v>
      </c>
      <c r="CA10" s="2" t="s">
        <v>150</v>
      </c>
      <c r="CB10" s="4">
        <v>2</v>
      </c>
      <c r="CC10" s="8">
        <v>366.46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184</v>
      </c>
      <c r="CL10" s="2" t="s">
        <v>160</v>
      </c>
      <c r="CM10" s="2" t="s">
        <v>160</v>
      </c>
      <c r="CN10" s="2" t="s">
        <v>150</v>
      </c>
      <c r="CO10" s="4">
        <v>1</v>
      </c>
      <c r="CP10" s="8">
        <v>218.79</v>
      </c>
      <c r="CQ10" s="4">
        <v>5</v>
      </c>
      <c r="CR10" s="8">
        <v>1490.53</v>
      </c>
      <c r="CS10" s="7">
        <v>-0.8</v>
      </c>
      <c r="CT10" s="7">
        <v>-0.8532</v>
      </c>
      <c r="CU10" s="2" t="s">
        <v>157</v>
      </c>
      <c r="CV10" s="2" t="s">
        <v>147</v>
      </c>
      <c r="CW10" s="2" t="s">
        <v>223</v>
      </c>
      <c r="CX10" s="2" t="s">
        <v>225</v>
      </c>
      <c r="CY10" s="2" t="s">
        <v>160</v>
      </c>
      <c r="CZ10" s="2" t="s">
        <v>160</v>
      </c>
      <c r="DA10" s="2" t="s">
        <v>150</v>
      </c>
      <c r="DB10" s="4"/>
      <c r="DC10" s="8"/>
      <c r="DD10" s="4"/>
      <c r="DE10" s="8"/>
      <c r="DF10" s="7"/>
      <c r="DG10" s="7"/>
      <c r="DH10" s="2" t="s">
        <v>157</v>
      </c>
      <c r="DI10" s="2" t="s">
        <v>147</v>
      </c>
      <c r="DJ10" s="2" t="s">
        <v>164</v>
      </c>
      <c r="DK10" s="2" t="s">
        <v>226</v>
      </c>
      <c r="DL10" s="2" t="s">
        <v>160</v>
      </c>
      <c r="DM10" s="2" t="s">
        <v>160</v>
      </c>
      <c r="DN10" s="2" t="s">
        <v>150</v>
      </c>
      <c r="DO10" s="4">
        <v>2</v>
      </c>
      <c r="DP10" s="8">
        <v>283.42</v>
      </c>
      <c r="DQ10" s="4">
        <v>2</v>
      </c>
      <c r="DR10" s="8">
        <v>333.44</v>
      </c>
      <c r="DS10" s="7"/>
      <c r="DT10" s="7">
        <v>-0.15</v>
      </c>
      <c r="DU10" s="2" t="s">
        <v>157</v>
      </c>
      <c r="DV10" s="2" t="s">
        <v>147</v>
      </c>
      <c r="DW10" s="2" t="s">
        <v>166</v>
      </c>
      <c r="DX10" s="2" t="s">
        <v>227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188</v>
      </c>
      <c r="EI10" s="2" t="s">
        <v>147</v>
      </c>
      <c r="EJ10" s="2" t="s">
        <v>150</v>
      </c>
      <c r="EK10" s="2" t="s">
        <v>150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169</v>
      </c>
      <c r="EX10" s="2" t="s">
        <v>150</v>
      </c>
      <c r="EY10" s="2" t="s">
        <v>160</v>
      </c>
      <c r="EZ10" s="2" t="s">
        <v>160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223</v>
      </c>
      <c r="FK10" s="2" t="s">
        <v>162</v>
      </c>
      <c r="FL10" s="2" t="s">
        <v>160</v>
      </c>
      <c r="FM10" s="2" t="s">
        <v>160</v>
      </c>
      <c r="FN10" s="2" t="s">
        <v>150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157</v>
      </c>
      <c r="FV10" s="2" t="s">
        <v>147</v>
      </c>
      <c r="FW10" s="2" t="s">
        <v>171</v>
      </c>
      <c r="FX10" s="2" t="s">
        <v>228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173</v>
      </c>
      <c r="GK10" s="2" t="s">
        <v>229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157</v>
      </c>
      <c r="GV10" s="2" t="s">
        <v>147</v>
      </c>
      <c r="GW10" s="2" t="s">
        <v>175</v>
      </c>
      <c r="GX10" s="2" t="s">
        <v>230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177</v>
      </c>
      <c r="KW10" s="2" t="s">
        <v>178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>
        <v>1</v>
      </c>
      <c r="PC10" s="4"/>
      <c r="PD10" s="4"/>
      <c r="PE10" s="4">
        <v>233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200</v>
      </c>
      <c r="PX10" s="4">
        <v>280</v>
      </c>
    </row>
    <row r="11">
      <c r="A11" s="2" t="s">
        <v>231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193</v>
      </c>
      <c r="K11" s="2" t="s">
        <v>207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208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223</v>
      </c>
      <c r="Z11" s="4">
        <v>97</v>
      </c>
      <c r="AA11" s="4">
        <f>=ROUNDDOWN(16.4406779661017,0)</f>
      </c>
      <c r="AB11" s="5">
        <v>5.9</v>
      </c>
      <c r="AC11" s="2" t="s">
        <v>155</v>
      </c>
      <c r="AD11" s="4">
        <v>100</v>
      </c>
      <c r="AE11" s="4">
        <v>150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</v>
      </c>
      <c r="AQ11" s="8">
        <v>523.32</v>
      </c>
      <c r="AR11" s="4">
        <v>9</v>
      </c>
      <c r="AS11" s="8">
        <v>1569.17</v>
      </c>
      <c r="AT11" s="7">
        <v>-0.6667</v>
      </c>
      <c r="AU11" s="7">
        <v>-0.6665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0.133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3</v>
      </c>
      <c r="BK11" s="8">
        <v>523.32</v>
      </c>
      <c r="BL11" s="2" t="s">
        <v>232</v>
      </c>
      <c r="BM11" s="7">
        <v>1</v>
      </c>
      <c r="BN11" s="7">
        <v>1</v>
      </c>
      <c r="BO11" s="4">
        <v>1</v>
      </c>
      <c r="BP11" s="8">
        <v>179.66</v>
      </c>
      <c r="BQ11" s="4">
        <v>1</v>
      </c>
      <c r="BR11" s="8">
        <v>179.66</v>
      </c>
      <c r="BS11" s="7"/>
      <c r="BT11" s="7"/>
      <c r="BU11" s="2" t="s">
        <v>157</v>
      </c>
      <c r="BV11" s="2" t="s">
        <v>147</v>
      </c>
      <c r="BW11" s="2" t="s">
        <v>173</v>
      </c>
      <c r="BX11" s="2" t="s">
        <v>195</v>
      </c>
      <c r="BY11" s="2" t="s">
        <v>160</v>
      </c>
      <c r="BZ11" s="2" t="s">
        <v>160</v>
      </c>
      <c r="CA11" s="2" t="s">
        <v>150</v>
      </c>
      <c r="CB11" s="4"/>
      <c r="CC11" s="8"/>
      <c r="CD11" s="4">
        <v>3</v>
      </c>
      <c r="CE11" s="8">
        <v>507.42</v>
      </c>
      <c r="CF11" s="7">
        <v>-1</v>
      </c>
      <c r="CG11" s="7">
        <v>-1</v>
      </c>
      <c r="CH11" s="2" t="s">
        <v>157</v>
      </c>
      <c r="CI11" s="2" t="s">
        <v>147</v>
      </c>
      <c r="CJ11" s="2" t="s">
        <v>150</v>
      </c>
      <c r="CK11" s="2" t="s">
        <v>203</v>
      </c>
      <c r="CL11" s="2" t="s">
        <v>160</v>
      </c>
      <c r="CM11" s="2" t="s">
        <v>160</v>
      </c>
      <c r="CN11" s="2" t="s">
        <v>150</v>
      </c>
      <c r="CO11" s="4"/>
      <c r="CP11" s="8"/>
      <c r="CQ11" s="4"/>
      <c r="CR11" s="8"/>
      <c r="CS11" s="7"/>
      <c r="CT11" s="7"/>
      <c r="CU11" s="2" t="s">
        <v>157</v>
      </c>
      <c r="CV11" s="2" t="s">
        <v>147</v>
      </c>
      <c r="CW11" s="2" t="s">
        <v>223</v>
      </c>
      <c r="CX11" s="2" t="s">
        <v>189</v>
      </c>
      <c r="CY11" s="2" t="s">
        <v>160</v>
      </c>
      <c r="CZ11" s="2" t="s">
        <v>160</v>
      </c>
      <c r="DA11" s="2" t="s">
        <v>150</v>
      </c>
      <c r="DB11" s="4">
        <v>1</v>
      </c>
      <c r="DC11" s="8">
        <v>176.76</v>
      </c>
      <c r="DD11" s="4"/>
      <c r="DE11" s="8"/>
      <c r="DF11" s="7"/>
      <c r="DG11" s="7"/>
      <c r="DH11" s="2" t="s">
        <v>157</v>
      </c>
      <c r="DI11" s="2" t="s">
        <v>147</v>
      </c>
      <c r="DJ11" s="2" t="s">
        <v>198</v>
      </c>
      <c r="DK11" s="2" t="s">
        <v>233</v>
      </c>
      <c r="DL11" s="2" t="s">
        <v>160</v>
      </c>
      <c r="DM11" s="2" t="s">
        <v>160</v>
      </c>
      <c r="DN11" s="2" t="s">
        <v>150</v>
      </c>
      <c r="DO11" s="4">
        <v>1</v>
      </c>
      <c r="DP11" s="8">
        <v>166.9</v>
      </c>
      <c r="DQ11" s="4">
        <v>4</v>
      </c>
      <c r="DR11" s="8">
        <v>667.6</v>
      </c>
      <c r="DS11" s="7">
        <v>-0.75</v>
      </c>
      <c r="DT11" s="7">
        <v>-0.75</v>
      </c>
      <c r="DU11" s="2" t="s">
        <v>157</v>
      </c>
      <c r="DV11" s="2" t="s">
        <v>147</v>
      </c>
      <c r="DW11" s="2" t="s">
        <v>166</v>
      </c>
      <c r="DX11" s="2" t="s">
        <v>234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188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201</v>
      </c>
      <c r="EX11" s="2" t="s">
        <v>150</v>
      </c>
      <c r="EY11" s="2" t="s">
        <v>160</v>
      </c>
      <c r="EZ11" s="2" t="s">
        <v>160</v>
      </c>
      <c r="FA11" s="2" t="s">
        <v>150</v>
      </c>
      <c r="FB11" s="4"/>
      <c r="FC11" s="8"/>
      <c r="FD11" s="4">
        <v>1</v>
      </c>
      <c r="FE11" s="8">
        <v>214.49</v>
      </c>
      <c r="FF11" s="7">
        <v>-1</v>
      </c>
      <c r="FG11" s="7">
        <v>-1</v>
      </c>
      <c r="FH11" s="2" t="s">
        <v>157</v>
      </c>
      <c r="FI11" s="2" t="s">
        <v>147</v>
      </c>
      <c r="FJ11" s="2" t="s">
        <v>223</v>
      </c>
      <c r="FK11" s="2" t="s">
        <v>235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198</v>
      </c>
      <c r="FX11" s="2" t="s">
        <v>236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173</v>
      </c>
      <c r="GK11" s="2" t="s">
        <v>237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157</v>
      </c>
      <c r="GV11" s="2" t="s">
        <v>147</v>
      </c>
      <c r="GW11" s="2" t="s">
        <v>175</v>
      </c>
      <c r="GX11" s="2" t="s">
        <v>238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177</v>
      </c>
      <c r="KW11" s="2" t="s">
        <v>178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>
        <v>3</v>
      </c>
      <c r="PC11" s="4"/>
      <c r="PD11" s="4"/>
      <c r="PE11" s="4">
        <v>94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100</v>
      </c>
      <c r="PX11" s="4">
        <v>50</v>
      </c>
    </row>
    <row r="12">
      <c r="A12" s="2" t="s">
        <v>239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240</v>
      </c>
      <c r="J12" s="2" t="s">
        <v>145</v>
      </c>
      <c r="K12" s="2" t="s">
        <v>241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242</v>
      </c>
      <c r="U12" s="2" t="s">
        <v>151</v>
      </c>
      <c r="V12" s="2" t="s">
        <v>243</v>
      </c>
      <c r="W12" s="2" t="s">
        <v>150</v>
      </c>
      <c r="X12" s="2" t="s">
        <v>150</v>
      </c>
      <c r="Y12" s="2" t="s">
        <v>244</v>
      </c>
      <c r="Z12" s="4">
        <v>377</v>
      </c>
      <c r="AA12" s="4">
        <f>=ROUNDDOWN(377,0)</f>
      </c>
      <c r="AB12" s="5">
        <v>1</v>
      </c>
      <c r="AC12" s="2" t="s">
        <v>150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</v>
      </c>
      <c r="AQ12" s="8">
        <v>453.03</v>
      </c>
      <c r="AR12" s="4"/>
      <c r="AS12" s="8"/>
      <c r="AT12" s="7"/>
      <c r="AU12" s="7"/>
      <c r="AV12" s="4">
        <v>13</v>
      </c>
      <c r="AW12" s="8">
        <v>2239.31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0.2023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0.217</v>
      </c>
      <c r="BJ12" s="4">
        <v>3</v>
      </c>
      <c r="BK12" s="8">
        <v>453.03</v>
      </c>
      <c r="BL12" s="2" t="s">
        <v>16</v>
      </c>
      <c r="BM12" s="7">
        <v>1</v>
      </c>
      <c r="BN12" s="7">
        <v>1</v>
      </c>
      <c r="BO12" s="4">
        <v>3</v>
      </c>
      <c r="BP12" s="8">
        <v>453.03</v>
      </c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160</v>
      </c>
      <c r="BZ12" s="2" t="s">
        <v>160</v>
      </c>
      <c r="CA12" s="2" t="s">
        <v>150</v>
      </c>
      <c r="CB12" s="4"/>
      <c r="CC12" s="8"/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150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244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246</v>
      </c>
      <c r="DL12" s="2" t="s">
        <v>160</v>
      </c>
      <c r="DM12" s="2" t="s">
        <v>160</v>
      </c>
      <c r="DN12" s="2" t="s">
        <v>150</v>
      </c>
      <c r="DO12" s="4"/>
      <c r="DP12" s="8"/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245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247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150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247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150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157</v>
      </c>
      <c r="GV12" s="2" t="s">
        <v>147</v>
      </c>
      <c r="GW12" s="2" t="s">
        <v>150</v>
      </c>
      <c r="GX12" s="2" t="s">
        <v>248</v>
      </c>
      <c r="GY12" s="2" t="s">
        <v>160</v>
      </c>
      <c r="GZ12" s="2" t="s">
        <v>160</v>
      </c>
      <c r="HA12" s="2" t="s">
        <v>150</v>
      </c>
      <c r="HB12" s="4"/>
      <c r="HC12" s="8"/>
      <c r="HD12" s="4"/>
      <c r="HE12" s="8"/>
      <c r="HF12" s="7"/>
      <c r="HG12" s="7"/>
      <c r="HH12" s="2" t="s">
        <v>188</v>
      </c>
      <c r="HI12" s="2" t="s">
        <v>147</v>
      </c>
      <c r="HJ12" s="2" t="s">
        <v>150</v>
      </c>
      <c r="HK12" s="2" t="s">
        <v>150</v>
      </c>
      <c r="HL12" s="2" t="s">
        <v>160</v>
      </c>
      <c r="HM12" s="2" t="s">
        <v>160</v>
      </c>
      <c r="HN12" s="2" t="s">
        <v>150</v>
      </c>
      <c r="HO12" s="4"/>
      <c r="HP12" s="8"/>
      <c r="HQ12" s="4"/>
      <c r="HR12" s="8"/>
      <c r="HS12" s="7"/>
      <c r="HT12" s="7"/>
      <c r="HU12" s="2" t="s">
        <v>249</v>
      </c>
      <c r="HV12" s="2" t="s">
        <v>147</v>
      </c>
      <c r="HW12" s="2" t="s">
        <v>150</v>
      </c>
      <c r="HX12" s="2" t="s">
        <v>150</v>
      </c>
      <c r="HY12" s="2" t="s">
        <v>160</v>
      </c>
      <c r="HZ12" s="2" t="s">
        <v>160</v>
      </c>
      <c r="IA12" s="2" t="s">
        <v>150</v>
      </c>
      <c r="IB12" s="4"/>
      <c r="IC12" s="8"/>
      <c r="ID12" s="4"/>
      <c r="IE12" s="8"/>
      <c r="IF12" s="7"/>
      <c r="IG12" s="7"/>
      <c r="IH12" s="2" t="s">
        <v>188</v>
      </c>
      <c r="II12" s="2" t="s">
        <v>147</v>
      </c>
      <c r="IJ12" s="2" t="s">
        <v>150</v>
      </c>
      <c r="IK12" s="2" t="s">
        <v>150</v>
      </c>
      <c r="IL12" s="2" t="s">
        <v>160</v>
      </c>
      <c r="IM12" s="2" t="s">
        <v>160</v>
      </c>
      <c r="IN12" s="2" t="s">
        <v>150</v>
      </c>
      <c r="IO12" s="4"/>
      <c r="IP12" s="8"/>
      <c r="IQ12" s="4"/>
      <c r="IR12" s="8"/>
      <c r="IS12" s="7"/>
      <c r="IT12" s="7"/>
      <c r="IU12" s="2" t="s">
        <v>188</v>
      </c>
      <c r="IV12" s="2" t="s">
        <v>147</v>
      </c>
      <c r="IW12" s="2" t="s">
        <v>150</v>
      </c>
      <c r="IX12" s="2" t="s">
        <v>150</v>
      </c>
      <c r="IY12" s="2" t="s">
        <v>160</v>
      </c>
      <c r="IZ12" s="2" t="s">
        <v>160</v>
      </c>
      <c r="JA12" s="2" t="s">
        <v>150</v>
      </c>
      <c r="JB12" s="4"/>
      <c r="JC12" s="8"/>
      <c r="JD12" s="4"/>
      <c r="JE12" s="8"/>
      <c r="JF12" s="7"/>
      <c r="JG12" s="7"/>
      <c r="JH12" s="2" t="s">
        <v>188</v>
      </c>
      <c r="JI12" s="2" t="s">
        <v>147</v>
      </c>
      <c r="JJ12" s="2" t="s">
        <v>150</v>
      </c>
      <c r="JK12" s="2" t="s">
        <v>150</v>
      </c>
      <c r="JL12" s="2" t="s">
        <v>160</v>
      </c>
      <c r="JM12" s="2" t="s">
        <v>160</v>
      </c>
      <c r="JN12" s="2" t="s">
        <v>150</v>
      </c>
      <c r="JO12" s="4"/>
      <c r="JP12" s="8"/>
      <c r="JQ12" s="4"/>
      <c r="JR12" s="8"/>
      <c r="JS12" s="7"/>
      <c r="JT12" s="7"/>
      <c r="JU12" s="2" t="s">
        <v>249</v>
      </c>
      <c r="JV12" s="2" t="s">
        <v>147</v>
      </c>
      <c r="JW12" s="2" t="s">
        <v>150</v>
      </c>
      <c r="JX12" s="2" t="s">
        <v>150</v>
      </c>
      <c r="JY12" s="2" t="s">
        <v>160</v>
      </c>
      <c r="JZ12" s="2" t="s">
        <v>160</v>
      </c>
      <c r="KA12" s="2" t="s">
        <v>150</v>
      </c>
      <c r="KB12" s="4"/>
      <c r="KC12" s="8"/>
      <c r="KD12" s="4"/>
      <c r="KE12" s="8"/>
      <c r="KF12" s="7"/>
      <c r="KG12" s="7"/>
      <c r="KH12" s="2" t="s">
        <v>188</v>
      </c>
      <c r="KI12" s="2" t="s">
        <v>147</v>
      </c>
      <c r="KJ12" s="2" t="s">
        <v>150</v>
      </c>
      <c r="KK12" s="2" t="s">
        <v>150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249</v>
      </c>
      <c r="KV12" s="2" t="s">
        <v>147</v>
      </c>
      <c r="KW12" s="2" t="s">
        <v>150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188</v>
      </c>
      <c r="LI12" s="2" t="s">
        <v>147</v>
      </c>
      <c r="LJ12" s="2" t="s">
        <v>150</v>
      </c>
      <c r="LK12" s="2" t="s">
        <v>150</v>
      </c>
      <c r="LL12" s="2" t="s">
        <v>160</v>
      </c>
      <c r="LM12" s="2" t="s">
        <v>160</v>
      </c>
      <c r="LN12" s="2" t="s">
        <v>150</v>
      </c>
      <c r="LO12" s="4"/>
      <c r="LP12" s="8"/>
      <c r="LQ12" s="4"/>
      <c r="LR12" s="8"/>
      <c r="LS12" s="7"/>
      <c r="LT12" s="7"/>
      <c r="LU12" s="2" t="s">
        <v>188</v>
      </c>
      <c r="LV12" s="2" t="s">
        <v>177</v>
      </c>
      <c r="LW12" s="2" t="s">
        <v>150</v>
      </c>
      <c r="LX12" s="2" t="s">
        <v>150</v>
      </c>
      <c r="LY12" s="2" t="s">
        <v>160</v>
      </c>
      <c r="LZ12" s="2" t="s">
        <v>160</v>
      </c>
      <c r="MA12" s="2" t="s">
        <v>150</v>
      </c>
      <c r="MB12" s="4"/>
      <c r="MC12" s="8"/>
      <c r="MD12" s="4"/>
      <c r="ME12" s="8"/>
      <c r="MF12" s="7"/>
      <c r="MG12" s="7"/>
      <c r="MH12" s="2" t="s">
        <v>188</v>
      </c>
      <c r="MI12" s="2" t="s">
        <v>147</v>
      </c>
      <c r="MJ12" s="2" t="s">
        <v>150</v>
      </c>
      <c r="MK12" s="2" t="s">
        <v>150</v>
      </c>
      <c r="ML12" s="2" t="s">
        <v>160</v>
      </c>
      <c r="MM12" s="2" t="s">
        <v>160</v>
      </c>
      <c r="MN12" s="2" t="s">
        <v>150</v>
      </c>
      <c r="MO12" s="4"/>
      <c r="MP12" s="8"/>
      <c r="MQ12" s="4"/>
      <c r="MR12" s="8"/>
      <c r="MS12" s="7"/>
      <c r="MT12" s="7"/>
      <c r="MU12" s="2" t="s">
        <v>188</v>
      </c>
      <c r="MV12" s="2" t="s">
        <v>147</v>
      </c>
      <c r="MW12" s="2" t="s">
        <v>150</v>
      </c>
      <c r="MX12" s="2" t="s">
        <v>150</v>
      </c>
      <c r="MY12" s="2" t="s">
        <v>160</v>
      </c>
      <c r="MZ12" s="2" t="s">
        <v>160</v>
      </c>
      <c r="NA12" s="2" t="s">
        <v>150</v>
      </c>
      <c r="NB12" s="4"/>
      <c r="NC12" s="8"/>
      <c r="ND12" s="4"/>
      <c r="NE12" s="8"/>
      <c r="NF12" s="7"/>
      <c r="NG12" s="7"/>
      <c r="NH12" s="2" t="s">
        <v>188</v>
      </c>
      <c r="NI12" s="2" t="s">
        <v>147</v>
      </c>
      <c r="NJ12" s="2" t="s">
        <v>150</v>
      </c>
      <c r="NK12" s="2" t="s">
        <v>150</v>
      </c>
      <c r="NL12" s="2" t="s">
        <v>160</v>
      </c>
      <c r="NM12" s="2" t="s">
        <v>160</v>
      </c>
      <c r="NN12" s="2" t="s">
        <v>150</v>
      </c>
      <c r="NO12" s="4"/>
      <c r="NP12" s="8"/>
      <c r="NQ12" s="4"/>
      <c r="NR12" s="8"/>
      <c r="NS12" s="7"/>
      <c r="NT12" s="7"/>
      <c r="NU12" s="2" t="s">
        <v>188</v>
      </c>
      <c r="NV12" s="2" t="s">
        <v>147</v>
      </c>
      <c r="NW12" s="2" t="s">
        <v>150</v>
      </c>
      <c r="NX12" s="2" t="s">
        <v>150</v>
      </c>
      <c r="NY12" s="2" t="s">
        <v>160</v>
      </c>
      <c r="NZ12" s="2" t="s">
        <v>160</v>
      </c>
      <c r="OA12" s="2" t="s">
        <v>150</v>
      </c>
      <c r="OB12" s="4"/>
      <c r="OC12" s="8"/>
      <c r="OD12" s="4"/>
      <c r="OE12" s="8"/>
      <c r="OF12" s="7"/>
      <c r="OG12" s="7"/>
      <c r="OH12" s="2" t="s">
        <v>188</v>
      </c>
      <c r="OI12" s="2" t="s">
        <v>250</v>
      </c>
      <c r="OJ12" s="2" t="s">
        <v>150</v>
      </c>
      <c r="OK12" s="2" t="s">
        <v>150</v>
      </c>
      <c r="OL12" s="2" t="s">
        <v>160</v>
      </c>
      <c r="OM12" s="2" t="s">
        <v>160</v>
      </c>
      <c r="ON12" s="2" t="s">
        <v>150</v>
      </c>
      <c r="OO12" s="4"/>
      <c r="OP12" s="8"/>
      <c r="OQ12" s="4"/>
      <c r="OR12" s="8"/>
      <c r="OS12" s="7"/>
      <c r="OT12" s="7"/>
      <c r="OU12" s="2" t="s">
        <v>188</v>
      </c>
      <c r="OV12" s="2" t="s">
        <v>147</v>
      </c>
      <c r="OW12" s="2" t="s">
        <v>150</v>
      </c>
      <c r="OX12" s="2" t="s">
        <v>150</v>
      </c>
      <c r="OY12" s="2" t="s">
        <v>160</v>
      </c>
      <c r="OZ12" s="2" t="s">
        <v>160</v>
      </c>
      <c r="PA12" s="2" t="s">
        <v>150</v>
      </c>
      <c r="PB12" s="4">
        <v>114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240</v>
      </c>
      <c r="J13" s="2" t="s">
        <v>181</v>
      </c>
      <c r="K13" s="2" t="s">
        <v>241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208</v>
      </c>
      <c r="Q13" s="2" t="s">
        <v>149</v>
      </c>
      <c r="R13" s="2" t="s">
        <v>150</v>
      </c>
      <c r="S13" s="2" t="s">
        <v>150</v>
      </c>
      <c r="T13" s="2" t="s">
        <v>242</v>
      </c>
      <c r="U13" s="2" t="s">
        <v>151</v>
      </c>
      <c r="V13" s="2" t="s">
        <v>243</v>
      </c>
      <c r="W13" s="2" t="s">
        <v>150</v>
      </c>
      <c r="X13" s="2" t="s">
        <v>150</v>
      </c>
      <c r="Y13" s="2" t="s">
        <v>244</v>
      </c>
      <c r="Z13" s="4">
        <v>291</v>
      </c>
      <c r="AA13" s="4">
        <f>=ROUNDDOWN(291,0)</f>
      </c>
      <c r="AB13" s="5">
        <v>1</v>
      </c>
      <c r="AC13" s="2" t="s">
        <v>150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6</v>
      </c>
      <c r="AQ13" s="8">
        <v>1070.24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0.4779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6</v>
      </c>
      <c r="BK13" s="8">
        <v>1070.24</v>
      </c>
      <c r="BL13" s="2" t="s">
        <v>252</v>
      </c>
      <c r="BM13" s="7">
        <v>1</v>
      </c>
      <c r="BN13" s="7">
        <v>1</v>
      </c>
      <c r="BO13" s="4">
        <v>4</v>
      </c>
      <c r="BP13" s="8">
        <v>717.84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150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245</v>
      </c>
      <c r="CY13" s="2" t="s">
        <v>160</v>
      </c>
      <c r="CZ13" s="2" t="s">
        <v>160</v>
      </c>
      <c r="DA13" s="2" t="s">
        <v>150</v>
      </c>
      <c r="DB13" s="4">
        <v>2</v>
      </c>
      <c r="DC13" s="8">
        <v>352.4</v>
      </c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254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255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150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150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256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157</v>
      </c>
      <c r="GI13" s="2" t="s">
        <v>147</v>
      </c>
      <c r="GJ13" s="2" t="s">
        <v>150</v>
      </c>
      <c r="GK13" s="2" t="s">
        <v>257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157</v>
      </c>
      <c r="GV13" s="2" t="s">
        <v>147</v>
      </c>
      <c r="GW13" s="2" t="s">
        <v>150</v>
      </c>
      <c r="GX13" s="2" t="s">
        <v>258</v>
      </c>
      <c r="GY13" s="2" t="s">
        <v>160</v>
      </c>
      <c r="GZ13" s="2" t="s">
        <v>160</v>
      </c>
      <c r="HA13" s="2" t="s">
        <v>150</v>
      </c>
      <c r="HB13" s="4"/>
      <c r="HC13" s="8"/>
      <c r="HD13" s="4"/>
      <c r="HE13" s="8"/>
      <c r="HF13" s="7"/>
      <c r="HG13" s="7"/>
      <c r="HH13" s="2" t="s">
        <v>188</v>
      </c>
      <c r="HI13" s="2" t="s">
        <v>147</v>
      </c>
      <c r="HJ13" s="2" t="s">
        <v>150</v>
      </c>
      <c r="HK13" s="2" t="s">
        <v>150</v>
      </c>
      <c r="HL13" s="2" t="s">
        <v>160</v>
      </c>
      <c r="HM13" s="2" t="s">
        <v>160</v>
      </c>
      <c r="HN13" s="2" t="s">
        <v>150</v>
      </c>
      <c r="HO13" s="4"/>
      <c r="HP13" s="8"/>
      <c r="HQ13" s="4"/>
      <c r="HR13" s="8"/>
      <c r="HS13" s="7"/>
      <c r="HT13" s="7"/>
      <c r="HU13" s="2" t="s">
        <v>249</v>
      </c>
      <c r="HV13" s="2" t="s">
        <v>147</v>
      </c>
      <c r="HW13" s="2" t="s">
        <v>150</v>
      </c>
      <c r="HX13" s="2" t="s">
        <v>150</v>
      </c>
      <c r="HY13" s="2" t="s">
        <v>160</v>
      </c>
      <c r="HZ13" s="2" t="s">
        <v>160</v>
      </c>
      <c r="IA13" s="2" t="s">
        <v>150</v>
      </c>
      <c r="IB13" s="4"/>
      <c r="IC13" s="8"/>
      <c r="ID13" s="4"/>
      <c r="IE13" s="8"/>
      <c r="IF13" s="7"/>
      <c r="IG13" s="7"/>
      <c r="IH13" s="2" t="s">
        <v>188</v>
      </c>
      <c r="II13" s="2" t="s">
        <v>147</v>
      </c>
      <c r="IJ13" s="2" t="s">
        <v>150</v>
      </c>
      <c r="IK13" s="2" t="s">
        <v>150</v>
      </c>
      <c r="IL13" s="2" t="s">
        <v>160</v>
      </c>
      <c r="IM13" s="2" t="s">
        <v>160</v>
      </c>
      <c r="IN13" s="2" t="s">
        <v>150</v>
      </c>
      <c r="IO13" s="4"/>
      <c r="IP13" s="8"/>
      <c r="IQ13" s="4"/>
      <c r="IR13" s="8"/>
      <c r="IS13" s="7"/>
      <c r="IT13" s="7"/>
      <c r="IU13" s="2" t="s">
        <v>188</v>
      </c>
      <c r="IV13" s="2" t="s">
        <v>147</v>
      </c>
      <c r="IW13" s="2" t="s">
        <v>150</v>
      </c>
      <c r="IX13" s="2" t="s">
        <v>150</v>
      </c>
      <c r="IY13" s="2" t="s">
        <v>160</v>
      </c>
      <c r="IZ13" s="2" t="s">
        <v>160</v>
      </c>
      <c r="JA13" s="2" t="s">
        <v>150</v>
      </c>
      <c r="JB13" s="4"/>
      <c r="JC13" s="8"/>
      <c r="JD13" s="4"/>
      <c r="JE13" s="8"/>
      <c r="JF13" s="7"/>
      <c r="JG13" s="7"/>
      <c r="JH13" s="2" t="s">
        <v>188</v>
      </c>
      <c r="JI13" s="2" t="s">
        <v>147</v>
      </c>
      <c r="JJ13" s="2" t="s">
        <v>150</v>
      </c>
      <c r="JK13" s="2" t="s">
        <v>150</v>
      </c>
      <c r="JL13" s="2" t="s">
        <v>160</v>
      </c>
      <c r="JM13" s="2" t="s">
        <v>160</v>
      </c>
      <c r="JN13" s="2" t="s">
        <v>150</v>
      </c>
      <c r="JO13" s="4"/>
      <c r="JP13" s="8"/>
      <c r="JQ13" s="4"/>
      <c r="JR13" s="8"/>
      <c r="JS13" s="7"/>
      <c r="JT13" s="7"/>
      <c r="JU13" s="2" t="s">
        <v>249</v>
      </c>
      <c r="JV13" s="2" t="s">
        <v>147</v>
      </c>
      <c r="JW13" s="2" t="s">
        <v>150</v>
      </c>
      <c r="JX13" s="2" t="s">
        <v>150</v>
      </c>
      <c r="JY13" s="2" t="s">
        <v>160</v>
      </c>
      <c r="JZ13" s="2" t="s">
        <v>160</v>
      </c>
      <c r="KA13" s="2" t="s">
        <v>150</v>
      </c>
      <c r="KB13" s="4"/>
      <c r="KC13" s="8"/>
      <c r="KD13" s="4"/>
      <c r="KE13" s="8"/>
      <c r="KF13" s="7"/>
      <c r="KG13" s="7"/>
      <c r="KH13" s="2" t="s">
        <v>188</v>
      </c>
      <c r="KI13" s="2" t="s">
        <v>147</v>
      </c>
      <c r="KJ13" s="2" t="s">
        <v>150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249</v>
      </c>
      <c r="KV13" s="2" t="s">
        <v>147</v>
      </c>
      <c r="KW13" s="2" t="s">
        <v>150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188</v>
      </c>
      <c r="LI13" s="2" t="s">
        <v>147</v>
      </c>
      <c r="LJ13" s="2" t="s">
        <v>150</v>
      </c>
      <c r="LK13" s="2" t="s">
        <v>150</v>
      </c>
      <c r="LL13" s="2" t="s">
        <v>160</v>
      </c>
      <c r="LM13" s="2" t="s">
        <v>160</v>
      </c>
      <c r="LN13" s="2" t="s">
        <v>150</v>
      </c>
      <c r="LO13" s="4"/>
      <c r="LP13" s="8"/>
      <c r="LQ13" s="4"/>
      <c r="LR13" s="8"/>
      <c r="LS13" s="7"/>
      <c r="LT13" s="7"/>
      <c r="LU13" s="2" t="s">
        <v>188</v>
      </c>
      <c r="LV13" s="2" t="s">
        <v>177</v>
      </c>
      <c r="LW13" s="2" t="s">
        <v>150</v>
      </c>
      <c r="LX13" s="2" t="s">
        <v>150</v>
      </c>
      <c r="LY13" s="2" t="s">
        <v>160</v>
      </c>
      <c r="LZ13" s="2" t="s">
        <v>160</v>
      </c>
      <c r="MA13" s="2" t="s">
        <v>150</v>
      </c>
      <c r="MB13" s="4"/>
      <c r="MC13" s="8"/>
      <c r="MD13" s="4"/>
      <c r="ME13" s="8"/>
      <c r="MF13" s="7"/>
      <c r="MG13" s="7"/>
      <c r="MH13" s="2" t="s">
        <v>188</v>
      </c>
      <c r="MI13" s="2" t="s">
        <v>147</v>
      </c>
      <c r="MJ13" s="2" t="s">
        <v>150</v>
      </c>
      <c r="MK13" s="2" t="s">
        <v>150</v>
      </c>
      <c r="ML13" s="2" t="s">
        <v>160</v>
      </c>
      <c r="MM13" s="2" t="s">
        <v>160</v>
      </c>
      <c r="MN13" s="2" t="s">
        <v>150</v>
      </c>
      <c r="MO13" s="4"/>
      <c r="MP13" s="8"/>
      <c r="MQ13" s="4"/>
      <c r="MR13" s="8"/>
      <c r="MS13" s="7"/>
      <c r="MT13" s="7"/>
      <c r="MU13" s="2" t="s">
        <v>188</v>
      </c>
      <c r="MV13" s="2" t="s">
        <v>147</v>
      </c>
      <c r="MW13" s="2" t="s">
        <v>150</v>
      </c>
      <c r="MX13" s="2" t="s">
        <v>150</v>
      </c>
      <c r="MY13" s="2" t="s">
        <v>160</v>
      </c>
      <c r="MZ13" s="2" t="s">
        <v>160</v>
      </c>
      <c r="NA13" s="2" t="s">
        <v>150</v>
      </c>
      <c r="NB13" s="4"/>
      <c r="NC13" s="8"/>
      <c r="ND13" s="4"/>
      <c r="NE13" s="8"/>
      <c r="NF13" s="7"/>
      <c r="NG13" s="7"/>
      <c r="NH13" s="2" t="s">
        <v>188</v>
      </c>
      <c r="NI13" s="2" t="s">
        <v>147</v>
      </c>
      <c r="NJ13" s="2" t="s">
        <v>150</v>
      </c>
      <c r="NK13" s="2" t="s">
        <v>150</v>
      </c>
      <c r="NL13" s="2" t="s">
        <v>160</v>
      </c>
      <c r="NM13" s="2" t="s">
        <v>160</v>
      </c>
      <c r="NN13" s="2" t="s">
        <v>150</v>
      </c>
      <c r="NO13" s="4"/>
      <c r="NP13" s="8"/>
      <c r="NQ13" s="4"/>
      <c r="NR13" s="8"/>
      <c r="NS13" s="7"/>
      <c r="NT13" s="7"/>
      <c r="NU13" s="2" t="s">
        <v>188</v>
      </c>
      <c r="NV13" s="2" t="s">
        <v>147</v>
      </c>
      <c r="NW13" s="2" t="s">
        <v>150</v>
      </c>
      <c r="NX13" s="2" t="s">
        <v>150</v>
      </c>
      <c r="NY13" s="2" t="s">
        <v>160</v>
      </c>
      <c r="NZ13" s="2" t="s">
        <v>160</v>
      </c>
      <c r="OA13" s="2" t="s">
        <v>150</v>
      </c>
      <c r="OB13" s="4"/>
      <c r="OC13" s="8"/>
      <c r="OD13" s="4"/>
      <c r="OE13" s="8"/>
      <c r="OF13" s="7"/>
      <c r="OG13" s="7"/>
      <c r="OH13" s="2" t="s">
        <v>188</v>
      </c>
      <c r="OI13" s="2" t="s">
        <v>250</v>
      </c>
      <c r="OJ13" s="2" t="s">
        <v>150</v>
      </c>
      <c r="OK13" s="2" t="s">
        <v>150</v>
      </c>
      <c r="OL13" s="2" t="s">
        <v>160</v>
      </c>
      <c r="OM13" s="2" t="s">
        <v>160</v>
      </c>
      <c r="ON13" s="2" t="s">
        <v>150</v>
      </c>
      <c r="OO13" s="4"/>
      <c r="OP13" s="8"/>
      <c r="OQ13" s="4"/>
      <c r="OR13" s="8"/>
      <c r="OS13" s="7"/>
      <c r="OT13" s="7"/>
      <c r="OU13" s="2" t="s">
        <v>188</v>
      </c>
      <c r="OV13" s="2" t="s">
        <v>147</v>
      </c>
      <c r="OW13" s="2" t="s">
        <v>150</v>
      </c>
      <c r="OX13" s="2" t="s">
        <v>150</v>
      </c>
      <c r="OY13" s="2" t="s">
        <v>160</v>
      </c>
      <c r="OZ13" s="2" t="s">
        <v>160</v>
      </c>
      <c r="PA13" s="2" t="s">
        <v>150</v>
      </c>
      <c r="PB13" s="4">
        <v>143</v>
      </c>
      <c r="PC13" s="4"/>
      <c r="PD13" s="4"/>
      <c r="PE13" s="4">
        <v>148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259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240</v>
      </c>
      <c r="J14" s="2" t="s">
        <v>193</v>
      </c>
      <c r="K14" s="2" t="s">
        <v>241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148</v>
      </c>
      <c r="Q14" s="2" t="s">
        <v>149</v>
      </c>
      <c r="R14" s="2" t="s">
        <v>150</v>
      </c>
      <c r="S14" s="2" t="s">
        <v>150</v>
      </c>
      <c r="T14" s="2" t="s">
        <v>242</v>
      </c>
      <c r="U14" s="2" t="s">
        <v>151</v>
      </c>
      <c r="V14" s="2" t="s">
        <v>243</v>
      </c>
      <c r="W14" s="2" t="s">
        <v>150</v>
      </c>
      <c r="X14" s="2" t="s">
        <v>150</v>
      </c>
      <c r="Y14" s="2" t="s">
        <v>244</v>
      </c>
      <c r="Z14" s="4">
        <v>226</v>
      </c>
      <c r="AA14" s="4">
        <f>=ROUNDDOWN(226,0)</f>
      </c>
      <c r="AB14" s="5">
        <v>1</v>
      </c>
      <c r="AC14" s="2" t="s">
        <v>150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4</v>
      </c>
      <c r="AQ14" s="8">
        <v>716.04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0.3198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4</v>
      </c>
      <c r="BK14" s="8">
        <v>716.04</v>
      </c>
      <c r="BL14" s="2" t="s">
        <v>260</v>
      </c>
      <c r="BM14" s="7">
        <v>1</v>
      </c>
      <c r="BN14" s="7">
        <v>1</v>
      </c>
      <c r="BO14" s="4">
        <v>1</v>
      </c>
      <c r="BP14" s="8">
        <v>179.66</v>
      </c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150</v>
      </c>
      <c r="CL14" s="2" t="s">
        <v>160</v>
      </c>
      <c r="CM14" s="2" t="s">
        <v>160</v>
      </c>
      <c r="CN14" s="2" t="s">
        <v>150</v>
      </c>
      <c r="CO14" s="4">
        <v>1</v>
      </c>
      <c r="CP14" s="8">
        <v>277.68</v>
      </c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262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263</v>
      </c>
      <c r="DL14" s="2" t="s">
        <v>160</v>
      </c>
      <c r="DM14" s="2" t="s">
        <v>160</v>
      </c>
      <c r="DN14" s="2" t="s">
        <v>150</v>
      </c>
      <c r="DO14" s="4">
        <v>2</v>
      </c>
      <c r="DP14" s="8">
        <v>258.7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264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150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150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265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157</v>
      </c>
      <c r="GI14" s="2" t="s">
        <v>147</v>
      </c>
      <c r="GJ14" s="2" t="s">
        <v>150</v>
      </c>
      <c r="GK14" s="2" t="s">
        <v>150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157</v>
      </c>
      <c r="GV14" s="2" t="s">
        <v>147</v>
      </c>
      <c r="GW14" s="2" t="s">
        <v>150</v>
      </c>
      <c r="GX14" s="2" t="s">
        <v>266</v>
      </c>
      <c r="GY14" s="2" t="s">
        <v>160</v>
      </c>
      <c r="GZ14" s="2" t="s">
        <v>160</v>
      </c>
      <c r="HA14" s="2" t="s">
        <v>150</v>
      </c>
      <c r="HB14" s="4"/>
      <c r="HC14" s="8"/>
      <c r="HD14" s="4"/>
      <c r="HE14" s="8"/>
      <c r="HF14" s="7"/>
      <c r="HG14" s="7"/>
      <c r="HH14" s="2" t="s">
        <v>188</v>
      </c>
      <c r="HI14" s="2" t="s">
        <v>147</v>
      </c>
      <c r="HJ14" s="2" t="s">
        <v>150</v>
      </c>
      <c r="HK14" s="2" t="s">
        <v>150</v>
      </c>
      <c r="HL14" s="2" t="s">
        <v>160</v>
      </c>
      <c r="HM14" s="2" t="s">
        <v>160</v>
      </c>
      <c r="HN14" s="2" t="s">
        <v>150</v>
      </c>
      <c r="HO14" s="4"/>
      <c r="HP14" s="8"/>
      <c r="HQ14" s="4"/>
      <c r="HR14" s="8"/>
      <c r="HS14" s="7"/>
      <c r="HT14" s="7"/>
      <c r="HU14" s="2" t="s">
        <v>249</v>
      </c>
      <c r="HV14" s="2" t="s">
        <v>147</v>
      </c>
      <c r="HW14" s="2" t="s">
        <v>150</v>
      </c>
      <c r="HX14" s="2" t="s">
        <v>150</v>
      </c>
      <c r="HY14" s="2" t="s">
        <v>160</v>
      </c>
      <c r="HZ14" s="2" t="s">
        <v>160</v>
      </c>
      <c r="IA14" s="2" t="s">
        <v>150</v>
      </c>
      <c r="IB14" s="4"/>
      <c r="IC14" s="8"/>
      <c r="ID14" s="4"/>
      <c r="IE14" s="8"/>
      <c r="IF14" s="7"/>
      <c r="IG14" s="7"/>
      <c r="IH14" s="2" t="s">
        <v>188</v>
      </c>
      <c r="II14" s="2" t="s">
        <v>147</v>
      </c>
      <c r="IJ14" s="2" t="s">
        <v>150</v>
      </c>
      <c r="IK14" s="2" t="s">
        <v>150</v>
      </c>
      <c r="IL14" s="2" t="s">
        <v>160</v>
      </c>
      <c r="IM14" s="2" t="s">
        <v>160</v>
      </c>
      <c r="IN14" s="2" t="s">
        <v>150</v>
      </c>
      <c r="IO14" s="4"/>
      <c r="IP14" s="8"/>
      <c r="IQ14" s="4"/>
      <c r="IR14" s="8"/>
      <c r="IS14" s="7"/>
      <c r="IT14" s="7"/>
      <c r="IU14" s="2" t="s">
        <v>188</v>
      </c>
      <c r="IV14" s="2" t="s">
        <v>147</v>
      </c>
      <c r="IW14" s="2" t="s">
        <v>150</v>
      </c>
      <c r="IX14" s="2" t="s">
        <v>150</v>
      </c>
      <c r="IY14" s="2" t="s">
        <v>160</v>
      </c>
      <c r="IZ14" s="2" t="s">
        <v>160</v>
      </c>
      <c r="JA14" s="2" t="s">
        <v>150</v>
      </c>
      <c r="JB14" s="4"/>
      <c r="JC14" s="8"/>
      <c r="JD14" s="4"/>
      <c r="JE14" s="8"/>
      <c r="JF14" s="7"/>
      <c r="JG14" s="7"/>
      <c r="JH14" s="2" t="s">
        <v>188</v>
      </c>
      <c r="JI14" s="2" t="s">
        <v>147</v>
      </c>
      <c r="JJ14" s="2" t="s">
        <v>150</v>
      </c>
      <c r="JK14" s="2" t="s">
        <v>150</v>
      </c>
      <c r="JL14" s="2" t="s">
        <v>160</v>
      </c>
      <c r="JM14" s="2" t="s">
        <v>160</v>
      </c>
      <c r="JN14" s="2" t="s">
        <v>150</v>
      </c>
      <c r="JO14" s="4"/>
      <c r="JP14" s="8"/>
      <c r="JQ14" s="4"/>
      <c r="JR14" s="8"/>
      <c r="JS14" s="7"/>
      <c r="JT14" s="7"/>
      <c r="JU14" s="2" t="s">
        <v>249</v>
      </c>
      <c r="JV14" s="2" t="s">
        <v>147</v>
      </c>
      <c r="JW14" s="2" t="s">
        <v>150</v>
      </c>
      <c r="JX14" s="2" t="s">
        <v>150</v>
      </c>
      <c r="JY14" s="2" t="s">
        <v>160</v>
      </c>
      <c r="JZ14" s="2" t="s">
        <v>160</v>
      </c>
      <c r="KA14" s="2" t="s">
        <v>150</v>
      </c>
      <c r="KB14" s="4"/>
      <c r="KC14" s="8"/>
      <c r="KD14" s="4"/>
      <c r="KE14" s="8"/>
      <c r="KF14" s="7"/>
      <c r="KG14" s="7"/>
      <c r="KH14" s="2" t="s">
        <v>188</v>
      </c>
      <c r="KI14" s="2" t="s">
        <v>147</v>
      </c>
      <c r="KJ14" s="2" t="s">
        <v>150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249</v>
      </c>
      <c r="KV14" s="2" t="s">
        <v>147</v>
      </c>
      <c r="KW14" s="2" t="s">
        <v>150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188</v>
      </c>
      <c r="LI14" s="2" t="s">
        <v>147</v>
      </c>
      <c r="LJ14" s="2" t="s">
        <v>150</v>
      </c>
      <c r="LK14" s="2" t="s">
        <v>150</v>
      </c>
      <c r="LL14" s="2" t="s">
        <v>160</v>
      </c>
      <c r="LM14" s="2" t="s">
        <v>160</v>
      </c>
      <c r="LN14" s="2" t="s">
        <v>150</v>
      </c>
      <c r="LO14" s="4"/>
      <c r="LP14" s="8"/>
      <c r="LQ14" s="4"/>
      <c r="LR14" s="8"/>
      <c r="LS14" s="7"/>
      <c r="LT14" s="7"/>
      <c r="LU14" s="2" t="s">
        <v>188</v>
      </c>
      <c r="LV14" s="2" t="s">
        <v>177</v>
      </c>
      <c r="LW14" s="2" t="s">
        <v>150</v>
      </c>
      <c r="LX14" s="2" t="s">
        <v>150</v>
      </c>
      <c r="LY14" s="2" t="s">
        <v>160</v>
      </c>
      <c r="LZ14" s="2" t="s">
        <v>160</v>
      </c>
      <c r="MA14" s="2" t="s">
        <v>150</v>
      </c>
      <c r="MB14" s="4"/>
      <c r="MC14" s="8"/>
      <c r="MD14" s="4"/>
      <c r="ME14" s="8"/>
      <c r="MF14" s="7"/>
      <c r="MG14" s="7"/>
      <c r="MH14" s="2" t="s">
        <v>188</v>
      </c>
      <c r="MI14" s="2" t="s">
        <v>147</v>
      </c>
      <c r="MJ14" s="2" t="s">
        <v>150</v>
      </c>
      <c r="MK14" s="2" t="s">
        <v>150</v>
      </c>
      <c r="ML14" s="2" t="s">
        <v>160</v>
      </c>
      <c r="MM14" s="2" t="s">
        <v>160</v>
      </c>
      <c r="MN14" s="2" t="s">
        <v>150</v>
      </c>
      <c r="MO14" s="4"/>
      <c r="MP14" s="8"/>
      <c r="MQ14" s="4"/>
      <c r="MR14" s="8"/>
      <c r="MS14" s="7"/>
      <c r="MT14" s="7"/>
      <c r="MU14" s="2" t="s">
        <v>188</v>
      </c>
      <c r="MV14" s="2" t="s">
        <v>147</v>
      </c>
      <c r="MW14" s="2" t="s">
        <v>150</v>
      </c>
      <c r="MX14" s="2" t="s">
        <v>150</v>
      </c>
      <c r="MY14" s="2" t="s">
        <v>160</v>
      </c>
      <c r="MZ14" s="2" t="s">
        <v>160</v>
      </c>
      <c r="NA14" s="2" t="s">
        <v>150</v>
      </c>
      <c r="NB14" s="4"/>
      <c r="NC14" s="8"/>
      <c r="ND14" s="4"/>
      <c r="NE14" s="8"/>
      <c r="NF14" s="7"/>
      <c r="NG14" s="7"/>
      <c r="NH14" s="2" t="s">
        <v>188</v>
      </c>
      <c r="NI14" s="2" t="s">
        <v>147</v>
      </c>
      <c r="NJ14" s="2" t="s">
        <v>150</v>
      </c>
      <c r="NK14" s="2" t="s">
        <v>150</v>
      </c>
      <c r="NL14" s="2" t="s">
        <v>160</v>
      </c>
      <c r="NM14" s="2" t="s">
        <v>160</v>
      </c>
      <c r="NN14" s="2" t="s">
        <v>150</v>
      </c>
      <c r="NO14" s="4"/>
      <c r="NP14" s="8"/>
      <c r="NQ14" s="4"/>
      <c r="NR14" s="8"/>
      <c r="NS14" s="7"/>
      <c r="NT14" s="7"/>
      <c r="NU14" s="2" t="s">
        <v>188</v>
      </c>
      <c r="NV14" s="2" t="s">
        <v>147</v>
      </c>
      <c r="NW14" s="2" t="s">
        <v>150</v>
      </c>
      <c r="NX14" s="2" t="s">
        <v>150</v>
      </c>
      <c r="NY14" s="2" t="s">
        <v>160</v>
      </c>
      <c r="NZ14" s="2" t="s">
        <v>160</v>
      </c>
      <c r="OA14" s="2" t="s">
        <v>150</v>
      </c>
      <c r="OB14" s="4"/>
      <c r="OC14" s="8"/>
      <c r="OD14" s="4"/>
      <c r="OE14" s="8"/>
      <c r="OF14" s="7"/>
      <c r="OG14" s="7"/>
      <c r="OH14" s="2" t="s">
        <v>188</v>
      </c>
      <c r="OI14" s="2" t="s">
        <v>250</v>
      </c>
      <c r="OJ14" s="2" t="s">
        <v>150</v>
      </c>
      <c r="OK14" s="2" t="s">
        <v>150</v>
      </c>
      <c r="OL14" s="2" t="s">
        <v>160</v>
      </c>
      <c r="OM14" s="2" t="s">
        <v>160</v>
      </c>
      <c r="ON14" s="2" t="s">
        <v>150</v>
      </c>
      <c r="OO14" s="4"/>
      <c r="OP14" s="8"/>
      <c r="OQ14" s="4"/>
      <c r="OR14" s="8"/>
      <c r="OS14" s="7"/>
      <c r="OT14" s="7"/>
      <c r="OU14" s="2" t="s">
        <v>188</v>
      </c>
      <c r="OV14" s="2" t="s">
        <v>147</v>
      </c>
      <c r="OW14" s="2" t="s">
        <v>150</v>
      </c>
      <c r="OX14" s="2" t="s">
        <v>150</v>
      </c>
      <c r="OY14" s="2" t="s">
        <v>160</v>
      </c>
      <c r="OZ14" s="2" t="s">
        <v>160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267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268</v>
      </c>
      <c r="G15" s="2" t="s">
        <v>268</v>
      </c>
      <c r="H15" s="2" t="s">
        <v>268</v>
      </c>
      <c r="I15" s="2" t="s">
        <v>144</v>
      </c>
      <c r="J15" s="2" t="s">
        <v>145</v>
      </c>
      <c r="K15" s="2" t="s">
        <v>269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194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270</v>
      </c>
      <c r="W15" s="2" t="s">
        <v>153</v>
      </c>
      <c r="X15" s="2" t="s">
        <v>150</v>
      </c>
      <c r="Y15" s="2" t="s">
        <v>209</v>
      </c>
      <c r="Z15" s="4">
        <v>162</v>
      </c>
      <c r="AA15" s="4">
        <f>=ROUNDDOWN(20.5063291139241,0)</f>
      </c>
      <c r="AB15" s="5">
        <v>7.9</v>
      </c>
      <c r="AC15" s="2" t="s">
        <v>271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7</v>
      </c>
      <c r="AQ15" s="8">
        <v>1172.62</v>
      </c>
      <c r="AR15" s="4">
        <v>11</v>
      </c>
      <c r="AS15" s="8">
        <v>1477.64</v>
      </c>
      <c r="AT15" s="7">
        <v>-0.3636</v>
      </c>
      <c r="AU15" s="7">
        <v>-0.2064</v>
      </c>
      <c r="AV15" s="4">
        <v>29</v>
      </c>
      <c r="AW15" s="8">
        <v>5252.49</v>
      </c>
      <c r="AX15" s="4">
        <v>20</v>
      </c>
      <c r="AY15" s="8">
        <v>3320.85</v>
      </c>
      <c r="AZ15" s="7">
        <v>0.45</v>
      </c>
      <c r="BA15" s="7">
        <v>0.5817</v>
      </c>
      <c r="BB15" s="7">
        <v>0.2233</v>
      </c>
      <c r="BC15" s="4">
        <v>51</v>
      </c>
      <c r="BD15" s="8">
        <v>9174.3</v>
      </c>
      <c r="BE15" s="4">
        <v>37</v>
      </c>
      <c r="BF15" s="8">
        <v>6520.02</v>
      </c>
      <c r="BG15" s="7">
        <v>0.3784</v>
      </c>
      <c r="BH15" s="7">
        <v>0.4071</v>
      </c>
      <c r="BI15" s="7">
        <v>0.5725</v>
      </c>
      <c r="BJ15" s="4">
        <v>7</v>
      </c>
      <c r="BK15" s="8">
        <v>1172.62</v>
      </c>
      <c r="BL15" s="2" t="s">
        <v>272</v>
      </c>
      <c r="BM15" s="7">
        <v>1</v>
      </c>
      <c r="BN15" s="7">
        <v>1</v>
      </c>
      <c r="BO15" s="4">
        <v>3</v>
      </c>
      <c r="BP15" s="8">
        <v>460.41</v>
      </c>
      <c r="BQ15" s="4">
        <v>3</v>
      </c>
      <c r="BR15" s="8">
        <v>460.41</v>
      </c>
      <c r="BS15" s="7"/>
      <c r="BT15" s="7"/>
      <c r="BU15" s="2" t="s">
        <v>157</v>
      </c>
      <c r="BV15" s="2" t="s">
        <v>147</v>
      </c>
      <c r="BW15" s="2" t="s">
        <v>158</v>
      </c>
      <c r="BX15" s="2" t="s">
        <v>273</v>
      </c>
      <c r="BY15" s="2" t="s">
        <v>160</v>
      </c>
      <c r="BZ15" s="2" t="s">
        <v>160</v>
      </c>
      <c r="CA15" s="2" t="s">
        <v>150</v>
      </c>
      <c r="CB15" s="4">
        <v>1</v>
      </c>
      <c r="CC15" s="8">
        <v>157.79</v>
      </c>
      <c r="CD15" s="4">
        <v>3</v>
      </c>
      <c r="CE15" s="8">
        <v>422.88</v>
      </c>
      <c r="CF15" s="7">
        <v>-0.6667</v>
      </c>
      <c r="CG15" s="7">
        <v>-0.6269</v>
      </c>
      <c r="CH15" s="2" t="s">
        <v>157</v>
      </c>
      <c r="CI15" s="2" t="s">
        <v>147</v>
      </c>
      <c r="CJ15" s="2" t="s">
        <v>150</v>
      </c>
      <c r="CK15" s="2" t="s">
        <v>274</v>
      </c>
      <c r="CL15" s="2" t="s">
        <v>160</v>
      </c>
      <c r="CM15" s="2" t="s">
        <v>160</v>
      </c>
      <c r="CN15" s="2" t="s">
        <v>150</v>
      </c>
      <c r="CO15" s="4">
        <v>2</v>
      </c>
      <c r="CP15" s="8">
        <v>396</v>
      </c>
      <c r="CQ15" s="4">
        <v>2</v>
      </c>
      <c r="CR15" s="8">
        <v>168.75</v>
      </c>
      <c r="CS15" s="7"/>
      <c r="CT15" s="7">
        <v>1.3467</v>
      </c>
      <c r="CU15" s="2" t="s">
        <v>157</v>
      </c>
      <c r="CV15" s="2" t="s">
        <v>147</v>
      </c>
      <c r="CW15" s="2" t="s">
        <v>209</v>
      </c>
      <c r="CX15" s="2" t="s">
        <v>275</v>
      </c>
      <c r="CY15" s="2" t="s">
        <v>160</v>
      </c>
      <c r="CZ15" s="2" t="s">
        <v>160</v>
      </c>
      <c r="DA15" s="2" t="s">
        <v>150</v>
      </c>
      <c r="DB15" s="4">
        <v>1</v>
      </c>
      <c r="DC15" s="8">
        <v>158.42</v>
      </c>
      <c r="DD15" s="4">
        <v>1</v>
      </c>
      <c r="DE15" s="8">
        <v>158.42</v>
      </c>
      <c r="DF15" s="7"/>
      <c r="DG15" s="7"/>
      <c r="DH15" s="2" t="s">
        <v>157</v>
      </c>
      <c r="DI15" s="2" t="s">
        <v>147</v>
      </c>
      <c r="DJ15" s="2" t="s">
        <v>164</v>
      </c>
      <c r="DK15" s="2" t="s">
        <v>276</v>
      </c>
      <c r="DL15" s="2" t="s">
        <v>160</v>
      </c>
      <c r="DM15" s="2" t="s">
        <v>160</v>
      </c>
      <c r="DN15" s="2" t="s">
        <v>150</v>
      </c>
      <c r="DO15" s="4"/>
      <c r="DP15" s="8"/>
      <c r="DQ15" s="4">
        <v>1</v>
      </c>
      <c r="DR15" s="8">
        <v>125.61</v>
      </c>
      <c r="DS15" s="7">
        <v>-1</v>
      </c>
      <c r="DT15" s="7">
        <v>-1</v>
      </c>
      <c r="DU15" s="2" t="s">
        <v>157</v>
      </c>
      <c r="DV15" s="2" t="s">
        <v>147</v>
      </c>
      <c r="DW15" s="2" t="s">
        <v>166</v>
      </c>
      <c r="DX15" s="2" t="s">
        <v>277</v>
      </c>
      <c r="DY15" s="2" t="s">
        <v>160</v>
      </c>
      <c r="DZ15" s="2" t="s">
        <v>160</v>
      </c>
      <c r="EA15" s="2" t="s">
        <v>150</v>
      </c>
      <c r="EB15" s="4"/>
      <c r="EC15" s="8"/>
      <c r="ED15" s="4">
        <v>1</v>
      </c>
      <c r="EE15" s="8">
        <v>141.57</v>
      </c>
      <c r="EF15" s="7">
        <v>-1</v>
      </c>
      <c r="EG15" s="7">
        <v>-1</v>
      </c>
      <c r="EH15" s="2" t="s">
        <v>157</v>
      </c>
      <c r="EI15" s="2" t="s">
        <v>147</v>
      </c>
      <c r="EJ15" s="2" t="s">
        <v>150</v>
      </c>
      <c r="EK15" s="2" t="s">
        <v>278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169</v>
      </c>
      <c r="EX15" s="2" t="s">
        <v>150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209</v>
      </c>
      <c r="FK15" s="2" t="s">
        <v>279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171</v>
      </c>
      <c r="FX15" s="2" t="s">
        <v>280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281</v>
      </c>
      <c r="GK15" s="2" t="s">
        <v>282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157</v>
      </c>
      <c r="GV15" s="2" t="s">
        <v>147</v>
      </c>
      <c r="GW15" s="2" t="s">
        <v>175</v>
      </c>
      <c r="GX15" s="2" t="s">
        <v>283</v>
      </c>
      <c r="GY15" s="2" t="s">
        <v>160</v>
      </c>
      <c r="GZ15" s="2" t="s">
        <v>160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177</v>
      </c>
      <c r="KW15" s="2" t="s">
        <v>178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162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284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268</v>
      </c>
      <c r="G16" s="2" t="s">
        <v>268</v>
      </c>
      <c r="H16" s="2" t="s">
        <v>268</v>
      </c>
      <c r="I16" s="2" t="s">
        <v>144</v>
      </c>
      <c r="J16" s="2" t="s">
        <v>181</v>
      </c>
      <c r="K16" s="2" t="s">
        <v>269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148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270</v>
      </c>
      <c r="W16" s="2" t="s">
        <v>153</v>
      </c>
      <c r="X16" s="2" t="s">
        <v>150</v>
      </c>
      <c r="Y16" s="2" t="s">
        <v>209</v>
      </c>
      <c r="Z16" s="4">
        <v>186</v>
      </c>
      <c r="AA16" s="4">
        <f>=ROUNDDOWN(18.9795918367347,0)</f>
      </c>
      <c r="AB16" s="5">
        <v>9.8</v>
      </c>
      <c r="AC16" s="2" t="s">
        <v>271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11</v>
      </c>
      <c r="AQ16" s="8">
        <v>2038.08</v>
      </c>
      <c r="AR16" s="4">
        <v>5</v>
      </c>
      <c r="AS16" s="8">
        <v>1022.09</v>
      </c>
      <c r="AT16" s="7">
        <v>1.2</v>
      </c>
      <c r="AU16" s="7">
        <v>0.994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0.388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11</v>
      </c>
      <c r="BK16" s="8">
        <v>2038.08</v>
      </c>
      <c r="BL16" s="2" t="s">
        <v>285</v>
      </c>
      <c r="BM16" s="7">
        <v>1</v>
      </c>
      <c r="BN16" s="7">
        <v>1</v>
      </c>
      <c r="BO16" s="4">
        <v>1</v>
      </c>
      <c r="BP16" s="8">
        <v>183.11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158</v>
      </c>
      <c r="BX16" s="2" t="s">
        <v>286</v>
      </c>
      <c r="BY16" s="2" t="s">
        <v>160</v>
      </c>
      <c r="BZ16" s="2" t="s">
        <v>160</v>
      </c>
      <c r="CA16" s="2" t="s">
        <v>150</v>
      </c>
      <c r="CB16" s="4">
        <v>7</v>
      </c>
      <c r="CC16" s="8">
        <v>1315.3</v>
      </c>
      <c r="CD16" s="4">
        <v>2</v>
      </c>
      <c r="CE16" s="8">
        <v>338.28</v>
      </c>
      <c r="CF16" s="7">
        <v>2.5</v>
      </c>
      <c r="CG16" s="7">
        <v>2.8882</v>
      </c>
      <c r="CH16" s="2" t="s">
        <v>157</v>
      </c>
      <c r="CI16" s="2" t="s">
        <v>147</v>
      </c>
      <c r="CJ16" s="2" t="s">
        <v>150</v>
      </c>
      <c r="CK16" s="2" t="s">
        <v>287</v>
      </c>
      <c r="CL16" s="2" t="s">
        <v>160</v>
      </c>
      <c r="CM16" s="2" t="s">
        <v>160</v>
      </c>
      <c r="CN16" s="2" t="s">
        <v>150</v>
      </c>
      <c r="CO16" s="4"/>
      <c r="CP16" s="8"/>
      <c r="CQ16" s="4">
        <v>2</v>
      </c>
      <c r="CR16" s="8">
        <v>533.99</v>
      </c>
      <c r="CS16" s="7">
        <v>-1</v>
      </c>
      <c r="CT16" s="7">
        <v>-1</v>
      </c>
      <c r="CU16" s="2" t="s">
        <v>157</v>
      </c>
      <c r="CV16" s="2" t="s">
        <v>147</v>
      </c>
      <c r="CW16" s="2" t="s">
        <v>209</v>
      </c>
      <c r="CX16" s="2" t="s">
        <v>163</v>
      </c>
      <c r="CY16" s="2" t="s">
        <v>160</v>
      </c>
      <c r="CZ16" s="2" t="s">
        <v>160</v>
      </c>
      <c r="DA16" s="2" t="s">
        <v>150</v>
      </c>
      <c r="DB16" s="4">
        <v>2</v>
      </c>
      <c r="DC16" s="8">
        <v>378.14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164</v>
      </c>
      <c r="DK16" s="2" t="s">
        <v>288</v>
      </c>
      <c r="DL16" s="2" t="s">
        <v>160</v>
      </c>
      <c r="DM16" s="2" t="s">
        <v>160</v>
      </c>
      <c r="DN16" s="2" t="s">
        <v>150</v>
      </c>
      <c r="DO16" s="4">
        <v>1</v>
      </c>
      <c r="DP16" s="8">
        <v>161.53</v>
      </c>
      <c r="DQ16" s="4">
        <v>1</v>
      </c>
      <c r="DR16" s="8">
        <v>149.82</v>
      </c>
      <c r="DS16" s="7"/>
      <c r="DT16" s="7">
        <v>0.0782</v>
      </c>
      <c r="DU16" s="2" t="s">
        <v>157</v>
      </c>
      <c r="DV16" s="2" t="s">
        <v>147</v>
      </c>
      <c r="DW16" s="2" t="s">
        <v>166</v>
      </c>
      <c r="DX16" s="2" t="s">
        <v>214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188</v>
      </c>
      <c r="EI16" s="2" t="s">
        <v>147</v>
      </c>
      <c r="EJ16" s="2" t="s">
        <v>150</v>
      </c>
      <c r="EK16" s="2" t="s">
        <v>150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169</v>
      </c>
      <c r="EX16" s="2" t="s">
        <v>150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209</v>
      </c>
      <c r="FK16" s="2" t="s">
        <v>289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171</v>
      </c>
      <c r="FX16" s="2" t="s">
        <v>290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173</v>
      </c>
      <c r="GK16" s="2" t="s">
        <v>291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157</v>
      </c>
      <c r="GV16" s="2" t="s">
        <v>147</v>
      </c>
      <c r="GW16" s="2" t="s">
        <v>175</v>
      </c>
      <c r="GX16" s="2" t="s">
        <v>288</v>
      </c>
      <c r="GY16" s="2" t="s">
        <v>160</v>
      </c>
      <c r="GZ16" s="2" t="s">
        <v>160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177</v>
      </c>
      <c r="KW16" s="2" t="s">
        <v>178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186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268</v>
      </c>
      <c r="G17" s="2" t="s">
        <v>268</v>
      </c>
      <c r="H17" s="2" t="s">
        <v>268</v>
      </c>
      <c r="I17" s="2" t="s">
        <v>144</v>
      </c>
      <c r="J17" s="2" t="s">
        <v>193</v>
      </c>
      <c r="K17" s="2" t="s">
        <v>269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148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270</v>
      </c>
      <c r="W17" s="2" t="s">
        <v>153</v>
      </c>
      <c r="X17" s="2" t="s">
        <v>150</v>
      </c>
      <c r="Y17" s="2" t="s">
        <v>209</v>
      </c>
      <c r="Z17" s="4">
        <v>101</v>
      </c>
      <c r="AA17" s="4">
        <f>=ROUNDDOWN(28.0555555555556,0)</f>
      </c>
      <c r="AB17" s="5">
        <v>3.6</v>
      </c>
      <c r="AC17" s="2" t="s">
        <v>271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2041.79</v>
      </c>
      <c r="AR17" s="4">
        <v>4</v>
      </c>
      <c r="AS17" s="8">
        <v>821.12</v>
      </c>
      <c r="AT17" s="7">
        <v>1.75</v>
      </c>
      <c r="AU17" s="7">
        <v>1.4866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0.3887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2041.79</v>
      </c>
      <c r="BL17" s="2" t="s">
        <v>285</v>
      </c>
      <c r="BM17" s="7">
        <v>1</v>
      </c>
      <c r="BN17" s="7">
        <v>1</v>
      </c>
      <c r="BO17" s="4"/>
      <c r="BP17" s="8"/>
      <c r="BQ17" s="4">
        <v>1</v>
      </c>
      <c r="BR17" s="8">
        <v>182.85</v>
      </c>
      <c r="BS17" s="7">
        <v>-1</v>
      </c>
      <c r="BT17" s="7">
        <v>-1</v>
      </c>
      <c r="BU17" s="2" t="s">
        <v>157</v>
      </c>
      <c r="BV17" s="2" t="s">
        <v>147</v>
      </c>
      <c r="BW17" s="2" t="s">
        <v>293</v>
      </c>
      <c r="BX17" s="2" t="s">
        <v>294</v>
      </c>
      <c r="BY17" s="2" t="s">
        <v>160</v>
      </c>
      <c r="BZ17" s="2" t="s">
        <v>160</v>
      </c>
      <c r="CA17" s="2" t="s">
        <v>150</v>
      </c>
      <c r="CB17" s="4">
        <v>9</v>
      </c>
      <c r="CC17" s="8">
        <v>1691.55</v>
      </c>
      <c r="CD17" s="4">
        <v>2</v>
      </c>
      <c r="CE17" s="8">
        <v>338.28</v>
      </c>
      <c r="CF17" s="7">
        <v>3.5</v>
      </c>
      <c r="CG17" s="7">
        <v>4.0004</v>
      </c>
      <c r="CH17" s="2" t="s">
        <v>157</v>
      </c>
      <c r="CI17" s="2" t="s">
        <v>147</v>
      </c>
      <c r="CJ17" s="2" t="s">
        <v>150</v>
      </c>
      <c r="CK17" s="2" t="s">
        <v>295</v>
      </c>
      <c r="CL17" s="2" t="s">
        <v>160</v>
      </c>
      <c r="CM17" s="2" t="s">
        <v>160</v>
      </c>
      <c r="CN17" s="2" t="s">
        <v>150</v>
      </c>
      <c r="CO17" s="4"/>
      <c r="CP17" s="8"/>
      <c r="CQ17" s="4">
        <v>1</v>
      </c>
      <c r="CR17" s="8">
        <v>299.99</v>
      </c>
      <c r="CS17" s="7">
        <v>-1</v>
      </c>
      <c r="CT17" s="7">
        <v>-1</v>
      </c>
      <c r="CU17" s="2" t="s">
        <v>157</v>
      </c>
      <c r="CV17" s="2" t="s">
        <v>147</v>
      </c>
      <c r="CW17" s="2" t="s">
        <v>209</v>
      </c>
      <c r="CX17" s="2" t="s">
        <v>189</v>
      </c>
      <c r="CY17" s="2" t="s">
        <v>160</v>
      </c>
      <c r="CZ17" s="2" t="s">
        <v>160</v>
      </c>
      <c r="DA17" s="2" t="s">
        <v>150</v>
      </c>
      <c r="DB17" s="4">
        <v>1</v>
      </c>
      <c r="DC17" s="8">
        <v>188.81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281</v>
      </c>
      <c r="DK17" s="2" t="s">
        <v>296</v>
      </c>
      <c r="DL17" s="2" t="s">
        <v>160</v>
      </c>
      <c r="DM17" s="2" t="s">
        <v>160</v>
      </c>
      <c r="DN17" s="2" t="s">
        <v>150</v>
      </c>
      <c r="DO17" s="4">
        <v>1</v>
      </c>
      <c r="DP17" s="8">
        <v>161.43</v>
      </c>
      <c r="DQ17" s="4"/>
      <c r="DR17" s="8"/>
      <c r="DS17" s="7"/>
      <c r="DT17" s="7"/>
      <c r="DU17" s="2" t="s">
        <v>157</v>
      </c>
      <c r="DV17" s="2" t="s">
        <v>147</v>
      </c>
      <c r="DW17" s="2" t="s">
        <v>166</v>
      </c>
      <c r="DX17" s="2" t="s">
        <v>234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188</v>
      </c>
      <c r="EI17" s="2" t="s">
        <v>147</v>
      </c>
      <c r="EJ17" s="2" t="s">
        <v>150</v>
      </c>
      <c r="EK17" s="2" t="s">
        <v>150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201</v>
      </c>
      <c r="EX17" s="2" t="s">
        <v>150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209</v>
      </c>
      <c r="FK17" s="2" t="s">
        <v>162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171</v>
      </c>
      <c r="FX17" s="2" t="s">
        <v>297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281</v>
      </c>
      <c r="GK17" s="2" t="s">
        <v>298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157</v>
      </c>
      <c r="GV17" s="2" t="s">
        <v>147</v>
      </c>
      <c r="GW17" s="2" t="s">
        <v>175</v>
      </c>
      <c r="GX17" s="2" t="s">
        <v>299</v>
      </c>
      <c r="GY17" s="2" t="s">
        <v>160</v>
      </c>
      <c r="GZ17" s="2" t="s">
        <v>160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177</v>
      </c>
      <c r="KW17" s="2" t="s">
        <v>178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101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300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268</v>
      </c>
      <c r="G18" s="2" t="s">
        <v>268</v>
      </c>
      <c r="H18" s="2" t="s">
        <v>268</v>
      </c>
      <c r="I18" s="2" t="s">
        <v>144</v>
      </c>
      <c r="J18" s="2" t="s">
        <v>145</v>
      </c>
      <c r="K18" s="2" t="s">
        <v>301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194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270</v>
      </c>
      <c r="W18" s="2" t="s">
        <v>153</v>
      </c>
      <c r="X18" s="2" t="s">
        <v>150</v>
      </c>
      <c r="Y18" s="2" t="s">
        <v>302</v>
      </c>
      <c r="Z18" s="4">
        <v>342</v>
      </c>
      <c r="AA18" s="4">
        <f>=ROUNDDOWN(38,0)</f>
      </c>
      <c r="AB18" s="5">
        <v>9</v>
      </c>
      <c r="AC18" s="2" t="s">
        <v>271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7</v>
      </c>
      <c r="AQ18" s="8">
        <v>1222.62</v>
      </c>
      <c r="AR18" s="4">
        <v>7</v>
      </c>
      <c r="AS18" s="8">
        <v>1071.65</v>
      </c>
      <c r="AT18" s="7"/>
      <c r="AU18" s="7">
        <v>0.1409</v>
      </c>
      <c r="AV18" s="4">
        <v>14</v>
      </c>
      <c r="AW18" s="8">
        <v>2553.4</v>
      </c>
      <c r="AX18" s="4">
        <v>17</v>
      </c>
      <c r="AY18" s="8">
        <v>3199.17</v>
      </c>
      <c r="AZ18" s="7">
        <v>-0.1765</v>
      </c>
      <c r="BA18" s="7">
        <v>-0.2019</v>
      </c>
      <c r="BB18" s="7">
        <v>0.4788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0.2783</v>
      </c>
      <c r="BJ18" s="4">
        <v>7</v>
      </c>
      <c r="BK18" s="8">
        <v>1222.62</v>
      </c>
      <c r="BL18" s="2" t="s">
        <v>303</v>
      </c>
      <c r="BM18" s="7">
        <v>1</v>
      </c>
      <c r="BN18" s="7">
        <v>1</v>
      </c>
      <c r="BO18" s="4">
        <v>1</v>
      </c>
      <c r="BP18" s="8">
        <v>153.47</v>
      </c>
      <c r="BQ18" s="4"/>
      <c r="BR18" s="8"/>
      <c r="BS18" s="7"/>
      <c r="BT18" s="7"/>
      <c r="BU18" s="2" t="s">
        <v>157</v>
      </c>
      <c r="BV18" s="2" t="s">
        <v>147</v>
      </c>
      <c r="BW18" s="2" t="s">
        <v>158</v>
      </c>
      <c r="BX18" s="2" t="s">
        <v>286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4</v>
      </c>
      <c r="CE18" s="8">
        <v>563.84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150</v>
      </c>
      <c r="CK18" s="2" t="s">
        <v>304</v>
      </c>
      <c r="CL18" s="2" t="s">
        <v>160</v>
      </c>
      <c r="CM18" s="2" t="s">
        <v>160</v>
      </c>
      <c r="CN18" s="2" t="s">
        <v>150</v>
      </c>
      <c r="CO18" s="4">
        <v>2</v>
      </c>
      <c r="CP18" s="8">
        <v>437.99</v>
      </c>
      <c r="CQ18" s="4"/>
      <c r="CR18" s="8"/>
      <c r="CS18" s="7"/>
      <c r="CT18" s="7"/>
      <c r="CU18" s="2" t="s">
        <v>157</v>
      </c>
      <c r="CV18" s="2" t="s">
        <v>147</v>
      </c>
      <c r="CW18" s="2" t="s">
        <v>305</v>
      </c>
      <c r="CX18" s="2" t="s">
        <v>306</v>
      </c>
      <c r="CY18" s="2" t="s">
        <v>160</v>
      </c>
      <c r="CZ18" s="2" t="s">
        <v>160</v>
      </c>
      <c r="DA18" s="2" t="s">
        <v>150</v>
      </c>
      <c r="DB18" s="4">
        <v>3</v>
      </c>
      <c r="DC18" s="8">
        <v>475.26</v>
      </c>
      <c r="DD18" s="4"/>
      <c r="DE18" s="8"/>
      <c r="DF18" s="7"/>
      <c r="DG18" s="7"/>
      <c r="DH18" s="2" t="s">
        <v>157</v>
      </c>
      <c r="DI18" s="2" t="s">
        <v>147</v>
      </c>
      <c r="DJ18" s="2" t="s">
        <v>307</v>
      </c>
      <c r="DK18" s="2" t="s">
        <v>308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1</v>
      </c>
      <c r="DR18" s="8">
        <v>142.74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309</v>
      </c>
      <c r="DX18" s="2" t="s">
        <v>310</v>
      </c>
      <c r="DY18" s="2" t="s">
        <v>160</v>
      </c>
      <c r="DZ18" s="2" t="s">
        <v>160</v>
      </c>
      <c r="EA18" s="2" t="s">
        <v>150</v>
      </c>
      <c r="EB18" s="4">
        <v>1</v>
      </c>
      <c r="EC18" s="8">
        <v>155.9</v>
      </c>
      <c r="ED18" s="4">
        <v>1</v>
      </c>
      <c r="EE18" s="8">
        <v>141.57</v>
      </c>
      <c r="EF18" s="7"/>
      <c r="EG18" s="7">
        <v>0.1012</v>
      </c>
      <c r="EH18" s="2" t="s">
        <v>157</v>
      </c>
      <c r="EI18" s="2" t="s">
        <v>147</v>
      </c>
      <c r="EJ18" s="2" t="s">
        <v>150</v>
      </c>
      <c r="EK18" s="2" t="s">
        <v>311</v>
      </c>
      <c r="EL18" s="2" t="s">
        <v>160</v>
      </c>
      <c r="EM18" s="2" t="s">
        <v>160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305</v>
      </c>
      <c r="EX18" s="2" t="s">
        <v>312</v>
      </c>
      <c r="EY18" s="2" t="s">
        <v>160</v>
      </c>
      <c r="EZ18" s="2" t="s">
        <v>160</v>
      </c>
      <c r="FA18" s="2" t="s">
        <v>150</v>
      </c>
      <c r="FB18" s="4"/>
      <c r="FC18" s="8"/>
      <c r="FD18" s="4">
        <v>1</v>
      </c>
      <c r="FE18" s="8">
        <v>223.5</v>
      </c>
      <c r="FF18" s="7">
        <v>-1</v>
      </c>
      <c r="FG18" s="7">
        <v>-1</v>
      </c>
      <c r="FH18" s="2" t="s">
        <v>157</v>
      </c>
      <c r="FI18" s="2" t="s">
        <v>147</v>
      </c>
      <c r="FJ18" s="2" t="s">
        <v>305</v>
      </c>
      <c r="FK18" s="2" t="s">
        <v>313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305</v>
      </c>
      <c r="FX18" s="2" t="s">
        <v>183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314</v>
      </c>
      <c r="GK18" s="2" t="s">
        <v>296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157</v>
      </c>
      <c r="GV18" s="2" t="s">
        <v>147</v>
      </c>
      <c r="GW18" s="2" t="s">
        <v>305</v>
      </c>
      <c r="GX18" s="2" t="s">
        <v>315</v>
      </c>
      <c r="GY18" s="2" t="s">
        <v>160</v>
      </c>
      <c r="GZ18" s="2" t="s">
        <v>160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342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316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268</v>
      </c>
      <c r="G19" s="2" t="s">
        <v>268</v>
      </c>
      <c r="H19" s="2" t="s">
        <v>268</v>
      </c>
      <c r="I19" s="2" t="s">
        <v>144</v>
      </c>
      <c r="J19" s="2" t="s">
        <v>181</v>
      </c>
      <c r="K19" s="2" t="s">
        <v>301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194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270</v>
      </c>
      <c r="W19" s="2" t="s">
        <v>153</v>
      </c>
      <c r="X19" s="2" t="s">
        <v>150</v>
      </c>
      <c r="Y19" s="2" t="s">
        <v>302</v>
      </c>
      <c r="Z19" s="4">
        <v>278</v>
      </c>
      <c r="AA19" s="4">
        <f>=ROUNDDOWN(33.0952380952381,0)</f>
      </c>
      <c r="AB19" s="5">
        <v>8.4</v>
      </c>
      <c r="AC19" s="2" t="s">
        <v>271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4</v>
      </c>
      <c r="AQ19" s="8">
        <v>728.76</v>
      </c>
      <c r="AR19" s="4">
        <v>7</v>
      </c>
      <c r="AS19" s="8">
        <v>1424.4</v>
      </c>
      <c r="AT19" s="7">
        <v>-0.4286</v>
      </c>
      <c r="AU19" s="7">
        <v>-0.4884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0.2854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4</v>
      </c>
      <c r="BK19" s="8">
        <v>728.76</v>
      </c>
      <c r="BL19" s="2" t="s">
        <v>317</v>
      </c>
      <c r="BM19" s="7">
        <v>1</v>
      </c>
      <c r="BN19" s="7">
        <v>1</v>
      </c>
      <c r="BO19" s="4">
        <v>1</v>
      </c>
      <c r="BP19" s="8">
        <v>183.11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158</v>
      </c>
      <c r="BX19" s="2" t="s">
        <v>318</v>
      </c>
      <c r="BY19" s="2" t="s">
        <v>160</v>
      </c>
      <c r="BZ19" s="2" t="s">
        <v>160</v>
      </c>
      <c r="CA19" s="2" t="s">
        <v>150</v>
      </c>
      <c r="CB19" s="4"/>
      <c r="CC19" s="8"/>
      <c r="CD19" s="4">
        <v>1</v>
      </c>
      <c r="CE19" s="8">
        <v>169.14</v>
      </c>
      <c r="CF19" s="7">
        <v>-1</v>
      </c>
      <c r="CG19" s="7">
        <v>-1</v>
      </c>
      <c r="CH19" s="2" t="s">
        <v>157</v>
      </c>
      <c r="CI19" s="2" t="s">
        <v>147</v>
      </c>
      <c r="CJ19" s="2" t="s">
        <v>150</v>
      </c>
      <c r="CK19" s="2" t="s">
        <v>304</v>
      </c>
      <c r="CL19" s="2" t="s">
        <v>160</v>
      </c>
      <c r="CM19" s="2" t="s">
        <v>160</v>
      </c>
      <c r="CN19" s="2" t="s">
        <v>150</v>
      </c>
      <c r="CO19" s="4">
        <v>1</v>
      </c>
      <c r="CP19" s="8">
        <v>211.2</v>
      </c>
      <c r="CQ19" s="4">
        <v>3</v>
      </c>
      <c r="CR19" s="8">
        <v>785.37</v>
      </c>
      <c r="CS19" s="7">
        <v>-0.6667</v>
      </c>
      <c r="CT19" s="7">
        <v>-0.7311</v>
      </c>
      <c r="CU19" s="2" t="s">
        <v>157</v>
      </c>
      <c r="CV19" s="2" t="s">
        <v>147</v>
      </c>
      <c r="CW19" s="2" t="s">
        <v>305</v>
      </c>
      <c r="CX19" s="2" t="s">
        <v>319</v>
      </c>
      <c r="CY19" s="2" t="s">
        <v>160</v>
      </c>
      <c r="CZ19" s="2" t="s">
        <v>160</v>
      </c>
      <c r="DA19" s="2" t="s">
        <v>150</v>
      </c>
      <c r="DB19" s="4">
        <v>1</v>
      </c>
      <c r="DC19" s="8">
        <v>189.07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307</v>
      </c>
      <c r="DK19" s="2" t="s">
        <v>295</v>
      </c>
      <c r="DL19" s="2" t="s">
        <v>160</v>
      </c>
      <c r="DM19" s="2" t="s">
        <v>160</v>
      </c>
      <c r="DN19" s="2" t="s">
        <v>150</v>
      </c>
      <c r="DO19" s="4">
        <v>1</v>
      </c>
      <c r="DP19" s="8">
        <v>145.38</v>
      </c>
      <c r="DQ19" s="4">
        <v>3</v>
      </c>
      <c r="DR19" s="8">
        <v>469.89</v>
      </c>
      <c r="DS19" s="7">
        <v>-0.6667</v>
      </c>
      <c r="DT19" s="7">
        <v>-0.6906</v>
      </c>
      <c r="DU19" s="2" t="s">
        <v>157</v>
      </c>
      <c r="DV19" s="2" t="s">
        <v>147</v>
      </c>
      <c r="DW19" s="2" t="s">
        <v>309</v>
      </c>
      <c r="DX19" s="2" t="s">
        <v>183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188</v>
      </c>
      <c r="EI19" s="2" t="s">
        <v>147</v>
      </c>
      <c r="EJ19" s="2" t="s">
        <v>150</v>
      </c>
      <c r="EK19" s="2" t="s">
        <v>150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305</v>
      </c>
      <c r="EX19" s="2" t="s">
        <v>150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305</v>
      </c>
      <c r="FK19" s="2" t="s">
        <v>320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305</v>
      </c>
      <c r="FX19" s="2" t="s">
        <v>321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173</v>
      </c>
      <c r="GK19" s="2" t="s">
        <v>184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157</v>
      </c>
      <c r="GV19" s="2" t="s">
        <v>147</v>
      </c>
      <c r="GW19" s="2" t="s">
        <v>305</v>
      </c>
      <c r="GX19" s="2" t="s">
        <v>322</v>
      </c>
      <c r="GY19" s="2" t="s">
        <v>160</v>
      </c>
      <c r="GZ19" s="2" t="s">
        <v>160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278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323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268</v>
      </c>
      <c r="G20" s="2" t="s">
        <v>268</v>
      </c>
      <c r="H20" s="2" t="s">
        <v>268</v>
      </c>
      <c r="I20" s="2" t="s">
        <v>144</v>
      </c>
      <c r="J20" s="2" t="s">
        <v>193</v>
      </c>
      <c r="K20" s="2" t="s">
        <v>301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270</v>
      </c>
      <c r="W20" s="2" t="s">
        <v>153</v>
      </c>
      <c r="X20" s="2" t="s">
        <v>150</v>
      </c>
      <c r="Y20" s="2" t="s">
        <v>302</v>
      </c>
      <c r="Z20" s="4">
        <v>234</v>
      </c>
      <c r="AA20" s="4">
        <f>=ROUNDDOWN(41.7857142857143,0)</f>
      </c>
      <c r="AB20" s="5">
        <v>5.6</v>
      </c>
      <c r="AC20" s="2" t="s">
        <v>271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</v>
      </c>
      <c r="AQ20" s="8">
        <v>602.02</v>
      </c>
      <c r="AR20" s="4">
        <v>3</v>
      </c>
      <c r="AS20" s="8">
        <v>703.12</v>
      </c>
      <c r="AT20" s="7"/>
      <c r="AU20" s="7">
        <v>-0.1438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0.2358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</v>
      </c>
      <c r="BK20" s="8">
        <v>602.02</v>
      </c>
      <c r="BL20" s="2" t="s">
        <v>324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158</v>
      </c>
      <c r="BX20" s="2" t="s">
        <v>322</v>
      </c>
      <c r="BY20" s="2" t="s">
        <v>160</v>
      </c>
      <c r="BZ20" s="2" t="s">
        <v>160</v>
      </c>
      <c r="CA20" s="2" t="s">
        <v>150</v>
      </c>
      <c r="CB20" s="4"/>
      <c r="CC20" s="8"/>
      <c r="CD20" s="4">
        <v>1</v>
      </c>
      <c r="CE20" s="8">
        <v>169.14</v>
      </c>
      <c r="CF20" s="7">
        <v>-1</v>
      </c>
      <c r="CG20" s="7">
        <v>-1</v>
      </c>
      <c r="CH20" s="2" t="s">
        <v>157</v>
      </c>
      <c r="CI20" s="2" t="s">
        <v>147</v>
      </c>
      <c r="CJ20" s="2" t="s">
        <v>150</v>
      </c>
      <c r="CK20" s="2" t="s">
        <v>304</v>
      </c>
      <c r="CL20" s="2" t="s">
        <v>160</v>
      </c>
      <c r="CM20" s="2" t="s">
        <v>160</v>
      </c>
      <c r="CN20" s="2" t="s">
        <v>150</v>
      </c>
      <c r="CO20" s="4">
        <v>1</v>
      </c>
      <c r="CP20" s="8">
        <v>224.4</v>
      </c>
      <c r="CQ20" s="4">
        <v>2</v>
      </c>
      <c r="CR20" s="8">
        <v>533.98</v>
      </c>
      <c r="CS20" s="7">
        <v>-0.5</v>
      </c>
      <c r="CT20" s="7">
        <v>-0.5798</v>
      </c>
      <c r="CU20" s="2" t="s">
        <v>157</v>
      </c>
      <c r="CV20" s="2" t="s">
        <v>147</v>
      </c>
      <c r="CW20" s="2" t="s">
        <v>305</v>
      </c>
      <c r="CX20" s="2" t="s">
        <v>319</v>
      </c>
      <c r="CY20" s="2" t="s">
        <v>160</v>
      </c>
      <c r="CZ20" s="2" t="s">
        <v>160</v>
      </c>
      <c r="DA20" s="2" t="s">
        <v>150</v>
      </c>
      <c r="DB20" s="4">
        <v>2</v>
      </c>
      <c r="DC20" s="8">
        <v>377.62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307</v>
      </c>
      <c r="DK20" s="2" t="s">
        <v>325</v>
      </c>
      <c r="DL20" s="2" t="s">
        <v>160</v>
      </c>
      <c r="DM20" s="2" t="s">
        <v>160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309</v>
      </c>
      <c r="DX20" s="2" t="s">
        <v>326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188</v>
      </c>
      <c r="EI20" s="2" t="s">
        <v>147</v>
      </c>
      <c r="EJ20" s="2" t="s">
        <v>150</v>
      </c>
      <c r="EK20" s="2" t="s">
        <v>150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305</v>
      </c>
      <c r="EX20" s="2" t="s">
        <v>327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305</v>
      </c>
      <c r="FK20" s="2" t="s">
        <v>328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305</v>
      </c>
      <c r="FX20" s="2" t="s">
        <v>329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314</v>
      </c>
      <c r="GK20" s="2" t="s">
        <v>330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157</v>
      </c>
      <c r="GV20" s="2" t="s">
        <v>147</v>
      </c>
      <c r="GW20" s="2" t="s">
        <v>305</v>
      </c>
      <c r="GX20" s="2" t="s">
        <v>150</v>
      </c>
      <c r="GY20" s="2" t="s">
        <v>160</v>
      </c>
      <c r="GZ20" s="2" t="s">
        <v>160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234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268</v>
      </c>
      <c r="G21" s="2" t="s">
        <v>268</v>
      </c>
      <c r="H21" s="2" t="s">
        <v>268</v>
      </c>
      <c r="I21" s="2" t="s">
        <v>240</v>
      </c>
      <c r="J21" s="2" t="s">
        <v>145</v>
      </c>
      <c r="K21" s="2" t="s">
        <v>332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150</v>
      </c>
      <c r="T21" s="2" t="s">
        <v>242</v>
      </c>
      <c r="U21" s="2" t="s">
        <v>151</v>
      </c>
      <c r="V21" s="2" t="s">
        <v>243</v>
      </c>
      <c r="W21" s="2" t="s">
        <v>150</v>
      </c>
      <c r="X21" s="2" t="s">
        <v>150</v>
      </c>
      <c r="Y21" s="2" t="s">
        <v>244</v>
      </c>
      <c r="Z21" s="4">
        <v>374</v>
      </c>
      <c r="AA21" s="4">
        <f>=ROUNDDOWN(62.3333333333333,0)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4</v>
      </c>
      <c r="AQ21" s="8">
        <v>691.8</v>
      </c>
      <c r="AR21" s="4"/>
      <c r="AS21" s="8"/>
      <c r="AT21" s="7"/>
      <c r="AU21" s="7"/>
      <c r="AV21" s="4">
        <v>8</v>
      </c>
      <c r="AW21" s="8">
        <v>1368.41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0.5056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0.1492</v>
      </c>
      <c r="BJ21" s="4">
        <v>4</v>
      </c>
      <c r="BK21" s="8">
        <v>691.8</v>
      </c>
      <c r="BL21" s="2" t="s">
        <v>333</v>
      </c>
      <c r="BM21" s="7">
        <v>1</v>
      </c>
      <c r="BN21" s="7">
        <v>1</v>
      </c>
      <c r="BO21" s="4">
        <v>1</v>
      </c>
      <c r="BP21" s="8">
        <v>153.47</v>
      </c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245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150</v>
      </c>
      <c r="CL21" s="2" t="s">
        <v>160</v>
      </c>
      <c r="CM21" s="2" t="s">
        <v>160</v>
      </c>
      <c r="CN21" s="2" t="s">
        <v>150</v>
      </c>
      <c r="CO21" s="4">
        <v>1</v>
      </c>
      <c r="CP21" s="8">
        <v>265.2</v>
      </c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334</v>
      </c>
      <c r="CY21" s="2" t="s">
        <v>160</v>
      </c>
      <c r="CZ21" s="2" t="s">
        <v>160</v>
      </c>
      <c r="DA21" s="2" t="s">
        <v>150</v>
      </c>
      <c r="DB21" s="4">
        <v>1</v>
      </c>
      <c r="DC21" s="8">
        <v>158.42</v>
      </c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335</v>
      </c>
      <c r="DL21" s="2" t="s">
        <v>160</v>
      </c>
      <c r="DM21" s="2" t="s">
        <v>160</v>
      </c>
      <c r="DN21" s="2" t="s">
        <v>150</v>
      </c>
      <c r="DO21" s="4">
        <v>1</v>
      </c>
      <c r="DP21" s="8">
        <v>114.71</v>
      </c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336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337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150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338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150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150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157</v>
      </c>
      <c r="GV21" s="2" t="s">
        <v>147</v>
      </c>
      <c r="GW21" s="2" t="s">
        <v>150</v>
      </c>
      <c r="GX21" s="2" t="s">
        <v>339</v>
      </c>
      <c r="GY21" s="2" t="s">
        <v>160</v>
      </c>
      <c r="GZ21" s="2" t="s">
        <v>160</v>
      </c>
      <c r="HA21" s="2" t="s">
        <v>150</v>
      </c>
      <c r="HB21" s="4"/>
      <c r="HC21" s="8"/>
      <c r="HD21" s="4"/>
      <c r="HE21" s="8"/>
      <c r="HF21" s="7"/>
      <c r="HG21" s="7"/>
      <c r="HH21" s="2" t="s">
        <v>188</v>
      </c>
      <c r="HI21" s="2" t="s">
        <v>147</v>
      </c>
      <c r="HJ21" s="2" t="s">
        <v>150</v>
      </c>
      <c r="HK21" s="2" t="s">
        <v>150</v>
      </c>
      <c r="HL21" s="2" t="s">
        <v>160</v>
      </c>
      <c r="HM21" s="2" t="s">
        <v>160</v>
      </c>
      <c r="HN21" s="2" t="s">
        <v>150</v>
      </c>
      <c r="HO21" s="4"/>
      <c r="HP21" s="8"/>
      <c r="HQ21" s="4"/>
      <c r="HR21" s="8"/>
      <c r="HS21" s="7"/>
      <c r="HT21" s="7"/>
      <c r="HU21" s="2" t="s">
        <v>249</v>
      </c>
      <c r="HV21" s="2" t="s">
        <v>147</v>
      </c>
      <c r="HW21" s="2" t="s">
        <v>150</v>
      </c>
      <c r="HX21" s="2" t="s">
        <v>150</v>
      </c>
      <c r="HY21" s="2" t="s">
        <v>160</v>
      </c>
      <c r="HZ21" s="2" t="s">
        <v>160</v>
      </c>
      <c r="IA21" s="2" t="s">
        <v>150</v>
      </c>
      <c r="IB21" s="4"/>
      <c r="IC21" s="8"/>
      <c r="ID21" s="4"/>
      <c r="IE21" s="8"/>
      <c r="IF21" s="7"/>
      <c r="IG21" s="7"/>
      <c r="IH21" s="2" t="s">
        <v>188</v>
      </c>
      <c r="II21" s="2" t="s">
        <v>147</v>
      </c>
      <c r="IJ21" s="2" t="s">
        <v>150</v>
      </c>
      <c r="IK21" s="2" t="s">
        <v>150</v>
      </c>
      <c r="IL21" s="2" t="s">
        <v>160</v>
      </c>
      <c r="IM21" s="2" t="s">
        <v>160</v>
      </c>
      <c r="IN21" s="2" t="s">
        <v>150</v>
      </c>
      <c r="IO21" s="4"/>
      <c r="IP21" s="8"/>
      <c r="IQ21" s="4"/>
      <c r="IR21" s="8"/>
      <c r="IS21" s="7"/>
      <c r="IT21" s="7"/>
      <c r="IU21" s="2" t="s">
        <v>188</v>
      </c>
      <c r="IV21" s="2" t="s">
        <v>147</v>
      </c>
      <c r="IW21" s="2" t="s">
        <v>150</v>
      </c>
      <c r="IX21" s="2" t="s">
        <v>150</v>
      </c>
      <c r="IY21" s="2" t="s">
        <v>160</v>
      </c>
      <c r="IZ21" s="2" t="s">
        <v>160</v>
      </c>
      <c r="JA21" s="2" t="s">
        <v>150</v>
      </c>
      <c r="JB21" s="4"/>
      <c r="JC21" s="8"/>
      <c r="JD21" s="4"/>
      <c r="JE21" s="8"/>
      <c r="JF21" s="7"/>
      <c r="JG21" s="7"/>
      <c r="JH21" s="2" t="s">
        <v>188</v>
      </c>
      <c r="JI21" s="2" t="s">
        <v>147</v>
      </c>
      <c r="JJ21" s="2" t="s">
        <v>150</v>
      </c>
      <c r="JK21" s="2" t="s">
        <v>150</v>
      </c>
      <c r="JL21" s="2" t="s">
        <v>160</v>
      </c>
      <c r="JM21" s="2" t="s">
        <v>160</v>
      </c>
      <c r="JN21" s="2" t="s">
        <v>150</v>
      </c>
      <c r="JO21" s="4"/>
      <c r="JP21" s="8"/>
      <c r="JQ21" s="4"/>
      <c r="JR21" s="8"/>
      <c r="JS21" s="7"/>
      <c r="JT21" s="7"/>
      <c r="JU21" s="2" t="s">
        <v>249</v>
      </c>
      <c r="JV21" s="2" t="s">
        <v>147</v>
      </c>
      <c r="JW21" s="2" t="s">
        <v>150</v>
      </c>
      <c r="JX21" s="2" t="s">
        <v>150</v>
      </c>
      <c r="JY21" s="2" t="s">
        <v>160</v>
      </c>
      <c r="JZ21" s="2" t="s">
        <v>160</v>
      </c>
      <c r="KA21" s="2" t="s">
        <v>150</v>
      </c>
      <c r="KB21" s="4"/>
      <c r="KC21" s="8"/>
      <c r="KD21" s="4"/>
      <c r="KE21" s="8"/>
      <c r="KF21" s="7"/>
      <c r="KG21" s="7"/>
      <c r="KH21" s="2" t="s">
        <v>188</v>
      </c>
      <c r="KI21" s="2" t="s">
        <v>147</v>
      </c>
      <c r="KJ21" s="2" t="s">
        <v>150</v>
      </c>
      <c r="KK21" s="2" t="s">
        <v>150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249</v>
      </c>
      <c r="KV21" s="2" t="s">
        <v>147</v>
      </c>
      <c r="KW21" s="2" t="s">
        <v>150</v>
      </c>
      <c r="KX21" s="2" t="s">
        <v>150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188</v>
      </c>
      <c r="LI21" s="2" t="s">
        <v>147</v>
      </c>
      <c r="LJ21" s="2" t="s">
        <v>150</v>
      </c>
      <c r="LK21" s="2" t="s">
        <v>150</v>
      </c>
      <c r="LL21" s="2" t="s">
        <v>160</v>
      </c>
      <c r="LM21" s="2" t="s">
        <v>160</v>
      </c>
      <c r="LN21" s="2" t="s">
        <v>150</v>
      </c>
      <c r="LO21" s="4"/>
      <c r="LP21" s="8"/>
      <c r="LQ21" s="4"/>
      <c r="LR21" s="8"/>
      <c r="LS21" s="7"/>
      <c r="LT21" s="7"/>
      <c r="LU21" s="2" t="s">
        <v>188</v>
      </c>
      <c r="LV21" s="2" t="s">
        <v>177</v>
      </c>
      <c r="LW21" s="2" t="s">
        <v>150</v>
      </c>
      <c r="LX21" s="2" t="s">
        <v>150</v>
      </c>
      <c r="LY21" s="2" t="s">
        <v>160</v>
      </c>
      <c r="LZ21" s="2" t="s">
        <v>160</v>
      </c>
      <c r="MA21" s="2" t="s">
        <v>150</v>
      </c>
      <c r="MB21" s="4"/>
      <c r="MC21" s="8"/>
      <c r="MD21" s="4"/>
      <c r="ME21" s="8"/>
      <c r="MF21" s="7"/>
      <c r="MG21" s="7"/>
      <c r="MH21" s="2" t="s">
        <v>188</v>
      </c>
      <c r="MI21" s="2" t="s">
        <v>147</v>
      </c>
      <c r="MJ21" s="2" t="s">
        <v>150</v>
      </c>
      <c r="MK21" s="2" t="s">
        <v>150</v>
      </c>
      <c r="ML21" s="2" t="s">
        <v>160</v>
      </c>
      <c r="MM21" s="2" t="s">
        <v>160</v>
      </c>
      <c r="MN21" s="2" t="s">
        <v>150</v>
      </c>
      <c r="MO21" s="4"/>
      <c r="MP21" s="8"/>
      <c r="MQ21" s="4"/>
      <c r="MR21" s="8"/>
      <c r="MS21" s="7"/>
      <c r="MT21" s="7"/>
      <c r="MU21" s="2" t="s">
        <v>188</v>
      </c>
      <c r="MV21" s="2" t="s">
        <v>147</v>
      </c>
      <c r="MW21" s="2" t="s">
        <v>150</v>
      </c>
      <c r="MX21" s="2" t="s">
        <v>150</v>
      </c>
      <c r="MY21" s="2" t="s">
        <v>160</v>
      </c>
      <c r="MZ21" s="2" t="s">
        <v>160</v>
      </c>
      <c r="NA21" s="2" t="s">
        <v>150</v>
      </c>
      <c r="NB21" s="4"/>
      <c r="NC21" s="8"/>
      <c r="ND21" s="4"/>
      <c r="NE21" s="8"/>
      <c r="NF21" s="7"/>
      <c r="NG21" s="7"/>
      <c r="NH21" s="2" t="s">
        <v>188</v>
      </c>
      <c r="NI21" s="2" t="s">
        <v>147</v>
      </c>
      <c r="NJ21" s="2" t="s">
        <v>150</v>
      </c>
      <c r="NK21" s="2" t="s">
        <v>150</v>
      </c>
      <c r="NL21" s="2" t="s">
        <v>160</v>
      </c>
      <c r="NM21" s="2" t="s">
        <v>160</v>
      </c>
      <c r="NN21" s="2" t="s">
        <v>150</v>
      </c>
      <c r="NO21" s="4"/>
      <c r="NP21" s="8"/>
      <c r="NQ21" s="4"/>
      <c r="NR21" s="8"/>
      <c r="NS21" s="7"/>
      <c r="NT21" s="7"/>
      <c r="NU21" s="2" t="s">
        <v>188</v>
      </c>
      <c r="NV21" s="2" t="s">
        <v>147</v>
      </c>
      <c r="NW21" s="2" t="s">
        <v>150</v>
      </c>
      <c r="NX21" s="2" t="s">
        <v>150</v>
      </c>
      <c r="NY21" s="2" t="s">
        <v>160</v>
      </c>
      <c r="NZ21" s="2" t="s">
        <v>160</v>
      </c>
      <c r="OA21" s="2" t="s">
        <v>150</v>
      </c>
      <c r="OB21" s="4"/>
      <c r="OC21" s="8"/>
      <c r="OD21" s="4"/>
      <c r="OE21" s="8"/>
      <c r="OF21" s="7"/>
      <c r="OG21" s="7"/>
      <c r="OH21" s="2" t="s">
        <v>188</v>
      </c>
      <c r="OI21" s="2" t="s">
        <v>250</v>
      </c>
      <c r="OJ21" s="2" t="s">
        <v>150</v>
      </c>
      <c r="OK21" s="2" t="s">
        <v>150</v>
      </c>
      <c r="OL21" s="2" t="s">
        <v>160</v>
      </c>
      <c r="OM21" s="2" t="s">
        <v>160</v>
      </c>
      <c r="ON21" s="2" t="s">
        <v>150</v>
      </c>
      <c r="OO21" s="4"/>
      <c r="OP21" s="8"/>
      <c r="OQ21" s="4"/>
      <c r="OR21" s="8"/>
      <c r="OS21" s="7"/>
      <c r="OT21" s="7"/>
      <c r="OU21" s="2" t="s">
        <v>188</v>
      </c>
      <c r="OV21" s="2" t="s">
        <v>147</v>
      </c>
      <c r="OW21" s="2" t="s">
        <v>150</v>
      </c>
      <c r="OX21" s="2" t="s">
        <v>150</v>
      </c>
      <c r="OY21" s="2" t="s">
        <v>160</v>
      </c>
      <c r="OZ21" s="2" t="s">
        <v>160</v>
      </c>
      <c r="PA21" s="2" t="s">
        <v>150</v>
      </c>
      <c r="PB21" s="4">
        <v>139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268</v>
      </c>
      <c r="G22" s="2" t="s">
        <v>268</v>
      </c>
      <c r="H22" s="2" t="s">
        <v>268</v>
      </c>
      <c r="I22" s="2" t="s">
        <v>240</v>
      </c>
      <c r="J22" s="2" t="s">
        <v>181</v>
      </c>
      <c r="K22" s="2" t="s">
        <v>332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242</v>
      </c>
      <c r="U22" s="2" t="s">
        <v>151</v>
      </c>
      <c r="V22" s="2" t="s">
        <v>243</v>
      </c>
      <c r="W22" s="2" t="s">
        <v>150</v>
      </c>
      <c r="X22" s="2" t="s">
        <v>150</v>
      </c>
      <c r="Y22" s="2" t="s">
        <v>244</v>
      </c>
      <c r="Z22" s="4">
        <v>270</v>
      </c>
      <c r="AA22" s="4">
        <f>=ROUNDDOWN(61.3636363636364,0)</f>
      </c>
      <c r="AB22" s="5">
        <v>4.4</v>
      </c>
      <c r="AC22" s="2" t="s">
        <v>150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2</v>
      </c>
      <c r="AQ22" s="8">
        <v>326.37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0.2385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2</v>
      </c>
      <c r="BK22" s="8">
        <v>326.37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253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150</v>
      </c>
      <c r="CL22" s="2" t="s">
        <v>160</v>
      </c>
      <c r="CM22" s="2" t="s">
        <v>160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342</v>
      </c>
      <c r="CY22" s="2" t="s">
        <v>160</v>
      </c>
      <c r="CZ22" s="2" t="s">
        <v>160</v>
      </c>
      <c r="DA22" s="2" t="s">
        <v>150</v>
      </c>
      <c r="DB22" s="4">
        <v>1</v>
      </c>
      <c r="DC22" s="8">
        <v>189.07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254</v>
      </c>
      <c r="DL22" s="2" t="s">
        <v>160</v>
      </c>
      <c r="DM22" s="2" t="s">
        <v>160</v>
      </c>
      <c r="DN22" s="2" t="s">
        <v>150</v>
      </c>
      <c r="DO22" s="4">
        <v>1</v>
      </c>
      <c r="DP22" s="8">
        <v>137.3</v>
      </c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245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150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344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150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157</v>
      </c>
      <c r="GI22" s="2" t="s">
        <v>147</v>
      </c>
      <c r="GJ22" s="2" t="s">
        <v>150</v>
      </c>
      <c r="GK22" s="2" t="s">
        <v>345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157</v>
      </c>
      <c r="GV22" s="2" t="s">
        <v>147</v>
      </c>
      <c r="GW22" s="2" t="s">
        <v>150</v>
      </c>
      <c r="GX22" s="2" t="s">
        <v>346</v>
      </c>
      <c r="GY22" s="2" t="s">
        <v>160</v>
      </c>
      <c r="GZ22" s="2" t="s">
        <v>160</v>
      </c>
      <c r="HA22" s="2" t="s">
        <v>150</v>
      </c>
      <c r="HB22" s="4"/>
      <c r="HC22" s="8"/>
      <c r="HD22" s="4"/>
      <c r="HE22" s="8"/>
      <c r="HF22" s="7"/>
      <c r="HG22" s="7"/>
      <c r="HH22" s="2" t="s">
        <v>188</v>
      </c>
      <c r="HI22" s="2" t="s">
        <v>147</v>
      </c>
      <c r="HJ22" s="2" t="s">
        <v>150</v>
      </c>
      <c r="HK22" s="2" t="s">
        <v>150</v>
      </c>
      <c r="HL22" s="2" t="s">
        <v>160</v>
      </c>
      <c r="HM22" s="2" t="s">
        <v>160</v>
      </c>
      <c r="HN22" s="2" t="s">
        <v>150</v>
      </c>
      <c r="HO22" s="4"/>
      <c r="HP22" s="8"/>
      <c r="HQ22" s="4"/>
      <c r="HR22" s="8"/>
      <c r="HS22" s="7"/>
      <c r="HT22" s="7"/>
      <c r="HU22" s="2" t="s">
        <v>249</v>
      </c>
      <c r="HV22" s="2" t="s">
        <v>147</v>
      </c>
      <c r="HW22" s="2" t="s">
        <v>150</v>
      </c>
      <c r="HX22" s="2" t="s">
        <v>150</v>
      </c>
      <c r="HY22" s="2" t="s">
        <v>160</v>
      </c>
      <c r="HZ22" s="2" t="s">
        <v>160</v>
      </c>
      <c r="IA22" s="2" t="s">
        <v>150</v>
      </c>
      <c r="IB22" s="4"/>
      <c r="IC22" s="8"/>
      <c r="ID22" s="4"/>
      <c r="IE22" s="8"/>
      <c r="IF22" s="7"/>
      <c r="IG22" s="7"/>
      <c r="IH22" s="2" t="s">
        <v>188</v>
      </c>
      <c r="II22" s="2" t="s">
        <v>147</v>
      </c>
      <c r="IJ22" s="2" t="s">
        <v>150</v>
      </c>
      <c r="IK22" s="2" t="s">
        <v>150</v>
      </c>
      <c r="IL22" s="2" t="s">
        <v>160</v>
      </c>
      <c r="IM22" s="2" t="s">
        <v>160</v>
      </c>
      <c r="IN22" s="2" t="s">
        <v>150</v>
      </c>
      <c r="IO22" s="4"/>
      <c r="IP22" s="8"/>
      <c r="IQ22" s="4"/>
      <c r="IR22" s="8"/>
      <c r="IS22" s="7"/>
      <c r="IT22" s="7"/>
      <c r="IU22" s="2" t="s">
        <v>188</v>
      </c>
      <c r="IV22" s="2" t="s">
        <v>147</v>
      </c>
      <c r="IW22" s="2" t="s">
        <v>150</v>
      </c>
      <c r="IX22" s="2" t="s">
        <v>150</v>
      </c>
      <c r="IY22" s="2" t="s">
        <v>160</v>
      </c>
      <c r="IZ22" s="2" t="s">
        <v>160</v>
      </c>
      <c r="JA22" s="2" t="s">
        <v>150</v>
      </c>
      <c r="JB22" s="4"/>
      <c r="JC22" s="8"/>
      <c r="JD22" s="4"/>
      <c r="JE22" s="8"/>
      <c r="JF22" s="7"/>
      <c r="JG22" s="7"/>
      <c r="JH22" s="2" t="s">
        <v>188</v>
      </c>
      <c r="JI22" s="2" t="s">
        <v>147</v>
      </c>
      <c r="JJ22" s="2" t="s">
        <v>150</v>
      </c>
      <c r="JK22" s="2" t="s">
        <v>150</v>
      </c>
      <c r="JL22" s="2" t="s">
        <v>160</v>
      </c>
      <c r="JM22" s="2" t="s">
        <v>160</v>
      </c>
      <c r="JN22" s="2" t="s">
        <v>150</v>
      </c>
      <c r="JO22" s="4"/>
      <c r="JP22" s="8"/>
      <c r="JQ22" s="4"/>
      <c r="JR22" s="8"/>
      <c r="JS22" s="7"/>
      <c r="JT22" s="7"/>
      <c r="JU22" s="2" t="s">
        <v>249</v>
      </c>
      <c r="JV22" s="2" t="s">
        <v>147</v>
      </c>
      <c r="JW22" s="2" t="s">
        <v>150</v>
      </c>
      <c r="JX22" s="2" t="s">
        <v>150</v>
      </c>
      <c r="JY22" s="2" t="s">
        <v>160</v>
      </c>
      <c r="JZ22" s="2" t="s">
        <v>160</v>
      </c>
      <c r="KA22" s="2" t="s">
        <v>150</v>
      </c>
      <c r="KB22" s="4"/>
      <c r="KC22" s="8"/>
      <c r="KD22" s="4"/>
      <c r="KE22" s="8"/>
      <c r="KF22" s="7"/>
      <c r="KG22" s="7"/>
      <c r="KH22" s="2" t="s">
        <v>188</v>
      </c>
      <c r="KI22" s="2" t="s">
        <v>147</v>
      </c>
      <c r="KJ22" s="2" t="s">
        <v>150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249</v>
      </c>
      <c r="KV22" s="2" t="s">
        <v>147</v>
      </c>
      <c r="KW22" s="2" t="s">
        <v>150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188</v>
      </c>
      <c r="LI22" s="2" t="s">
        <v>147</v>
      </c>
      <c r="LJ22" s="2" t="s">
        <v>150</v>
      </c>
      <c r="LK22" s="2" t="s">
        <v>150</v>
      </c>
      <c r="LL22" s="2" t="s">
        <v>160</v>
      </c>
      <c r="LM22" s="2" t="s">
        <v>160</v>
      </c>
      <c r="LN22" s="2" t="s">
        <v>150</v>
      </c>
      <c r="LO22" s="4"/>
      <c r="LP22" s="8"/>
      <c r="LQ22" s="4"/>
      <c r="LR22" s="8"/>
      <c r="LS22" s="7"/>
      <c r="LT22" s="7"/>
      <c r="LU22" s="2" t="s">
        <v>188</v>
      </c>
      <c r="LV22" s="2" t="s">
        <v>177</v>
      </c>
      <c r="LW22" s="2" t="s">
        <v>150</v>
      </c>
      <c r="LX22" s="2" t="s">
        <v>150</v>
      </c>
      <c r="LY22" s="2" t="s">
        <v>160</v>
      </c>
      <c r="LZ22" s="2" t="s">
        <v>160</v>
      </c>
      <c r="MA22" s="2" t="s">
        <v>150</v>
      </c>
      <c r="MB22" s="4"/>
      <c r="MC22" s="8"/>
      <c r="MD22" s="4"/>
      <c r="ME22" s="8"/>
      <c r="MF22" s="7"/>
      <c r="MG22" s="7"/>
      <c r="MH22" s="2" t="s">
        <v>188</v>
      </c>
      <c r="MI22" s="2" t="s">
        <v>147</v>
      </c>
      <c r="MJ22" s="2" t="s">
        <v>150</v>
      </c>
      <c r="MK22" s="2" t="s">
        <v>150</v>
      </c>
      <c r="ML22" s="2" t="s">
        <v>160</v>
      </c>
      <c r="MM22" s="2" t="s">
        <v>160</v>
      </c>
      <c r="MN22" s="2" t="s">
        <v>150</v>
      </c>
      <c r="MO22" s="4"/>
      <c r="MP22" s="8"/>
      <c r="MQ22" s="4"/>
      <c r="MR22" s="8"/>
      <c r="MS22" s="7"/>
      <c r="MT22" s="7"/>
      <c r="MU22" s="2" t="s">
        <v>188</v>
      </c>
      <c r="MV22" s="2" t="s">
        <v>147</v>
      </c>
      <c r="MW22" s="2" t="s">
        <v>150</v>
      </c>
      <c r="MX22" s="2" t="s">
        <v>150</v>
      </c>
      <c r="MY22" s="2" t="s">
        <v>160</v>
      </c>
      <c r="MZ22" s="2" t="s">
        <v>160</v>
      </c>
      <c r="NA22" s="2" t="s">
        <v>150</v>
      </c>
      <c r="NB22" s="4"/>
      <c r="NC22" s="8"/>
      <c r="ND22" s="4"/>
      <c r="NE22" s="8"/>
      <c r="NF22" s="7"/>
      <c r="NG22" s="7"/>
      <c r="NH22" s="2" t="s">
        <v>188</v>
      </c>
      <c r="NI22" s="2" t="s">
        <v>147</v>
      </c>
      <c r="NJ22" s="2" t="s">
        <v>150</v>
      </c>
      <c r="NK22" s="2" t="s">
        <v>150</v>
      </c>
      <c r="NL22" s="2" t="s">
        <v>160</v>
      </c>
      <c r="NM22" s="2" t="s">
        <v>160</v>
      </c>
      <c r="NN22" s="2" t="s">
        <v>150</v>
      </c>
      <c r="NO22" s="4"/>
      <c r="NP22" s="8"/>
      <c r="NQ22" s="4"/>
      <c r="NR22" s="8"/>
      <c r="NS22" s="7"/>
      <c r="NT22" s="7"/>
      <c r="NU22" s="2" t="s">
        <v>188</v>
      </c>
      <c r="NV22" s="2" t="s">
        <v>147</v>
      </c>
      <c r="NW22" s="2" t="s">
        <v>150</v>
      </c>
      <c r="NX22" s="2" t="s">
        <v>150</v>
      </c>
      <c r="NY22" s="2" t="s">
        <v>160</v>
      </c>
      <c r="NZ22" s="2" t="s">
        <v>160</v>
      </c>
      <c r="OA22" s="2" t="s">
        <v>150</v>
      </c>
      <c r="OB22" s="4"/>
      <c r="OC22" s="8"/>
      <c r="OD22" s="4"/>
      <c r="OE22" s="8"/>
      <c r="OF22" s="7"/>
      <c r="OG22" s="7"/>
      <c r="OH22" s="2" t="s">
        <v>188</v>
      </c>
      <c r="OI22" s="2" t="s">
        <v>250</v>
      </c>
      <c r="OJ22" s="2" t="s">
        <v>150</v>
      </c>
      <c r="OK22" s="2" t="s">
        <v>150</v>
      </c>
      <c r="OL22" s="2" t="s">
        <v>160</v>
      </c>
      <c r="OM22" s="2" t="s">
        <v>160</v>
      </c>
      <c r="ON22" s="2" t="s">
        <v>150</v>
      </c>
      <c r="OO22" s="4"/>
      <c r="OP22" s="8"/>
      <c r="OQ22" s="4"/>
      <c r="OR22" s="8"/>
      <c r="OS22" s="7"/>
      <c r="OT22" s="7"/>
      <c r="OU22" s="2" t="s">
        <v>188</v>
      </c>
      <c r="OV22" s="2" t="s">
        <v>147</v>
      </c>
      <c r="OW22" s="2" t="s">
        <v>150</v>
      </c>
      <c r="OX22" s="2" t="s">
        <v>150</v>
      </c>
      <c r="OY22" s="2" t="s">
        <v>160</v>
      </c>
      <c r="OZ22" s="2" t="s">
        <v>160</v>
      </c>
      <c r="PA22" s="2" t="s">
        <v>150</v>
      </c>
      <c r="PB22" s="4">
        <v>120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268</v>
      </c>
      <c r="G23" s="2" t="s">
        <v>268</v>
      </c>
      <c r="H23" s="2" t="s">
        <v>268</v>
      </c>
      <c r="I23" s="2" t="s">
        <v>240</v>
      </c>
      <c r="J23" s="2" t="s">
        <v>193</v>
      </c>
      <c r="K23" s="2" t="s">
        <v>332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242</v>
      </c>
      <c r="U23" s="2" t="s">
        <v>151</v>
      </c>
      <c r="V23" s="2" t="s">
        <v>243</v>
      </c>
      <c r="W23" s="2" t="s">
        <v>150</v>
      </c>
      <c r="X23" s="2" t="s">
        <v>150</v>
      </c>
      <c r="Y23" s="2" t="s">
        <v>244</v>
      </c>
      <c r="Z23" s="4">
        <v>125</v>
      </c>
      <c r="AA23" s="4">
        <f>=ROUNDDOWN(46.2962962962963,0)</f>
      </c>
      <c r="AB23" s="5">
        <v>2.7</v>
      </c>
      <c r="AC23" s="2" t="s">
        <v>150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2</v>
      </c>
      <c r="AQ23" s="8">
        <v>350.24</v>
      </c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0.2559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2</v>
      </c>
      <c r="BK23" s="8">
        <v>350.24</v>
      </c>
      <c r="BL23" s="2" t="s">
        <v>341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245</v>
      </c>
      <c r="BY23" s="2" t="s">
        <v>160</v>
      </c>
      <c r="BZ23" s="2" t="s">
        <v>160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150</v>
      </c>
      <c r="CL23" s="2" t="s">
        <v>160</v>
      </c>
      <c r="CM23" s="2" t="s">
        <v>160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348</v>
      </c>
      <c r="CY23" s="2" t="s">
        <v>160</v>
      </c>
      <c r="CZ23" s="2" t="s">
        <v>160</v>
      </c>
      <c r="DA23" s="2" t="s">
        <v>150</v>
      </c>
      <c r="DB23" s="4">
        <v>1</v>
      </c>
      <c r="DC23" s="8">
        <v>188.81</v>
      </c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339</v>
      </c>
      <c r="DL23" s="2" t="s">
        <v>160</v>
      </c>
      <c r="DM23" s="2" t="s">
        <v>160</v>
      </c>
      <c r="DN23" s="2" t="s">
        <v>150</v>
      </c>
      <c r="DO23" s="4">
        <v>1</v>
      </c>
      <c r="DP23" s="8">
        <v>161.43</v>
      </c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349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350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150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150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150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157</v>
      </c>
      <c r="GI23" s="2" t="s">
        <v>147</v>
      </c>
      <c r="GJ23" s="2" t="s">
        <v>150</v>
      </c>
      <c r="GK23" s="2" t="s">
        <v>257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157</v>
      </c>
      <c r="GV23" s="2" t="s">
        <v>147</v>
      </c>
      <c r="GW23" s="2" t="s">
        <v>150</v>
      </c>
      <c r="GX23" s="2" t="s">
        <v>351</v>
      </c>
      <c r="GY23" s="2" t="s">
        <v>160</v>
      </c>
      <c r="GZ23" s="2" t="s">
        <v>160</v>
      </c>
      <c r="HA23" s="2" t="s">
        <v>150</v>
      </c>
      <c r="HB23" s="4"/>
      <c r="HC23" s="8"/>
      <c r="HD23" s="4"/>
      <c r="HE23" s="8"/>
      <c r="HF23" s="7"/>
      <c r="HG23" s="7"/>
      <c r="HH23" s="2" t="s">
        <v>188</v>
      </c>
      <c r="HI23" s="2" t="s">
        <v>147</v>
      </c>
      <c r="HJ23" s="2" t="s">
        <v>150</v>
      </c>
      <c r="HK23" s="2" t="s">
        <v>150</v>
      </c>
      <c r="HL23" s="2" t="s">
        <v>160</v>
      </c>
      <c r="HM23" s="2" t="s">
        <v>160</v>
      </c>
      <c r="HN23" s="2" t="s">
        <v>150</v>
      </c>
      <c r="HO23" s="4"/>
      <c r="HP23" s="8"/>
      <c r="HQ23" s="4"/>
      <c r="HR23" s="8"/>
      <c r="HS23" s="7"/>
      <c r="HT23" s="7"/>
      <c r="HU23" s="2" t="s">
        <v>249</v>
      </c>
      <c r="HV23" s="2" t="s">
        <v>147</v>
      </c>
      <c r="HW23" s="2" t="s">
        <v>150</v>
      </c>
      <c r="HX23" s="2" t="s">
        <v>150</v>
      </c>
      <c r="HY23" s="2" t="s">
        <v>160</v>
      </c>
      <c r="HZ23" s="2" t="s">
        <v>160</v>
      </c>
      <c r="IA23" s="2" t="s">
        <v>150</v>
      </c>
      <c r="IB23" s="4"/>
      <c r="IC23" s="8"/>
      <c r="ID23" s="4"/>
      <c r="IE23" s="8"/>
      <c r="IF23" s="7"/>
      <c r="IG23" s="7"/>
      <c r="IH23" s="2" t="s">
        <v>188</v>
      </c>
      <c r="II23" s="2" t="s">
        <v>147</v>
      </c>
      <c r="IJ23" s="2" t="s">
        <v>150</v>
      </c>
      <c r="IK23" s="2" t="s">
        <v>150</v>
      </c>
      <c r="IL23" s="2" t="s">
        <v>160</v>
      </c>
      <c r="IM23" s="2" t="s">
        <v>160</v>
      </c>
      <c r="IN23" s="2" t="s">
        <v>150</v>
      </c>
      <c r="IO23" s="4"/>
      <c r="IP23" s="8"/>
      <c r="IQ23" s="4"/>
      <c r="IR23" s="8"/>
      <c r="IS23" s="7"/>
      <c r="IT23" s="7"/>
      <c r="IU23" s="2" t="s">
        <v>188</v>
      </c>
      <c r="IV23" s="2" t="s">
        <v>147</v>
      </c>
      <c r="IW23" s="2" t="s">
        <v>150</v>
      </c>
      <c r="IX23" s="2" t="s">
        <v>150</v>
      </c>
      <c r="IY23" s="2" t="s">
        <v>160</v>
      </c>
      <c r="IZ23" s="2" t="s">
        <v>160</v>
      </c>
      <c r="JA23" s="2" t="s">
        <v>150</v>
      </c>
      <c r="JB23" s="4"/>
      <c r="JC23" s="8"/>
      <c r="JD23" s="4"/>
      <c r="JE23" s="8"/>
      <c r="JF23" s="7"/>
      <c r="JG23" s="7"/>
      <c r="JH23" s="2" t="s">
        <v>188</v>
      </c>
      <c r="JI23" s="2" t="s">
        <v>147</v>
      </c>
      <c r="JJ23" s="2" t="s">
        <v>150</v>
      </c>
      <c r="JK23" s="2" t="s">
        <v>150</v>
      </c>
      <c r="JL23" s="2" t="s">
        <v>160</v>
      </c>
      <c r="JM23" s="2" t="s">
        <v>160</v>
      </c>
      <c r="JN23" s="2" t="s">
        <v>150</v>
      </c>
      <c r="JO23" s="4"/>
      <c r="JP23" s="8"/>
      <c r="JQ23" s="4"/>
      <c r="JR23" s="8"/>
      <c r="JS23" s="7"/>
      <c r="JT23" s="7"/>
      <c r="JU23" s="2" t="s">
        <v>249</v>
      </c>
      <c r="JV23" s="2" t="s">
        <v>147</v>
      </c>
      <c r="JW23" s="2" t="s">
        <v>150</v>
      </c>
      <c r="JX23" s="2" t="s">
        <v>150</v>
      </c>
      <c r="JY23" s="2" t="s">
        <v>160</v>
      </c>
      <c r="JZ23" s="2" t="s">
        <v>160</v>
      </c>
      <c r="KA23" s="2" t="s">
        <v>150</v>
      </c>
      <c r="KB23" s="4"/>
      <c r="KC23" s="8"/>
      <c r="KD23" s="4"/>
      <c r="KE23" s="8"/>
      <c r="KF23" s="7"/>
      <c r="KG23" s="7"/>
      <c r="KH23" s="2" t="s">
        <v>188</v>
      </c>
      <c r="KI23" s="2" t="s">
        <v>147</v>
      </c>
      <c r="KJ23" s="2" t="s">
        <v>150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249</v>
      </c>
      <c r="KV23" s="2" t="s">
        <v>147</v>
      </c>
      <c r="KW23" s="2" t="s">
        <v>150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188</v>
      </c>
      <c r="LI23" s="2" t="s">
        <v>147</v>
      </c>
      <c r="LJ23" s="2" t="s">
        <v>150</v>
      </c>
      <c r="LK23" s="2" t="s">
        <v>150</v>
      </c>
      <c r="LL23" s="2" t="s">
        <v>160</v>
      </c>
      <c r="LM23" s="2" t="s">
        <v>160</v>
      </c>
      <c r="LN23" s="2" t="s">
        <v>150</v>
      </c>
      <c r="LO23" s="4"/>
      <c r="LP23" s="8"/>
      <c r="LQ23" s="4"/>
      <c r="LR23" s="8"/>
      <c r="LS23" s="7"/>
      <c r="LT23" s="7"/>
      <c r="LU23" s="2" t="s">
        <v>188</v>
      </c>
      <c r="LV23" s="2" t="s">
        <v>177</v>
      </c>
      <c r="LW23" s="2" t="s">
        <v>150</v>
      </c>
      <c r="LX23" s="2" t="s">
        <v>150</v>
      </c>
      <c r="LY23" s="2" t="s">
        <v>160</v>
      </c>
      <c r="LZ23" s="2" t="s">
        <v>160</v>
      </c>
      <c r="MA23" s="2" t="s">
        <v>150</v>
      </c>
      <c r="MB23" s="4"/>
      <c r="MC23" s="8"/>
      <c r="MD23" s="4"/>
      <c r="ME23" s="8"/>
      <c r="MF23" s="7"/>
      <c r="MG23" s="7"/>
      <c r="MH23" s="2" t="s">
        <v>188</v>
      </c>
      <c r="MI23" s="2" t="s">
        <v>147</v>
      </c>
      <c r="MJ23" s="2" t="s">
        <v>150</v>
      </c>
      <c r="MK23" s="2" t="s">
        <v>150</v>
      </c>
      <c r="ML23" s="2" t="s">
        <v>160</v>
      </c>
      <c r="MM23" s="2" t="s">
        <v>160</v>
      </c>
      <c r="MN23" s="2" t="s">
        <v>150</v>
      </c>
      <c r="MO23" s="4"/>
      <c r="MP23" s="8"/>
      <c r="MQ23" s="4"/>
      <c r="MR23" s="8"/>
      <c r="MS23" s="7"/>
      <c r="MT23" s="7"/>
      <c r="MU23" s="2" t="s">
        <v>188</v>
      </c>
      <c r="MV23" s="2" t="s">
        <v>147</v>
      </c>
      <c r="MW23" s="2" t="s">
        <v>150</v>
      </c>
      <c r="MX23" s="2" t="s">
        <v>150</v>
      </c>
      <c r="MY23" s="2" t="s">
        <v>160</v>
      </c>
      <c r="MZ23" s="2" t="s">
        <v>160</v>
      </c>
      <c r="NA23" s="2" t="s">
        <v>150</v>
      </c>
      <c r="NB23" s="4"/>
      <c r="NC23" s="8"/>
      <c r="ND23" s="4"/>
      <c r="NE23" s="8"/>
      <c r="NF23" s="7"/>
      <c r="NG23" s="7"/>
      <c r="NH23" s="2" t="s">
        <v>188</v>
      </c>
      <c r="NI23" s="2" t="s">
        <v>147</v>
      </c>
      <c r="NJ23" s="2" t="s">
        <v>150</v>
      </c>
      <c r="NK23" s="2" t="s">
        <v>150</v>
      </c>
      <c r="NL23" s="2" t="s">
        <v>160</v>
      </c>
      <c r="NM23" s="2" t="s">
        <v>160</v>
      </c>
      <c r="NN23" s="2" t="s">
        <v>150</v>
      </c>
      <c r="NO23" s="4"/>
      <c r="NP23" s="8"/>
      <c r="NQ23" s="4"/>
      <c r="NR23" s="8"/>
      <c r="NS23" s="7"/>
      <c r="NT23" s="7"/>
      <c r="NU23" s="2" t="s">
        <v>188</v>
      </c>
      <c r="NV23" s="2" t="s">
        <v>147</v>
      </c>
      <c r="NW23" s="2" t="s">
        <v>150</v>
      </c>
      <c r="NX23" s="2" t="s">
        <v>150</v>
      </c>
      <c r="NY23" s="2" t="s">
        <v>160</v>
      </c>
      <c r="NZ23" s="2" t="s">
        <v>160</v>
      </c>
      <c r="OA23" s="2" t="s">
        <v>150</v>
      </c>
      <c r="OB23" s="4"/>
      <c r="OC23" s="8"/>
      <c r="OD23" s="4"/>
      <c r="OE23" s="8"/>
      <c r="OF23" s="7"/>
      <c r="OG23" s="7"/>
      <c r="OH23" s="2" t="s">
        <v>188</v>
      </c>
      <c r="OI23" s="2" t="s">
        <v>250</v>
      </c>
      <c r="OJ23" s="2" t="s">
        <v>150</v>
      </c>
      <c r="OK23" s="2" t="s">
        <v>150</v>
      </c>
      <c r="OL23" s="2" t="s">
        <v>160</v>
      </c>
      <c r="OM23" s="2" t="s">
        <v>160</v>
      </c>
      <c r="ON23" s="2" t="s">
        <v>150</v>
      </c>
      <c r="OO23" s="4"/>
      <c r="OP23" s="8"/>
      <c r="OQ23" s="4"/>
      <c r="OR23" s="8"/>
      <c r="OS23" s="7"/>
      <c r="OT23" s="7"/>
      <c r="OU23" s="2" t="s">
        <v>188</v>
      </c>
      <c r="OV23" s="2" t="s">
        <v>147</v>
      </c>
      <c r="OW23" s="2" t="s">
        <v>150</v>
      </c>
      <c r="OX23" s="2" t="s">
        <v>150</v>
      </c>
      <c r="OY23" s="2" t="s">
        <v>160</v>
      </c>
      <c r="OZ23" s="2" t="s">
        <v>160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353</v>
      </c>
      <c r="G24" s="2" t="s">
        <v>353</v>
      </c>
      <c r="H24" s="2" t="s">
        <v>353</v>
      </c>
      <c r="I24" s="2" t="s">
        <v>144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270</v>
      </c>
      <c r="W24" s="2" t="s">
        <v>153</v>
      </c>
      <c r="X24" s="2" t="s">
        <v>150</v>
      </c>
      <c r="Y24" s="2" t="s">
        <v>223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15</v>
      </c>
      <c r="AS24" s="8">
        <v>3004.76</v>
      </c>
      <c r="AT24" s="7">
        <v>-1</v>
      </c>
      <c r="AU24" s="7">
        <v>-1</v>
      </c>
      <c r="AV24" s="4">
        <v>1</v>
      </c>
      <c r="AW24" s="8">
        <v>224.99</v>
      </c>
      <c r="AX24" s="4">
        <v>16</v>
      </c>
      <c r="AY24" s="8">
        <v>3109.86</v>
      </c>
      <c r="AZ24" s="7">
        <v>-0.9375</v>
      </c>
      <c r="BA24" s="7">
        <v>-0.9277</v>
      </c>
      <c r="BB24" s="7"/>
      <c r="BC24" s="4">
        <v>1</v>
      </c>
      <c r="BD24" s="8">
        <v>224.99</v>
      </c>
      <c r="BE24" s="4">
        <v>16</v>
      </c>
      <c r="BF24" s="8">
        <v>3109.86</v>
      </c>
      <c r="BG24" s="7">
        <v>-0.9375</v>
      </c>
      <c r="BH24" s="7">
        <v>-0.9277</v>
      </c>
      <c r="BI24" s="7">
        <v>1</v>
      </c>
      <c r="BJ24" s="4"/>
      <c r="BK24" s="8"/>
      <c r="BL24" s="2" t="s">
        <v>357</v>
      </c>
      <c r="BM24" s="7"/>
      <c r="BN24" s="7"/>
      <c r="BO24" s="4"/>
      <c r="BP24" s="8"/>
      <c r="BQ24" s="4">
        <v>2</v>
      </c>
      <c r="BR24" s="8">
        <v>463.3</v>
      </c>
      <c r="BS24" s="7">
        <v>-1</v>
      </c>
      <c r="BT24" s="7">
        <v>-1</v>
      </c>
      <c r="BU24" s="2" t="s">
        <v>157</v>
      </c>
      <c r="BV24" s="2" t="s">
        <v>250</v>
      </c>
      <c r="BW24" s="2" t="s">
        <v>320</v>
      </c>
      <c r="BX24" s="2" t="s">
        <v>358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4</v>
      </c>
      <c r="CE24" s="8">
        <v>939.68</v>
      </c>
      <c r="CF24" s="7">
        <v>-1</v>
      </c>
      <c r="CG24" s="7">
        <v>-1</v>
      </c>
      <c r="CH24" s="2" t="s">
        <v>157</v>
      </c>
      <c r="CI24" s="2" t="s">
        <v>250</v>
      </c>
      <c r="CJ24" s="2" t="s">
        <v>150</v>
      </c>
      <c r="CK24" s="2" t="s">
        <v>304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5</v>
      </c>
      <c r="CR24" s="8">
        <v>1292.94</v>
      </c>
      <c r="CS24" s="7">
        <v>-1</v>
      </c>
      <c r="CT24" s="7">
        <v>-1</v>
      </c>
      <c r="CU24" s="2" t="s">
        <v>157</v>
      </c>
      <c r="CV24" s="2" t="s">
        <v>250</v>
      </c>
      <c r="CW24" s="2" t="s">
        <v>223</v>
      </c>
      <c r="CX24" s="2" t="s">
        <v>163</v>
      </c>
      <c r="CY24" s="2" t="s">
        <v>160</v>
      </c>
      <c r="CZ24" s="2" t="s">
        <v>160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250</v>
      </c>
      <c r="DJ24" s="2" t="s">
        <v>164</v>
      </c>
      <c r="DK24" s="2" t="s">
        <v>359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4</v>
      </c>
      <c r="DR24" s="8">
        <v>308.84</v>
      </c>
      <c r="DS24" s="7">
        <v>-1</v>
      </c>
      <c r="DT24" s="7">
        <v>-1</v>
      </c>
      <c r="DU24" s="2" t="s">
        <v>157</v>
      </c>
      <c r="DV24" s="2" t="s">
        <v>250</v>
      </c>
      <c r="DW24" s="2" t="s">
        <v>166</v>
      </c>
      <c r="DX24" s="2" t="s">
        <v>360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150</v>
      </c>
      <c r="EI24" s="2" t="s">
        <v>150</v>
      </c>
      <c r="EJ24" s="2" t="s">
        <v>150</v>
      </c>
      <c r="EK24" s="2" t="s">
        <v>150</v>
      </c>
      <c r="EL24" s="2" t="s">
        <v>150</v>
      </c>
      <c r="EM24" s="2" t="s">
        <v>150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250</v>
      </c>
      <c r="EW24" s="2" t="s">
        <v>169</v>
      </c>
      <c r="EX24" s="2" t="s">
        <v>150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250</v>
      </c>
      <c r="FJ24" s="2" t="s">
        <v>223</v>
      </c>
      <c r="FK24" s="2" t="s">
        <v>361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250</v>
      </c>
      <c r="FW24" s="2" t="s">
        <v>171</v>
      </c>
      <c r="FX24" s="2" t="s">
        <v>280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157</v>
      </c>
      <c r="GI24" s="2" t="s">
        <v>250</v>
      </c>
      <c r="GJ24" s="2" t="s">
        <v>173</v>
      </c>
      <c r="GK24" s="2" t="s">
        <v>362</v>
      </c>
      <c r="GL24" s="2" t="s">
        <v>160</v>
      </c>
      <c r="GM24" s="2" t="s">
        <v>160</v>
      </c>
      <c r="GN24" s="2" t="s">
        <v>150</v>
      </c>
      <c r="GO24" s="4"/>
      <c r="GP24" s="8"/>
      <c r="GQ24" s="4"/>
      <c r="GR24" s="8"/>
      <c r="GS24" s="7"/>
      <c r="GT24" s="7"/>
      <c r="GU24" s="2" t="s">
        <v>157</v>
      </c>
      <c r="GV24" s="2" t="s">
        <v>250</v>
      </c>
      <c r="GW24" s="2" t="s">
        <v>175</v>
      </c>
      <c r="GX24" s="2" t="s">
        <v>363</v>
      </c>
      <c r="GY24" s="2" t="s">
        <v>160</v>
      </c>
      <c r="GZ24" s="2" t="s">
        <v>160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250</v>
      </c>
      <c r="KW24" s="2" t="s">
        <v>178</v>
      </c>
      <c r="KX24" s="2" t="s">
        <v>364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365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353</v>
      </c>
      <c r="G25" s="2" t="s">
        <v>353</v>
      </c>
      <c r="H25" s="2" t="s">
        <v>353</v>
      </c>
      <c r="I25" s="2" t="s">
        <v>144</v>
      </c>
      <c r="J25" s="2" t="s">
        <v>193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356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270</v>
      </c>
      <c r="W25" s="2" t="s">
        <v>153</v>
      </c>
      <c r="X25" s="2" t="s">
        <v>150</v>
      </c>
      <c r="Y25" s="2" t="s">
        <v>223</v>
      </c>
      <c r="Z25" s="4">
        <v>3</v>
      </c>
      <c r="AA25" s="4">
        <f>=ROUNDDOWN(3,0)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</v>
      </c>
      <c r="AQ25" s="8">
        <v>224.99</v>
      </c>
      <c r="AR25" s="4">
        <v>1</v>
      </c>
      <c r="AS25" s="8">
        <v>105.1</v>
      </c>
      <c r="AT25" s="7"/>
      <c r="AU25" s="7">
        <v>1.1407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</v>
      </c>
      <c r="BK25" s="8">
        <v>224.99</v>
      </c>
      <c r="BL25" s="2" t="s">
        <v>366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157</v>
      </c>
      <c r="BV25" s="2" t="s">
        <v>147</v>
      </c>
      <c r="BW25" s="2" t="s">
        <v>320</v>
      </c>
      <c r="BX25" s="2" t="s">
        <v>367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249</v>
      </c>
      <c r="CI25" s="2" t="s">
        <v>147</v>
      </c>
      <c r="CJ25" s="2" t="s">
        <v>150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>
        <v>1</v>
      </c>
      <c r="CP25" s="8">
        <v>224.99</v>
      </c>
      <c r="CQ25" s="4"/>
      <c r="CR25" s="8"/>
      <c r="CS25" s="7"/>
      <c r="CT25" s="7"/>
      <c r="CU25" s="2" t="s">
        <v>157</v>
      </c>
      <c r="CV25" s="2" t="s">
        <v>147</v>
      </c>
      <c r="CW25" s="2" t="s">
        <v>223</v>
      </c>
      <c r="CX25" s="2" t="s">
        <v>219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164</v>
      </c>
      <c r="DK25" s="2" t="s">
        <v>150</v>
      </c>
      <c r="DL25" s="2" t="s">
        <v>160</v>
      </c>
      <c r="DM25" s="2" t="s">
        <v>160</v>
      </c>
      <c r="DN25" s="2" t="s">
        <v>150</v>
      </c>
      <c r="DO25" s="4"/>
      <c r="DP25" s="8"/>
      <c r="DQ25" s="4">
        <v>1</v>
      </c>
      <c r="DR25" s="8">
        <v>105.1</v>
      </c>
      <c r="DS25" s="7">
        <v>-1</v>
      </c>
      <c r="DT25" s="7">
        <v>-1</v>
      </c>
      <c r="DU25" s="2" t="s">
        <v>157</v>
      </c>
      <c r="DV25" s="2" t="s">
        <v>147</v>
      </c>
      <c r="DW25" s="2" t="s">
        <v>166</v>
      </c>
      <c r="DX25" s="2" t="s">
        <v>368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150</v>
      </c>
      <c r="EI25" s="2" t="s">
        <v>150</v>
      </c>
      <c r="EJ25" s="2" t="s">
        <v>150</v>
      </c>
      <c r="EK25" s="2" t="s">
        <v>150</v>
      </c>
      <c r="EL25" s="2" t="s">
        <v>150</v>
      </c>
      <c r="EM25" s="2" t="s">
        <v>150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201</v>
      </c>
      <c r="EX25" s="2" t="s">
        <v>150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223</v>
      </c>
      <c r="FK25" s="2" t="s">
        <v>369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171</v>
      </c>
      <c r="FX25" s="2" t="s">
        <v>315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157</v>
      </c>
      <c r="GI25" s="2" t="s">
        <v>147</v>
      </c>
      <c r="GJ25" s="2" t="s">
        <v>370</v>
      </c>
      <c r="GK25" s="2" t="s">
        <v>371</v>
      </c>
      <c r="GL25" s="2" t="s">
        <v>160</v>
      </c>
      <c r="GM25" s="2" t="s">
        <v>160</v>
      </c>
      <c r="GN25" s="2" t="s">
        <v>150</v>
      </c>
      <c r="GO25" s="4"/>
      <c r="GP25" s="8"/>
      <c r="GQ25" s="4"/>
      <c r="GR25" s="8"/>
      <c r="GS25" s="7"/>
      <c r="GT25" s="7"/>
      <c r="GU25" s="2" t="s">
        <v>157</v>
      </c>
      <c r="GV25" s="2" t="s">
        <v>147</v>
      </c>
      <c r="GW25" s="2" t="s">
        <v>175</v>
      </c>
      <c r="GX25" s="2" t="s">
        <v>150</v>
      </c>
      <c r="GY25" s="2" t="s">
        <v>160</v>
      </c>
      <c r="GZ25" s="2" t="s">
        <v>160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177</v>
      </c>
      <c r="KW25" s="2" t="s">
        <v>178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372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373</v>
      </c>
      <c r="G26" s="2" t="s">
        <v>373</v>
      </c>
      <c r="H26" s="2" t="s">
        <v>373</v>
      </c>
      <c r="I26" s="2" t="s">
        <v>144</v>
      </c>
      <c r="J26" s="2" t="s">
        <v>145</v>
      </c>
      <c r="K26" s="2" t="s">
        <v>241</v>
      </c>
      <c r="L26" s="3">
        <v>170.23</v>
      </c>
      <c r="M26" s="3">
        <v>178.74</v>
      </c>
      <c r="N26" s="3">
        <v>499.99</v>
      </c>
      <c r="O26" s="2" t="s">
        <v>374</v>
      </c>
      <c r="P26" s="2" t="s">
        <v>375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270</v>
      </c>
      <c r="W26" s="2" t="s">
        <v>153</v>
      </c>
      <c r="X26" s="2" t="s">
        <v>150</v>
      </c>
      <c r="Y26" s="2" t="s">
        <v>163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7</v>
      </c>
      <c r="AS26" s="8">
        <v>833.35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23</v>
      </c>
      <c r="AY26" s="8">
        <v>3040.06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23</v>
      </c>
      <c r="BF26" s="8">
        <v>3040.06</v>
      </c>
      <c r="BG26" s="7" t="s">
        <v>150</v>
      </c>
      <c r="BH26" s="7" t="s">
        <v>150</v>
      </c>
      <c r="BI26" s="7"/>
      <c r="BJ26" s="4"/>
      <c r="BK26" s="8"/>
      <c r="BL26" s="2" t="s">
        <v>376</v>
      </c>
      <c r="BM26" s="7"/>
      <c r="BN26" s="7"/>
      <c r="BO26" s="4"/>
      <c r="BP26" s="8"/>
      <c r="BQ26" s="4">
        <v>1</v>
      </c>
      <c r="BR26" s="8">
        <v>193.04</v>
      </c>
      <c r="BS26" s="7">
        <v>-1</v>
      </c>
      <c r="BT26" s="7">
        <v>-1</v>
      </c>
      <c r="BU26" s="2" t="s">
        <v>157</v>
      </c>
      <c r="BV26" s="2" t="s">
        <v>250</v>
      </c>
      <c r="BW26" s="2" t="s">
        <v>326</v>
      </c>
      <c r="BX26" s="2" t="s">
        <v>377</v>
      </c>
      <c r="BY26" s="2" t="s">
        <v>160</v>
      </c>
      <c r="BZ26" s="2" t="s">
        <v>160</v>
      </c>
      <c r="CA26" s="2" t="s">
        <v>150</v>
      </c>
      <c r="CB26" s="4"/>
      <c r="CC26" s="8"/>
      <c r="CD26" s="4">
        <v>1</v>
      </c>
      <c r="CE26" s="8">
        <v>195.76</v>
      </c>
      <c r="CF26" s="7">
        <v>-1</v>
      </c>
      <c r="CG26" s="7">
        <v>-1</v>
      </c>
      <c r="CH26" s="2" t="s">
        <v>157</v>
      </c>
      <c r="CI26" s="2" t="s">
        <v>250</v>
      </c>
      <c r="CJ26" s="2" t="s">
        <v>150</v>
      </c>
      <c r="CK26" s="2" t="s">
        <v>304</v>
      </c>
      <c r="CL26" s="2" t="s">
        <v>160</v>
      </c>
      <c r="CM26" s="2" t="s">
        <v>160</v>
      </c>
      <c r="CN26" s="2" t="s">
        <v>150</v>
      </c>
      <c r="CO26" s="4"/>
      <c r="CP26" s="8"/>
      <c r="CQ26" s="4">
        <v>1</v>
      </c>
      <c r="CR26" s="8">
        <v>187.19</v>
      </c>
      <c r="CS26" s="7">
        <v>-1</v>
      </c>
      <c r="CT26" s="7">
        <v>-1</v>
      </c>
      <c r="CU26" s="2" t="s">
        <v>157</v>
      </c>
      <c r="CV26" s="2" t="s">
        <v>250</v>
      </c>
      <c r="CW26" s="2" t="s">
        <v>163</v>
      </c>
      <c r="CX26" s="2" t="s">
        <v>378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250</v>
      </c>
      <c r="DJ26" s="2" t="s">
        <v>164</v>
      </c>
      <c r="DK26" s="2" t="s">
        <v>276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4</v>
      </c>
      <c r="DR26" s="8">
        <v>257.36</v>
      </c>
      <c r="DS26" s="7">
        <v>-1</v>
      </c>
      <c r="DT26" s="7">
        <v>-1</v>
      </c>
      <c r="DU26" s="2" t="s">
        <v>157</v>
      </c>
      <c r="DV26" s="2" t="s">
        <v>250</v>
      </c>
      <c r="DW26" s="2" t="s">
        <v>166</v>
      </c>
      <c r="DX26" s="2" t="s">
        <v>379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150</v>
      </c>
      <c r="EI26" s="2" t="s">
        <v>150</v>
      </c>
      <c r="EJ26" s="2" t="s">
        <v>150</v>
      </c>
      <c r="EK26" s="2" t="s">
        <v>150</v>
      </c>
      <c r="EL26" s="2" t="s">
        <v>150</v>
      </c>
      <c r="EM26" s="2" t="s">
        <v>150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250</v>
      </c>
      <c r="EW26" s="2" t="s">
        <v>169</v>
      </c>
      <c r="EX26" s="2" t="s">
        <v>320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250</v>
      </c>
      <c r="FJ26" s="2" t="s">
        <v>163</v>
      </c>
      <c r="FK26" s="2" t="s">
        <v>380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250</v>
      </c>
      <c r="FW26" s="2" t="s">
        <v>171</v>
      </c>
      <c r="FX26" s="2" t="s">
        <v>322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157</v>
      </c>
      <c r="GI26" s="2" t="s">
        <v>250</v>
      </c>
      <c r="GJ26" s="2" t="s">
        <v>173</v>
      </c>
      <c r="GK26" s="2" t="s">
        <v>381</v>
      </c>
      <c r="GL26" s="2" t="s">
        <v>160</v>
      </c>
      <c r="GM26" s="2" t="s">
        <v>160</v>
      </c>
      <c r="GN26" s="2" t="s">
        <v>150</v>
      </c>
      <c r="GO26" s="4"/>
      <c r="GP26" s="8"/>
      <c r="GQ26" s="4"/>
      <c r="GR26" s="8"/>
      <c r="GS26" s="7"/>
      <c r="GT26" s="7"/>
      <c r="GU26" s="2" t="s">
        <v>157</v>
      </c>
      <c r="GV26" s="2" t="s">
        <v>250</v>
      </c>
      <c r="GW26" s="2" t="s">
        <v>175</v>
      </c>
      <c r="GX26" s="2" t="s">
        <v>219</v>
      </c>
      <c r="GY26" s="2" t="s">
        <v>160</v>
      </c>
      <c r="GZ26" s="2" t="s">
        <v>160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250</v>
      </c>
      <c r="KW26" s="2" t="s">
        <v>178</v>
      </c>
      <c r="KX26" s="2" t="s">
        <v>382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383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373</v>
      </c>
      <c r="G27" s="2" t="s">
        <v>373</v>
      </c>
      <c r="H27" s="2" t="s">
        <v>373</v>
      </c>
      <c r="I27" s="2" t="s">
        <v>144</v>
      </c>
      <c r="J27" s="2" t="s">
        <v>181</v>
      </c>
      <c r="K27" s="2" t="s">
        <v>241</v>
      </c>
      <c r="L27" s="3">
        <v>204.28</v>
      </c>
      <c r="M27" s="3">
        <v>214.49</v>
      </c>
      <c r="N27" s="3">
        <v>599.99</v>
      </c>
      <c r="O27" s="2" t="s">
        <v>355</v>
      </c>
      <c r="P27" s="2" t="s">
        <v>356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270</v>
      </c>
      <c r="W27" s="2" t="s">
        <v>153</v>
      </c>
      <c r="X27" s="2" t="s">
        <v>150</v>
      </c>
      <c r="Y27" s="2" t="s">
        <v>163</v>
      </c>
      <c r="Z27" s="4"/>
      <c r="AA27" s="4">
        <f>=ROUNDDOWN({0},0)</f>
      </c>
      <c r="AB27" s="5">
        <v>3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15</v>
      </c>
      <c r="AS27" s="8">
        <v>2101.61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384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250</v>
      </c>
      <c r="BW27" s="2" t="s">
        <v>326</v>
      </c>
      <c r="BX27" s="2" t="s">
        <v>385</v>
      </c>
      <c r="BY27" s="2" t="s">
        <v>160</v>
      </c>
      <c r="BZ27" s="2" t="s">
        <v>160</v>
      </c>
      <c r="CA27" s="2" t="s">
        <v>150</v>
      </c>
      <c r="CB27" s="4"/>
      <c r="CC27" s="8"/>
      <c r="CD27" s="4">
        <v>3</v>
      </c>
      <c r="CE27" s="8">
        <v>704.76</v>
      </c>
      <c r="CF27" s="7">
        <v>-1</v>
      </c>
      <c r="CG27" s="7">
        <v>-1</v>
      </c>
      <c r="CH27" s="2" t="s">
        <v>157</v>
      </c>
      <c r="CI27" s="2" t="s">
        <v>250</v>
      </c>
      <c r="CJ27" s="2" t="s">
        <v>150</v>
      </c>
      <c r="CK27" s="2" t="s">
        <v>304</v>
      </c>
      <c r="CL27" s="2" t="s">
        <v>160</v>
      </c>
      <c r="CM27" s="2" t="s">
        <v>160</v>
      </c>
      <c r="CN27" s="2" t="s">
        <v>150</v>
      </c>
      <c r="CO27" s="4"/>
      <c r="CP27" s="8"/>
      <c r="CQ27" s="4">
        <v>3</v>
      </c>
      <c r="CR27" s="8">
        <v>701.96</v>
      </c>
      <c r="CS27" s="7">
        <v>-1</v>
      </c>
      <c r="CT27" s="7">
        <v>-1</v>
      </c>
      <c r="CU27" s="2" t="s">
        <v>157</v>
      </c>
      <c r="CV27" s="2" t="s">
        <v>250</v>
      </c>
      <c r="CW27" s="2" t="s">
        <v>163</v>
      </c>
      <c r="CX27" s="2" t="s">
        <v>202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250</v>
      </c>
      <c r="DJ27" s="2" t="s">
        <v>164</v>
      </c>
      <c r="DK27" s="2" t="s">
        <v>276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9</v>
      </c>
      <c r="DR27" s="8">
        <v>694.89</v>
      </c>
      <c r="DS27" s="7">
        <v>-1</v>
      </c>
      <c r="DT27" s="7">
        <v>-1</v>
      </c>
      <c r="DU27" s="2" t="s">
        <v>157</v>
      </c>
      <c r="DV27" s="2" t="s">
        <v>250</v>
      </c>
      <c r="DW27" s="2" t="s">
        <v>166</v>
      </c>
      <c r="DX27" s="2" t="s">
        <v>386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150</v>
      </c>
      <c r="EI27" s="2" t="s">
        <v>150</v>
      </c>
      <c r="EJ27" s="2" t="s">
        <v>150</v>
      </c>
      <c r="EK27" s="2" t="s">
        <v>150</v>
      </c>
      <c r="EL27" s="2" t="s">
        <v>150</v>
      </c>
      <c r="EM27" s="2" t="s">
        <v>150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250</v>
      </c>
      <c r="EW27" s="2" t="s">
        <v>169</v>
      </c>
      <c r="EX27" s="2" t="s">
        <v>387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250</v>
      </c>
      <c r="FJ27" s="2" t="s">
        <v>163</v>
      </c>
      <c r="FK27" s="2" t="s">
        <v>388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250</v>
      </c>
      <c r="FW27" s="2" t="s">
        <v>171</v>
      </c>
      <c r="FX27" s="2" t="s">
        <v>389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157</v>
      </c>
      <c r="GI27" s="2" t="s">
        <v>250</v>
      </c>
      <c r="GJ27" s="2" t="s">
        <v>173</v>
      </c>
      <c r="GK27" s="2" t="s">
        <v>382</v>
      </c>
      <c r="GL27" s="2" t="s">
        <v>160</v>
      </c>
      <c r="GM27" s="2" t="s">
        <v>160</v>
      </c>
      <c r="GN27" s="2" t="s">
        <v>150</v>
      </c>
      <c r="GO27" s="4"/>
      <c r="GP27" s="8"/>
      <c r="GQ27" s="4"/>
      <c r="GR27" s="8"/>
      <c r="GS27" s="7"/>
      <c r="GT27" s="7"/>
      <c r="GU27" s="2" t="s">
        <v>157</v>
      </c>
      <c r="GV27" s="2" t="s">
        <v>250</v>
      </c>
      <c r="GW27" s="2" t="s">
        <v>175</v>
      </c>
      <c r="GX27" s="2" t="s">
        <v>390</v>
      </c>
      <c r="GY27" s="2" t="s">
        <v>160</v>
      </c>
      <c r="GZ27" s="2" t="s">
        <v>160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250</v>
      </c>
      <c r="KW27" s="2" t="s">
        <v>178</v>
      </c>
      <c r="KX27" s="2" t="s">
        <v>391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392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373</v>
      </c>
      <c r="G28" s="2" t="s">
        <v>373</v>
      </c>
      <c r="H28" s="2" t="s">
        <v>373</v>
      </c>
      <c r="I28" s="2" t="s">
        <v>144</v>
      </c>
      <c r="J28" s="2" t="s">
        <v>193</v>
      </c>
      <c r="K28" s="2" t="s">
        <v>241</v>
      </c>
      <c r="L28" s="3">
        <v>204.28</v>
      </c>
      <c r="M28" s="3">
        <v>214.49</v>
      </c>
      <c r="N28" s="3">
        <v>599.99</v>
      </c>
      <c r="O28" s="2" t="s">
        <v>374</v>
      </c>
      <c r="P28" s="2" t="s">
        <v>375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270</v>
      </c>
      <c r="W28" s="2" t="s">
        <v>153</v>
      </c>
      <c r="X28" s="2" t="s">
        <v>150</v>
      </c>
      <c r="Y28" s="2" t="s">
        <v>163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1</v>
      </c>
      <c r="AS28" s="8">
        <v>105.1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250</v>
      </c>
      <c r="BW28" s="2" t="s">
        <v>326</v>
      </c>
      <c r="BX28" s="2" t="s">
        <v>306</v>
      </c>
      <c r="BY28" s="2" t="s">
        <v>160</v>
      </c>
      <c r="BZ28" s="2" t="s">
        <v>160</v>
      </c>
      <c r="CA28" s="2" t="s">
        <v>150</v>
      </c>
      <c r="CB28" s="4"/>
      <c r="CC28" s="8"/>
      <c r="CD28" s="4"/>
      <c r="CE28" s="8"/>
      <c r="CF28" s="7"/>
      <c r="CG28" s="7"/>
      <c r="CH28" s="2" t="s">
        <v>249</v>
      </c>
      <c r="CI28" s="2" t="s">
        <v>250</v>
      </c>
      <c r="CJ28" s="2" t="s">
        <v>150</v>
      </c>
      <c r="CK28" s="2" t="s">
        <v>150</v>
      </c>
      <c r="CL28" s="2" t="s">
        <v>160</v>
      </c>
      <c r="CM28" s="2" t="s">
        <v>160</v>
      </c>
      <c r="CN28" s="2" t="s">
        <v>150</v>
      </c>
      <c r="CO28" s="4"/>
      <c r="CP28" s="8"/>
      <c r="CQ28" s="4"/>
      <c r="CR28" s="8"/>
      <c r="CS28" s="7"/>
      <c r="CT28" s="7"/>
      <c r="CU28" s="2" t="s">
        <v>157</v>
      </c>
      <c r="CV28" s="2" t="s">
        <v>250</v>
      </c>
      <c r="CW28" s="2" t="s">
        <v>163</v>
      </c>
      <c r="CX28" s="2" t="s">
        <v>369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250</v>
      </c>
      <c r="DJ28" s="2" t="s">
        <v>164</v>
      </c>
      <c r="DK28" s="2" t="s">
        <v>204</v>
      </c>
      <c r="DL28" s="2" t="s">
        <v>160</v>
      </c>
      <c r="DM28" s="2" t="s">
        <v>160</v>
      </c>
      <c r="DN28" s="2" t="s">
        <v>150</v>
      </c>
      <c r="DO28" s="4"/>
      <c r="DP28" s="8"/>
      <c r="DQ28" s="4">
        <v>1</v>
      </c>
      <c r="DR28" s="8">
        <v>105.1</v>
      </c>
      <c r="DS28" s="7">
        <v>-1</v>
      </c>
      <c r="DT28" s="7">
        <v>-1</v>
      </c>
      <c r="DU28" s="2" t="s">
        <v>157</v>
      </c>
      <c r="DV28" s="2" t="s">
        <v>250</v>
      </c>
      <c r="DW28" s="2" t="s">
        <v>166</v>
      </c>
      <c r="DX28" s="2" t="s">
        <v>393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150</v>
      </c>
      <c r="EI28" s="2" t="s">
        <v>150</v>
      </c>
      <c r="EJ28" s="2" t="s">
        <v>150</v>
      </c>
      <c r="EK28" s="2" t="s">
        <v>150</v>
      </c>
      <c r="EL28" s="2" t="s">
        <v>150</v>
      </c>
      <c r="EM28" s="2" t="s">
        <v>150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250</v>
      </c>
      <c r="EW28" s="2" t="s">
        <v>201</v>
      </c>
      <c r="EX28" s="2" t="s">
        <v>150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250</v>
      </c>
      <c r="FJ28" s="2" t="s">
        <v>163</v>
      </c>
      <c r="FK28" s="2" t="s">
        <v>394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250</v>
      </c>
      <c r="FW28" s="2" t="s">
        <v>171</v>
      </c>
      <c r="FX28" s="2" t="s">
        <v>297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157</v>
      </c>
      <c r="GI28" s="2" t="s">
        <v>250</v>
      </c>
      <c r="GJ28" s="2" t="s">
        <v>298</v>
      </c>
      <c r="GK28" s="2" t="s">
        <v>395</v>
      </c>
      <c r="GL28" s="2" t="s">
        <v>160</v>
      </c>
      <c r="GM28" s="2" t="s">
        <v>160</v>
      </c>
      <c r="GN28" s="2" t="s">
        <v>150</v>
      </c>
      <c r="GO28" s="4"/>
      <c r="GP28" s="8"/>
      <c r="GQ28" s="4"/>
      <c r="GR28" s="8"/>
      <c r="GS28" s="7"/>
      <c r="GT28" s="7"/>
      <c r="GU28" s="2" t="s">
        <v>157</v>
      </c>
      <c r="GV28" s="2" t="s">
        <v>250</v>
      </c>
      <c r="GW28" s="2" t="s">
        <v>175</v>
      </c>
      <c r="GX28" s="2" t="s">
        <v>150</v>
      </c>
      <c r="GY28" s="2" t="s">
        <v>160</v>
      </c>
      <c r="GZ28" s="2" t="s">
        <v>160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250</v>
      </c>
      <c r="KW28" s="2" t="s">
        <v>178</v>
      </c>
      <c r="KX28" s="2" t="s">
        <v>150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396</v>
      </c>
      <c r="B29" s="2" t="s">
        <v>139</v>
      </c>
      <c r="C29" s="2" t="s">
        <v>140</v>
      </c>
      <c r="D29" s="2" t="s">
        <v>397</v>
      </c>
      <c r="E29" s="2" t="s">
        <v>398</v>
      </c>
      <c r="F29" s="2" t="s">
        <v>399</v>
      </c>
      <c r="G29" s="2" t="s">
        <v>399</v>
      </c>
      <c r="H29" s="2" t="s">
        <v>399</v>
      </c>
      <c r="I29" s="2" t="s">
        <v>400</v>
      </c>
      <c r="J29" s="2" t="s">
        <v>401</v>
      </c>
      <c r="K29" s="2" t="s">
        <v>402</v>
      </c>
      <c r="L29" s="3">
        <v>26.68</v>
      </c>
      <c r="M29" s="3">
        <v>28.01</v>
      </c>
      <c r="N29" s="3">
        <v>89.99</v>
      </c>
      <c r="O29" s="2" t="s">
        <v>147</v>
      </c>
      <c r="P29" s="2" t="s">
        <v>194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403</v>
      </c>
      <c r="V29" s="2" t="s">
        <v>404</v>
      </c>
      <c r="W29" s="2" t="s">
        <v>153</v>
      </c>
      <c r="X29" s="2" t="s">
        <v>150</v>
      </c>
      <c r="Y29" s="2" t="s">
        <v>223</v>
      </c>
      <c r="Z29" s="4">
        <v>36</v>
      </c>
      <c r="AA29" s="4">
        <f>=ROUNDDOWN(11.25,0)</f>
      </c>
      <c r="AB29" s="5">
        <v>3.2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8</v>
      </c>
      <c r="AQ29" s="8">
        <v>322.14</v>
      </c>
      <c r="AR29" s="4">
        <v>8</v>
      </c>
      <c r="AS29" s="8">
        <v>330.48</v>
      </c>
      <c r="AT29" s="7"/>
      <c r="AU29" s="7">
        <v>-0.0252</v>
      </c>
      <c r="AV29" s="4">
        <v>8</v>
      </c>
      <c r="AW29" s="8">
        <v>322.14</v>
      </c>
      <c r="AX29" s="4">
        <v>8</v>
      </c>
      <c r="AY29" s="8">
        <v>330.48</v>
      </c>
      <c r="AZ29" s="7"/>
      <c r="BA29" s="7">
        <v>-0.0252</v>
      </c>
      <c r="BB29" s="7">
        <v>1</v>
      </c>
      <c r="BC29" s="4">
        <v>8</v>
      </c>
      <c r="BD29" s="8">
        <v>322.14</v>
      </c>
      <c r="BE29" s="4">
        <v>8</v>
      </c>
      <c r="BF29" s="8">
        <v>330.48</v>
      </c>
      <c r="BG29" s="7"/>
      <c r="BH29" s="7">
        <v>-0.0252</v>
      </c>
      <c r="BI29" s="7">
        <v>1</v>
      </c>
      <c r="BJ29" s="4">
        <v>8</v>
      </c>
      <c r="BK29" s="8">
        <v>322.14</v>
      </c>
      <c r="BL29" s="2" t="s">
        <v>405</v>
      </c>
      <c r="BM29" s="7">
        <v>1</v>
      </c>
      <c r="BN29" s="7">
        <v>1</v>
      </c>
      <c r="BO29" s="4">
        <v>4</v>
      </c>
      <c r="BP29" s="8">
        <v>122.36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406</v>
      </c>
      <c r="BX29" s="2" t="s">
        <v>407</v>
      </c>
      <c r="BY29" s="2" t="s">
        <v>160</v>
      </c>
      <c r="BZ29" s="2" t="s">
        <v>160</v>
      </c>
      <c r="CA29" s="2" t="s">
        <v>150</v>
      </c>
      <c r="CB29" s="4"/>
      <c r="CC29" s="8"/>
      <c r="CD29" s="4">
        <v>2</v>
      </c>
      <c r="CE29" s="8">
        <v>56.94</v>
      </c>
      <c r="CF29" s="7">
        <v>-1</v>
      </c>
      <c r="CG29" s="7">
        <v>-1</v>
      </c>
      <c r="CH29" s="2" t="s">
        <v>157</v>
      </c>
      <c r="CI29" s="2" t="s">
        <v>147</v>
      </c>
      <c r="CJ29" s="2" t="s">
        <v>150</v>
      </c>
      <c r="CK29" s="2" t="s">
        <v>179</v>
      </c>
      <c r="CL29" s="2" t="s">
        <v>160</v>
      </c>
      <c r="CM29" s="2" t="s">
        <v>160</v>
      </c>
      <c r="CN29" s="2" t="s">
        <v>150</v>
      </c>
      <c r="CO29" s="4">
        <v>3</v>
      </c>
      <c r="CP29" s="8">
        <v>171.35</v>
      </c>
      <c r="CQ29" s="4">
        <v>6</v>
      </c>
      <c r="CR29" s="8">
        <v>273.54</v>
      </c>
      <c r="CS29" s="7">
        <v>-0.5</v>
      </c>
      <c r="CT29" s="7">
        <v>-0.3736</v>
      </c>
      <c r="CU29" s="2" t="s">
        <v>157</v>
      </c>
      <c r="CV29" s="2" t="s">
        <v>147</v>
      </c>
      <c r="CW29" s="2" t="s">
        <v>154</v>
      </c>
      <c r="CX29" s="2" t="s">
        <v>275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250</v>
      </c>
      <c r="DJ29" s="2" t="s">
        <v>164</v>
      </c>
      <c r="DK29" s="2" t="s">
        <v>408</v>
      </c>
      <c r="DL29" s="2" t="s">
        <v>160</v>
      </c>
      <c r="DM29" s="2" t="s">
        <v>160</v>
      </c>
      <c r="DN29" s="2" t="s">
        <v>150</v>
      </c>
      <c r="DO29" s="4">
        <v>1</v>
      </c>
      <c r="DP29" s="8">
        <v>28.43</v>
      </c>
      <c r="DQ29" s="4"/>
      <c r="DR29" s="8"/>
      <c r="DS29" s="7"/>
      <c r="DT29" s="7"/>
      <c r="DU29" s="2" t="s">
        <v>157</v>
      </c>
      <c r="DV29" s="2" t="s">
        <v>147</v>
      </c>
      <c r="DW29" s="2" t="s">
        <v>166</v>
      </c>
      <c r="DX29" s="2" t="s">
        <v>409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150</v>
      </c>
      <c r="EI29" s="2" t="s">
        <v>150</v>
      </c>
      <c r="EJ29" s="2" t="s">
        <v>150</v>
      </c>
      <c r="EK29" s="2" t="s">
        <v>150</v>
      </c>
      <c r="EL29" s="2" t="s">
        <v>150</v>
      </c>
      <c r="EM29" s="2" t="s">
        <v>150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201</v>
      </c>
      <c r="EX29" s="2" t="s">
        <v>150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223</v>
      </c>
      <c r="FK29" s="2" t="s">
        <v>410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171</v>
      </c>
      <c r="FX29" s="2" t="s">
        <v>159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157</v>
      </c>
      <c r="GI29" s="2" t="s">
        <v>147</v>
      </c>
      <c r="GJ29" s="2" t="s">
        <v>173</v>
      </c>
      <c r="GK29" s="2" t="s">
        <v>295</v>
      </c>
      <c r="GL29" s="2" t="s">
        <v>160</v>
      </c>
      <c r="GM29" s="2" t="s">
        <v>160</v>
      </c>
      <c r="GN29" s="2" t="s">
        <v>150</v>
      </c>
      <c r="GO29" s="4"/>
      <c r="GP29" s="8"/>
      <c r="GQ29" s="4"/>
      <c r="GR29" s="8"/>
      <c r="GS29" s="7"/>
      <c r="GT29" s="7"/>
      <c r="GU29" s="2" t="s">
        <v>157</v>
      </c>
      <c r="GV29" s="2" t="s">
        <v>147</v>
      </c>
      <c r="GW29" s="2" t="s">
        <v>411</v>
      </c>
      <c r="GX29" s="2" t="s">
        <v>412</v>
      </c>
      <c r="GY29" s="2" t="s">
        <v>160</v>
      </c>
      <c r="GZ29" s="2" t="s">
        <v>160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177</v>
      </c>
      <c r="KW29" s="2" t="s">
        <v>413</v>
      </c>
      <c r="KX29" s="2" t="s">
        <v>414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36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397</v>
      </c>
      <c r="E30" s="2" t="s">
        <v>398</v>
      </c>
      <c r="F30" s="2" t="s">
        <v>143</v>
      </c>
      <c r="G30" s="2" t="s">
        <v>150</v>
      </c>
      <c r="H30" s="2" t="s">
        <v>150</v>
      </c>
      <c r="I30" s="2" t="s">
        <v>416</v>
      </c>
      <c r="J30" s="2" t="s">
        <v>401</v>
      </c>
      <c r="K30" s="2" t="s">
        <v>241</v>
      </c>
      <c r="L30" s="3">
        <v>30.86</v>
      </c>
      <c r="M30" s="3">
        <v>32.4</v>
      </c>
      <c r="N30" s="3">
        <v>89.99</v>
      </c>
      <c r="O30" s="2" t="s">
        <v>147</v>
      </c>
      <c r="P30" s="2" t="s">
        <v>194</v>
      </c>
      <c r="Q30" s="2" t="s">
        <v>149</v>
      </c>
      <c r="R30" s="2" t="s">
        <v>150</v>
      </c>
      <c r="S30" s="2" t="s">
        <v>150</v>
      </c>
      <c r="T30" s="2" t="s">
        <v>242</v>
      </c>
      <c r="U30" s="2" t="s">
        <v>403</v>
      </c>
      <c r="V30" s="2" t="s">
        <v>243</v>
      </c>
      <c r="W30" s="2" t="s">
        <v>150</v>
      </c>
      <c r="X30" s="2" t="s">
        <v>150</v>
      </c>
      <c r="Y30" s="2" t="s">
        <v>417</v>
      </c>
      <c r="Z30" s="4">
        <v>168</v>
      </c>
      <c r="AA30" s="4">
        <f>=ROUNDDOWN(168,0)</f>
      </c>
      <c r="AB30" s="5">
        <v>1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179.98</v>
      </c>
      <c r="AR30" s="4"/>
      <c r="AS30" s="8"/>
      <c r="AT30" s="7"/>
      <c r="AU30" s="7"/>
      <c r="AV30" s="4">
        <v>2</v>
      </c>
      <c r="AW30" s="8">
        <v>179.98</v>
      </c>
      <c r="AX30" s="4"/>
      <c r="AY30" s="8"/>
      <c r="AZ30" s="7"/>
      <c r="BA30" s="7"/>
      <c r="BB30" s="7">
        <v>1</v>
      </c>
      <c r="BC30" s="4">
        <v>2</v>
      </c>
      <c r="BD30" s="8">
        <v>179.98</v>
      </c>
      <c r="BE30" s="4"/>
      <c r="BF30" s="8"/>
      <c r="BG30" s="7"/>
      <c r="BH30" s="7"/>
      <c r="BI30" s="7">
        <v>1</v>
      </c>
      <c r="BJ30" s="4">
        <v>2</v>
      </c>
      <c r="BK30" s="8">
        <v>179.98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150</v>
      </c>
      <c r="BW30" s="2" t="s">
        <v>150</v>
      </c>
      <c r="BX30" s="2" t="s">
        <v>150</v>
      </c>
      <c r="BY30" s="2" t="s">
        <v>150</v>
      </c>
      <c r="BZ30" s="2" t="s">
        <v>150</v>
      </c>
      <c r="CA30" s="2" t="s">
        <v>150</v>
      </c>
      <c r="CB30" s="4"/>
      <c r="CC30" s="8"/>
      <c r="CD30" s="4"/>
      <c r="CE30" s="8"/>
      <c r="CF30" s="7"/>
      <c r="CG30" s="7"/>
      <c r="CH30" s="2" t="s">
        <v>150</v>
      </c>
      <c r="CI30" s="2" t="s">
        <v>150</v>
      </c>
      <c r="CJ30" s="2" t="s">
        <v>150</v>
      </c>
      <c r="CK30" s="2" t="s">
        <v>150</v>
      </c>
      <c r="CL30" s="2" t="s">
        <v>150</v>
      </c>
      <c r="CM30" s="2" t="s">
        <v>150</v>
      </c>
      <c r="CN30" s="2" t="s">
        <v>150</v>
      </c>
      <c r="CO30" s="4">
        <v>2</v>
      </c>
      <c r="CP30" s="8">
        <v>179.98</v>
      </c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255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150</v>
      </c>
      <c r="DI30" s="2" t="s">
        <v>150</v>
      </c>
      <c r="DJ30" s="2" t="s">
        <v>150</v>
      </c>
      <c r="DK30" s="2" t="s">
        <v>150</v>
      </c>
      <c r="DL30" s="2" t="s">
        <v>150</v>
      </c>
      <c r="DM30" s="2" t="s">
        <v>150</v>
      </c>
      <c r="DN30" s="2" t="s">
        <v>150</v>
      </c>
      <c r="DO30" s="4"/>
      <c r="DP30" s="8"/>
      <c r="DQ30" s="4"/>
      <c r="DR30" s="8"/>
      <c r="DS30" s="7"/>
      <c r="DT30" s="7"/>
      <c r="DU30" s="2" t="s">
        <v>150</v>
      </c>
      <c r="DV30" s="2" t="s">
        <v>150</v>
      </c>
      <c r="DW30" s="2" t="s">
        <v>150</v>
      </c>
      <c r="DX30" s="2" t="s">
        <v>150</v>
      </c>
      <c r="DY30" s="2" t="s">
        <v>150</v>
      </c>
      <c r="DZ30" s="2" t="s">
        <v>150</v>
      </c>
      <c r="EA30" s="2" t="s">
        <v>150</v>
      </c>
      <c r="EB30" s="4"/>
      <c r="EC30" s="8"/>
      <c r="ED30" s="4"/>
      <c r="EE30" s="8"/>
      <c r="EF30" s="7"/>
      <c r="EG30" s="7"/>
      <c r="EH30" s="2" t="s">
        <v>150</v>
      </c>
      <c r="EI30" s="2" t="s">
        <v>150</v>
      </c>
      <c r="EJ30" s="2" t="s">
        <v>150</v>
      </c>
      <c r="EK30" s="2" t="s">
        <v>150</v>
      </c>
      <c r="EL30" s="2" t="s">
        <v>150</v>
      </c>
      <c r="EM30" s="2" t="s">
        <v>150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150</v>
      </c>
      <c r="EX30" s="2" t="s">
        <v>150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150</v>
      </c>
      <c r="FK30" s="2" t="s">
        <v>150</v>
      </c>
      <c r="FL30" s="2" t="s">
        <v>160</v>
      </c>
      <c r="FM30" s="2" t="s">
        <v>160</v>
      </c>
      <c r="FN30" s="2" t="s">
        <v>150</v>
      </c>
      <c r="FO30" s="4"/>
      <c r="FP30" s="8"/>
      <c r="FQ30" s="4"/>
      <c r="FR30" s="8"/>
      <c r="FS30" s="7"/>
      <c r="FT30" s="7"/>
      <c r="FU30" s="2" t="s">
        <v>150</v>
      </c>
      <c r="FV30" s="2" t="s">
        <v>150</v>
      </c>
      <c r="FW30" s="2" t="s">
        <v>150</v>
      </c>
      <c r="FX30" s="2" t="s">
        <v>150</v>
      </c>
      <c r="FY30" s="2" t="s">
        <v>150</v>
      </c>
      <c r="FZ30" s="2" t="s">
        <v>150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4"/>
      <c r="PD30" s="4"/>
      <c r="PE30" s="4">
        <v>168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418</v>
      </c>
      <c r="B31" s="2" t="s">
        <v>139</v>
      </c>
      <c r="C31" s="2" t="s">
        <v>140</v>
      </c>
      <c r="D31" s="2" t="s">
        <v>397</v>
      </c>
      <c r="E31" s="2" t="s">
        <v>419</v>
      </c>
      <c r="F31" s="2" t="s">
        <v>399</v>
      </c>
      <c r="G31" s="2" t="s">
        <v>399</v>
      </c>
      <c r="H31" s="2" t="s">
        <v>399</v>
      </c>
      <c r="I31" s="2" t="s">
        <v>400</v>
      </c>
      <c r="J31" s="2" t="s">
        <v>401</v>
      </c>
      <c r="K31" s="2" t="s">
        <v>146</v>
      </c>
      <c r="L31" s="3">
        <v>24.76</v>
      </c>
      <c r="M31" s="3">
        <v>26</v>
      </c>
      <c r="N31" s="3">
        <v>79.99</v>
      </c>
      <c r="O31" s="2" t="s">
        <v>420</v>
      </c>
      <c r="P31" s="2" t="s">
        <v>356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403</v>
      </c>
      <c r="V31" s="2" t="s">
        <v>404</v>
      </c>
      <c r="W31" s="2" t="s">
        <v>153</v>
      </c>
      <c r="X31" s="2" t="s">
        <v>150</v>
      </c>
      <c r="Y31" s="2" t="s">
        <v>223</v>
      </c>
      <c r="Z31" s="4">
        <v>16</v>
      </c>
      <c r="AA31" s="4">
        <f>=ROUNDDOWN(17.7777777777778,0)</f>
      </c>
      <c r="AB31" s="5">
        <v>0.9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/>
      <c r="BJ31" s="4"/>
      <c r="BK31" s="8"/>
      <c r="BL31" s="2" t="s">
        <v>150</v>
      </c>
      <c r="BM31" s="7"/>
      <c r="BN31" s="7"/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406</v>
      </c>
      <c r="BX31" s="2" t="s">
        <v>408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150</v>
      </c>
      <c r="CK31" s="2" t="s">
        <v>421</v>
      </c>
      <c r="CL31" s="2" t="s">
        <v>160</v>
      </c>
      <c r="CM31" s="2" t="s">
        <v>160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223</v>
      </c>
      <c r="CX31" s="2" t="s">
        <v>163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250</v>
      </c>
      <c r="DJ31" s="2" t="s">
        <v>164</v>
      </c>
      <c r="DK31" s="2" t="s">
        <v>422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166</v>
      </c>
      <c r="DX31" s="2" t="s">
        <v>423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150</v>
      </c>
      <c r="EI31" s="2" t="s">
        <v>150</v>
      </c>
      <c r="EJ31" s="2" t="s">
        <v>150</v>
      </c>
      <c r="EK31" s="2" t="s">
        <v>150</v>
      </c>
      <c r="EL31" s="2" t="s">
        <v>150</v>
      </c>
      <c r="EM31" s="2" t="s">
        <v>150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201</v>
      </c>
      <c r="EX31" s="2" t="s">
        <v>150</v>
      </c>
      <c r="EY31" s="2" t="s">
        <v>160</v>
      </c>
      <c r="EZ31" s="2" t="s">
        <v>160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147</v>
      </c>
      <c r="FJ31" s="2" t="s">
        <v>223</v>
      </c>
      <c r="FK31" s="2" t="s">
        <v>202</v>
      </c>
      <c r="FL31" s="2" t="s">
        <v>160</v>
      </c>
      <c r="FM31" s="2" t="s">
        <v>160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171</v>
      </c>
      <c r="FX31" s="2" t="s">
        <v>391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157</v>
      </c>
      <c r="GI31" s="2" t="s">
        <v>147</v>
      </c>
      <c r="GJ31" s="2" t="s">
        <v>173</v>
      </c>
      <c r="GK31" s="2" t="s">
        <v>282</v>
      </c>
      <c r="GL31" s="2" t="s">
        <v>160</v>
      </c>
      <c r="GM31" s="2" t="s">
        <v>160</v>
      </c>
      <c r="GN31" s="2" t="s">
        <v>150</v>
      </c>
      <c r="GO31" s="4"/>
      <c r="GP31" s="8"/>
      <c r="GQ31" s="4"/>
      <c r="GR31" s="8"/>
      <c r="GS31" s="7"/>
      <c r="GT31" s="7"/>
      <c r="GU31" s="2" t="s">
        <v>157</v>
      </c>
      <c r="GV31" s="2" t="s">
        <v>147</v>
      </c>
      <c r="GW31" s="2" t="s">
        <v>411</v>
      </c>
      <c r="GX31" s="2" t="s">
        <v>150</v>
      </c>
      <c r="GY31" s="2" t="s">
        <v>160</v>
      </c>
      <c r="GZ31" s="2" t="s">
        <v>160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177</v>
      </c>
      <c r="KW31" s="2" t="s">
        <v>413</v>
      </c>
      <c r="KX31" s="2" t="s">
        <v>150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424</v>
      </c>
      <c r="B32" s="2" t="s">
        <v>139</v>
      </c>
      <c r="C32" s="2" t="s">
        <v>140</v>
      </c>
      <c r="D32" s="2" t="s">
        <v>397</v>
      </c>
      <c r="E32" s="2" t="s">
        <v>419</v>
      </c>
      <c r="F32" s="2" t="s">
        <v>399</v>
      </c>
      <c r="G32" s="2" t="s">
        <v>399</v>
      </c>
      <c r="H32" s="2" t="s">
        <v>399</v>
      </c>
      <c r="I32" s="2" t="s">
        <v>400</v>
      </c>
      <c r="J32" s="2" t="s">
        <v>401</v>
      </c>
      <c r="K32" s="2" t="s">
        <v>269</v>
      </c>
      <c r="L32" s="3">
        <v>24.76</v>
      </c>
      <c r="M32" s="3">
        <v>26</v>
      </c>
      <c r="N32" s="3">
        <v>79.99</v>
      </c>
      <c r="O32" s="2" t="s">
        <v>147</v>
      </c>
      <c r="P32" s="2" t="s">
        <v>356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403</v>
      </c>
      <c r="V32" s="2" t="s">
        <v>404</v>
      </c>
      <c r="W32" s="2" t="s">
        <v>153</v>
      </c>
      <c r="X32" s="2" t="s">
        <v>150</v>
      </c>
      <c r="Y32" s="2" t="s">
        <v>223</v>
      </c>
      <c r="Z32" s="4">
        <v>7</v>
      </c>
      <c r="AA32" s="4">
        <f>=ROUNDDOWN(10,0)</f>
      </c>
      <c r="AB32" s="5">
        <v>0.7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150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406</v>
      </c>
      <c r="BX32" s="2" t="s">
        <v>425</v>
      </c>
      <c r="BY32" s="2" t="s">
        <v>160</v>
      </c>
      <c r="BZ32" s="2" t="s">
        <v>160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150</v>
      </c>
      <c r="CK32" s="2" t="s">
        <v>150</v>
      </c>
      <c r="CL32" s="2" t="s">
        <v>160</v>
      </c>
      <c r="CM32" s="2" t="s">
        <v>160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147</v>
      </c>
      <c r="CW32" s="2" t="s">
        <v>154</v>
      </c>
      <c r="CX32" s="2" t="s">
        <v>225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250</v>
      </c>
      <c r="DJ32" s="2" t="s">
        <v>164</v>
      </c>
      <c r="DK32" s="2" t="s">
        <v>408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166</v>
      </c>
      <c r="DX32" s="2" t="s">
        <v>426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201</v>
      </c>
      <c r="EX32" s="2" t="s">
        <v>150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147</v>
      </c>
      <c r="FJ32" s="2" t="s">
        <v>223</v>
      </c>
      <c r="FK32" s="2" t="s">
        <v>162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171</v>
      </c>
      <c r="FX32" s="2" t="s">
        <v>426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157</v>
      </c>
      <c r="GI32" s="2" t="s">
        <v>147</v>
      </c>
      <c r="GJ32" s="2" t="s">
        <v>173</v>
      </c>
      <c r="GK32" s="2" t="s">
        <v>427</v>
      </c>
      <c r="GL32" s="2" t="s">
        <v>160</v>
      </c>
      <c r="GM32" s="2" t="s">
        <v>160</v>
      </c>
      <c r="GN32" s="2" t="s">
        <v>150</v>
      </c>
      <c r="GO32" s="4"/>
      <c r="GP32" s="8"/>
      <c r="GQ32" s="4"/>
      <c r="GR32" s="8"/>
      <c r="GS32" s="7"/>
      <c r="GT32" s="7"/>
      <c r="GU32" s="2" t="s">
        <v>157</v>
      </c>
      <c r="GV32" s="2" t="s">
        <v>147</v>
      </c>
      <c r="GW32" s="2" t="s">
        <v>411</v>
      </c>
      <c r="GX32" s="2" t="s">
        <v>150</v>
      </c>
      <c r="GY32" s="2" t="s">
        <v>160</v>
      </c>
      <c r="GZ32" s="2" t="s">
        <v>160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177</v>
      </c>
      <c r="KW32" s="2" t="s">
        <v>413</v>
      </c>
      <c r="KX32" s="2" t="s">
        <v>150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428</v>
      </c>
      <c r="B33" s="2" t="s">
        <v>139</v>
      </c>
      <c r="C33" s="2" t="s">
        <v>140</v>
      </c>
      <c r="D33" s="2" t="s">
        <v>397</v>
      </c>
      <c r="E33" s="2" t="s">
        <v>419</v>
      </c>
      <c r="F33" s="2" t="s">
        <v>399</v>
      </c>
      <c r="G33" s="2" t="s">
        <v>399</v>
      </c>
      <c r="H33" s="2" t="s">
        <v>399</v>
      </c>
      <c r="I33" s="2" t="s">
        <v>400</v>
      </c>
      <c r="J33" s="2" t="s">
        <v>401</v>
      </c>
      <c r="K33" s="2" t="s">
        <v>241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356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403</v>
      </c>
      <c r="V33" s="2" t="s">
        <v>404</v>
      </c>
      <c r="W33" s="2" t="s">
        <v>153</v>
      </c>
      <c r="X33" s="2" t="s">
        <v>150</v>
      </c>
      <c r="Y33" s="2" t="s">
        <v>223</v>
      </c>
      <c r="Z33" s="4">
        <v>122</v>
      </c>
      <c r="AA33" s="4">
        <f>=ROUNDDOWN(93.8461538461538,0)</f>
      </c>
      <c r="AB33" s="5">
        <v>1.3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150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406</v>
      </c>
      <c r="BX33" s="2" t="s">
        <v>377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147</v>
      </c>
      <c r="CJ33" s="2" t="s">
        <v>150</v>
      </c>
      <c r="CK33" s="2" t="s">
        <v>150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154</v>
      </c>
      <c r="CX33" s="2" t="s">
        <v>369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250</v>
      </c>
      <c r="DJ33" s="2" t="s">
        <v>164</v>
      </c>
      <c r="DK33" s="2" t="s">
        <v>429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166</v>
      </c>
      <c r="DX33" s="2" t="s">
        <v>430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150</v>
      </c>
      <c r="EI33" s="2" t="s">
        <v>150</v>
      </c>
      <c r="EJ33" s="2" t="s">
        <v>150</v>
      </c>
      <c r="EK33" s="2" t="s">
        <v>150</v>
      </c>
      <c r="EL33" s="2" t="s">
        <v>150</v>
      </c>
      <c r="EM33" s="2" t="s">
        <v>150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147</v>
      </c>
      <c r="EW33" s="2" t="s">
        <v>201</v>
      </c>
      <c r="EX33" s="2" t="s">
        <v>150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223</v>
      </c>
      <c r="FK33" s="2" t="s">
        <v>431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147</v>
      </c>
      <c r="FW33" s="2" t="s">
        <v>171</v>
      </c>
      <c r="FX33" s="2" t="s">
        <v>426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157</v>
      </c>
      <c r="GI33" s="2" t="s">
        <v>147</v>
      </c>
      <c r="GJ33" s="2" t="s">
        <v>173</v>
      </c>
      <c r="GK33" s="2" t="s">
        <v>432</v>
      </c>
      <c r="GL33" s="2" t="s">
        <v>160</v>
      </c>
      <c r="GM33" s="2" t="s">
        <v>160</v>
      </c>
      <c r="GN33" s="2" t="s">
        <v>150</v>
      </c>
      <c r="GO33" s="4"/>
      <c r="GP33" s="8"/>
      <c r="GQ33" s="4"/>
      <c r="GR33" s="8"/>
      <c r="GS33" s="7"/>
      <c r="GT33" s="7"/>
      <c r="GU33" s="2" t="s">
        <v>157</v>
      </c>
      <c r="GV33" s="2" t="s">
        <v>147</v>
      </c>
      <c r="GW33" s="2" t="s">
        <v>411</v>
      </c>
      <c r="GX33" s="2" t="s">
        <v>433</v>
      </c>
      <c r="GY33" s="2" t="s">
        <v>160</v>
      </c>
      <c r="GZ33" s="2" t="s">
        <v>160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177</v>
      </c>
      <c r="KW33" s="2" t="s">
        <v>413</v>
      </c>
      <c r="KX33" s="2" t="s">
        <v>150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122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434</v>
      </c>
      <c r="B34" s="2" t="s">
        <v>139</v>
      </c>
      <c r="C34" s="2" t="s">
        <v>140</v>
      </c>
      <c r="D34" s="2" t="s">
        <v>397</v>
      </c>
      <c r="E34" s="2" t="s">
        <v>419</v>
      </c>
      <c r="F34" s="2" t="s">
        <v>435</v>
      </c>
      <c r="G34" s="2" t="s">
        <v>435</v>
      </c>
      <c r="H34" s="2" t="s">
        <v>435</v>
      </c>
      <c r="I34" s="2" t="s">
        <v>400</v>
      </c>
      <c r="J34" s="2" t="s">
        <v>401</v>
      </c>
      <c r="K34" s="2" t="s">
        <v>436</v>
      </c>
      <c r="L34" s="3">
        <v>24.76</v>
      </c>
      <c r="M34" s="3">
        <v>26</v>
      </c>
      <c r="N34" s="3">
        <v>79.99</v>
      </c>
      <c r="O34" s="2" t="s">
        <v>420</v>
      </c>
      <c r="P34" s="2" t="s">
        <v>356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403</v>
      </c>
      <c r="V34" s="2" t="s">
        <v>270</v>
      </c>
      <c r="W34" s="2" t="s">
        <v>153</v>
      </c>
      <c r="X34" s="2" t="s">
        <v>150</v>
      </c>
      <c r="Y34" s="2" t="s">
        <v>223</v>
      </c>
      <c r="Z34" s="4">
        <v>15</v>
      </c>
      <c r="AA34" s="4">
        <f>=ROUNDDOWN(18.75,0)</f>
      </c>
      <c r="AB34" s="5">
        <v>0.8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2</v>
      </c>
      <c r="AS34" s="8">
        <v>87.34</v>
      </c>
      <c r="AT34" s="7">
        <v>-1</v>
      </c>
      <c r="AU34" s="7">
        <v>-1</v>
      </c>
      <c r="AV34" s="4"/>
      <c r="AW34" s="8"/>
      <c r="AX34" s="4">
        <v>2</v>
      </c>
      <c r="AY34" s="8">
        <v>87.34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87.34</v>
      </c>
      <c r="BG34" s="7">
        <v>-1</v>
      </c>
      <c r="BH34" s="7">
        <v>-1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406</v>
      </c>
      <c r="BX34" s="2" t="s">
        <v>150</v>
      </c>
      <c r="BY34" s="2" t="s">
        <v>160</v>
      </c>
      <c r="BZ34" s="2" t="s">
        <v>160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150</v>
      </c>
      <c r="CK34" s="2" t="s">
        <v>437</v>
      </c>
      <c r="CL34" s="2" t="s">
        <v>160</v>
      </c>
      <c r="CM34" s="2" t="s">
        <v>160</v>
      </c>
      <c r="CN34" s="2" t="s">
        <v>150</v>
      </c>
      <c r="CO34" s="4"/>
      <c r="CP34" s="8"/>
      <c r="CQ34" s="4">
        <v>2</v>
      </c>
      <c r="CR34" s="8">
        <v>87.34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223</v>
      </c>
      <c r="CX34" s="2" t="s">
        <v>438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164</v>
      </c>
      <c r="DK34" s="2" t="s">
        <v>429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166</v>
      </c>
      <c r="DX34" s="2" t="s">
        <v>360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201</v>
      </c>
      <c r="EX34" s="2" t="s">
        <v>150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147</v>
      </c>
      <c r="FJ34" s="2" t="s">
        <v>223</v>
      </c>
      <c r="FK34" s="2" t="s">
        <v>225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171</v>
      </c>
      <c r="FX34" s="2" t="s">
        <v>439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157</v>
      </c>
      <c r="GI34" s="2" t="s">
        <v>147</v>
      </c>
      <c r="GJ34" s="2" t="s">
        <v>173</v>
      </c>
      <c r="GK34" s="2" t="s">
        <v>440</v>
      </c>
      <c r="GL34" s="2" t="s">
        <v>160</v>
      </c>
      <c r="GM34" s="2" t="s">
        <v>160</v>
      </c>
      <c r="GN34" s="2" t="s">
        <v>150</v>
      </c>
      <c r="GO34" s="4"/>
      <c r="GP34" s="8"/>
      <c r="GQ34" s="4"/>
      <c r="GR34" s="8"/>
      <c r="GS34" s="7"/>
      <c r="GT34" s="7"/>
      <c r="GU34" s="2" t="s">
        <v>157</v>
      </c>
      <c r="GV34" s="2" t="s">
        <v>147</v>
      </c>
      <c r="GW34" s="2" t="s">
        <v>411</v>
      </c>
      <c r="GX34" s="2" t="s">
        <v>441</v>
      </c>
      <c r="GY34" s="2" t="s">
        <v>160</v>
      </c>
      <c r="GZ34" s="2" t="s">
        <v>160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177</v>
      </c>
      <c r="KW34" s="2" t="s">
        <v>413</v>
      </c>
      <c r="KX34" s="2" t="s">
        <v>150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15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442</v>
      </c>
      <c r="B35" s="2" t="s">
        <v>139</v>
      </c>
      <c r="C35" s="2" t="s">
        <v>140</v>
      </c>
      <c r="D35" s="2" t="s">
        <v>443</v>
      </c>
      <c r="E35" s="2" t="s">
        <v>444</v>
      </c>
      <c r="F35" s="2" t="s">
        <v>445</v>
      </c>
      <c r="G35" s="2" t="s">
        <v>445</v>
      </c>
      <c r="H35" s="2" t="s">
        <v>445</v>
      </c>
      <c r="I35" s="2" t="s">
        <v>446</v>
      </c>
      <c r="J35" s="2" t="s">
        <v>447</v>
      </c>
      <c r="K35" s="2" t="s">
        <v>436</v>
      </c>
      <c r="L35" s="3">
        <v>34.73</v>
      </c>
      <c r="M35" s="3">
        <v>36.47</v>
      </c>
      <c r="N35" s="3">
        <v>114.99</v>
      </c>
      <c r="O35" s="2" t="s">
        <v>147</v>
      </c>
      <c r="P35" s="2" t="s">
        <v>356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403</v>
      </c>
      <c r="V35" s="2" t="s">
        <v>270</v>
      </c>
      <c r="W35" s="2" t="s">
        <v>153</v>
      </c>
      <c r="X35" s="2" t="s">
        <v>150</v>
      </c>
      <c r="Y35" s="2" t="s">
        <v>223</v>
      </c>
      <c r="Z35" s="4">
        <v>84</v>
      </c>
      <c r="AA35" s="4">
        <f>=ROUNDDOWN(60,0)</f>
      </c>
      <c r="AB35" s="5">
        <v>1.4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</v>
      </c>
      <c r="AQ35" s="8">
        <v>65.62</v>
      </c>
      <c r="AR35" s="4">
        <v>1</v>
      </c>
      <c r="AS35" s="8">
        <v>59.99</v>
      </c>
      <c r="AT35" s="7">
        <v>1</v>
      </c>
      <c r="AU35" s="7">
        <v>0.0938</v>
      </c>
      <c r="AV35" s="4">
        <v>2</v>
      </c>
      <c r="AW35" s="8">
        <v>65.62</v>
      </c>
      <c r="AX35" s="4">
        <v>1</v>
      </c>
      <c r="AY35" s="8">
        <v>59.99</v>
      </c>
      <c r="AZ35" s="7">
        <v>1</v>
      </c>
      <c r="BA35" s="7">
        <v>0.0938</v>
      </c>
      <c r="BB35" s="7">
        <v>1</v>
      </c>
      <c r="BC35" s="4">
        <v>3</v>
      </c>
      <c r="BD35" s="8">
        <v>106.88</v>
      </c>
      <c r="BE35" s="4">
        <v>20</v>
      </c>
      <c r="BF35" s="8">
        <v>502.75</v>
      </c>
      <c r="BG35" s="7">
        <v>-0.85</v>
      </c>
      <c r="BH35" s="7">
        <v>-0.7874</v>
      </c>
      <c r="BI35" s="7">
        <v>0.614</v>
      </c>
      <c r="BJ35" s="4">
        <v>2</v>
      </c>
      <c r="BK35" s="8">
        <v>65.62</v>
      </c>
      <c r="BL35" s="2" t="s">
        <v>366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406</v>
      </c>
      <c r="BX35" s="2" t="s">
        <v>448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150</v>
      </c>
      <c r="CK35" s="2" t="s">
        <v>179</v>
      </c>
      <c r="CL35" s="2" t="s">
        <v>160</v>
      </c>
      <c r="CM35" s="2" t="s">
        <v>160</v>
      </c>
      <c r="CN35" s="2" t="s">
        <v>150</v>
      </c>
      <c r="CO35" s="4"/>
      <c r="CP35" s="8"/>
      <c r="CQ35" s="4">
        <v>1</v>
      </c>
      <c r="CR35" s="8">
        <v>59.99</v>
      </c>
      <c r="CS35" s="7">
        <v>-1</v>
      </c>
      <c r="CT35" s="7">
        <v>-1</v>
      </c>
      <c r="CU35" s="2" t="s">
        <v>157</v>
      </c>
      <c r="CV35" s="2" t="s">
        <v>147</v>
      </c>
      <c r="CW35" s="2" t="s">
        <v>154</v>
      </c>
      <c r="CX35" s="2" t="s">
        <v>449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164</v>
      </c>
      <c r="DK35" s="2" t="s">
        <v>276</v>
      </c>
      <c r="DL35" s="2" t="s">
        <v>160</v>
      </c>
      <c r="DM35" s="2" t="s">
        <v>160</v>
      </c>
      <c r="DN35" s="2" t="s">
        <v>150</v>
      </c>
      <c r="DO35" s="4">
        <v>2</v>
      </c>
      <c r="DP35" s="8">
        <v>65.62</v>
      </c>
      <c r="DQ35" s="4"/>
      <c r="DR35" s="8"/>
      <c r="DS35" s="7"/>
      <c r="DT35" s="7"/>
      <c r="DU35" s="2" t="s">
        <v>157</v>
      </c>
      <c r="DV35" s="2" t="s">
        <v>147</v>
      </c>
      <c r="DW35" s="2" t="s">
        <v>178</v>
      </c>
      <c r="DX35" s="2" t="s">
        <v>360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150</v>
      </c>
      <c r="EI35" s="2" t="s">
        <v>150</v>
      </c>
      <c r="EJ35" s="2" t="s">
        <v>150</v>
      </c>
      <c r="EK35" s="2" t="s">
        <v>150</v>
      </c>
      <c r="EL35" s="2" t="s">
        <v>150</v>
      </c>
      <c r="EM35" s="2" t="s">
        <v>150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201</v>
      </c>
      <c r="EX35" s="2" t="s">
        <v>150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154</v>
      </c>
      <c r="FK35" s="2" t="s">
        <v>450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147</v>
      </c>
      <c r="FW35" s="2" t="s">
        <v>451</v>
      </c>
      <c r="FX35" s="2" t="s">
        <v>326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157</v>
      </c>
      <c r="GI35" s="2" t="s">
        <v>250</v>
      </c>
      <c r="GJ35" s="2" t="s">
        <v>200</v>
      </c>
      <c r="GK35" s="2" t="s">
        <v>452</v>
      </c>
      <c r="GL35" s="2" t="s">
        <v>160</v>
      </c>
      <c r="GM35" s="2" t="s">
        <v>160</v>
      </c>
      <c r="GN35" s="2" t="s">
        <v>150</v>
      </c>
      <c r="GO35" s="4"/>
      <c r="GP35" s="8"/>
      <c r="GQ35" s="4"/>
      <c r="GR35" s="8"/>
      <c r="GS35" s="7"/>
      <c r="GT35" s="7"/>
      <c r="GU35" s="2" t="s">
        <v>157</v>
      </c>
      <c r="GV35" s="2" t="s">
        <v>147</v>
      </c>
      <c r="GW35" s="2" t="s">
        <v>411</v>
      </c>
      <c r="GX35" s="2" t="s">
        <v>453</v>
      </c>
      <c r="GY35" s="2" t="s">
        <v>160</v>
      </c>
      <c r="GZ35" s="2" t="s">
        <v>160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177</v>
      </c>
      <c r="KW35" s="2" t="s">
        <v>413</v>
      </c>
      <c r="KX35" s="2" t="s">
        <v>454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84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455</v>
      </c>
      <c r="B36" s="2" t="s">
        <v>139</v>
      </c>
      <c r="C36" s="2" t="s">
        <v>140</v>
      </c>
      <c r="D36" s="2" t="s">
        <v>443</v>
      </c>
      <c r="E36" s="2" t="s">
        <v>444</v>
      </c>
      <c r="F36" s="2" t="s">
        <v>445</v>
      </c>
      <c r="G36" s="2" t="s">
        <v>445</v>
      </c>
      <c r="H36" s="2" t="s">
        <v>445</v>
      </c>
      <c r="I36" s="2" t="s">
        <v>446</v>
      </c>
      <c r="J36" s="2" t="s">
        <v>447</v>
      </c>
      <c r="K36" s="2" t="s">
        <v>402</v>
      </c>
      <c r="L36" s="3">
        <v>34.73</v>
      </c>
      <c r="M36" s="3">
        <v>36.47</v>
      </c>
      <c r="N36" s="3">
        <v>114.99</v>
      </c>
      <c r="O36" s="2" t="s">
        <v>147</v>
      </c>
      <c r="P36" s="2" t="s">
        <v>194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403</v>
      </c>
      <c r="V36" s="2" t="s">
        <v>270</v>
      </c>
      <c r="W36" s="2" t="s">
        <v>153</v>
      </c>
      <c r="X36" s="2" t="s">
        <v>150</v>
      </c>
      <c r="Y36" s="2" t="s">
        <v>223</v>
      </c>
      <c r="Z36" s="4">
        <v>28</v>
      </c>
      <c r="AA36" s="4">
        <f>=ROUNDDOWN(14.7368421052632,0)</f>
      </c>
      <c r="AB36" s="5">
        <v>1.9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41.26</v>
      </c>
      <c r="AR36" s="4">
        <v>4</v>
      </c>
      <c r="AS36" s="8">
        <v>187.76</v>
      </c>
      <c r="AT36" s="7">
        <v>-0.75</v>
      </c>
      <c r="AU36" s="7">
        <v>-0.7803</v>
      </c>
      <c r="AV36" s="4">
        <v>1</v>
      </c>
      <c r="AW36" s="8">
        <v>41.26</v>
      </c>
      <c r="AX36" s="4">
        <v>4</v>
      </c>
      <c r="AY36" s="8">
        <v>187.76</v>
      </c>
      <c r="AZ36" s="7">
        <v>-0.75</v>
      </c>
      <c r="BA36" s="7">
        <v>-0.7803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0.386</v>
      </c>
      <c r="BJ36" s="4">
        <v>1</v>
      </c>
      <c r="BK36" s="8">
        <v>41.26</v>
      </c>
      <c r="BL36" s="2" t="s">
        <v>456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147</v>
      </c>
      <c r="BW36" s="2" t="s">
        <v>406</v>
      </c>
      <c r="BX36" s="2" t="s">
        <v>457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150</v>
      </c>
      <c r="CK36" s="2" t="s">
        <v>458</v>
      </c>
      <c r="CL36" s="2" t="s">
        <v>160</v>
      </c>
      <c r="CM36" s="2" t="s">
        <v>160</v>
      </c>
      <c r="CN36" s="2" t="s">
        <v>150</v>
      </c>
      <c r="CO36" s="4"/>
      <c r="CP36" s="8"/>
      <c r="CQ36" s="4">
        <v>4</v>
      </c>
      <c r="CR36" s="8">
        <v>187.76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154</v>
      </c>
      <c r="CX36" s="2" t="s">
        <v>438</v>
      </c>
      <c r="CY36" s="2" t="s">
        <v>160</v>
      </c>
      <c r="CZ36" s="2" t="s">
        <v>160</v>
      </c>
      <c r="DA36" s="2" t="s">
        <v>150</v>
      </c>
      <c r="DB36" s="4">
        <v>1</v>
      </c>
      <c r="DC36" s="8">
        <v>41.26</v>
      </c>
      <c r="DD36" s="4"/>
      <c r="DE36" s="8"/>
      <c r="DF36" s="7"/>
      <c r="DG36" s="7"/>
      <c r="DH36" s="2" t="s">
        <v>157</v>
      </c>
      <c r="DI36" s="2" t="s">
        <v>147</v>
      </c>
      <c r="DJ36" s="2" t="s">
        <v>164</v>
      </c>
      <c r="DK36" s="2" t="s">
        <v>459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178</v>
      </c>
      <c r="DX36" s="2" t="s">
        <v>460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150</v>
      </c>
      <c r="EI36" s="2" t="s">
        <v>150</v>
      </c>
      <c r="EJ36" s="2" t="s">
        <v>150</v>
      </c>
      <c r="EK36" s="2" t="s">
        <v>150</v>
      </c>
      <c r="EL36" s="2" t="s">
        <v>150</v>
      </c>
      <c r="EM36" s="2" t="s">
        <v>150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201</v>
      </c>
      <c r="EX36" s="2" t="s">
        <v>150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147</v>
      </c>
      <c r="FJ36" s="2" t="s">
        <v>154</v>
      </c>
      <c r="FK36" s="2" t="s">
        <v>461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451</v>
      </c>
      <c r="FX36" s="2" t="s">
        <v>462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157</v>
      </c>
      <c r="GI36" s="2" t="s">
        <v>147</v>
      </c>
      <c r="GJ36" s="2" t="s">
        <v>200</v>
      </c>
      <c r="GK36" s="2" t="s">
        <v>463</v>
      </c>
      <c r="GL36" s="2" t="s">
        <v>160</v>
      </c>
      <c r="GM36" s="2" t="s">
        <v>160</v>
      </c>
      <c r="GN36" s="2" t="s">
        <v>150</v>
      </c>
      <c r="GO36" s="4"/>
      <c r="GP36" s="8"/>
      <c r="GQ36" s="4"/>
      <c r="GR36" s="8"/>
      <c r="GS36" s="7"/>
      <c r="GT36" s="7"/>
      <c r="GU36" s="2" t="s">
        <v>157</v>
      </c>
      <c r="GV36" s="2" t="s">
        <v>147</v>
      </c>
      <c r="GW36" s="2" t="s">
        <v>411</v>
      </c>
      <c r="GX36" s="2" t="s">
        <v>464</v>
      </c>
      <c r="GY36" s="2" t="s">
        <v>160</v>
      </c>
      <c r="GZ36" s="2" t="s">
        <v>160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177</v>
      </c>
      <c r="KW36" s="2" t="s">
        <v>413</v>
      </c>
      <c r="KX36" s="2" t="s">
        <v>454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28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465</v>
      </c>
      <c r="B37" s="2" t="s">
        <v>139</v>
      </c>
      <c r="C37" s="2" t="s">
        <v>140</v>
      </c>
      <c r="D37" s="2" t="s">
        <v>443</v>
      </c>
      <c r="E37" s="2" t="s">
        <v>444</v>
      </c>
      <c r="F37" s="2" t="s">
        <v>445</v>
      </c>
      <c r="G37" s="2" t="s">
        <v>445</v>
      </c>
      <c r="H37" s="2" t="s">
        <v>445</v>
      </c>
      <c r="I37" s="2" t="s">
        <v>446</v>
      </c>
      <c r="J37" s="2" t="s">
        <v>447</v>
      </c>
      <c r="K37" s="2" t="s">
        <v>146</v>
      </c>
      <c r="L37" s="3">
        <v>30.95</v>
      </c>
      <c r="M37" s="3">
        <v>32.5</v>
      </c>
      <c r="N37" s="3">
        <v>99.99</v>
      </c>
      <c r="O37" s="2" t="s">
        <v>374</v>
      </c>
      <c r="P37" s="2" t="s">
        <v>375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403</v>
      </c>
      <c r="V37" s="2" t="s">
        <v>270</v>
      </c>
      <c r="W37" s="2" t="s">
        <v>153</v>
      </c>
      <c r="X37" s="2" t="s">
        <v>150</v>
      </c>
      <c r="Y37" s="2" t="s">
        <v>162</v>
      </c>
      <c r="Z37" s="4"/>
      <c r="AA37" s="4">
        <f>=ROUNDDOWN({0},0)</f>
      </c>
      <c r="AB37" s="5">
        <v>2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13</v>
      </c>
      <c r="AS37" s="8">
        <v>172.62</v>
      </c>
      <c r="AT37" s="7">
        <v>-1</v>
      </c>
      <c r="AU37" s="7">
        <v>-1</v>
      </c>
      <c r="AV37" s="4"/>
      <c r="AW37" s="8"/>
      <c r="AX37" s="4">
        <v>13</v>
      </c>
      <c r="AY37" s="8">
        <v>172.62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466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250</v>
      </c>
      <c r="BW37" s="2" t="s">
        <v>406</v>
      </c>
      <c r="BX37" s="2" t="s">
        <v>307</v>
      </c>
      <c r="BY37" s="2" t="s">
        <v>160</v>
      </c>
      <c r="BZ37" s="2" t="s">
        <v>160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250</v>
      </c>
      <c r="CJ37" s="2" t="s">
        <v>150</v>
      </c>
      <c r="CK37" s="2" t="s">
        <v>295</v>
      </c>
      <c r="CL37" s="2" t="s">
        <v>160</v>
      </c>
      <c r="CM37" s="2" t="s">
        <v>160</v>
      </c>
      <c r="CN37" s="2" t="s">
        <v>150</v>
      </c>
      <c r="CO37" s="4"/>
      <c r="CP37" s="8"/>
      <c r="CQ37" s="4">
        <v>1</v>
      </c>
      <c r="CR37" s="8">
        <v>46.79</v>
      </c>
      <c r="CS37" s="7">
        <v>-1</v>
      </c>
      <c r="CT37" s="7">
        <v>-1</v>
      </c>
      <c r="CU37" s="2" t="s">
        <v>157</v>
      </c>
      <c r="CV37" s="2" t="s">
        <v>250</v>
      </c>
      <c r="CW37" s="2" t="s">
        <v>154</v>
      </c>
      <c r="CX37" s="2" t="s">
        <v>163</v>
      </c>
      <c r="CY37" s="2" t="s">
        <v>160</v>
      </c>
      <c r="CZ37" s="2" t="s">
        <v>160</v>
      </c>
      <c r="DA37" s="2" t="s">
        <v>150</v>
      </c>
      <c r="DB37" s="4"/>
      <c r="DC37" s="8"/>
      <c r="DD37" s="4">
        <v>1</v>
      </c>
      <c r="DE37" s="8">
        <v>36.4</v>
      </c>
      <c r="DF37" s="7">
        <v>-1</v>
      </c>
      <c r="DG37" s="7">
        <v>-1</v>
      </c>
      <c r="DH37" s="2" t="s">
        <v>157</v>
      </c>
      <c r="DI37" s="2" t="s">
        <v>250</v>
      </c>
      <c r="DJ37" s="2" t="s">
        <v>164</v>
      </c>
      <c r="DK37" s="2" t="s">
        <v>467</v>
      </c>
      <c r="DL37" s="2" t="s">
        <v>160</v>
      </c>
      <c r="DM37" s="2" t="s">
        <v>160</v>
      </c>
      <c r="DN37" s="2" t="s">
        <v>150</v>
      </c>
      <c r="DO37" s="4"/>
      <c r="DP37" s="8"/>
      <c r="DQ37" s="4">
        <v>11</v>
      </c>
      <c r="DR37" s="8">
        <v>89.43</v>
      </c>
      <c r="DS37" s="7">
        <v>-1</v>
      </c>
      <c r="DT37" s="7">
        <v>-1</v>
      </c>
      <c r="DU37" s="2" t="s">
        <v>157</v>
      </c>
      <c r="DV37" s="2" t="s">
        <v>250</v>
      </c>
      <c r="DW37" s="2" t="s">
        <v>178</v>
      </c>
      <c r="DX37" s="2" t="s">
        <v>409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150</v>
      </c>
      <c r="EI37" s="2" t="s">
        <v>150</v>
      </c>
      <c r="EJ37" s="2" t="s">
        <v>150</v>
      </c>
      <c r="EK37" s="2" t="s">
        <v>150</v>
      </c>
      <c r="EL37" s="2" t="s">
        <v>150</v>
      </c>
      <c r="EM37" s="2" t="s">
        <v>150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250</v>
      </c>
      <c r="EW37" s="2" t="s">
        <v>201</v>
      </c>
      <c r="EX37" s="2" t="s">
        <v>150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250</v>
      </c>
      <c r="FJ37" s="2" t="s">
        <v>154</v>
      </c>
      <c r="FK37" s="2" t="s">
        <v>202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250</v>
      </c>
      <c r="FW37" s="2" t="s">
        <v>451</v>
      </c>
      <c r="FX37" s="2" t="s">
        <v>280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157</v>
      </c>
      <c r="GI37" s="2" t="s">
        <v>250</v>
      </c>
      <c r="GJ37" s="2" t="s">
        <v>200</v>
      </c>
      <c r="GK37" s="2" t="s">
        <v>468</v>
      </c>
      <c r="GL37" s="2" t="s">
        <v>160</v>
      </c>
      <c r="GM37" s="2" t="s">
        <v>160</v>
      </c>
      <c r="GN37" s="2" t="s">
        <v>150</v>
      </c>
      <c r="GO37" s="4"/>
      <c r="GP37" s="8"/>
      <c r="GQ37" s="4"/>
      <c r="GR37" s="8"/>
      <c r="GS37" s="7"/>
      <c r="GT37" s="7"/>
      <c r="GU37" s="2" t="s">
        <v>157</v>
      </c>
      <c r="GV37" s="2" t="s">
        <v>250</v>
      </c>
      <c r="GW37" s="2" t="s">
        <v>411</v>
      </c>
      <c r="GX37" s="2" t="s">
        <v>150</v>
      </c>
      <c r="GY37" s="2" t="s">
        <v>160</v>
      </c>
      <c r="GZ37" s="2" t="s">
        <v>160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250</v>
      </c>
      <c r="KW37" s="2" t="s">
        <v>413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469</v>
      </c>
      <c r="B38" s="2" t="s">
        <v>139</v>
      </c>
      <c r="C38" s="2" t="s">
        <v>140</v>
      </c>
      <c r="D38" s="2" t="s">
        <v>443</v>
      </c>
      <c r="E38" s="2" t="s">
        <v>444</v>
      </c>
      <c r="F38" s="2" t="s">
        <v>445</v>
      </c>
      <c r="G38" s="2" t="s">
        <v>445</v>
      </c>
      <c r="H38" s="2" t="s">
        <v>445</v>
      </c>
      <c r="I38" s="2" t="s">
        <v>446</v>
      </c>
      <c r="J38" s="2" t="s">
        <v>447</v>
      </c>
      <c r="K38" s="2" t="s">
        <v>241</v>
      </c>
      <c r="L38" s="3">
        <v>34.73</v>
      </c>
      <c r="M38" s="3">
        <v>36.47</v>
      </c>
      <c r="N38" s="3">
        <v>114.99</v>
      </c>
      <c r="O38" s="2" t="s">
        <v>147</v>
      </c>
      <c r="P38" s="2" t="s">
        <v>356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403</v>
      </c>
      <c r="V38" s="2" t="s">
        <v>270</v>
      </c>
      <c r="W38" s="2" t="s">
        <v>153</v>
      </c>
      <c r="X38" s="2" t="s">
        <v>150</v>
      </c>
      <c r="Y38" s="2" t="s">
        <v>162</v>
      </c>
      <c r="Z38" s="4">
        <v>18</v>
      </c>
      <c r="AA38" s="4">
        <f>=ROUNDDOWN(6.66666666666667,0)</f>
      </c>
      <c r="AB38" s="5">
        <v>2.7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2</v>
      </c>
      <c r="AS38" s="8">
        <v>82.38</v>
      </c>
      <c r="AT38" s="7">
        <v>-1</v>
      </c>
      <c r="AU38" s="7">
        <v>-1</v>
      </c>
      <c r="AV38" s="4"/>
      <c r="AW38" s="8"/>
      <c r="AX38" s="4">
        <v>2</v>
      </c>
      <c r="AY38" s="8">
        <v>82.38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470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147</v>
      </c>
      <c r="BW38" s="2" t="s">
        <v>406</v>
      </c>
      <c r="BX38" s="2" t="s">
        <v>377</v>
      </c>
      <c r="BY38" s="2" t="s">
        <v>160</v>
      </c>
      <c r="BZ38" s="2" t="s">
        <v>160</v>
      </c>
      <c r="CA38" s="2" t="s">
        <v>150</v>
      </c>
      <c r="CB38" s="4"/>
      <c r="CC38" s="8"/>
      <c r="CD38" s="4">
        <v>1</v>
      </c>
      <c r="CE38" s="8">
        <v>35.59</v>
      </c>
      <c r="CF38" s="7">
        <v>-1</v>
      </c>
      <c r="CG38" s="7">
        <v>-1</v>
      </c>
      <c r="CH38" s="2" t="s">
        <v>157</v>
      </c>
      <c r="CI38" s="2" t="s">
        <v>147</v>
      </c>
      <c r="CJ38" s="2" t="s">
        <v>150</v>
      </c>
      <c r="CK38" s="2" t="s">
        <v>471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1</v>
      </c>
      <c r="CR38" s="8">
        <v>46.79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154</v>
      </c>
      <c r="CX38" s="2" t="s">
        <v>369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164</v>
      </c>
      <c r="DK38" s="2" t="s">
        <v>408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178</v>
      </c>
      <c r="DX38" s="2" t="s">
        <v>472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150</v>
      </c>
      <c r="EI38" s="2" t="s">
        <v>150</v>
      </c>
      <c r="EJ38" s="2" t="s">
        <v>150</v>
      </c>
      <c r="EK38" s="2" t="s">
        <v>150</v>
      </c>
      <c r="EL38" s="2" t="s">
        <v>150</v>
      </c>
      <c r="EM38" s="2" t="s">
        <v>150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201</v>
      </c>
      <c r="EX38" s="2" t="s">
        <v>150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154</v>
      </c>
      <c r="FK38" s="2" t="s">
        <v>473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451</v>
      </c>
      <c r="FX38" s="2" t="s">
        <v>474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157</v>
      </c>
      <c r="GI38" s="2" t="s">
        <v>147</v>
      </c>
      <c r="GJ38" s="2" t="s">
        <v>200</v>
      </c>
      <c r="GK38" s="2" t="s">
        <v>475</v>
      </c>
      <c r="GL38" s="2" t="s">
        <v>160</v>
      </c>
      <c r="GM38" s="2" t="s">
        <v>160</v>
      </c>
      <c r="GN38" s="2" t="s">
        <v>150</v>
      </c>
      <c r="GO38" s="4"/>
      <c r="GP38" s="8"/>
      <c r="GQ38" s="4"/>
      <c r="GR38" s="8"/>
      <c r="GS38" s="7"/>
      <c r="GT38" s="7"/>
      <c r="GU38" s="2" t="s">
        <v>157</v>
      </c>
      <c r="GV38" s="2" t="s">
        <v>147</v>
      </c>
      <c r="GW38" s="2" t="s">
        <v>411</v>
      </c>
      <c r="GX38" s="2" t="s">
        <v>264</v>
      </c>
      <c r="GY38" s="2" t="s">
        <v>160</v>
      </c>
      <c r="GZ38" s="2" t="s">
        <v>160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177</v>
      </c>
      <c r="KW38" s="2" t="s">
        <v>413</v>
      </c>
      <c r="KX38" s="2" t="s">
        <v>150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18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476</v>
      </c>
      <c r="B39" s="2" t="s">
        <v>139</v>
      </c>
      <c r="C39" s="2" t="s">
        <v>140</v>
      </c>
      <c r="D39" s="2" t="s">
        <v>443</v>
      </c>
      <c r="E39" s="2" t="s">
        <v>444</v>
      </c>
      <c r="F39" s="2" t="s">
        <v>477</v>
      </c>
      <c r="G39" s="2" t="s">
        <v>477</v>
      </c>
      <c r="H39" s="2" t="s">
        <v>477</v>
      </c>
      <c r="I39" s="2" t="s">
        <v>478</v>
      </c>
      <c r="J39" s="2" t="s">
        <v>479</v>
      </c>
      <c r="K39" s="2" t="s">
        <v>241</v>
      </c>
      <c r="L39" s="3">
        <v>37.83</v>
      </c>
      <c r="M39" s="3">
        <v>39.72</v>
      </c>
      <c r="N39" s="3">
        <v>124.99</v>
      </c>
      <c r="O39" s="2" t="s">
        <v>147</v>
      </c>
      <c r="P39" s="2" t="s">
        <v>356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403</v>
      </c>
      <c r="V39" s="2" t="s">
        <v>480</v>
      </c>
      <c r="W39" s="2" t="s">
        <v>153</v>
      </c>
      <c r="X39" s="2" t="s">
        <v>150</v>
      </c>
      <c r="Y39" s="2" t="s">
        <v>162</v>
      </c>
      <c r="Z39" s="4">
        <v>81</v>
      </c>
      <c r="AA39" s="4">
        <f>=ROUNDDOWN(31.1538461538462,0)</f>
      </c>
      <c r="AB39" s="5">
        <v>2.6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2</v>
      </c>
      <c r="AQ39" s="8">
        <v>89.82</v>
      </c>
      <c r="AR39" s="4">
        <v>3</v>
      </c>
      <c r="AS39" s="8">
        <v>172.05</v>
      </c>
      <c r="AT39" s="7">
        <v>-0.3333</v>
      </c>
      <c r="AU39" s="7">
        <v>-0.4779</v>
      </c>
      <c r="AV39" s="4">
        <v>2</v>
      </c>
      <c r="AW39" s="8">
        <v>89.82</v>
      </c>
      <c r="AX39" s="4">
        <v>3</v>
      </c>
      <c r="AY39" s="8">
        <v>172.05</v>
      </c>
      <c r="AZ39" s="7">
        <v>-0.3333</v>
      </c>
      <c r="BA39" s="7">
        <v>-0.4779</v>
      </c>
      <c r="BB39" s="7">
        <v>1</v>
      </c>
      <c r="BC39" s="4">
        <v>2</v>
      </c>
      <c r="BD39" s="8">
        <v>89.82</v>
      </c>
      <c r="BE39" s="4">
        <v>9</v>
      </c>
      <c r="BF39" s="8">
        <v>433.67</v>
      </c>
      <c r="BG39" s="7">
        <v>-0.7778</v>
      </c>
      <c r="BH39" s="7">
        <v>-0.7929</v>
      </c>
      <c r="BI39" s="7">
        <v>1</v>
      </c>
      <c r="BJ39" s="4">
        <v>2</v>
      </c>
      <c r="BK39" s="8">
        <v>89.82</v>
      </c>
      <c r="BL39" s="2" t="s">
        <v>466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406</v>
      </c>
      <c r="BX39" s="2" t="s">
        <v>481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150</v>
      </c>
      <c r="CK39" s="2" t="s">
        <v>482</v>
      </c>
      <c r="CL39" s="2" t="s">
        <v>160</v>
      </c>
      <c r="CM39" s="2" t="s">
        <v>160</v>
      </c>
      <c r="CN39" s="2" t="s">
        <v>150</v>
      </c>
      <c r="CO39" s="4"/>
      <c r="CP39" s="8"/>
      <c r="CQ39" s="4">
        <v>1</v>
      </c>
      <c r="CR39" s="8">
        <v>90.99</v>
      </c>
      <c r="CS39" s="7">
        <v>-1</v>
      </c>
      <c r="CT39" s="7">
        <v>-1</v>
      </c>
      <c r="CU39" s="2" t="s">
        <v>157</v>
      </c>
      <c r="CV39" s="2" t="s">
        <v>147</v>
      </c>
      <c r="CW39" s="2" t="s">
        <v>361</v>
      </c>
      <c r="CX39" s="2" t="s">
        <v>216</v>
      </c>
      <c r="CY39" s="2" t="s">
        <v>160</v>
      </c>
      <c r="CZ39" s="2" t="s">
        <v>160</v>
      </c>
      <c r="DA39" s="2" t="s">
        <v>150</v>
      </c>
      <c r="DB39" s="4">
        <v>2</v>
      </c>
      <c r="DC39" s="8">
        <v>89.82</v>
      </c>
      <c r="DD39" s="4"/>
      <c r="DE39" s="8"/>
      <c r="DF39" s="7"/>
      <c r="DG39" s="7"/>
      <c r="DH39" s="2" t="s">
        <v>157</v>
      </c>
      <c r="DI39" s="2" t="s">
        <v>147</v>
      </c>
      <c r="DJ39" s="2" t="s">
        <v>164</v>
      </c>
      <c r="DK39" s="2" t="s">
        <v>483</v>
      </c>
      <c r="DL39" s="2" t="s">
        <v>160</v>
      </c>
      <c r="DM39" s="2" t="s">
        <v>160</v>
      </c>
      <c r="DN39" s="2" t="s">
        <v>150</v>
      </c>
      <c r="DO39" s="4"/>
      <c r="DP39" s="8"/>
      <c r="DQ39" s="4">
        <v>2</v>
      </c>
      <c r="DR39" s="8">
        <v>81.06</v>
      </c>
      <c r="DS39" s="7">
        <v>-1</v>
      </c>
      <c r="DT39" s="7">
        <v>-1</v>
      </c>
      <c r="DU39" s="2" t="s">
        <v>157</v>
      </c>
      <c r="DV39" s="2" t="s">
        <v>147</v>
      </c>
      <c r="DW39" s="2" t="s">
        <v>166</v>
      </c>
      <c r="DX39" s="2" t="s">
        <v>484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150</v>
      </c>
      <c r="EI39" s="2" t="s">
        <v>150</v>
      </c>
      <c r="EJ39" s="2" t="s">
        <v>150</v>
      </c>
      <c r="EK39" s="2" t="s">
        <v>150</v>
      </c>
      <c r="EL39" s="2" t="s">
        <v>150</v>
      </c>
      <c r="EM39" s="2" t="s">
        <v>150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201</v>
      </c>
      <c r="EX39" s="2" t="s">
        <v>150</v>
      </c>
      <c r="EY39" s="2" t="s">
        <v>160</v>
      </c>
      <c r="EZ39" s="2" t="s">
        <v>160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147</v>
      </c>
      <c r="FJ39" s="2" t="s">
        <v>162</v>
      </c>
      <c r="FK39" s="2" t="s">
        <v>214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147</v>
      </c>
      <c r="FW39" s="2" t="s">
        <v>451</v>
      </c>
      <c r="FX39" s="2" t="s">
        <v>389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157</v>
      </c>
      <c r="GI39" s="2" t="s">
        <v>250</v>
      </c>
      <c r="GJ39" s="2" t="s">
        <v>200</v>
      </c>
      <c r="GK39" s="2" t="s">
        <v>150</v>
      </c>
      <c r="GL39" s="2" t="s">
        <v>160</v>
      </c>
      <c r="GM39" s="2" t="s">
        <v>160</v>
      </c>
      <c r="GN39" s="2" t="s">
        <v>150</v>
      </c>
      <c r="GO39" s="4"/>
      <c r="GP39" s="8"/>
      <c r="GQ39" s="4"/>
      <c r="GR39" s="8"/>
      <c r="GS39" s="7"/>
      <c r="GT39" s="7"/>
      <c r="GU39" s="2" t="s">
        <v>157</v>
      </c>
      <c r="GV39" s="2" t="s">
        <v>147</v>
      </c>
      <c r="GW39" s="2" t="s">
        <v>411</v>
      </c>
      <c r="GX39" s="2" t="s">
        <v>485</v>
      </c>
      <c r="GY39" s="2" t="s">
        <v>160</v>
      </c>
      <c r="GZ39" s="2" t="s">
        <v>160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177</v>
      </c>
      <c r="KW39" s="2" t="s">
        <v>413</v>
      </c>
      <c r="KX39" s="2" t="s">
        <v>486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>
        <v>81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443</v>
      </c>
      <c r="E40" s="2" t="s">
        <v>444</v>
      </c>
      <c r="F40" s="2" t="s">
        <v>477</v>
      </c>
      <c r="G40" s="2" t="s">
        <v>477</v>
      </c>
      <c r="H40" s="2" t="s">
        <v>477</v>
      </c>
      <c r="I40" s="2" t="s">
        <v>478</v>
      </c>
      <c r="J40" s="2" t="s">
        <v>479</v>
      </c>
      <c r="K40" s="2" t="s">
        <v>146</v>
      </c>
      <c r="L40" s="3">
        <v>34.04</v>
      </c>
      <c r="M40" s="3">
        <v>35.74</v>
      </c>
      <c r="N40" s="3">
        <v>109.99</v>
      </c>
      <c r="O40" s="2" t="s">
        <v>420</v>
      </c>
      <c r="P40" s="2" t="s">
        <v>356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403</v>
      </c>
      <c r="V40" s="2" t="s">
        <v>480</v>
      </c>
      <c r="W40" s="2" t="s">
        <v>153</v>
      </c>
      <c r="X40" s="2" t="s">
        <v>150</v>
      </c>
      <c r="Y40" s="2" t="s">
        <v>162</v>
      </c>
      <c r="Z40" s="4"/>
      <c r="AA40" s="4">
        <f>=ROUNDDOWN({0},0)</f>
      </c>
      <c r="AB40" s="5">
        <v>2</v>
      </c>
      <c r="AC40" s="2" t="s">
        <v>150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2</v>
      </c>
      <c r="AS40" s="8">
        <v>35</v>
      </c>
      <c r="AT40" s="7">
        <v>-1</v>
      </c>
      <c r="AU40" s="7">
        <v>-1</v>
      </c>
      <c r="AV40" s="4"/>
      <c r="AW40" s="8"/>
      <c r="AX40" s="4">
        <v>2</v>
      </c>
      <c r="AY40" s="8">
        <v>35</v>
      </c>
      <c r="AZ40" s="7">
        <v>-1</v>
      </c>
      <c r="BA40" s="7">
        <v>-1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250</v>
      </c>
      <c r="BW40" s="2" t="s">
        <v>406</v>
      </c>
      <c r="BX40" s="2" t="s">
        <v>488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250</v>
      </c>
      <c r="CJ40" s="2" t="s">
        <v>150</v>
      </c>
      <c r="CK40" s="2" t="s">
        <v>325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250</v>
      </c>
      <c r="CW40" s="2" t="s">
        <v>162</v>
      </c>
      <c r="CX40" s="2" t="s">
        <v>489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250</v>
      </c>
      <c r="DJ40" s="2" t="s">
        <v>164</v>
      </c>
      <c r="DK40" s="2" t="s">
        <v>408</v>
      </c>
      <c r="DL40" s="2" t="s">
        <v>160</v>
      </c>
      <c r="DM40" s="2" t="s">
        <v>160</v>
      </c>
      <c r="DN40" s="2" t="s">
        <v>150</v>
      </c>
      <c r="DO40" s="4"/>
      <c r="DP40" s="8"/>
      <c r="DQ40" s="4">
        <v>2</v>
      </c>
      <c r="DR40" s="8">
        <v>35</v>
      </c>
      <c r="DS40" s="7">
        <v>-1</v>
      </c>
      <c r="DT40" s="7">
        <v>-1</v>
      </c>
      <c r="DU40" s="2" t="s">
        <v>157</v>
      </c>
      <c r="DV40" s="2" t="s">
        <v>250</v>
      </c>
      <c r="DW40" s="2" t="s">
        <v>166</v>
      </c>
      <c r="DX40" s="2" t="s">
        <v>426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150</v>
      </c>
      <c r="EI40" s="2" t="s">
        <v>150</v>
      </c>
      <c r="EJ40" s="2" t="s">
        <v>150</v>
      </c>
      <c r="EK40" s="2" t="s">
        <v>150</v>
      </c>
      <c r="EL40" s="2" t="s">
        <v>150</v>
      </c>
      <c r="EM40" s="2" t="s">
        <v>150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250</v>
      </c>
      <c r="EW40" s="2" t="s">
        <v>201</v>
      </c>
      <c r="EX40" s="2" t="s">
        <v>150</v>
      </c>
      <c r="EY40" s="2" t="s">
        <v>160</v>
      </c>
      <c r="EZ40" s="2" t="s">
        <v>160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250</v>
      </c>
      <c r="FJ40" s="2" t="s">
        <v>154</v>
      </c>
      <c r="FK40" s="2" t="s">
        <v>490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250</v>
      </c>
      <c r="FW40" s="2" t="s">
        <v>451</v>
      </c>
      <c r="FX40" s="2" t="s">
        <v>309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157</v>
      </c>
      <c r="GI40" s="2" t="s">
        <v>250</v>
      </c>
      <c r="GJ40" s="2" t="s">
        <v>200</v>
      </c>
      <c r="GK40" s="2" t="s">
        <v>468</v>
      </c>
      <c r="GL40" s="2" t="s">
        <v>160</v>
      </c>
      <c r="GM40" s="2" t="s">
        <v>160</v>
      </c>
      <c r="GN40" s="2" t="s">
        <v>150</v>
      </c>
      <c r="GO40" s="4"/>
      <c r="GP40" s="8"/>
      <c r="GQ40" s="4"/>
      <c r="GR40" s="8"/>
      <c r="GS40" s="7"/>
      <c r="GT40" s="7"/>
      <c r="GU40" s="2" t="s">
        <v>157</v>
      </c>
      <c r="GV40" s="2" t="s">
        <v>250</v>
      </c>
      <c r="GW40" s="2" t="s">
        <v>411</v>
      </c>
      <c r="GX40" s="2" t="s">
        <v>150</v>
      </c>
      <c r="GY40" s="2" t="s">
        <v>160</v>
      </c>
      <c r="GZ40" s="2" t="s">
        <v>160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250</v>
      </c>
      <c r="KW40" s="2" t="s">
        <v>413</v>
      </c>
      <c r="KX40" s="2" t="s">
        <v>395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491</v>
      </c>
      <c r="B41" s="2" t="s">
        <v>139</v>
      </c>
      <c r="C41" s="2" t="s">
        <v>140</v>
      </c>
      <c r="D41" s="2" t="s">
        <v>443</v>
      </c>
      <c r="E41" s="2" t="s">
        <v>444</v>
      </c>
      <c r="F41" s="2" t="s">
        <v>477</v>
      </c>
      <c r="G41" s="2" t="s">
        <v>477</v>
      </c>
      <c r="H41" s="2" t="s">
        <v>477</v>
      </c>
      <c r="I41" s="2" t="s">
        <v>478</v>
      </c>
      <c r="J41" s="2" t="s">
        <v>479</v>
      </c>
      <c r="K41" s="2" t="s">
        <v>402</v>
      </c>
      <c r="L41" s="3">
        <v>37.83</v>
      </c>
      <c r="M41" s="3">
        <v>39.72</v>
      </c>
      <c r="N41" s="3">
        <v>124.99</v>
      </c>
      <c r="O41" s="2" t="s">
        <v>147</v>
      </c>
      <c r="P41" s="2" t="s">
        <v>194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403</v>
      </c>
      <c r="V41" s="2" t="s">
        <v>480</v>
      </c>
      <c r="W41" s="2" t="s">
        <v>153</v>
      </c>
      <c r="X41" s="2" t="s">
        <v>150</v>
      </c>
      <c r="Y41" s="2" t="s">
        <v>162</v>
      </c>
      <c r="Z41" s="4"/>
      <c r="AA41" s="4">
        <f>=ROUNDDOWN({0},0)</f>
      </c>
      <c r="AB41" s="5">
        <v>5.8</v>
      </c>
      <c r="AC41" s="2" t="s">
        <v>150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406</v>
      </c>
      <c r="BX41" s="2" t="s">
        <v>481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150</v>
      </c>
      <c r="CK41" s="2" t="s">
        <v>492</v>
      </c>
      <c r="CL41" s="2" t="s">
        <v>160</v>
      </c>
      <c r="CM41" s="2" t="s">
        <v>160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154</v>
      </c>
      <c r="CX41" s="2" t="s">
        <v>438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164</v>
      </c>
      <c r="DK41" s="2" t="s">
        <v>276</v>
      </c>
      <c r="DL41" s="2" t="s">
        <v>160</v>
      </c>
      <c r="DM41" s="2" t="s">
        <v>160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166</v>
      </c>
      <c r="DX41" s="2" t="s">
        <v>389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150</v>
      </c>
      <c r="EI41" s="2" t="s">
        <v>150</v>
      </c>
      <c r="EJ41" s="2" t="s">
        <v>150</v>
      </c>
      <c r="EK41" s="2" t="s">
        <v>150</v>
      </c>
      <c r="EL41" s="2" t="s">
        <v>150</v>
      </c>
      <c r="EM41" s="2" t="s">
        <v>150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201</v>
      </c>
      <c r="EX41" s="2" t="s">
        <v>150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154</v>
      </c>
      <c r="FK41" s="2" t="s">
        <v>214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147</v>
      </c>
      <c r="FW41" s="2" t="s">
        <v>451</v>
      </c>
      <c r="FX41" s="2" t="s">
        <v>280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157</v>
      </c>
      <c r="GI41" s="2" t="s">
        <v>250</v>
      </c>
      <c r="GJ41" s="2" t="s">
        <v>200</v>
      </c>
      <c r="GK41" s="2" t="s">
        <v>493</v>
      </c>
      <c r="GL41" s="2" t="s">
        <v>160</v>
      </c>
      <c r="GM41" s="2" t="s">
        <v>160</v>
      </c>
      <c r="GN41" s="2" t="s">
        <v>150</v>
      </c>
      <c r="GO41" s="4"/>
      <c r="GP41" s="8"/>
      <c r="GQ41" s="4"/>
      <c r="GR41" s="8"/>
      <c r="GS41" s="7"/>
      <c r="GT41" s="7"/>
      <c r="GU41" s="2" t="s">
        <v>157</v>
      </c>
      <c r="GV41" s="2" t="s">
        <v>147</v>
      </c>
      <c r="GW41" s="2" t="s">
        <v>411</v>
      </c>
      <c r="GX41" s="2" t="s">
        <v>264</v>
      </c>
      <c r="GY41" s="2" t="s">
        <v>160</v>
      </c>
      <c r="GZ41" s="2" t="s">
        <v>160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177</v>
      </c>
      <c r="KW41" s="2" t="s">
        <v>413</v>
      </c>
      <c r="KX41" s="2" t="s">
        <v>454</v>
      </c>
      <c r="KY41" s="2" t="s">
        <v>160</v>
      </c>
      <c r="KZ41" s="2" t="s">
        <v>160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494</v>
      </c>
      <c r="B42" s="2" t="s">
        <v>139</v>
      </c>
      <c r="C42" s="2" t="s">
        <v>140</v>
      </c>
      <c r="D42" s="2" t="s">
        <v>443</v>
      </c>
      <c r="E42" s="2" t="s">
        <v>444</v>
      </c>
      <c r="F42" s="2" t="s">
        <v>477</v>
      </c>
      <c r="G42" s="2" t="s">
        <v>477</v>
      </c>
      <c r="H42" s="2" t="s">
        <v>477</v>
      </c>
      <c r="I42" s="2" t="s">
        <v>478</v>
      </c>
      <c r="J42" s="2" t="s">
        <v>479</v>
      </c>
      <c r="K42" s="2" t="s">
        <v>436</v>
      </c>
      <c r="L42" s="3">
        <v>37.83</v>
      </c>
      <c r="M42" s="3">
        <v>39.72</v>
      </c>
      <c r="N42" s="3">
        <v>124.99</v>
      </c>
      <c r="O42" s="2" t="s">
        <v>355</v>
      </c>
      <c r="P42" s="2" t="s">
        <v>356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403</v>
      </c>
      <c r="V42" s="2" t="s">
        <v>480</v>
      </c>
      <c r="W42" s="2" t="s">
        <v>153</v>
      </c>
      <c r="X42" s="2" t="s">
        <v>150</v>
      </c>
      <c r="Y42" s="2" t="s">
        <v>162</v>
      </c>
      <c r="Z42" s="4"/>
      <c r="AA42" s="4">
        <f>=ROUNDDOWN({0},0)</f>
      </c>
      <c r="AB42" s="5">
        <v>1.1</v>
      </c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4</v>
      </c>
      <c r="AS42" s="8">
        <v>226.62</v>
      </c>
      <c r="AT42" s="7">
        <v>-1</v>
      </c>
      <c r="AU42" s="7">
        <v>-1</v>
      </c>
      <c r="AV42" s="4"/>
      <c r="AW42" s="8"/>
      <c r="AX42" s="4">
        <v>4</v>
      </c>
      <c r="AY42" s="8">
        <v>226.62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470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250</v>
      </c>
      <c r="BW42" s="2" t="s">
        <v>406</v>
      </c>
      <c r="BX42" s="2" t="s">
        <v>377</v>
      </c>
      <c r="BY42" s="2" t="s">
        <v>160</v>
      </c>
      <c r="BZ42" s="2" t="s">
        <v>160</v>
      </c>
      <c r="CA42" s="2" t="s">
        <v>150</v>
      </c>
      <c r="CB42" s="4"/>
      <c r="CC42" s="8"/>
      <c r="CD42" s="4">
        <v>2</v>
      </c>
      <c r="CE42" s="8">
        <v>78.3</v>
      </c>
      <c r="CF42" s="7">
        <v>-1</v>
      </c>
      <c r="CG42" s="7">
        <v>-1</v>
      </c>
      <c r="CH42" s="2" t="s">
        <v>157</v>
      </c>
      <c r="CI42" s="2" t="s">
        <v>250</v>
      </c>
      <c r="CJ42" s="2" t="s">
        <v>150</v>
      </c>
      <c r="CK42" s="2" t="s">
        <v>495</v>
      </c>
      <c r="CL42" s="2" t="s">
        <v>160</v>
      </c>
      <c r="CM42" s="2" t="s">
        <v>160</v>
      </c>
      <c r="CN42" s="2" t="s">
        <v>150</v>
      </c>
      <c r="CO42" s="4"/>
      <c r="CP42" s="8"/>
      <c r="CQ42" s="4">
        <v>2</v>
      </c>
      <c r="CR42" s="8">
        <v>148.32</v>
      </c>
      <c r="CS42" s="7">
        <v>-1</v>
      </c>
      <c r="CT42" s="7">
        <v>-1</v>
      </c>
      <c r="CU42" s="2" t="s">
        <v>157</v>
      </c>
      <c r="CV42" s="2" t="s">
        <v>250</v>
      </c>
      <c r="CW42" s="2" t="s">
        <v>162</v>
      </c>
      <c r="CX42" s="2" t="s">
        <v>380</v>
      </c>
      <c r="CY42" s="2" t="s">
        <v>160</v>
      </c>
      <c r="CZ42" s="2" t="s">
        <v>160</v>
      </c>
      <c r="DA42" s="2" t="s">
        <v>150</v>
      </c>
      <c r="DB42" s="4"/>
      <c r="DC42" s="8"/>
      <c r="DD42" s="4"/>
      <c r="DE42" s="8"/>
      <c r="DF42" s="7"/>
      <c r="DG42" s="7"/>
      <c r="DH42" s="2" t="s">
        <v>157</v>
      </c>
      <c r="DI42" s="2" t="s">
        <v>250</v>
      </c>
      <c r="DJ42" s="2" t="s">
        <v>164</v>
      </c>
      <c r="DK42" s="2" t="s">
        <v>496</v>
      </c>
      <c r="DL42" s="2" t="s">
        <v>160</v>
      </c>
      <c r="DM42" s="2" t="s">
        <v>160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250</v>
      </c>
      <c r="DW42" s="2" t="s">
        <v>166</v>
      </c>
      <c r="DX42" s="2" t="s">
        <v>497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150</v>
      </c>
      <c r="EI42" s="2" t="s">
        <v>150</v>
      </c>
      <c r="EJ42" s="2" t="s">
        <v>150</v>
      </c>
      <c r="EK42" s="2" t="s">
        <v>150</v>
      </c>
      <c r="EL42" s="2" t="s">
        <v>150</v>
      </c>
      <c r="EM42" s="2" t="s">
        <v>150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250</v>
      </c>
      <c r="EW42" s="2" t="s">
        <v>201</v>
      </c>
      <c r="EX42" s="2" t="s">
        <v>150</v>
      </c>
      <c r="EY42" s="2" t="s">
        <v>160</v>
      </c>
      <c r="EZ42" s="2" t="s">
        <v>160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250</v>
      </c>
      <c r="FJ42" s="2" t="s">
        <v>154</v>
      </c>
      <c r="FK42" s="2" t="s">
        <v>162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250</v>
      </c>
      <c r="FW42" s="2" t="s">
        <v>451</v>
      </c>
      <c r="FX42" s="2" t="s">
        <v>498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157</v>
      </c>
      <c r="GI42" s="2" t="s">
        <v>250</v>
      </c>
      <c r="GJ42" s="2" t="s">
        <v>200</v>
      </c>
      <c r="GK42" s="2" t="s">
        <v>258</v>
      </c>
      <c r="GL42" s="2" t="s">
        <v>160</v>
      </c>
      <c r="GM42" s="2" t="s">
        <v>160</v>
      </c>
      <c r="GN42" s="2" t="s">
        <v>150</v>
      </c>
      <c r="GO42" s="4"/>
      <c r="GP42" s="8"/>
      <c r="GQ42" s="4"/>
      <c r="GR42" s="8"/>
      <c r="GS42" s="7"/>
      <c r="GT42" s="7"/>
      <c r="GU42" s="2" t="s">
        <v>157</v>
      </c>
      <c r="GV42" s="2" t="s">
        <v>250</v>
      </c>
      <c r="GW42" s="2" t="s">
        <v>411</v>
      </c>
      <c r="GX42" s="2" t="s">
        <v>150</v>
      </c>
      <c r="GY42" s="2" t="s">
        <v>160</v>
      </c>
      <c r="GZ42" s="2" t="s">
        <v>160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250</v>
      </c>
      <c r="KW42" s="2" t="s">
        <v>413</v>
      </c>
      <c r="KX42" s="2" t="s">
        <v>454</v>
      </c>
      <c r="KY42" s="2" t="s">
        <v>160</v>
      </c>
      <c r="KZ42" s="2" t="s">
        <v>160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499</v>
      </c>
      <c r="B43" s="2" t="s">
        <v>139</v>
      </c>
      <c r="C43" s="2" t="s">
        <v>140</v>
      </c>
      <c r="D43" s="2" t="s">
        <v>443</v>
      </c>
      <c r="E43" s="2" t="s">
        <v>444</v>
      </c>
      <c r="F43" s="2" t="s">
        <v>500</v>
      </c>
      <c r="G43" s="2" t="s">
        <v>500</v>
      </c>
      <c r="H43" s="2" t="s">
        <v>500</v>
      </c>
      <c r="I43" s="2" t="s">
        <v>478</v>
      </c>
      <c r="J43" s="2" t="s">
        <v>501</v>
      </c>
      <c r="K43" s="2" t="s">
        <v>402</v>
      </c>
      <c r="L43" s="3">
        <v>27.69</v>
      </c>
      <c r="M43" s="3">
        <v>29.07</v>
      </c>
      <c r="N43" s="3">
        <v>84.99</v>
      </c>
      <c r="O43" s="2" t="s">
        <v>147</v>
      </c>
      <c r="P43" s="2" t="s">
        <v>194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403</v>
      </c>
      <c r="V43" s="2" t="s">
        <v>270</v>
      </c>
      <c r="W43" s="2" t="s">
        <v>153</v>
      </c>
      <c r="X43" s="2" t="s">
        <v>150</v>
      </c>
      <c r="Y43" s="2" t="s">
        <v>162</v>
      </c>
      <c r="Z43" s="4">
        <v>63</v>
      </c>
      <c r="AA43" s="4">
        <f>=ROUNDDOWN(15.3658536585366,0)</f>
      </c>
      <c r="AB43" s="5">
        <v>4.1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</v>
      </c>
      <c r="AQ43" s="8">
        <v>87.28</v>
      </c>
      <c r="AR43" s="4">
        <v>1</v>
      </c>
      <c r="AS43" s="8">
        <v>50.99</v>
      </c>
      <c r="AT43" s="7">
        <v>1</v>
      </c>
      <c r="AU43" s="7">
        <v>0.7117</v>
      </c>
      <c r="AV43" s="4">
        <v>2</v>
      </c>
      <c r="AW43" s="8">
        <v>87.28</v>
      </c>
      <c r="AX43" s="4">
        <v>1</v>
      </c>
      <c r="AY43" s="8">
        <v>50.99</v>
      </c>
      <c r="AZ43" s="7">
        <v>1</v>
      </c>
      <c r="BA43" s="7">
        <v>0.7117</v>
      </c>
      <c r="BB43" s="7">
        <v>1</v>
      </c>
      <c r="BC43" s="4">
        <v>2</v>
      </c>
      <c r="BD43" s="8">
        <v>87.28</v>
      </c>
      <c r="BE43" s="4">
        <v>2</v>
      </c>
      <c r="BF43" s="8">
        <v>104.02</v>
      </c>
      <c r="BG43" s="7" t="s">
        <v>150</v>
      </c>
      <c r="BH43" s="7">
        <v>-0.1609</v>
      </c>
      <c r="BI43" s="7">
        <v>1</v>
      </c>
      <c r="BJ43" s="4">
        <v>2</v>
      </c>
      <c r="BK43" s="8">
        <v>87.28</v>
      </c>
      <c r="BL43" s="2" t="s">
        <v>456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147</v>
      </c>
      <c r="BW43" s="2" t="s">
        <v>406</v>
      </c>
      <c r="BX43" s="2" t="s">
        <v>407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150</v>
      </c>
      <c r="CK43" s="2" t="s">
        <v>204</v>
      </c>
      <c r="CL43" s="2" t="s">
        <v>160</v>
      </c>
      <c r="CM43" s="2" t="s">
        <v>160</v>
      </c>
      <c r="CN43" s="2" t="s">
        <v>150</v>
      </c>
      <c r="CO43" s="4">
        <v>1</v>
      </c>
      <c r="CP43" s="8">
        <v>54.39</v>
      </c>
      <c r="CQ43" s="4">
        <v>1</v>
      </c>
      <c r="CR43" s="8">
        <v>50.99</v>
      </c>
      <c r="CS43" s="7"/>
      <c r="CT43" s="7">
        <v>0.0667</v>
      </c>
      <c r="CU43" s="2" t="s">
        <v>157</v>
      </c>
      <c r="CV43" s="2" t="s">
        <v>147</v>
      </c>
      <c r="CW43" s="2" t="s">
        <v>154</v>
      </c>
      <c r="CX43" s="2" t="s">
        <v>275</v>
      </c>
      <c r="CY43" s="2" t="s">
        <v>160</v>
      </c>
      <c r="CZ43" s="2" t="s">
        <v>160</v>
      </c>
      <c r="DA43" s="2" t="s">
        <v>150</v>
      </c>
      <c r="DB43" s="4">
        <v>1</v>
      </c>
      <c r="DC43" s="8">
        <v>32.89</v>
      </c>
      <c r="DD43" s="4"/>
      <c r="DE43" s="8"/>
      <c r="DF43" s="7"/>
      <c r="DG43" s="7"/>
      <c r="DH43" s="2" t="s">
        <v>157</v>
      </c>
      <c r="DI43" s="2" t="s">
        <v>147</v>
      </c>
      <c r="DJ43" s="2" t="s">
        <v>164</v>
      </c>
      <c r="DK43" s="2" t="s">
        <v>276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166</v>
      </c>
      <c r="DX43" s="2" t="s">
        <v>283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150</v>
      </c>
      <c r="EI43" s="2" t="s">
        <v>150</v>
      </c>
      <c r="EJ43" s="2" t="s">
        <v>150</v>
      </c>
      <c r="EK43" s="2" t="s">
        <v>150</v>
      </c>
      <c r="EL43" s="2" t="s">
        <v>150</v>
      </c>
      <c r="EM43" s="2" t="s">
        <v>150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201</v>
      </c>
      <c r="EX43" s="2" t="s">
        <v>502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154</v>
      </c>
      <c r="FK43" s="2" t="s">
        <v>431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451</v>
      </c>
      <c r="FX43" s="2" t="s">
        <v>503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157</v>
      </c>
      <c r="GI43" s="2" t="s">
        <v>147</v>
      </c>
      <c r="GJ43" s="2" t="s">
        <v>200</v>
      </c>
      <c r="GK43" s="2" t="s">
        <v>504</v>
      </c>
      <c r="GL43" s="2" t="s">
        <v>160</v>
      </c>
      <c r="GM43" s="2" t="s">
        <v>160</v>
      </c>
      <c r="GN43" s="2" t="s">
        <v>150</v>
      </c>
      <c r="GO43" s="4"/>
      <c r="GP43" s="8"/>
      <c r="GQ43" s="4"/>
      <c r="GR43" s="8"/>
      <c r="GS43" s="7"/>
      <c r="GT43" s="7"/>
      <c r="GU43" s="2" t="s">
        <v>157</v>
      </c>
      <c r="GV43" s="2" t="s">
        <v>147</v>
      </c>
      <c r="GW43" s="2" t="s">
        <v>411</v>
      </c>
      <c r="GX43" s="2" t="s">
        <v>505</v>
      </c>
      <c r="GY43" s="2" t="s">
        <v>160</v>
      </c>
      <c r="GZ43" s="2" t="s">
        <v>160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177</v>
      </c>
      <c r="KW43" s="2" t="s">
        <v>413</v>
      </c>
      <c r="KX43" s="2" t="s">
        <v>454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506</v>
      </c>
      <c r="B44" s="2" t="s">
        <v>139</v>
      </c>
      <c r="C44" s="2" t="s">
        <v>140</v>
      </c>
      <c r="D44" s="2" t="s">
        <v>443</v>
      </c>
      <c r="E44" s="2" t="s">
        <v>444</v>
      </c>
      <c r="F44" s="2" t="s">
        <v>500</v>
      </c>
      <c r="G44" s="2" t="s">
        <v>500</v>
      </c>
      <c r="H44" s="2" t="s">
        <v>500</v>
      </c>
      <c r="I44" s="2" t="s">
        <v>478</v>
      </c>
      <c r="J44" s="2" t="s">
        <v>501</v>
      </c>
      <c r="K44" s="2" t="s">
        <v>436</v>
      </c>
      <c r="L44" s="3">
        <v>27.69</v>
      </c>
      <c r="M44" s="3">
        <v>29.07</v>
      </c>
      <c r="N44" s="3">
        <v>84.99</v>
      </c>
      <c r="O44" s="2" t="s">
        <v>147</v>
      </c>
      <c r="P44" s="2" t="s">
        <v>194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403</v>
      </c>
      <c r="V44" s="2" t="s">
        <v>270</v>
      </c>
      <c r="W44" s="2" t="s">
        <v>153</v>
      </c>
      <c r="X44" s="2" t="s">
        <v>150</v>
      </c>
      <c r="Y44" s="2" t="s">
        <v>162</v>
      </c>
      <c r="Z44" s="4">
        <v>1</v>
      </c>
      <c r="AA44" s="4">
        <f>=ROUNDDOWN(0.555555555555556,0)</f>
      </c>
      <c r="AB44" s="5">
        <v>1.8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53.03</v>
      </c>
      <c r="AT44" s="7">
        <v>-1</v>
      </c>
      <c r="AU44" s="7">
        <v>-1</v>
      </c>
      <c r="AV44" s="4"/>
      <c r="AW44" s="8"/>
      <c r="AX44" s="4">
        <v>1</v>
      </c>
      <c r="AY44" s="8">
        <v>53.03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147</v>
      </c>
      <c r="BW44" s="2" t="s">
        <v>406</v>
      </c>
      <c r="BX44" s="2" t="s">
        <v>507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150</v>
      </c>
      <c r="CK44" s="2" t="s">
        <v>204</v>
      </c>
      <c r="CL44" s="2" t="s">
        <v>160</v>
      </c>
      <c r="CM44" s="2" t="s">
        <v>160</v>
      </c>
      <c r="CN44" s="2" t="s">
        <v>150</v>
      </c>
      <c r="CO44" s="4"/>
      <c r="CP44" s="8"/>
      <c r="CQ44" s="4">
        <v>1</v>
      </c>
      <c r="CR44" s="8">
        <v>53.03</v>
      </c>
      <c r="CS44" s="7">
        <v>-1</v>
      </c>
      <c r="CT44" s="7">
        <v>-1</v>
      </c>
      <c r="CU44" s="2" t="s">
        <v>157</v>
      </c>
      <c r="CV44" s="2" t="s">
        <v>147</v>
      </c>
      <c r="CW44" s="2" t="s">
        <v>154</v>
      </c>
      <c r="CX44" s="2" t="s">
        <v>449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164</v>
      </c>
      <c r="DK44" s="2" t="s">
        <v>508</v>
      </c>
      <c r="DL44" s="2" t="s">
        <v>160</v>
      </c>
      <c r="DM44" s="2" t="s">
        <v>160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166</v>
      </c>
      <c r="DX44" s="2" t="s">
        <v>277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150</v>
      </c>
      <c r="EI44" s="2" t="s">
        <v>150</v>
      </c>
      <c r="EJ44" s="2" t="s">
        <v>150</v>
      </c>
      <c r="EK44" s="2" t="s">
        <v>150</v>
      </c>
      <c r="EL44" s="2" t="s">
        <v>150</v>
      </c>
      <c r="EM44" s="2" t="s">
        <v>150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201</v>
      </c>
      <c r="EX44" s="2" t="s">
        <v>150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154</v>
      </c>
      <c r="FK44" s="2" t="s">
        <v>361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147</v>
      </c>
      <c r="FW44" s="2" t="s">
        <v>451</v>
      </c>
      <c r="FX44" s="2" t="s">
        <v>318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157</v>
      </c>
      <c r="GI44" s="2" t="s">
        <v>250</v>
      </c>
      <c r="GJ44" s="2" t="s">
        <v>200</v>
      </c>
      <c r="GK44" s="2" t="s">
        <v>509</v>
      </c>
      <c r="GL44" s="2" t="s">
        <v>160</v>
      </c>
      <c r="GM44" s="2" t="s">
        <v>160</v>
      </c>
      <c r="GN44" s="2" t="s">
        <v>150</v>
      </c>
      <c r="GO44" s="4"/>
      <c r="GP44" s="8"/>
      <c r="GQ44" s="4"/>
      <c r="GR44" s="8"/>
      <c r="GS44" s="7"/>
      <c r="GT44" s="7"/>
      <c r="GU44" s="2" t="s">
        <v>157</v>
      </c>
      <c r="GV44" s="2" t="s">
        <v>147</v>
      </c>
      <c r="GW44" s="2" t="s">
        <v>411</v>
      </c>
      <c r="GX44" s="2" t="s">
        <v>150</v>
      </c>
      <c r="GY44" s="2" t="s">
        <v>160</v>
      </c>
      <c r="GZ44" s="2" t="s">
        <v>160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177</v>
      </c>
      <c r="KW44" s="2" t="s">
        <v>413</v>
      </c>
      <c r="KX44" s="2" t="s">
        <v>454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510</v>
      </c>
      <c r="B45" s="2" t="s">
        <v>139</v>
      </c>
      <c r="C45" s="2" t="s">
        <v>140</v>
      </c>
      <c r="D45" s="2" t="s">
        <v>511</v>
      </c>
      <c r="E45" s="2" t="s">
        <v>512</v>
      </c>
      <c r="F45" s="2" t="s">
        <v>513</v>
      </c>
      <c r="G45" s="2" t="s">
        <v>513</v>
      </c>
      <c r="H45" s="2" t="s">
        <v>513</v>
      </c>
      <c r="I45" s="2" t="s">
        <v>514</v>
      </c>
      <c r="J45" s="2" t="s">
        <v>145</v>
      </c>
      <c r="K45" s="2" t="s">
        <v>515</v>
      </c>
      <c r="L45" s="3">
        <v>85.12</v>
      </c>
      <c r="M45" s="3">
        <v>89.38</v>
      </c>
      <c r="N45" s="3">
        <v>249.99</v>
      </c>
      <c r="O45" s="2" t="s">
        <v>420</v>
      </c>
      <c r="P45" s="2" t="s">
        <v>356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516</v>
      </c>
      <c r="V45" s="2" t="s">
        <v>480</v>
      </c>
      <c r="W45" s="2" t="s">
        <v>153</v>
      </c>
      <c r="X45" s="2" t="s">
        <v>150</v>
      </c>
      <c r="Y45" s="2" t="s">
        <v>154</v>
      </c>
      <c r="Z45" s="4">
        <v>55</v>
      </c>
      <c r="AA45" s="4">
        <f>=ROUNDDOWN(20.3703703703704,0)</f>
      </c>
      <c r="AB45" s="5">
        <v>2.7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2</v>
      </c>
      <c r="AQ45" s="8">
        <v>120.12</v>
      </c>
      <c r="AR45" s="4">
        <v>1</v>
      </c>
      <c r="AS45" s="8">
        <v>32.17</v>
      </c>
      <c r="AT45" s="7">
        <v>1</v>
      </c>
      <c r="AU45" s="7">
        <v>2.7339</v>
      </c>
      <c r="AV45" s="4">
        <v>3</v>
      </c>
      <c r="AW45" s="8">
        <v>204.12</v>
      </c>
      <c r="AX45" s="4">
        <v>4</v>
      </c>
      <c r="AY45" s="8">
        <v>308.76</v>
      </c>
      <c r="AZ45" s="7">
        <v>-0.25</v>
      </c>
      <c r="BA45" s="7">
        <v>-0.3389</v>
      </c>
      <c r="BB45" s="7">
        <v>0.5885</v>
      </c>
      <c r="BC45" s="4">
        <v>3</v>
      </c>
      <c r="BD45" s="8">
        <v>204.12</v>
      </c>
      <c r="BE45" s="4">
        <v>14</v>
      </c>
      <c r="BF45" s="8">
        <v>1176.15</v>
      </c>
      <c r="BG45" s="7">
        <v>-0.7857</v>
      </c>
      <c r="BH45" s="7">
        <v>-0.8265</v>
      </c>
      <c r="BI45" s="7">
        <v>1</v>
      </c>
      <c r="BJ45" s="4">
        <v>2</v>
      </c>
      <c r="BK45" s="8">
        <v>120.12</v>
      </c>
      <c r="BL45" s="2" t="s">
        <v>341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517</v>
      </c>
      <c r="BX45" s="2" t="s">
        <v>290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150</v>
      </c>
      <c r="CK45" s="2" t="s">
        <v>518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162</v>
      </c>
      <c r="CX45" s="2" t="s">
        <v>380</v>
      </c>
      <c r="CY45" s="2" t="s">
        <v>160</v>
      </c>
      <c r="CZ45" s="2" t="s">
        <v>160</v>
      </c>
      <c r="DA45" s="2" t="s">
        <v>150</v>
      </c>
      <c r="DB45" s="4">
        <v>2</v>
      </c>
      <c r="DC45" s="8">
        <v>120.12</v>
      </c>
      <c r="DD45" s="4"/>
      <c r="DE45" s="8"/>
      <c r="DF45" s="7"/>
      <c r="DG45" s="7"/>
      <c r="DH45" s="2" t="s">
        <v>157</v>
      </c>
      <c r="DI45" s="2" t="s">
        <v>147</v>
      </c>
      <c r="DJ45" s="2" t="s">
        <v>164</v>
      </c>
      <c r="DK45" s="2" t="s">
        <v>467</v>
      </c>
      <c r="DL45" s="2" t="s">
        <v>160</v>
      </c>
      <c r="DM45" s="2" t="s">
        <v>160</v>
      </c>
      <c r="DN45" s="2" t="s">
        <v>150</v>
      </c>
      <c r="DO45" s="4"/>
      <c r="DP45" s="8"/>
      <c r="DQ45" s="4">
        <v>1</v>
      </c>
      <c r="DR45" s="8">
        <v>32.17</v>
      </c>
      <c r="DS45" s="7">
        <v>-1</v>
      </c>
      <c r="DT45" s="7">
        <v>-1</v>
      </c>
      <c r="DU45" s="2" t="s">
        <v>157</v>
      </c>
      <c r="DV45" s="2" t="s">
        <v>147</v>
      </c>
      <c r="DW45" s="2" t="s">
        <v>166</v>
      </c>
      <c r="DX45" s="2" t="s">
        <v>519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150</v>
      </c>
      <c r="EI45" s="2" t="s">
        <v>150</v>
      </c>
      <c r="EJ45" s="2" t="s">
        <v>150</v>
      </c>
      <c r="EK45" s="2" t="s">
        <v>150</v>
      </c>
      <c r="EL45" s="2" t="s">
        <v>150</v>
      </c>
      <c r="EM45" s="2" t="s">
        <v>150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201</v>
      </c>
      <c r="EX45" s="2" t="s">
        <v>150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154</v>
      </c>
      <c r="FK45" s="2" t="s">
        <v>450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171</v>
      </c>
      <c r="FX45" s="2" t="s">
        <v>520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157</v>
      </c>
      <c r="GI45" s="2" t="s">
        <v>147</v>
      </c>
      <c r="GJ45" s="2" t="s">
        <v>521</v>
      </c>
      <c r="GK45" s="2" t="s">
        <v>522</v>
      </c>
      <c r="GL45" s="2" t="s">
        <v>160</v>
      </c>
      <c r="GM45" s="2" t="s">
        <v>160</v>
      </c>
      <c r="GN45" s="2" t="s">
        <v>150</v>
      </c>
      <c r="GO45" s="4"/>
      <c r="GP45" s="8"/>
      <c r="GQ45" s="4"/>
      <c r="GR45" s="8"/>
      <c r="GS45" s="7"/>
      <c r="GT45" s="7"/>
      <c r="GU45" s="2" t="s">
        <v>157</v>
      </c>
      <c r="GV45" s="2" t="s">
        <v>147</v>
      </c>
      <c r="GW45" s="2" t="s">
        <v>175</v>
      </c>
      <c r="GX45" s="2" t="s">
        <v>523</v>
      </c>
      <c r="GY45" s="2" t="s">
        <v>160</v>
      </c>
      <c r="GZ45" s="2" t="s">
        <v>160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177</v>
      </c>
      <c r="KW45" s="2" t="s">
        <v>178</v>
      </c>
      <c r="KX45" s="2" t="s">
        <v>150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55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524</v>
      </c>
      <c r="B46" s="2" t="s">
        <v>139</v>
      </c>
      <c r="C46" s="2" t="s">
        <v>140</v>
      </c>
      <c r="D46" s="2" t="s">
        <v>511</v>
      </c>
      <c r="E46" s="2" t="s">
        <v>512</v>
      </c>
      <c r="F46" s="2" t="s">
        <v>513</v>
      </c>
      <c r="G46" s="2" t="s">
        <v>513</v>
      </c>
      <c r="H46" s="2" t="s">
        <v>513</v>
      </c>
      <c r="I46" s="2" t="s">
        <v>514</v>
      </c>
      <c r="J46" s="2" t="s">
        <v>181</v>
      </c>
      <c r="K46" s="2" t="s">
        <v>515</v>
      </c>
      <c r="L46" s="3">
        <v>102.14</v>
      </c>
      <c r="M46" s="3">
        <v>107.25</v>
      </c>
      <c r="N46" s="3">
        <v>299.99</v>
      </c>
      <c r="O46" s="2" t="s">
        <v>147</v>
      </c>
      <c r="P46" s="2" t="s">
        <v>356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516</v>
      </c>
      <c r="V46" s="2" t="s">
        <v>480</v>
      </c>
      <c r="W46" s="2" t="s">
        <v>153</v>
      </c>
      <c r="X46" s="2" t="s">
        <v>150</v>
      </c>
      <c r="Y46" s="2" t="s">
        <v>154</v>
      </c>
      <c r="Z46" s="4">
        <v>52</v>
      </c>
      <c r="AA46" s="4">
        <f>=ROUNDDOWN(21.6666666666667,0)</f>
      </c>
      <c r="AB46" s="5">
        <v>2.4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84</v>
      </c>
      <c r="AR46" s="4">
        <v>3</v>
      </c>
      <c r="AS46" s="8">
        <v>276.59</v>
      </c>
      <c r="AT46" s="7">
        <v>-0.6667</v>
      </c>
      <c r="AU46" s="7">
        <v>-0.6963</v>
      </c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>
        <v>0.4115</v>
      </c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 t="s">
        <v>150</v>
      </c>
      <c r="BJ46" s="4">
        <v>1</v>
      </c>
      <c r="BK46" s="8">
        <v>84</v>
      </c>
      <c r="BL46" s="2" t="s">
        <v>366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517</v>
      </c>
      <c r="BX46" s="2" t="s">
        <v>363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150</v>
      </c>
      <c r="CK46" s="2" t="s">
        <v>525</v>
      </c>
      <c r="CL46" s="2" t="s">
        <v>160</v>
      </c>
      <c r="CM46" s="2" t="s">
        <v>160</v>
      </c>
      <c r="CN46" s="2" t="s">
        <v>150</v>
      </c>
      <c r="CO46" s="4">
        <v>1</v>
      </c>
      <c r="CP46" s="8">
        <v>84</v>
      </c>
      <c r="CQ46" s="4">
        <v>2</v>
      </c>
      <c r="CR46" s="8">
        <v>237.98</v>
      </c>
      <c r="CS46" s="7">
        <v>-0.5</v>
      </c>
      <c r="CT46" s="7">
        <v>-0.647</v>
      </c>
      <c r="CU46" s="2" t="s">
        <v>157</v>
      </c>
      <c r="CV46" s="2" t="s">
        <v>147</v>
      </c>
      <c r="CW46" s="2" t="s">
        <v>162</v>
      </c>
      <c r="CX46" s="2" t="s">
        <v>526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164</v>
      </c>
      <c r="DK46" s="2" t="s">
        <v>527</v>
      </c>
      <c r="DL46" s="2" t="s">
        <v>160</v>
      </c>
      <c r="DM46" s="2" t="s">
        <v>160</v>
      </c>
      <c r="DN46" s="2" t="s">
        <v>150</v>
      </c>
      <c r="DO46" s="4"/>
      <c r="DP46" s="8"/>
      <c r="DQ46" s="4">
        <v>1</v>
      </c>
      <c r="DR46" s="8">
        <v>38.61</v>
      </c>
      <c r="DS46" s="7">
        <v>-1</v>
      </c>
      <c r="DT46" s="7">
        <v>-1</v>
      </c>
      <c r="DU46" s="2" t="s">
        <v>157</v>
      </c>
      <c r="DV46" s="2" t="s">
        <v>147</v>
      </c>
      <c r="DW46" s="2" t="s">
        <v>166</v>
      </c>
      <c r="DX46" s="2" t="s">
        <v>497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150</v>
      </c>
      <c r="EI46" s="2" t="s">
        <v>150</v>
      </c>
      <c r="EJ46" s="2" t="s">
        <v>150</v>
      </c>
      <c r="EK46" s="2" t="s">
        <v>150</v>
      </c>
      <c r="EL46" s="2" t="s">
        <v>150</v>
      </c>
      <c r="EM46" s="2" t="s">
        <v>150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201</v>
      </c>
      <c r="EX46" s="2" t="s">
        <v>150</v>
      </c>
      <c r="EY46" s="2" t="s">
        <v>160</v>
      </c>
      <c r="EZ46" s="2" t="s">
        <v>160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154</v>
      </c>
      <c r="FK46" s="2" t="s">
        <v>225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171</v>
      </c>
      <c r="FX46" s="2" t="s">
        <v>326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157</v>
      </c>
      <c r="GI46" s="2" t="s">
        <v>147</v>
      </c>
      <c r="GJ46" s="2" t="s">
        <v>521</v>
      </c>
      <c r="GK46" s="2" t="s">
        <v>528</v>
      </c>
      <c r="GL46" s="2" t="s">
        <v>160</v>
      </c>
      <c r="GM46" s="2" t="s">
        <v>160</v>
      </c>
      <c r="GN46" s="2" t="s">
        <v>150</v>
      </c>
      <c r="GO46" s="4"/>
      <c r="GP46" s="8"/>
      <c r="GQ46" s="4"/>
      <c r="GR46" s="8"/>
      <c r="GS46" s="7"/>
      <c r="GT46" s="7"/>
      <c r="GU46" s="2" t="s">
        <v>157</v>
      </c>
      <c r="GV46" s="2" t="s">
        <v>147</v>
      </c>
      <c r="GW46" s="2" t="s">
        <v>175</v>
      </c>
      <c r="GX46" s="2" t="s">
        <v>529</v>
      </c>
      <c r="GY46" s="2" t="s">
        <v>160</v>
      </c>
      <c r="GZ46" s="2" t="s">
        <v>160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177</v>
      </c>
      <c r="KW46" s="2" t="s">
        <v>178</v>
      </c>
      <c r="KX46" s="2" t="s">
        <v>454</v>
      </c>
      <c r="KY46" s="2" t="s">
        <v>160</v>
      </c>
      <c r="KZ46" s="2" t="s">
        <v>160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52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530</v>
      </c>
      <c r="B47" s="2" t="s">
        <v>139</v>
      </c>
      <c r="C47" s="2" t="s">
        <v>140</v>
      </c>
      <c r="D47" s="2" t="s">
        <v>511</v>
      </c>
      <c r="E47" s="2" t="s">
        <v>512</v>
      </c>
      <c r="F47" s="2" t="s">
        <v>513</v>
      </c>
      <c r="G47" s="2" t="s">
        <v>513</v>
      </c>
      <c r="H47" s="2" t="s">
        <v>513</v>
      </c>
      <c r="I47" s="2" t="s">
        <v>514</v>
      </c>
      <c r="J47" s="2" t="s">
        <v>145</v>
      </c>
      <c r="K47" s="2" t="s">
        <v>531</v>
      </c>
      <c r="L47" s="3">
        <v>85.12</v>
      </c>
      <c r="M47" s="3">
        <v>89.38</v>
      </c>
      <c r="N47" s="3">
        <v>249.99</v>
      </c>
      <c r="O47" s="2" t="s">
        <v>355</v>
      </c>
      <c r="P47" s="2" t="s">
        <v>375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516</v>
      </c>
      <c r="V47" s="2" t="s">
        <v>480</v>
      </c>
      <c r="W47" s="2" t="s">
        <v>153</v>
      </c>
      <c r="X47" s="2" t="s">
        <v>150</v>
      </c>
      <c r="Y47" s="2" t="s">
        <v>154</v>
      </c>
      <c r="Z47" s="4"/>
      <c r="AA47" s="4">
        <f>=ROUNDDOWN({0},0)</f>
      </c>
      <c r="AB47" s="5">
        <v>1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4</v>
      </c>
      <c r="AS47" s="8">
        <v>228.29</v>
      </c>
      <c r="AT47" s="7">
        <v>-1</v>
      </c>
      <c r="AU47" s="7">
        <v>-1</v>
      </c>
      <c r="AV47" s="4" t="s">
        <v>150</v>
      </c>
      <c r="AW47" s="8" t="s">
        <v>150</v>
      </c>
      <c r="AX47" s="4">
        <v>10</v>
      </c>
      <c r="AY47" s="8">
        <v>867.39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366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250</v>
      </c>
      <c r="BW47" s="2" t="s">
        <v>517</v>
      </c>
      <c r="BX47" s="2" t="s">
        <v>322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249</v>
      </c>
      <c r="CI47" s="2" t="s">
        <v>250</v>
      </c>
      <c r="CJ47" s="2" t="s">
        <v>150</v>
      </c>
      <c r="CK47" s="2" t="s">
        <v>150</v>
      </c>
      <c r="CL47" s="2" t="s">
        <v>160</v>
      </c>
      <c r="CM47" s="2" t="s">
        <v>160</v>
      </c>
      <c r="CN47" s="2" t="s">
        <v>150</v>
      </c>
      <c r="CO47" s="4"/>
      <c r="CP47" s="8"/>
      <c r="CQ47" s="4">
        <v>2</v>
      </c>
      <c r="CR47" s="8">
        <v>183.59</v>
      </c>
      <c r="CS47" s="7">
        <v>-1</v>
      </c>
      <c r="CT47" s="7">
        <v>-1</v>
      </c>
      <c r="CU47" s="2" t="s">
        <v>157</v>
      </c>
      <c r="CV47" s="2" t="s">
        <v>250</v>
      </c>
      <c r="CW47" s="2" t="s">
        <v>162</v>
      </c>
      <c r="CX47" s="2" t="s">
        <v>532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250</v>
      </c>
      <c r="DJ47" s="2" t="s">
        <v>164</v>
      </c>
      <c r="DK47" s="2" t="s">
        <v>483</v>
      </c>
      <c r="DL47" s="2" t="s">
        <v>160</v>
      </c>
      <c r="DM47" s="2" t="s">
        <v>160</v>
      </c>
      <c r="DN47" s="2" t="s">
        <v>150</v>
      </c>
      <c r="DO47" s="4"/>
      <c r="DP47" s="8"/>
      <c r="DQ47" s="4">
        <v>2</v>
      </c>
      <c r="DR47" s="8">
        <v>44.7</v>
      </c>
      <c r="DS47" s="7">
        <v>-1</v>
      </c>
      <c r="DT47" s="7">
        <v>-1</v>
      </c>
      <c r="DU47" s="2" t="s">
        <v>157</v>
      </c>
      <c r="DV47" s="2" t="s">
        <v>250</v>
      </c>
      <c r="DW47" s="2" t="s">
        <v>166</v>
      </c>
      <c r="DX47" s="2" t="s">
        <v>277</v>
      </c>
      <c r="DY47" s="2" t="s">
        <v>160</v>
      </c>
      <c r="DZ47" s="2" t="s">
        <v>160</v>
      </c>
      <c r="EA47" s="2" t="s">
        <v>150</v>
      </c>
      <c r="EB47" s="4"/>
      <c r="EC47" s="8"/>
      <c r="ED47" s="4"/>
      <c r="EE47" s="8"/>
      <c r="EF47" s="7"/>
      <c r="EG47" s="7"/>
      <c r="EH47" s="2" t="s">
        <v>150</v>
      </c>
      <c r="EI47" s="2" t="s">
        <v>150</v>
      </c>
      <c r="EJ47" s="2" t="s">
        <v>150</v>
      </c>
      <c r="EK47" s="2" t="s">
        <v>150</v>
      </c>
      <c r="EL47" s="2" t="s">
        <v>150</v>
      </c>
      <c r="EM47" s="2" t="s">
        <v>150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250</v>
      </c>
      <c r="EW47" s="2" t="s">
        <v>169</v>
      </c>
      <c r="EX47" s="2" t="s">
        <v>150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250</v>
      </c>
      <c r="FJ47" s="2" t="s">
        <v>154</v>
      </c>
      <c r="FK47" s="2" t="s">
        <v>533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250</v>
      </c>
      <c r="FW47" s="2" t="s">
        <v>171</v>
      </c>
      <c r="FX47" s="2" t="s">
        <v>305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157</v>
      </c>
      <c r="GI47" s="2" t="s">
        <v>250</v>
      </c>
      <c r="GJ47" s="2" t="s">
        <v>521</v>
      </c>
      <c r="GK47" s="2" t="s">
        <v>381</v>
      </c>
      <c r="GL47" s="2" t="s">
        <v>160</v>
      </c>
      <c r="GM47" s="2" t="s">
        <v>160</v>
      </c>
      <c r="GN47" s="2" t="s">
        <v>150</v>
      </c>
      <c r="GO47" s="4"/>
      <c r="GP47" s="8"/>
      <c r="GQ47" s="4"/>
      <c r="GR47" s="8"/>
      <c r="GS47" s="7"/>
      <c r="GT47" s="7"/>
      <c r="GU47" s="2" t="s">
        <v>157</v>
      </c>
      <c r="GV47" s="2" t="s">
        <v>250</v>
      </c>
      <c r="GW47" s="2" t="s">
        <v>175</v>
      </c>
      <c r="GX47" s="2" t="s">
        <v>322</v>
      </c>
      <c r="GY47" s="2" t="s">
        <v>160</v>
      </c>
      <c r="GZ47" s="2" t="s">
        <v>160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250</v>
      </c>
      <c r="KW47" s="2" t="s">
        <v>178</v>
      </c>
      <c r="KX47" s="2" t="s">
        <v>534</v>
      </c>
      <c r="KY47" s="2" t="s">
        <v>160</v>
      </c>
      <c r="KZ47" s="2" t="s">
        <v>160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535</v>
      </c>
      <c r="B48" s="2" t="s">
        <v>139</v>
      </c>
      <c r="C48" s="2" t="s">
        <v>140</v>
      </c>
      <c r="D48" s="2" t="s">
        <v>511</v>
      </c>
      <c r="E48" s="2" t="s">
        <v>512</v>
      </c>
      <c r="F48" s="2" t="s">
        <v>513</v>
      </c>
      <c r="G48" s="2" t="s">
        <v>513</v>
      </c>
      <c r="H48" s="2" t="s">
        <v>513</v>
      </c>
      <c r="I48" s="2" t="s">
        <v>514</v>
      </c>
      <c r="J48" s="2" t="s">
        <v>181</v>
      </c>
      <c r="K48" s="2" t="s">
        <v>531</v>
      </c>
      <c r="L48" s="3">
        <v>102.14</v>
      </c>
      <c r="M48" s="3">
        <v>107.25</v>
      </c>
      <c r="N48" s="3">
        <v>299.99</v>
      </c>
      <c r="O48" s="2" t="s">
        <v>355</v>
      </c>
      <c r="P48" s="2" t="s">
        <v>356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516</v>
      </c>
      <c r="V48" s="2" t="s">
        <v>480</v>
      </c>
      <c r="W48" s="2" t="s">
        <v>153</v>
      </c>
      <c r="X48" s="2" t="s">
        <v>150</v>
      </c>
      <c r="Y48" s="2" t="s">
        <v>154</v>
      </c>
      <c r="Z48" s="4"/>
      <c r="AA48" s="4">
        <f>=ROUNDDOWN({0},0)</f>
      </c>
      <c r="AB48" s="5"/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6</v>
      </c>
      <c r="AS48" s="8">
        <v>639.1</v>
      </c>
      <c r="AT48" s="7">
        <v>-1</v>
      </c>
      <c r="AU48" s="7">
        <v>-1</v>
      </c>
      <c r="AV48" s="4" t="s">
        <v>150</v>
      </c>
      <c r="AW48" s="8" t="s">
        <v>150</v>
      </c>
      <c r="AX48" s="4" t="s">
        <v>150</v>
      </c>
      <c r="AY48" s="8" t="s">
        <v>150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/>
      <c r="BK48" s="8"/>
      <c r="BL48" s="2" t="s">
        <v>366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250</v>
      </c>
      <c r="BW48" s="2" t="s">
        <v>517</v>
      </c>
      <c r="BX48" s="2" t="s">
        <v>273</v>
      </c>
      <c r="BY48" s="2" t="s">
        <v>160</v>
      </c>
      <c r="BZ48" s="2" t="s">
        <v>160</v>
      </c>
      <c r="CA48" s="2" t="s">
        <v>150</v>
      </c>
      <c r="CB48" s="4"/>
      <c r="CC48" s="8"/>
      <c r="CD48" s="4"/>
      <c r="CE48" s="8"/>
      <c r="CF48" s="7"/>
      <c r="CG48" s="7"/>
      <c r="CH48" s="2" t="s">
        <v>249</v>
      </c>
      <c r="CI48" s="2" t="s">
        <v>250</v>
      </c>
      <c r="CJ48" s="2" t="s">
        <v>150</v>
      </c>
      <c r="CK48" s="2" t="s">
        <v>150</v>
      </c>
      <c r="CL48" s="2" t="s">
        <v>160</v>
      </c>
      <c r="CM48" s="2" t="s">
        <v>160</v>
      </c>
      <c r="CN48" s="2" t="s">
        <v>150</v>
      </c>
      <c r="CO48" s="4"/>
      <c r="CP48" s="8"/>
      <c r="CQ48" s="4">
        <v>5</v>
      </c>
      <c r="CR48" s="8">
        <v>586.55</v>
      </c>
      <c r="CS48" s="7">
        <v>-1</v>
      </c>
      <c r="CT48" s="7">
        <v>-1</v>
      </c>
      <c r="CU48" s="2" t="s">
        <v>157</v>
      </c>
      <c r="CV48" s="2" t="s">
        <v>250</v>
      </c>
      <c r="CW48" s="2" t="s">
        <v>162</v>
      </c>
      <c r="CX48" s="2" t="s">
        <v>536</v>
      </c>
      <c r="CY48" s="2" t="s">
        <v>160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250</v>
      </c>
      <c r="DJ48" s="2" t="s">
        <v>164</v>
      </c>
      <c r="DK48" s="2" t="s">
        <v>276</v>
      </c>
      <c r="DL48" s="2" t="s">
        <v>160</v>
      </c>
      <c r="DM48" s="2" t="s">
        <v>160</v>
      </c>
      <c r="DN48" s="2" t="s">
        <v>150</v>
      </c>
      <c r="DO48" s="4"/>
      <c r="DP48" s="8"/>
      <c r="DQ48" s="4">
        <v>1</v>
      </c>
      <c r="DR48" s="8">
        <v>52.55</v>
      </c>
      <c r="DS48" s="7">
        <v>-1</v>
      </c>
      <c r="DT48" s="7">
        <v>-1</v>
      </c>
      <c r="DU48" s="2" t="s">
        <v>157</v>
      </c>
      <c r="DV48" s="2" t="s">
        <v>250</v>
      </c>
      <c r="DW48" s="2" t="s">
        <v>166</v>
      </c>
      <c r="DX48" s="2" t="s">
        <v>537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157</v>
      </c>
      <c r="EV48" s="2" t="s">
        <v>250</v>
      </c>
      <c r="EW48" s="2" t="s">
        <v>169</v>
      </c>
      <c r="EX48" s="2" t="s">
        <v>150</v>
      </c>
      <c r="EY48" s="2" t="s">
        <v>160</v>
      </c>
      <c r="EZ48" s="2" t="s">
        <v>160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250</v>
      </c>
      <c r="FJ48" s="2" t="s">
        <v>154</v>
      </c>
      <c r="FK48" s="2" t="s">
        <v>162</v>
      </c>
      <c r="FL48" s="2" t="s">
        <v>160</v>
      </c>
      <c r="FM48" s="2" t="s">
        <v>160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250</v>
      </c>
      <c r="FW48" s="2" t="s">
        <v>171</v>
      </c>
      <c r="FX48" s="2" t="s">
        <v>538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157</v>
      </c>
      <c r="GI48" s="2" t="s">
        <v>250</v>
      </c>
      <c r="GJ48" s="2" t="s">
        <v>521</v>
      </c>
      <c r="GK48" s="2" t="s">
        <v>229</v>
      </c>
      <c r="GL48" s="2" t="s">
        <v>160</v>
      </c>
      <c r="GM48" s="2" t="s">
        <v>160</v>
      </c>
      <c r="GN48" s="2" t="s">
        <v>150</v>
      </c>
      <c r="GO48" s="4"/>
      <c r="GP48" s="8"/>
      <c r="GQ48" s="4"/>
      <c r="GR48" s="8"/>
      <c r="GS48" s="7"/>
      <c r="GT48" s="7"/>
      <c r="GU48" s="2" t="s">
        <v>157</v>
      </c>
      <c r="GV48" s="2" t="s">
        <v>250</v>
      </c>
      <c r="GW48" s="2" t="s">
        <v>175</v>
      </c>
      <c r="GX48" s="2" t="s">
        <v>529</v>
      </c>
      <c r="GY48" s="2" t="s">
        <v>160</v>
      </c>
      <c r="GZ48" s="2" t="s">
        <v>160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250</v>
      </c>
      <c r="KW48" s="2" t="s">
        <v>178</v>
      </c>
      <c r="KX48" s="2" t="s">
        <v>454</v>
      </c>
      <c r="KY48" s="2" t="s">
        <v>160</v>
      </c>
      <c r="KZ48" s="2" t="s">
        <v>160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539</v>
      </c>
      <c r="B49" s="2" t="s">
        <v>139</v>
      </c>
      <c r="C49" s="2" t="s">
        <v>540</v>
      </c>
      <c r="D49" s="2" t="s">
        <v>443</v>
      </c>
      <c r="E49" s="2" t="s">
        <v>444</v>
      </c>
      <c r="F49" s="2" t="s">
        <v>541</v>
      </c>
      <c r="G49" s="2" t="s">
        <v>541</v>
      </c>
      <c r="H49" s="2" t="s">
        <v>541</v>
      </c>
      <c r="I49" s="2" t="s">
        <v>478</v>
      </c>
      <c r="J49" s="2" t="s">
        <v>479</v>
      </c>
      <c r="K49" s="2" t="s">
        <v>515</v>
      </c>
      <c r="L49" s="3">
        <v>24.76</v>
      </c>
      <c r="M49" s="3">
        <v>26</v>
      </c>
      <c r="N49" s="3">
        <v>79.99</v>
      </c>
      <c r="O49" s="2" t="s">
        <v>420</v>
      </c>
      <c r="P49" s="2" t="s">
        <v>356</v>
      </c>
      <c r="Q49" s="2" t="s">
        <v>149</v>
      </c>
      <c r="R49" s="2" t="s">
        <v>150</v>
      </c>
      <c r="S49" s="2" t="s">
        <v>150</v>
      </c>
      <c r="T49" s="2" t="s">
        <v>542</v>
      </c>
      <c r="U49" s="2" t="s">
        <v>150</v>
      </c>
      <c r="V49" s="2" t="s">
        <v>543</v>
      </c>
      <c r="W49" s="2" t="s">
        <v>243</v>
      </c>
      <c r="X49" s="2" t="s">
        <v>150</v>
      </c>
      <c r="Y49" s="2" t="s">
        <v>544</v>
      </c>
      <c r="Z49" s="4">
        <v>7</v>
      </c>
      <c r="AA49" s="4">
        <f>=ROUNDDOWN(7,0)</f>
      </c>
      <c r="AB49" s="5">
        <v>1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3</v>
      </c>
      <c r="AQ49" s="8">
        <v>92.98</v>
      </c>
      <c r="AR49" s="4"/>
      <c r="AS49" s="8"/>
      <c r="AT49" s="7"/>
      <c r="AU49" s="7"/>
      <c r="AV49" s="4">
        <v>3</v>
      </c>
      <c r="AW49" s="8">
        <v>92.98</v>
      </c>
      <c r="AX49" s="4"/>
      <c r="AY49" s="8"/>
      <c r="AZ49" s="7"/>
      <c r="BA49" s="7"/>
      <c r="BB49" s="7">
        <v>1</v>
      </c>
      <c r="BC49" s="4">
        <v>3</v>
      </c>
      <c r="BD49" s="8">
        <v>92.98</v>
      </c>
      <c r="BE49" s="4"/>
      <c r="BF49" s="8"/>
      <c r="BG49" s="7"/>
      <c r="BH49" s="7"/>
      <c r="BI49" s="7">
        <v>1</v>
      </c>
      <c r="BJ49" s="4">
        <v>3</v>
      </c>
      <c r="BK49" s="8">
        <v>92.98</v>
      </c>
      <c r="BL49" s="2" t="s">
        <v>545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157</v>
      </c>
      <c r="BV49" s="2" t="s">
        <v>147</v>
      </c>
      <c r="BW49" s="2" t="s">
        <v>406</v>
      </c>
      <c r="BX49" s="2" t="s">
        <v>546</v>
      </c>
      <c r="BY49" s="2" t="s">
        <v>160</v>
      </c>
      <c r="BZ49" s="2" t="s">
        <v>160</v>
      </c>
      <c r="CA49" s="2" t="s">
        <v>150</v>
      </c>
      <c r="CB49" s="4"/>
      <c r="CC49" s="8"/>
      <c r="CD49" s="4"/>
      <c r="CE49" s="8"/>
      <c r="CF49" s="7"/>
      <c r="CG49" s="7"/>
      <c r="CH49" s="2" t="s">
        <v>249</v>
      </c>
      <c r="CI49" s="2" t="s">
        <v>147</v>
      </c>
      <c r="CJ49" s="2" t="s">
        <v>150</v>
      </c>
      <c r="CK49" s="2" t="s">
        <v>150</v>
      </c>
      <c r="CL49" s="2" t="s">
        <v>160</v>
      </c>
      <c r="CM49" s="2" t="s">
        <v>160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147</v>
      </c>
      <c r="CW49" s="2" t="s">
        <v>547</v>
      </c>
      <c r="CX49" s="2" t="s">
        <v>548</v>
      </c>
      <c r="CY49" s="2" t="s">
        <v>160</v>
      </c>
      <c r="CZ49" s="2" t="s">
        <v>160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147</v>
      </c>
      <c r="DJ49" s="2" t="s">
        <v>164</v>
      </c>
      <c r="DK49" s="2" t="s">
        <v>408</v>
      </c>
      <c r="DL49" s="2" t="s">
        <v>549</v>
      </c>
      <c r="DM49" s="2" t="s">
        <v>160</v>
      </c>
      <c r="DN49" s="2" t="s">
        <v>150</v>
      </c>
      <c r="DO49" s="4">
        <v>1</v>
      </c>
      <c r="DP49" s="8">
        <v>13</v>
      </c>
      <c r="DQ49" s="4"/>
      <c r="DR49" s="8"/>
      <c r="DS49" s="7"/>
      <c r="DT49" s="7"/>
      <c r="DU49" s="2" t="s">
        <v>157</v>
      </c>
      <c r="DV49" s="2" t="s">
        <v>147</v>
      </c>
      <c r="DW49" s="2" t="s">
        <v>166</v>
      </c>
      <c r="DX49" s="2" t="s">
        <v>550</v>
      </c>
      <c r="DY49" s="2" t="s">
        <v>160</v>
      </c>
      <c r="DZ49" s="2" t="s">
        <v>160</v>
      </c>
      <c r="EA49" s="2" t="s">
        <v>150</v>
      </c>
      <c r="EB49" s="4"/>
      <c r="EC49" s="8"/>
      <c r="ED49" s="4"/>
      <c r="EE49" s="8"/>
      <c r="EF49" s="7"/>
      <c r="EG49" s="7"/>
      <c r="EH49" s="2" t="s">
        <v>150</v>
      </c>
      <c r="EI49" s="2" t="s">
        <v>150</v>
      </c>
      <c r="EJ49" s="2" t="s">
        <v>150</v>
      </c>
      <c r="EK49" s="2" t="s">
        <v>150</v>
      </c>
      <c r="EL49" s="2" t="s">
        <v>150</v>
      </c>
      <c r="EM49" s="2" t="s">
        <v>150</v>
      </c>
      <c r="EN49" s="2" t="s">
        <v>150</v>
      </c>
      <c r="EO49" s="4">
        <v>2</v>
      </c>
      <c r="EP49" s="8">
        <v>79.98</v>
      </c>
      <c r="EQ49" s="4"/>
      <c r="ER49" s="8"/>
      <c r="ES49" s="7"/>
      <c r="ET49" s="7"/>
      <c r="EU49" s="2" t="s">
        <v>157</v>
      </c>
      <c r="EV49" s="2" t="s">
        <v>147</v>
      </c>
      <c r="EW49" s="2" t="s">
        <v>201</v>
      </c>
      <c r="EX49" s="2" t="s">
        <v>551</v>
      </c>
      <c r="EY49" s="2" t="s">
        <v>160</v>
      </c>
      <c r="EZ49" s="2" t="s">
        <v>160</v>
      </c>
      <c r="FA49" s="2" t="s">
        <v>150</v>
      </c>
      <c r="FB49" s="4"/>
      <c r="FC49" s="8"/>
      <c r="FD49" s="4"/>
      <c r="FE49" s="8"/>
      <c r="FF49" s="7"/>
      <c r="FG49" s="7"/>
      <c r="FH49" s="2" t="s">
        <v>157</v>
      </c>
      <c r="FI49" s="2" t="s">
        <v>147</v>
      </c>
      <c r="FJ49" s="2" t="s">
        <v>544</v>
      </c>
      <c r="FK49" s="2" t="s">
        <v>552</v>
      </c>
      <c r="FL49" s="2" t="s">
        <v>160</v>
      </c>
      <c r="FM49" s="2" t="s">
        <v>160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147</v>
      </c>
      <c r="FW49" s="2" t="s">
        <v>451</v>
      </c>
      <c r="FX49" s="2" t="s">
        <v>553</v>
      </c>
      <c r="FY49" s="2" t="s">
        <v>160</v>
      </c>
      <c r="FZ49" s="2" t="s">
        <v>160</v>
      </c>
      <c r="GA49" s="2" t="s">
        <v>150</v>
      </c>
      <c r="GB49" s="4"/>
      <c r="GC49" s="8"/>
      <c r="GD49" s="4"/>
      <c r="GE49" s="8"/>
      <c r="GF49" s="7"/>
      <c r="GG49" s="7"/>
      <c r="GH49" s="2" t="s">
        <v>554</v>
      </c>
      <c r="GI49" s="2" t="s">
        <v>147</v>
      </c>
      <c r="GJ49" s="2" t="s">
        <v>150</v>
      </c>
      <c r="GK49" s="2" t="s">
        <v>150</v>
      </c>
      <c r="GL49" s="2" t="s">
        <v>160</v>
      </c>
      <c r="GM49" s="2" t="s">
        <v>160</v>
      </c>
      <c r="GN49" s="2" t="s">
        <v>150</v>
      </c>
      <c r="GO49" s="4"/>
      <c r="GP49" s="8"/>
      <c r="GQ49" s="4"/>
      <c r="GR49" s="8"/>
      <c r="GS49" s="7"/>
      <c r="GT49" s="7"/>
      <c r="GU49" s="2" t="s">
        <v>157</v>
      </c>
      <c r="GV49" s="2" t="s">
        <v>147</v>
      </c>
      <c r="GW49" s="2" t="s">
        <v>150</v>
      </c>
      <c r="GX49" s="2" t="s">
        <v>555</v>
      </c>
      <c r="GY49" s="2" t="s">
        <v>160</v>
      </c>
      <c r="GZ49" s="2" t="s">
        <v>160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177</v>
      </c>
      <c r="KW49" s="2" t="s">
        <v>413</v>
      </c>
      <c r="KX49" s="2" t="s">
        <v>150</v>
      </c>
      <c r="KY49" s="2" t="s">
        <v>160</v>
      </c>
      <c r="KZ49" s="2" t="s">
        <v>160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188</v>
      </c>
      <c r="OV49" s="2" t="s">
        <v>147</v>
      </c>
      <c r="OW49" s="2" t="s">
        <v>150</v>
      </c>
      <c r="OX49" s="2" t="s">
        <v>150</v>
      </c>
      <c r="OY49" s="2" t="s">
        <v>160</v>
      </c>
      <c r="OZ49" s="2" t="s">
        <v>160</v>
      </c>
      <c r="PA49" s="2" t="s">
        <v>150</v>
      </c>
      <c r="PB49" s="4">
        <v>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556</v>
      </c>
      <c r="B50" s="2" t="s">
        <v>139</v>
      </c>
      <c r="C50" s="2" t="s">
        <v>540</v>
      </c>
      <c r="D50" s="2" t="s">
        <v>443</v>
      </c>
      <c r="E50" s="2" t="s">
        <v>444</v>
      </c>
      <c r="F50" s="2" t="s">
        <v>557</v>
      </c>
      <c r="G50" s="2" t="s">
        <v>557</v>
      </c>
      <c r="H50" s="2" t="s">
        <v>557</v>
      </c>
      <c r="I50" s="2" t="s">
        <v>446</v>
      </c>
      <c r="J50" s="2" t="s">
        <v>558</v>
      </c>
      <c r="K50" s="2" t="s">
        <v>559</v>
      </c>
      <c r="L50" s="3">
        <v>24.76</v>
      </c>
      <c r="M50" s="3">
        <v>26</v>
      </c>
      <c r="N50" s="3">
        <v>79.99</v>
      </c>
      <c r="O50" s="2" t="s">
        <v>420</v>
      </c>
      <c r="P50" s="2" t="s">
        <v>356</v>
      </c>
      <c r="Q50" s="2" t="s">
        <v>149</v>
      </c>
      <c r="R50" s="2" t="s">
        <v>150</v>
      </c>
      <c r="S50" s="2" t="s">
        <v>150</v>
      </c>
      <c r="T50" s="2" t="s">
        <v>560</v>
      </c>
      <c r="U50" s="2" t="s">
        <v>150</v>
      </c>
      <c r="V50" s="2" t="s">
        <v>480</v>
      </c>
      <c r="W50" s="2" t="s">
        <v>243</v>
      </c>
      <c r="X50" s="2" t="s">
        <v>150</v>
      </c>
      <c r="Y50" s="2" t="s">
        <v>561</v>
      </c>
      <c r="Z50" s="4"/>
      <c r="AA50" s="4">
        <f>=ROUNDDOWN({0},0)</f>
      </c>
      <c r="AB50" s="5">
        <v>1</v>
      </c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3</v>
      </c>
      <c r="AS50" s="8">
        <v>53.3</v>
      </c>
      <c r="AT50" s="7">
        <v>-1</v>
      </c>
      <c r="AU50" s="7">
        <v>-1</v>
      </c>
      <c r="AV50" s="4"/>
      <c r="AW50" s="8"/>
      <c r="AX50" s="4">
        <v>3</v>
      </c>
      <c r="AY50" s="8">
        <v>53.3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53.3</v>
      </c>
      <c r="BG50" s="7">
        <v>-1</v>
      </c>
      <c r="BH50" s="7">
        <v>-1</v>
      </c>
      <c r="BI50" s="7"/>
      <c r="BJ50" s="4"/>
      <c r="BK50" s="8"/>
      <c r="BL50" s="2" t="s">
        <v>562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250</v>
      </c>
      <c r="BW50" s="2" t="s">
        <v>406</v>
      </c>
      <c r="BX50" s="2" t="s">
        <v>322</v>
      </c>
      <c r="BY50" s="2" t="s">
        <v>160</v>
      </c>
      <c r="BZ50" s="2" t="s">
        <v>160</v>
      </c>
      <c r="CA50" s="2" t="s">
        <v>150</v>
      </c>
      <c r="CB50" s="4"/>
      <c r="CC50" s="8"/>
      <c r="CD50" s="4"/>
      <c r="CE50" s="8"/>
      <c r="CF50" s="7"/>
      <c r="CG50" s="7"/>
      <c r="CH50" s="2" t="s">
        <v>249</v>
      </c>
      <c r="CI50" s="2" t="s">
        <v>250</v>
      </c>
      <c r="CJ50" s="2" t="s">
        <v>150</v>
      </c>
      <c r="CK50" s="2" t="s">
        <v>150</v>
      </c>
      <c r="CL50" s="2" t="s">
        <v>160</v>
      </c>
      <c r="CM50" s="2" t="s">
        <v>160</v>
      </c>
      <c r="CN50" s="2" t="s">
        <v>150</v>
      </c>
      <c r="CO50" s="4"/>
      <c r="CP50" s="8"/>
      <c r="CQ50" s="4"/>
      <c r="CR50" s="8"/>
      <c r="CS50" s="7"/>
      <c r="CT50" s="7"/>
      <c r="CU50" s="2" t="s">
        <v>157</v>
      </c>
      <c r="CV50" s="2" t="s">
        <v>250</v>
      </c>
      <c r="CW50" s="2" t="s">
        <v>561</v>
      </c>
      <c r="CX50" s="2" t="s">
        <v>563</v>
      </c>
      <c r="CY50" s="2" t="s">
        <v>160</v>
      </c>
      <c r="CZ50" s="2" t="s">
        <v>160</v>
      </c>
      <c r="DA50" s="2" t="s">
        <v>150</v>
      </c>
      <c r="DB50" s="4"/>
      <c r="DC50" s="8"/>
      <c r="DD50" s="4"/>
      <c r="DE50" s="8"/>
      <c r="DF50" s="7"/>
      <c r="DG50" s="7"/>
      <c r="DH50" s="2" t="s">
        <v>157</v>
      </c>
      <c r="DI50" s="2" t="s">
        <v>250</v>
      </c>
      <c r="DJ50" s="2" t="s">
        <v>164</v>
      </c>
      <c r="DK50" s="2" t="s">
        <v>408</v>
      </c>
      <c r="DL50" s="2" t="s">
        <v>549</v>
      </c>
      <c r="DM50" s="2" t="s">
        <v>160</v>
      </c>
      <c r="DN50" s="2" t="s">
        <v>150</v>
      </c>
      <c r="DO50" s="4"/>
      <c r="DP50" s="8"/>
      <c r="DQ50" s="4">
        <v>2</v>
      </c>
      <c r="DR50" s="8">
        <v>26</v>
      </c>
      <c r="DS50" s="7">
        <v>-1</v>
      </c>
      <c r="DT50" s="7">
        <v>-1</v>
      </c>
      <c r="DU50" s="2" t="s">
        <v>157</v>
      </c>
      <c r="DV50" s="2" t="s">
        <v>250</v>
      </c>
      <c r="DW50" s="2" t="s">
        <v>166</v>
      </c>
      <c r="DX50" s="2" t="s">
        <v>302</v>
      </c>
      <c r="DY50" s="2" t="s">
        <v>160</v>
      </c>
      <c r="DZ50" s="2" t="s">
        <v>160</v>
      </c>
      <c r="EA50" s="2" t="s">
        <v>150</v>
      </c>
      <c r="EB50" s="4"/>
      <c r="EC50" s="8"/>
      <c r="ED50" s="4"/>
      <c r="EE50" s="8"/>
      <c r="EF50" s="7"/>
      <c r="EG50" s="7"/>
      <c r="EH50" s="2" t="s">
        <v>150</v>
      </c>
      <c r="EI50" s="2" t="s">
        <v>150</v>
      </c>
      <c r="EJ50" s="2" t="s">
        <v>150</v>
      </c>
      <c r="EK50" s="2" t="s">
        <v>150</v>
      </c>
      <c r="EL50" s="2" t="s">
        <v>150</v>
      </c>
      <c r="EM50" s="2" t="s">
        <v>150</v>
      </c>
      <c r="EN50" s="2" t="s">
        <v>150</v>
      </c>
      <c r="EO50" s="4"/>
      <c r="EP50" s="8"/>
      <c r="EQ50" s="4"/>
      <c r="ER50" s="8"/>
      <c r="ES50" s="7"/>
      <c r="ET50" s="7"/>
      <c r="EU50" s="2" t="s">
        <v>157</v>
      </c>
      <c r="EV50" s="2" t="s">
        <v>250</v>
      </c>
      <c r="EW50" s="2" t="s">
        <v>201</v>
      </c>
      <c r="EX50" s="2" t="s">
        <v>150</v>
      </c>
      <c r="EY50" s="2" t="s">
        <v>160</v>
      </c>
      <c r="EZ50" s="2" t="s">
        <v>160</v>
      </c>
      <c r="FA50" s="2" t="s">
        <v>150</v>
      </c>
      <c r="FB50" s="4"/>
      <c r="FC50" s="8"/>
      <c r="FD50" s="4"/>
      <c r="FE50" s="8"/>
      <c r="FF50" s="7"/>
      <c r="FG50" s="7"/>
      <c r="FH50" s="2" t="s">
        <v>157</v>
      </c>
      <c r="FI50" s="2" t="s">
        <v>250</v>
      </c>
      <c r="FJ50" s="2" t="s">
        <v>561</v>
      </c>
      <c r="FK50" s="2" t="s">
        <v>450</v>
      </c>
      <c r="FL50" s="2" t="s">
        <v>160</v>
      </c>
      <c r="FM50" s="2" t="s">
        <v>160</v>
      </c>
      <c r="FN50" s="2" t="s">
        <v>150</v>
      </c>
      <c r="FO50" s="4"/>
      <c r="FP50" s="8"/>
      <c r="FQ50" s="4">
        <v>1</v>
      </c>
      <c r="FR50" s="8">
        <v>27.3</v>
      </c>
      <c r="FS50" s="7">
        <v>-1</v>
      </c>
      <c r="FT50" s="7">
        <v>-1</v>
      </c>
      <c r="FU50" s="2" t="s">
        <v>157</v>
      </c>
      <c r="FV50" s="2" t="s">
        <v>250</v>
      </c>
      <c r="FW50" s="2" t="s">
        <v>451</v>
      </c>
      <c r="FX50" s="2" t="s">
        <v>564</v>
      </c>
      <c r="FY50" s="2" t="s">
        <v>160</v>
      </c>
      <c r="FZ50" s="2" t="s">
        <v>160</v>
      </c>
      <c r="GA50" s="2" t="s">
        <v>150</v>
      </c>
      <c r="GB50" s="4"/>
      <c r="GC50" s="8"/>
      <c r="GD50" s="4"/>
      <c r="GE50" s="8"/>
      <c r="GF50" s="7"/>
      <c r="GG50" s="7"/>
      <c r="GH50" s="2" t="s">
        <v>554</v>
      </c>
      <c r="GI50" s="2" t="s">
        <v>250</v>
      </c>
      <c r="GJ50" s="2" t="s">
        <v>150</v>
      </c>
      <c r="GK50" s="2" t="s">
        <v>150</v>
      </c>
      <c r="GL50" s="2" t="s">
        <v>160</v>
      </c>
      <c r="GM50" s="2" t="s">
        <v>160</v>
      </c>
      <c r="GN50" s="2" t="s">
        <v>150</v>
      </c>
      <c r="GO50" s="4"/>
      <c r="GP50" s="8"/>
      <c r="GQ50" s="4"/>
      <c r="GR50" s="8"/>
      <c r="GS50" s="7"/>
      <c r="GT50" s="7"/>
      <c r="GU50" s="2" t="s">
        <v>157</v>
      </c>
      <c r="GV50" s="2" t="s">
        <v>250</v>
      </c>
      <c r="GW50" s="2" t="s">
        <v>150</v>
      </c>
      <c r="GX50" s="2" t="s">
        <v>256</v>
      </c>
      <c r="GY50" s="2" t="s">
        <v>160</v>
      </c>
      <c r="GZ50" s="2" t="s">
        <v>160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157</v>
      </c>
      <c r="KV50" s="2" t="s">
        <v>250</v>
      </c>
      <c r="KW50" s="2" t="s">
        <v>413</v>
      </c>
      <c r="KX50" s="2" t="s">
        <v>474</v>
      </c>
      <c r="KY50" s="2" t="s">
        <v>160</v>
      </c>
      <c r="KZ50" s="2" t="s">
        <v>160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188</v>
      </c>
      <c r="OV50" s="2" t="s">
        <v>250</v>
      </c>
      <c r="OW50" s="2" t="s">
        <v>150</v>
      </c>
      <c r="OX50" s="2" t="s">
        <v>150</v>
      </c>
      <c r="OY50" s="2" t="s">
        <v>160</v>
      </c>
      <c r="OZ50" s="2" t="s">
        <v>160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565</v>
      </c>
      <c r="B51" s="2" t="s">
        <v>139</v>
      </c>
      <c r="C51" s="2" t="s">
        <v>540</v>
      </c>
      <c r="D51" s="2" t="s">
        <v>511</v>
      </c>
      <c r="E51" s="2" t="s">
        <v>512</v>
      </c>
      <c r="F51" s="2" t="s">
        <v>566</v>
      </c>
      <c r="G51" s="2" t="s">
        <v>566</v>
      </c>
      <c r="H51" s="2" t="s">
        <v>566</v>
      </c>
      <c r="I51" s="2" t="s">
        <v>567</v>
      </c>
      <c r="J51" s="2" t="s">
        <v>568</v>
      </c>
      <c r="K51" s="2" t="s">
        <v>569</v>
      </c>
      <c r="L51" s="3">
        <v>102.14</v>
      </c>
      <c r="M51" s="3">
        <v>107.25</v>
      </c>
      <c r="N51" s="3">
        <v>299.99</v>
      </c>
      <c r="O51" s="2" t="s">
        <v>355</v>
      </c>
      <c r="P51" s="2" t="s">
        <v>356</v>
      </c>
      <c r="Q51" s="2" t="s">
        <v>149</v>
      </c>
      <c r="R51" s="2" t="s">
        <v>150</v>
      </c>
      <c r="S51" s="2" t="s">
        <v>150</v>
      </c>
      <c r="T51" s="2" t="s">
        <v>560</v>
      </c>
      <c r="U51" s="2" t="s">
        <v>150</v>
      </c>
      <c r="V51" s="2" t="s">
        <v>480</v>
      </c>
      <c r="W51" s="2" t="s">
        <v>243</v>
      </c>
      <c r="X51" s="2" t="s">
        <v>150</v>
      </c>
      <c r="Y51" s="2" t="s">
        <v>570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3</v>
      </c>
      <c r="AS51" s="8">
        <v>356.07</v>
      </c>
      <c r="AT51" s="7">
        <v>-1</v>
      </c>
      <c r="AU51" s="7">
        <v>-1</v>
      </c>
      <c r="AV51" s="4" t="s">
        <v>150</v>
      </c>
      <c r="AW51" s="8" t="s">
        <v>150</v>
      </c>
      <c r="AX51" s="4">
        <v>14</v>
      </c>
      <c r="AY51" s="8">
        <v>1816.1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>
        <v>14</v>
      </c>
      <c r="BF51" s="8">
        <v>1816.1</v>
      </c>
      <c r="BG51" s="7" t="s">
        <v>150</v>
      </c>
      <c r="BH51" s="7" t="s">
        <v>150</v>
      </c>
      <c r="BI51" s="7"/>
      <c r="BJ51" s="4"/>
      <c r="BK51" s="8"/>
      <c r="BL51" s="2" t="s">
        <v>252</v>
      </c>
      <c r="BM51" s="7"/>
      <c r="BN51" s="7"/>
      <c r="BO51" s="4"/>
      <c r="BP51" s="8"/>
      <c r="BQ51" s="4">
        <v>1</v>
      </c>
      <c r="BR51" s="8">
        <v>115.83</v>
      </c>
      <c r="BS51" s="7">
        <v>-1</v>
      </c>
      <c r="BT51" s="7">
        <v>-1</v>
      </c>
      <c r="BU51" s="2" t="s">
        <v>157</v>
      </c>
      <c r="BV51" s="2" t="s">
        <v>250</v>
      </c>
      <c r="BW51" s="2" t="s">
        <v>517</v>
      </c>
      <c r="BX51" s="2" t="s">
        <v>322</v>
      </c>
      <c r="BY51" s="2" t="s">
        <v>160</v>
      </c>
      <c r="BZ51" s="2" t="s">
        <v>160</v>
      </c>
      <c r="CA51" s="2" t="s">
        <v>150</v>
      </c>
      <c r="CB51" s="4"/>
      <c r="CC51" s="8"/>
      <c r="CD51" s="4"/>
      <c r="CE51" s="8"/>
      <c r="CF51" s="7"/>
      <c r="CG51" s="7"/>
      <c r="CH51" s="2" t="s">
        <v>157</v>
      </c>
      <c r="CI51" s="2" t="s">
        <v>250</v>
      </c>
      <c r="CJ51" s="2" t="s">
        <v>150</v>
      </c>
      <c r="CK51" s="2" t="s">
        <v>150</v>
      </c>
      <c r="CL51" s="2" t="s">
        <v>160</v>
      </c>
      <c r="CM51" s="2" t="s">
        <v>160</v>
      </c>
      <c r="CN51" s="2" t="s">
        <v>150</v>
      </c>
      <c r="CO51" s="4"/>
      <c r="CP51" s="8"/>
      <c r="CQ51" s="4"/>
      <c r="CR51" s="8"/>
      <c r="CS51" s="7"/>
      <c r="CT51" s="7"/>
      <c r="CU51" s="2" t="s">
        <v>157</v>
      </c>
      <c r="CV51" s="2" t="s">
        <v>250</v>
      </c>
      <c r="CW51" s="2" t="s">
        <v>570</v>
      </c>
      <c r="CX51" s="2" t="s">
        <v>169</v>
      </c>
      <c r="CY51" s="2" t="s">
        <v>160</v>
      </c>
      <c r="CZ51" s="2" t="s">
        <v>160</v>
      </c>
      <c r="DA51" s="2" t="s">
        <v>150</v>
      </c>
      <c r="DB51" s="4"/>
      <c r="DC51" s="8"/>
      <c r="DD51" s="4">
        <v>2</v>
      </c>
      <c r="DE51" s="8">
        <v>240.24</v>
      </c>
      <c r="DF51" s="7">
        <v>-1</v>
      </c>
      <c r="DG51" s="7">
        <v>-1</v>
      </c>
      <c r="DH51" s="2" t="s">
        <v>157</v>
      </c>
      <c r="DI51" s="2" t="s">
        <v>250</v>
      </c>
      <c r="DJ51" s="2" t="s">
        <v>164</v>
      </c>
      <c r="DK51" s="2" t="s">
        <v>571</v>
      </c>
      <c r="DL51" s="2" t="s">
        <v>160</v>
      </c>
      <c r="DM51" s="2" t="s">
        <v>160</v>
      </c>
      <c r="DN51" s="2" t="s">
        <v>150</v>
      </c>
      <c r="DO51" s="4"/>
      <c r="DP51" s="8"/>
      <c r="DQ51" s="4"/>
      <c r="DR51" s="8"/>
      <c r="DS51" s="7"/>
      <c r="DT51" s="7"/>
      <c r="DU51" s="2" t="s">
        <v>157</v>
      </c>
      <c r="DV51" s="2" t="s">
        <v>250</v>
      </c>
      <c r="DW51" s="2" t="s">
        <v>166</v>
      </c>
      <c r="DX51" s="2" t="s">
        <v>472</v>
      </c>
      <c r="DY51" s="2" t="s">
        <v>160</v>
      </c>
      <c r="DZ51" s="2" t="s">
        <v>160</v>
      </c>
      <c r="EA51" s="2" t="s">
        <v>150</v>
      </c>
      <c r="EB51" s="4"/>
      <c r="EC51" s="8"/>
      <c r="ED51" s="4"/>
      <c r="EE51" s="8"/>
      <c r="EF51" s="7"/>
      <c r="EG51" s="7"/>
      <c r="EH51" s="2" t="s">
        <v>150</v>
      </c>
      <c r="EI51" s="2" t="s">
        <v>150</v>
      </c>
      <c r="EJ51" s="2" t="s">
        <v>150</v>
      </c>
      <c r="EK51" s="2" t="s">
        <v>150</v>
      </c>
      <c r="EL51" s="2" t="s">
        <v>150</v>
      </c>
      <c r="EM51" s="2" t="s">
        <v>150</v>
      </c>
      <c r="EN51" s="2" t="s">
        <v>150</v>
      </c>
      <c r="EO51" s="4"/>
      <c r="EP51" s="8"/>
      <c r="EQ51" s="4"/>
      <c r="ER51" s="8"/>
      <c r="ES51" s="7"/>
      <c r="ET51" s="7"/>
      <c r="EU51" s="2" t="s">
        <v>157</v>
      </c>
      <c r="EV51" s="2" t="s">
        <v>250</v>
      </c>
      <c r="EW51" s="2" t="s">
        <v>201</v>
      </c>
      <c r="EX51" s="2" t="s">
        <v>150</v>
      </c>
      <c r="EY51" s="2" t="s">
        <v>160</v>
      </c>
      <c r="EZ51" s="2" t="s">
        <v>160</v>
      </c>
      <c r="FA51" s="2" t="s">
        <v>150</v>
      </c>
      <c r="FB51" s="4"/>
      <c r="FC51" s="8"/>
      <c r="FD51" s="4"/>
      <c r="FE51" s="8"/>
      <c r="FF51" s="7"/>
      <c r="FG51" s="7"/>
      <c r="FH51" s="2" t="s">
        <v>157</v>
      </c>
      <c r="FI51" s="2" t="s">
        <v>250</v>
      </c>
      <c r="FJ51" s="2" t="s">
        <v>570</v>
      </c>
      <c r="FK51" s="2" t="s">
        <v>450</v>
      </c>
      <c r="FL51" s="2" t="s">
        <v>160</v>
      </c>
      <c r="FM51" s="2" t="s">
        <v>160</v>
      </c>
      <c r="FN51" s="2" t="s">
        <v>150</v>
      </c>
      <c r="FO51" s="4"/>
      <c r="FP51" s="8"/>
      <c r="FQ51" s="4"/>
      <c r="FR51" s="8"/>
      <c r="FS51" s="7"/>
      <c r="FT51" s="7"/>
      <c r="FU51" s="2" t="s">
        <v>157</v>
      </c>
      <c r="FV51" s="2" t="s">
        <v>250</v>
      </c>
      <c r="FW51" s="2" t="s">
        <v>171</v>
      </c>
      <c r="FX51" s="2" t="s">
        <v>286</v>
      </c>
      <c r="FY51" s="2" t="s">
        <v>160</v>
      </c>
      <c r="FZ51" s="2" t="s">
        <v>160</v>
      </c>
      <c r="GA51" s="2" t="s">
        <v>150</v>
      </c>
      <c r="GB51" s="4"/>
      <c r="GC51" s="8"/>
      <c r="GD51" s="4"/>
      <c r="GE51" s="8"/>
      <c r="GF51" s="7"/>
      <c r="GG51" s="7"/>
      <c r="GH51" s="2" t="s">
        <v>554</v>
      </c>
      <c r="GI51" s="2" t="s">
        <v>250</v>
      </c>
      <c r="GJ51" s="2" t="s">
        <v>150</v>
      </c>
      <c r="GK51" s="2" t="s">
        <v>150</v>
      </c>
      <c r="GL51" s="2" t="s">
        <v>160</v>
      </c>
      <c r="GM51" s="2" t="s">
        <v>160</v>
      </c>
      <c r="GN51" s="2" t="s">
        <v>150</v>
      </c>
      <c r="GO51" s="4"/>
      <c r="GP51" s="8"/>
      <c r="GQ51" s="4"/>
      <c r="GR51" s="8"/>
      <c r="GS51" s="7"/>
      <c r="GT51" s="7"/>
      <c r="GU51" s="2" t="s">
        <v>157</v>
      </c>
      <c r="GV51" s="2" t="s">
        <v>250</v>
      </c>
      <c r="GW51" s="2" t="s">
        <v>150</v>
      </c>
      <c r="GX51" s="2" t="s">
        <v>150</v>
      </c>
      <c r="GY51" s="2" t="s">
        <v>160</v>
      </c>
      <c r="GZ51" s="2" t="s">
        <v>160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157</v>
      </c>
      <c r="KV51" s="2" t="s">
        <v>250</v>
      </c>
      <c r="KW51" s="2" t="s">
        <v>178</v>
      </c>
      <c r="KX51" s="2" t="s">
        <v>150</v>
      </c>
      <c r="KY51" s="2" t="s">
        <v>160</v>
      </c>
      <c r="KZ51" s="2" t="s">
        <v>160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188</v>
      </c>
      <c r="OV51" s="2" t="s">
        <v>250</v>
      </c>
      <c r="OW51" s="2" t="s">
        <v>150</v>
      </c>
      <c r="OX51" s="2" t="s">
        <v>150</v>
      </c>
      <c r="OY51" s="2" t="s">
        <v>160</v>
      </c>
      <c r="OZ51" s="2" t="s">
        <v>160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572</v>
      </c>
      <c r="B52" s="2" t="s">
        <v>139</v>
      </c>
      <c r="C52" s="2" t="s">
        <v>540</v>
      </c>
      <c r="D52" s="2" t="s">
        <v>511</v>
      </c>
      <c r="E52" s="2" t="s">
        <v>512</v>
      </c>
      <c r="F52" s="2" t="s">
        <v>566</v>
      </c>
      <c r="G52" s="2" t="s">
        <v>566</v>
      </c>
      <c r="H52" s="2" t="s">
        <v>566</v>
      </c>
      <c r="I52" s="2" t="s">
        <v>567</v>
      </c>
      <c r="J52" s="2" t="s">
        <v>573</v>
      </c>
      <c r="K52" s="2" t="s">
        <v>569</v>
      </c>
      <c r="L52" s="3">
        <v>136.19</v>
      </c>
      <c r="M52" s="3">
        <v>143</v>
      </c>
      <c r="N52" s="3">
        <v>399.99</v>
      </c>
      <c r="O52" s="2" t="s">
        <v>374</v>
      </c>
      <c r="P52" s="2" t="s">
        <v>356</v>
      </c>
      <c r="Q52" s="2" t="s">
        <v>149</v>
      </c>
      <c r="R52" s="2" t="s">
        <v>150</v>
      </c>
      <c r="S52" s="2" t="s">
        <v>150</v>
      </c>
      <c r="T52" s="2" t="s">
        <v>560</v>
      </c>
      <c r="U52" s="2" t="s">
        <v>150</v>
      </c>
      <c r="V52" s="2" t="s">
        <v>480</v>
      </c>
      <c r="W52" s="2" t="s">
        <v>243</v>
      </c>
      <c r="X52" s="2" t="s">
        <v>150</v>
      </c>
      <c r="Y52" s="2" t="s">
        <v>570</v>
      </c>
      <c r="Z52" s="4"/>
      <c r="AA52" s="4">
        <f>=ROUNDDOWN({0},0)</f>
      </c>
      <c r="AB52" s="5"/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11</v>
      </c>
      <c r="AS52" s="8">
        <v>1460.03</v>
      </c>
      <c r="AT52" s="7">
        <v>-1</v>
      </c>
      <c r="AU52" s="7">
        <v>-1</v>
      </c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/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/>
      <c r="BJ52" s="4"/>
      <c r="BK52" s="8"/>
      <c r="BL52" s="2" t="s">
        <v>574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250</v>
      </c>
      <c r="BW52" s="2" t="s">
        <v>517</v>
      </c>
      <c r="BX52" s="2" t="s">
        <v>306</v>
      </c>
      <c r="BY52" s="2" t="s">
        <v>160</v>
      </c>
      <c r="BZ52" s="2" t="s">
        <v>160</v>
      </c>
      <c r="CA52" s="2" t="s">
        <v>150</v>
      </c>
      <c r="CB52" s="4"/>
      <c r="CC52" s="8"/>
      <c r="CD52" s="4"/>
      <c r="CE52" s="8"/>
      <c r="CF52" s="7"/>
      <c r="CG52" s="7"/>
      <c r="CH52" s="2" t="s">
        <v>157</v>
      </c>
      <c r="CI52" s="2" t="s">
        <v>250</v>
      </c>
      <c r="CJ52" s="2" t="s">
        <v>150</v>
      </c>
      <c r="CK52" s="2" t="s">
        <v>150</v>
      </c>
      <c r="CL52" s="2" t="s">
        <v>160</v>
      </c>
      <c r="CM52" s="2" t="s">
        <v>160</v>
      </c>
      <c r="CN52" s="2" t="s">
        <v>150</v>
      </c>
      <c r="CO52" s="4"/>
      <c r="CP52" s="8"/>
      <c r="CQ52" s="4"/>
      <c r="CR52" s="8"/>
      <c r="CS52" s="7"/>
      <c r="CT52" s="7"/>
      <c r="CU52" s="2" t="s">
        <v>157</v>
      </c>
      <c r="CV52" s="2" t="s">
        <v>250</v>
      </c>
      <c r="CW52" s="2" t="s">
        <v>570</v>
      </c>
      <c r="CX52" s="2" t="s">
        <v>575</v>
      </c>
      <c r="CY52" s="2" t="s">
        <v>160</v>
      </c>
      <c r="CZ52" s="2" t="s">
        <v>160</v>
      </c>
      <c r="DA52" s="2" t="s">
        <v>150</v>
      </c>
      <c r="DB52" s="4"/>
      <c r="DC52" s="8"/>
      <c r="DD52" s="4">
        <v>3</v>
      </c>
      <c r="DE52" s="8">
        <v>480.48</v>
      </c>
      <c r="DF52" s="7">
        <v>-1</v>
      </c>
      <c r="DG52" s="7">
        <v>-1</v>
      </c>
      <c r="DH52" s="2" t="s">
        <v>157</v>
      </c>
      <c r="DI52" s="2" t="s">
        <v>250</v>
      </c>
      <c r="DJ52" s="2" t="s">
        <v>164</v>
      </c>
      <c r="DK52" s="2" t="s">
        <v>527</v>
      </c>
      <c r="DL52" s="2" t="s">
        <v>160</v>
      </c>
      <c r="DM52" s="2" t="s">
        <v>160</v>
      </c>
      <c r="DN52" s="2" t="s">
        <v>150</v>
      </c>
      <c r="DO52" s="4"/>
      <c r="DP52" s="8"/>
      <c r="DQ52" s="4">
        <v>3</v>
      </c>
      <c r="DR52" s="8">
        <v>257.4</v>
      </c>
      <c r="DS52" s="7">
        <v>-1</v>
      </c>
      <c r="DT52" s="7">
        <v>-1</v>
      </c>
      <c r="DU52" s="2" t="s">
        <v>157</v>
      </c>
      <c r="DV52" s="2" t="s">
        <v>250</v>
      </c>
      <c r="DW52" s="2" t="s">
        <v>166</v>
      </c>
      <c r="DX52" s="2" t="s">
        <v>219</v>
      </c>
      <c r="DY52" s="2" t="s">
        <v>160</v>
      </c>
      <c r="DZ52" s="2" t="s">
        <v>160</v>
      </c>
      <c r="EA52" s="2" t="s">
        <v>150</v>
      </c>
      <c r="EB52" s="4"/>
      <c r="EC52" s="8"/>
      <c r="ED52" s="4"/>
      <c r="EE52" s="8"/>
      <c r="EF52" s="7"/>
      <c r="EG52" s="7"/>
      <c r="EH52" s="2" t="s">
        <v>150</v>
      </c>
      <c r="EI52" s="2" t="s">
        <v>150</v>
      </c>
      <c r="EJ52" s="2" t="s">
        <v>150</v>
      </c>
      <c r="EK52" s="2" t="s">
        <v>150</v>
      </c>
      <c r="EL52" s="2" t="s">
        <v>150</v>
      </c>
      <c r="EM52" s="2" t="s">
        <v>150</v>
      </c>
      <c r="EN52" s="2" t="s">
        <v>150</v>
      </c>
      <c r="EO52" s="4"/>
      <c r="EP52" s="8"/>
      <c r="EQ52" s="4"/>
      <c r="ER52" s="8"/>
      <c r="ES52" s="7"/>
      <c r="ET52" s="7"/>
      <c r="EU52" s="2" t="s">
        <v>157</v>
      </c>
      <c r="EV52" s="2" t="s">
        <v>250</v>
      </c>
      <c r="EW52" s="2" t="s">
        <v>201</v>
      </c>
      <c r="EX52" s="2" t="s">
        <v>150</v>
      </c>
      <c r="EY52" s="2" t="s">
        <v>160</v>
      </c>
      <c r="EZ52" s="2" t="s">
        <v>160</v>
      </c>
      <c r="FA52" s="2" t="s">
        <v>150</v>
      </c>
      <c r="FB52" s="4"/>
      <c r="FC52" s="8"/>
      <c r="FD52" s="4">
        <v>4</v>
      </c>
      <c r="FE52" s="8">
        <v>572</v>
      </c>
      <c r="FF52" s="7">
        <v>-1</v>
      </c>
      <c r="FG52" s="7">
        <v>-1</v>
      </c>
      <c r="FH52" s="2" t="s">
        <v>157</v>
      </c>
      <c r="FI52" s="2" t="s">
        <v>250</v>
      </c>
      <c r="FJ52" s="2" t="s">
        <v>570</v>
      </c>
      <c r="FK52" s="2" t="s">
        <v>576</v>
      </c>
      <c r="FL52" s="2" t="s">
        <v>160</v>
      </c>
      <c r="FM52" s="2" t="s">
        <v>160</v>
      </c>
      <c r="FN52" s="2" t="s">
        <v>150</v>
      </c>
      <c r="FO52" s="4"/>
      <c r="FP52" s="8"/>
      <c r="FQ52" s="4">
        <v>1</v>
      </c>
      <c r="FR52" s="8">
        <v>150.15</v>
      </c>
      <c r="FS52" s="7">
        <v>-1</v>
      </c>
      <c r="FT52" s="7">
        <v>-1</v>
      </c>
      <c r="FU52" s="2" t="s">
        <v>157</v>
      </c>
      <c r="FV52" s="2" t="s">
        <v>250</v>
      </c>
      <c r="FW52" s="2" t="s">
        <v>171</v>
      </c>
      <c r="FX52" s="2" t="s">
        <v>577</v>
      </c>
      <c r="FY52" s="2" t="s">
        <v>160</v>
      </c>
      <c r="FZ52" s="2" t="s">
        <v>160</v>
      </c>
      <c r="GA52" s="2" t="s">
        <v>150</v>
      </c>
      <c r="GB52" s="4"/>
      <c r="GC52" s="8"/>
      <c r="GD52" s="4"/>
      <c r="GE52" s="8"/>
      <c r="GF52" s="7"/>
      <c r="GG52" s="7"/>
      <c r="GH52" s="2" t="s">
        <v>554</v>
      </c>
      <c r="GI52" s="2" t="s">
        <v>250</v>
      </c>
      <c r="GJ52" s="2" t="s">
        <v>150</v>
      </c>
      <c r="GK52" s="2" t="s">
        <v>150</v>
      </c>
      <c r="GL52" s="2" t="s">
        <v>160</v>
      </c>
      <c r="GM52" s="2" t="s">
        <v>160</v>
      </c>
      <c r="GN52" s="2" t="s">
        <v>150</v>
      </c>
      <c r="GO52" s="4"/>
      <c r="GP52" s="8"/>
      <c r="GQ52" s="4"/>
      <c r="GR52" s="8"/>
      <c r="GS52" s="7"/>
      <c r="GT52" s="7"/>
      <c r="GU52" s="2" t="s">
        <v>188</v>
      </c>
      <c r="GV52" s="2" t="s">
        <v>250</v>
      </c>
      <c r="GW52" s="2" t="s">
        <v>150</v>
      </c>
      <c r="GX52" s="2" t="s">
        <v>150</v>
      </c>
      <c r="GY52" s="2" t="s">
        <v>160</v>
      </c>
      <c r="GZ52" s="2" t="s">
        <v>160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157</v>
      </c>
      <c r="KV52" s="2" t="s">
        <v>250</v>
      </c>
      <c r="KW52" s="2" t="s">
        <v>178</v>
      </c>
      <c r="KX52" s="2" t="s">
        <v>150</v>
      </c>
      <c r="KY52" s="2" t="s">
        <v>160</v>
      </c>
      <c r="KZ52" s="2" t="s">
        <v>160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188</v>
      </c>
      <c r="OV52" s="2" t="s">
        <v>250</v>
      </c>
      <c r="OW52" s="2" t="s">
        <v>150</v>
      </c>
      <c r="OX52" s="2" t="s">
        <v>150</v>
      </c>
      <c r="OY52" s="2" t="s">
        <v>160</v>
      </c>
      <c r="OZ52" s="2" t="s">
        <v>160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578</v>
      </c>
      <c r="B53" s="2" t="s">
        <v>139</v>
      </c>
      <c r="C53" s="2" t="s">
        <v>579</v>
      </c>
      <c r="D53" s="2" t="s">
        <v>511</v>
      </c>
      <c r="E53" s="2" t="s">
        <v>512</v>
      </c>
      <c r="F53" s="2" t="s">
        <v>580</v>
      </c>
      <c r="G53" s="2" t="s">
        <v>580</v>
      </c>
      <c r="H53" s="2" t="s">
        <v>580</v>
      </c>
      <c r="I53" s="2" t="s">
        <v>581</v>
      </c>
      <c r="J53" s="2" t="s">
        <v>568</v>
      </c>
      <c r="K53" s="2" t="s">
        <v>582</v>
      </c>
      <c r="L53" s="3">
        <v>68.09</v>
      </c>
      <c r="M53" s="3">
        <v>71.49</v>
      </c>
      <c r="N53" s="3">
        <v>199.99</v>
      </c>
      <c r="O53" s="2" t="s">
        <v>420</v>
      </c>
      <c r="P53" s="2" t="s">
        <v>356</v>
      </c>
      <c r="Q53" s="2" t="s">
        <v>149</v>
      </c>
      <c r="R53" s="2" t="s">
        <v>150</v>
      </c>
      <c r="S53" s="2" t="s">
        <v>150</v>
      </c>
      <c r="T53" s="2" t="s">
        <v>560</v>
      </c>
      <c r="U53" s="2" t="s">
        <v>150</v>
      </c>
      <c r="V53" s="2" t="s">
        <v>480</v>
      </c>
      <c r="W53" s="2" t="s">
        <v>583</v>
      </c>
      <c r="X53" s="2" t="s">
        <v>150</v>
      </c>
      <c r="Y53" s="2" t="s">
        <v>584</v>
      </c>
      <c r="Z53" s="4"/>
      <c r="AA53" s="4">
        <f>=ROUNDDOWN({0},0)</f>
      </c>
      <c r="AB53" s="5">
        <v>1</v>
      </c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</v>
      </c>
      <c r="AS53" s="8">
        <v>107.63</v>
      </c>
      <c r="AT53" s="7">
        <v>-1</v>
      </c>
      <c r="AU53" s="7">
        <v>-1</v>
      </c>
      <c r="AV53" s="4"/>
      <c r="AW53" s="8"/>
      <c r="AX53" s="4">
        <v>1</v>
      </c>
      <c r="AY53" s="8">
        <v>107.63</v>
      </c>
      <c r="AZ53" s="7">
        <v>-1</v>
      </c>
      <c r="BA53" s="7">
        <v>-1</v>
      </c>
      <c r="BB53" s="7"/>
      <c r="BC53" s="4" t="s">
        <v>150</v>
      </c>
      <c r="BD53" s="8" t="s">
        <v>150</v>
      </c>
      <c r="BE53" s="4">
        <v>2</v>
      </c>
      <c r="BF53" s="8">
        <v>185.61</v>
      </c>
      <c r="BG53" s="7" t="s">
        <v>150</v>
      </c>
      <c r="BH53" s="7" t="s">
        <v>150</v>
      </c>
      <c r="BI53" s="7"/>
      <c r="BJ53" s="4"/>
      <c r="BK53" s="8"/>
      <c r="BL53" s="2" t="s">
        <v>23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250</v>
      </c>
      <c r="BW53" s="2" t="s">
        <v>517</v>
      </c>
      <c r="BX53" s="2" t="s">
        <v>585</v>
      </c>
      <c r="BY53" s="2" t="s">
        <v>160</v>
      </c>
      <c r="BZ53" s="2" t="s">
        <v>160</v>
      </c>
      <c r="CA53" s="2" t="s">
        <v>150</v>
      </c>
      <c r="CB53" s="4"/>
      <c r="CC53" s="8"/>
      <c r="CD53" s="4"/>
      <c r="CE53" s="8"/>
      <c r="CF53" s="7"/>
      <c r="CG53" s="7"/>
      <c r="CH53" s="2" t="s">
        <v>157</v>
      </c>
      <c r="CI53" s="2" t="s">
        <v>250</v>
      </c>
      <c r="CJ53" s="2" t="s">
        <v>150</v>
      </c>
      <c r="CK53" s="2" t="s">
        <v>525</v>
      </c>
      <c r="CL53" s="2" t="s">
        <v>160</v>
      </c>
      <c r="CM53" s="2" t="s">
        <v>160</v>
      </c>
      <c r="CN53" s="2" t="s">
        <v>150</v>
      </c>
      <c r="CO53" s="4"/>
      <c r="CP53" s="8"/>
      <c r="CQ53" s="4"/>
      <c r="CR53" s="8"/>
      <c r="CS53" s="7"/>
      <c r="CT53" s="7"/>
      <c r="CU53" s="2" t="s">
        <v>157</v>
      </c>
      <c r="CV53" s="2" t="s">
        <v>250</v>
      </c>
      <c r="CW53" s="2" t="s">
        <v>584</v>
      </c>
      <c r="CX53" s="2" t="s">
        <v>576</v>
      </c>
      <c r="CY53" s="2" t="s">
        <v>160</v>
      </c>
      <c r="CZ53" s="2" t="s">
        <v>160</v>
      </c>
      <c r="DA53" s="2" t="s">
        <v>150</v>
      </c>
      <c r="DB53" s="4"/>
      <c r="DC53" s="8"/>
      <c r="DD53" s="4"/>
      <c r="DE53" s="8"/>
      <c r="DF53" s="7"/>
      <c r="DG53" s="7"/>
      <c r="DH53" s="2" t="s">
        <v>157</v>
      </c>
      <c r="DI53" s="2" t="s">
        <v>250</v>
      </c>
      <c r="DJ53" s="2" t="s">
        <v>164</v>
      </c>
      <c r="DK53" s="2" t="s">
        <v>359</v>
      </c>
      <c r="DL53" s="2" t="s">
        <v>549</v>
      </c>
      <c r="DM53" s="2" t="s">
        <v>160</v>
      </c>
      <c r="DN53" s="2" t="s">
        <v>150</v>
      </c>
      <c r="DO53" s="4"/>
      <c r="DP53" s="8"/>
      <c r="DQ53" s="4"/>
      <c r="DR53" s="8"/>
      <c r="DS53" s="7"/>
      <c r="DT53" s="7"/>
      <c r="DU53" s="2" t="s">
        <v>157</v>
      </c>
      <c r="DV53" s="2" t="s">
        <v>250</v>
      </c>
      <c r="DW53" s="2" t="s">
        <v>166</v>
      </c>
      <c r="DX53" s="2" t="s">
        <v>586</v>
      </c>
      <c r="DY53" s="2" t="s">
        <v>160</v>
      </c>
      <c r="DZ53" s="2" t="s">
        <v>160</v>
      </c>
      <c r="EA53" s="2" t="s">
        <v>150</v>
      </c>
      <c r="EB53" s="4"/>
      <c r="EC53" s="8"/>
      <c r="ED53" s="4"/>
      <c r="EE53" s="8"/>
      <c r="EF53" s="7"/>
      <c r="EG53" s="7"/>
      <c r="EH53" s="2" t="s">
        <v>150</v>
      </c>
      <c r="EI53" s="2" t="s">
        <v>150</v>
      </c>
      <c r="EJ53" s="2" t="s">
        <v>150</v>
      </c>
      <c r="EK53" s="2" t="s">
        <v>150</v>
      </c>
      <c r="EL53" s="2" t="s">
        <v>150</v>
      </c>
      <c r="EM53" s="2" t="s">
        <v>150</v>
      </c>
      <c r="EN53" s="2" t="s">
        <v>150</v>
      </c>
      <c r="EO53" s="4"/>
      <c r="EP53" s="8"/>
      <c r="EQ53" s="4"/>
      <c r="ER53" s="8"/>
      <c r="ES53" s="7"/>
      <c r="ET53" s="7"/>
      <c r="EU53" s="2" t="s">
        <v>157</v>
      </c>
      <c r="EV53" s="2" t="s">
        <v>250</v>
      </c>
      <c r="EW53" s="2" t="s">
        <v>169</v>
      </c>
      <c r="EX53" s="2" t="s">
        <v>150</v>
      </c>
      <c r="EY53" s="2" t="s">
        <v>160</v>
      </c>
      <c r="EZ53" s="2" t="s">
        <v>160</v>
      </c>
      <c r="FA53" s="2" t="s">
        <v>150</v>
      </c>
      <c r="FB53" s="4"/>
      <c r="FC53" s="8"/>
      <c r="FD53" s="4">
        <v>1</v>
      </c>
      <c r="FE53" s="8">
        <v>107.63</v>
      </c>
      <c r="FF53" s="7">
        <v>-1</v>
      </c>
      <c r="FG53" s="7">
        <v>-1</v>
      </c>
      <c r="FH53" s="2" t="s">
        <v>157</v>
      </c>
      <c r="FI53" s="2" t="s">
        <v>250</v>
      </c>
      <c r="FJ53" s="2" t="s">
        <v>584</v>
      </c>
      <c r="FK53" s="2" t="s">
        <v>450</v>
      </c>
      <c r="FL53" s="2" t="s">
        <v>160</v>
      </c>
      <c r="FM53" s="2" t="s">
        <v>160</v>
      </c>
      <c r="FN53" s="2" t="s">
        <v>150</v>
      </c>
      <c r="FO53" s="4"/>
      <c r="FP53" s="8"/>
      <c r="FQ53" s="4"/>
      <c r="FR53" s="8"/>
      <c r="FS53" s="7"/>
      <c r="FT53" s="7"/>
      <c r="FU53" s="2" t="s">
        <v>157</v>
      </c>
      <c r="FV53" s="2" t="s">
        <v>250</v>
      </c>
      <c r="FW53" s="2" t="s">
        <v>171</v>
      </c>
      <c r="FX53" s="2" t="s">
        <v>498</v>
      </c>
      <c r="FY53" s="2" t="s">
        <v>160</v>
      </c>
      <c r="FZ53" s="2" t="s">
        <v>160</v>
      </c>
      <c r="GA53" s="2" t="s">
        <v>150</v>
      </c>
      <c r="GB53" s="4"/>
      <c r="GC53" s="8"/>
      <c r="GD53" s="4"/>
      <c r="GE53" s="8"/>
      <c r="GF53" s="7"/>
      <c r="GG53" s="7"/>
      <c r="GH53" s="2" t="s">
        <v>554</v>
      </c>
      <c r="GI53" s="2" t="s">
        <v>250</v>
      </c>
      <c r="GJ53" s="2" t="s">
        <v>150</v>
      </c>
      <c r="GK53" s="2" t="s">
        <v>150</v>
      </c>
      <c r="GL53" s="2" t="s">
        <v>160</v>
      </c>
      <c r="GM53" s="2" t="s">
        <v>160</v>
      </c>
      <c r="GN53" s="2" t="s">
        <v>150</v>
      </c>
      <c r="GO53" s="4"/>
      <c r="GP53" s="8"/>
      <c r="GQ53" s="4"/>
      <c r="GR53" s="8"/>
      <c r="GS53" s="7"/>
      <c r="GT53" s="7"/>
      <c r="GU53" s="2" t="s">
        <v>188</v>
      </c>
      <c r="GV53" s="2" t="s">
        <v>250</v>
      </c>
      <c r="GW53" s="2" t="s">
        <v>150</v>
      </c>
      <c r="GX53" s="2" t="s">
        <v>150</v>
      </c>
      <c r="GY53" s="2" t="s">
        <v>160</v>
      </c>
      <c r="GZ53" s="2" t="s">
        <v>160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150</v>
      </c>
      <c r="JI53" s="2" t="s">
        <v>150</v>
      </c>
      <c r="JJ53" s="2" t="s">
        <v>150</v>
      </c>
      <c r="JK53" s="2" t="s">
        <v>150</v>
      </c>
      <c r="JL53" s="2" t="s">
        <v>150</v>
      </c>
      <c r="JM53" s="2" t="s">
        <v>150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157</v>
      </c>
      <c r="KV53" s="2" t="s">
        <v>250</v>
      </c>
      <c r="KW53" s="2" t="s">
        <v>178</v>
      </c>
      <c r="KX53" s="2" t="s">
        <v>150</v>
      </c>
      <c r="KY53" s="2" t="s">
        <v>160</v>
      </c>
      <c r="KZ53" s="2" t="s">
        <v>160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188</v>
      </c>
      <c r="OV53" s="2" t="s">
        <v>250</v>
      </c>
      <c r="OW53" s="2" t="s">
        <v>150</v>
      </c>
      <c r="OX53" s="2" t="s">
        <v>150</v>
      </c>
      <c r="OY53" s="2" t="s">
        <v>160</v>
      </c>
      <c r="OZ53" s="2" t="s">
        <v>160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587</v>
      </c>
      <c r="B54" s="2" t="s">
        <v>139</v>
      </c>
      <c r="C54" s="2" t="s">
        <v>579</v>
      </c>
      <c r="D54" s="2" t="s">
        <v>511</v>
      </c>
      <c r="E54" s="2" t="s">
        <v>512</v>
      </c>
      <c r="F54" s="2" t="s">
        <v>580</v>
      </c>
      <c r="G54" s="2" t="s">
        <v>580</v>
      </c>
      <c r="H54" s="2" t="s">
        <v>580</v>
      </c>
      <c r="I54" s="2" t="s">
        <v>588</v>
      </c>
      <c r="J54" s="2" t="s">
        <v>568</v>
      </c>
      <c r="K54" s="2" t="s">
        <v>589</v>
      </c>
      <c r="L54" s="3">
        <v>68.09</v>
      </c>
      <c r="M54" s="3">
        <v>71.49</v>
      </c>
      <c r="N54" s="3">
        <v>199.99</v>
      </c>
      <c r="O54" s="2" t="s">
        <v>355</v>
      </c>
      <c r="P54" s="2" t="s">
        <v>356</v>
      </c>
      <c r="Q54" s="2" t="s">
        <v>149</v>
      </c>
      <c r="R54" s="2" t="s">
        <v>150</v>
      </c>
      <c r="S54" s="2" t="s">
        <v>150</v>
      </c>
      <c r="T54" s="2" t="s">
        <v>560</v>
      </c>
      <c r="U54" s="2" t="s">
        <v>150</v>
      </c>
      <c r="V54" s="2" t="s">
        <v>480</v>
      </c>
      <c r="W54" s="2" t="s">
        <v>583</v>
      </c>
      <c r="X54" s="2" t="s">
        <v>150</v>
      </c>
      <c r="Y54" s="2" t="s">
        <v>584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1</v>
      </c>
      <c r="AS54" s="8">
        <v>77.98</v>
      </c>
      <c r="AT54" s="7">
        <v>-1</v>
      </c>
      <c r="AU54" s="7">
        <v>-1</v>
      </c>
      <c r="AV54" s="4"/>
      <c r="AW54" s="8"/>
      <c r="AX54" s="4">
        <v>1</v>
      </c>
      <c r="AY54" s="8">
        <v>77.98</v>
      </c>
      <c r="AZ54" s="7">
        <v>-1</v>
      </c>
      <c r="BA54" s="7">
        <v>-1</v>
      </c>
      <c r="BB54" s="7"/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157</v>
      </c>
      <c r="BV54" s="2" t="s">
        <v>250</v>
      </c>
      <c r="BW54" s="2" t="s">
        <v>517</v>
      </c>
      <c r="BX54" s="2" t="s">
        <v>590</v>
      </c>
      <c r="BY54" s="2" t="s">
        <v>160</v>
      </c>
      <c r="BZ54" s="2" t="s">
        <v>160</v>
      </c>
      <c r="CA54" s="2" t="s">
        <v>150</v>
      </c>
      <c r="CB54" s="4"/>
      <c r="CC54" s="8"/>
      <c r="CD54" s="4"/>
      <c r="CE54" s="8"/>
      <c r="CF54" s="7"/>
      <c r="CG54" s="7"/>
      <c r="CH54" s="2" t="s">
        <v>157</v>
      </c>
      <c r="CI54" s="2" t="s">
        <v>250</v>
      </c>
      <c r="CJ54" s="2" t="s">
        <v>150</v>
      </c>
      <c r="CK54" s="2" t="s">
        <v>518</v>
      </c>
      <c r="CL54" s="2" t="s">
        <v>160</v>
      </c>
      <c r="CM54" s="2" t="s">
        <v>160</v>
      </c>
      <c r="CN54" s="2" t="s">
        <v>150</v>
      </c>
      <c r="CO54" s="4"/>
      <c r="CP54" s="8"/>
      <c r="CQ54" s="4">
        <v>1</v>
      </c>
      <c r="CR54" s="8">
        <v>77.98</v>
      </c>
      <c r="CS54" s="7">
        <v>-1</v>
      </c>
      <c r="CT54" s="7">
        <v>-1</v>
      </c>
      <c r="CU54" s="2" t="s">
        <v>157</v>
      </c>
      <c r="CV54" s="2" t="s">
        <v>250</v>
      </c>
      <c r="CW54" s="2" t="s">
        <v>584</v>
      </c>
      <c r="CX54" s="2" t="s">
        <v>169</v>
      </c>
      <c r="CY54" s="2" t="s">
        <v>160</v>
      </c>
      <c r="CZ54" s="2" t="s">
        <v>160</v>
      </c>
      <c r="DA54" s="2" t="s">
        <v>150</v>
      </c>
      <c r="DB54" s="4"/>
      <c r="DC54" s="8"/>
      <c r="DD54" s="4"/>
      <c r="DE54" s="8"/>
      <c r="DF54" s="7"/>
      <c r="DG54" s="7"/>
      <c r="DH54" s="2" t="s">
        <v>157</v>
      </c>
      <c r="DI54" s="2" t="s">
        <v>250</v>
      </c>
      <c r="DJ54" s="2" t="s">
        <v>164</v>
      </c>
      <c r="DK54" s="2" t="s">
        <v>467</v>
      </c>
      <c r="DL54" s="2" t="s">
        <v>549</v>
      </c>
      <c r="DM54" s="2" t="s">
        <v>160</v>
      </c>
      <c r="DN54" s="2" t="s">
        <v>150</v>
      </c>
      <c r="DO54" s="4"/>
      <c r="DP54" s="8"/>
      <c r="DQ54" s="4"/>
      <c r="DR54" s="8"/>
      <c r="DS54" s="7"/>
      <c r="DT54" s="7"/>
      <c r="DU54" s="2" t="s">
        <v>157</v>
      </c>
      <c r="DV54" s="2" t="s">
        <v>250</v>
      </c>
      <c r="DW54" s="2" t="s">
        <v>166</v>
      </c>
      <c r="DX54" s="2" t="s">
        <v>430</v>
      </c>
      <c r="DY54" s="2" t="s">
        <v>160</v>
      </c>
      <c r="DZ54" s="2" t="s">
        <v>160</v>
      </c>
      <c r="EA54" s="2" t="s">
        <v>150</v>
      </c>
      <c r="EB54" s="4"/>
      <c r="EC54" s="8"/>
      <c r="ED54" s="4"/>
      <c r="EE54" s="8"/>
      <c r="EF54" s="7"/>
      <c r="EG54" s="7"/>
      <c r="EH54" s="2" t="s">
        <v>150</v>
      </c>
      <c r="EI54" s="2" t="s">
        <v>150</v>
      </c>
      <c r="EJ54" s="2" t="s">
        <v>150</v>
      </c>
      <c r="EK54" s="2" t="s">
        <v>150</v>
      </c>
      <c r="EL54" s="2" t="s">
        <v>150</v>
      </c>
      <c r="EM54" s="2" t="s">
        <v>150</v>
      </c>
      <c r="EN54" s="2" t="s">
        <v>150</v>
      </c>
      <c r="EO54" s="4"/>
      <c r="EP54" s="8"/>
      <c r="EQ54" s="4"/>
      <c r="ER54" s="8"/>
      <c r="ES54" s="7"/>
      <c r="ET54" s="7"/>
      <c r="EU54" s="2" t="s">
        <v>157</v>
      </c>
      <c r="EV54" s="2" t="s">
        <v>250</v>
      </c>
      <c r="EW54" s="2" t="s">
        <v>169</v>
      </c>
      <c r="EX54" s="2" t="s">
        <v>150</v>
      </c>
      <c r="EY54" s="2" t="s">
        <v>160</v>
      </c>
      <c r="EZ54" s="2" t="s">
        <v>160</v>
      </c>
      <c r="FA54" s="2" t="s">
        <v>150</v>
      </c>
      <c r="FB54" s="4"/>
      <c r="FC54" s="8"/>
      <c r="FD54" s="4"/>
      <c r="FE54" s="8"/>
      <c r="FF54" s="7"/>
      <c r="FG54" s="7"/>
      <c r="FH54" s="2" t="s">
        <v>157</v>
      </c>
      <c r="FI54" s="2" t="s">
        <v>250</v>
      </c>
      <c r="FJ54" s="2" t="s">
        <v>584</v>
      </c>
      <c r="FK54" s="2" t="s">
        <v>209</v>
      </c>
      <c r="FL54" s="2" t="s">
        <v>160</v>
      </c>
      <c r="FM54" s="2" t="s">
        <v>160</v>
      </c>
      <c r="FN54" s="2" t="s">
        <v>150</v>
      </c>
      <c r="FO54" s="4"/>
      <c r="FP54" s="8"/>
      <c r="FQ54" s="4"/>
      <c r="FR54" s="8"/>
      <c r="FS54" s="7"/>
      <c r="FT54" s="7"/>
      <c r="FU54" s="2" t="s">
        <v>157</v>
      </c>
      <c r="FV54" s="2" t="s">
        <v>250</v>
      </c>
      <c r="FW54" s="2" t="s">
        <v>171</v>
      </c>
      <c r="FX54" s="2" t="s">
        <v>321</v>
      </c>
      <c r="FY54" s="2" t="s">
        <v>160</v>
      </c>
      <c r="FZ54" s="2" t="s">
        <v>160</v>
      </c>
      <c r="GA54" s="2" t="s">
        <v>150</v>
      </c>
      <c r="GB54" s="4"/>
      <c r="GC54" s="8"/>
      <c r="GD54" s="4"/>
      <c r="GE54" s="8"/>
      <c r="GF54" s="7"/>
      <c r="GG54" s="7"/>
      <c r="GH54" s="2" t="s">
        <v>554</v>
      </c>
      <c r="GI54" s="2" t="s">
        <v>250</v>
      </c>
      <c r="GJ54" s="2" t="s">
        <v>150</v>
      </c>
      <c r="GK54" s="2" t="s">
        <v>150</v>
      </c>
      <c r="GL54" s="2" t="s">
        <v>160</v>
      </c>
      <c r="GM54" s="2" t="s">
        <v>160</v>
      </c>
      <c r="GN54" s="2" t="s">
        <v>150</v>
      </c>
      <c r="GO54" s="4"/>
      <c r="GP54" s="8"/>
      <c r="GQ54" s="4"/>
      <c r="GR54" s="8"/>
      <c r="GS54" s="7"/>
      <c r="GT54" s="7"/>
      <c r="GU54" s="2" t="s">
        <v>188</v>
      </c>
      <c r="GV54" s="2" t="s">
        <v>250</v>
      </c>
      <c r="GW54" s="2" t="s">
        <v>150</v>
      </c>
      <c r="GX54" s="2" t="s">
        <v>150</v>
      </c>
      <c r="GY54" s="2" t="s">
        <v>160</v>
      </c>
      <c r="GZ54" s="2" t="s">
        <v>160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150</v>
      </c>
      <c r="JI54" s="2" t="s">
        <v>150</v>
      </c>
      <c r="JJ54" s="2" t="s">
        <v>150</v>
      </c>
      <c r="JK54" s="2" t="s">
        <v>150</v>
      </c>
      <c r="JL54" s="2" t="s">
        <v>150</v>
      </c>
      <c r="JM54" s="2" t="s">
        <v>150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157</v>
      </c>
      <c r="KV54" s="2" t="s">
        <v>250</v>
      </c>
      <c r="KW54" s="2" t="s">
        <v>178</v>
      </c>
      <c r="KX54" s="2" t="s">
        <v>591</v>
      </c>
      <c r="KY54" s="2" t="s">
        <v>160</v>
      </c>
      <c r="KZ54" s="2" t="s">
        <v>160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188</v>
      </c>
      <c r="OV54" s="2" t="s">
        <v>250</v>
      </c>
      <c r="OW54" s="2" t="s">
        <v>150</v>
      </c>
      <c r="OX54" s="2" t="s">
        <v>150</v>
      </c>
      <c r="OY54" s="2" t="s">
        <v>160</v>
      </c>
      <c r="OZ54" s="2" t="s">
        <v>160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592</v>
      </c>
      <c r="B55" s="2" t="s">
        <v>139</v>
      </c>
      <c r="C55" s="2" t="s">
        <v>579</v>
      </c>
      <c r="D55" s="2" t="s">
        <v>593</v>
      </c>
      <c r="E55" s="2" t="s">
        <v>594</v>
      </c>
      <c r="F55" s="2" t="s">
        <v>595</v>
      </c>
      <c r="G55" s="2" t="s">
        <v>595</v>
      </c>
      <c r="H55" s="2" t="s">
        <v>595</v>
      </c>
      <c r="I55" s="2" t="s">
        <v>596</v>
      </c>
      <c r="J55" s="2" t="s">
        <v>568</v>
      </c>
      <c r="K55" s="2" t="s">
        <v>597</v>
      </c>
      <c r="L55" s="3">
        <v>68.09</v>
      </c>
      <c r="M55" s="3">
        <v>71.49</v>
      </c>
      <c r="N55" s="3">
        <v>199.99</v>
      </c>
      <c r="O55" s="2" t="s">
        <v>374</v>
      </c>
      <c r="P55" s="2" t="s">
        <v>356</v>
      </c>
      <c r="Q55" s="2" t="s">
        <v>149</v>
      </c>
      <c r="R55" s="2" t="s">
        <v>150</v>
      </c>
      <c r="S55" s="2" t="s">
        <v>150</v>
      </c>
      <c r="T55" s="2" t="s">
        <v>560</v>
      </c>
      <c r="U55" s="2" t="s">
        <v>150</v>
      </c>
      <c r="V55" s="2" t="s">
        <v>480</v>
      </c>
      <c r="W55" s="2" t="s">
        <v>583</v>
      </c>
      <c r="X55" s="2" t="s">
        <v>150</v>
      </c>
      <c r="Y55" s="2" t="s">
        <v>584</v>
      </c>
      <c r="Z55" s="4"/>
      <c r="AA55" s="4">
        <f>=ROUNDDOWN({0},0)</f>
      </c>
      <c r="AB55" s="5"/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1</v>
      </c>
      <c r="AS55" s="8">
        <v>35.75</v>
      </c>
      <c r="AT55" s="7">
        <v>-1</v>
      </c>
      <c r="AU55" s="7">
        <v>-1</v>
      </c>
      <c r="AV55" s="4"/>
      <c r="AW55" s="8"/>
      <c r="AX55" s="4">
        <v>1</v>
      </c>
      <c r="AY55" s="8">
        <v>35.75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35.75</v>
      </c>
      <c r="BG55" s="7">
        <v>-1</v>
      </c>
      <c r="BH55" s="7">
        <v>-1</v>
      </c>
      <c r="BI55" s="7"/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157</v>
      </c>
      <c r="BV55" s="2" t="s">
        <v>250</v>
      </c>
      <c r="BW55" s="2" t="s">
        <v>406</v>
      </c>
      <c r="BX55" s="2" t="s">
        <v>230</v>
      </c>
      <c r="BY55" s="2" t="s">
        <v>160</v>
      </c>
      <c r="BZ55" s="2" t="s">
        <v>160</v>
      </c>
      <c r="CA55" s="2" t="s">
        <v>150</v>
      </c>
      <c r="CB55" s="4"/>
      <c r="CC55" s="8"/>
      <c r="CD55" s="4"/>
      <c r="CE55" s="8"/>
      <c r="CF55" s="7"/>
      <c r="CG55" s="7"/>
      <c r="CH55" s="2" t="s">
        <v>249</v>
      </c>
      <c r="CI55" s="2" t="s">
        <v>250</v>
      </c>
      <c r="CJ55" s="2" t="s">
        <v>150</v>
      </c>
      <c r="CK55" s="2" t="s">
        <v>150</v>
      </c>
      <c r="CL55" s="2" t="s">
        <v>160</v>
      </c>
      <c r="CM55" s="2" t="s">
        <v>160</v>
      </c>
      <c r="CN55" s="2" t="s">
        <v>150</v>
      </c>
      <c r="CO55" s="4"/>
      <c r="CP55" s="8"/>
      <c r="CQ55" s="4"/>
      <c r="CR55" s="8"/>
      <c r="CS55" s="7"/>
      <c r="CT55" s="7"/>
      <c r="CU55" s="2" t="s">
        <v>157</v>
      </c>
      <c r="CV55" s="2" t="s">
        <v>250</v>
      </c>
      <c r="CW55" s="2" t="s">
        <v>598</v>
      </c>
      <c r="CX55" s="2" t="s">
        <v>576</v>
      </c>
      <c r="CY55" s="2" t="s">
        <v>160</v>
      </c>
      <c r="CZ55" s="2" t="s">
        <v>160</v>
      </c>
      <c r="DA55" s="2" t="s">
        <v>150</v>
      </c>
      <c r="DB55" s="4"/>
      <c r="DC55" s="8"/>
      <c r="DD55" s="4"/>
      <c r="DE55" s="8"/>
      <c r="DF55" s="7"/>
      <c r="DG55" s="7"/>
      <c r="DH55" s="2" t="s">
        <v>157</v>
      </c>
      <c r="DI55" s="2" t="s">
        <v>250</v>
      </c>
      <c r="DJ55" s="2" t="s">
        <v>164</v>
      </c>
      <c r="DK55" s="2" t="s">
        <v>599</v>
      </c>
      <c r="DL55" s="2" t="s">
        <v>549</v>
      </c>
      <c r="DM55" s="2" t="s">
        <v>160</v>
      </c>
      <c r="DN55" s="2" t="s">
        <v>150</v>
      </c>
      <c r="DO55" s="4"/>
      <c r="DP55" s="8"/>
      <c r="DQ55" s="4">
        <v>1</v>
      </c>
      <c r="DR55" s="8">
        <v>35.75</v>
      </c>
      <c r="DS55" s="7">
        <v>-1</v>
      </c>
      <c r="DT55" s="7">
        <v>-1</v>
      </c>
      <c r="DU55" s="2" t="s">
        <v>157</v>
      </c>
      <c r="DV55" s="2" t="s">
        <v>250</v>
      </c>
      <c r="DW55" s="2" t="s">
        <v>166</v>
      </c>
      <c r="DX55" s="2" t="s">
        <v>600</v>
      </c>
      <c r="DY55" s="2" t="s">
        <v>160</v>
      </c>
      <c r="DZ55" s="2" t="s">
        <v>160</v>
      </c>
      <c r="EA55" s="2" t="s">
        <v>150</v>
      </c>
      <c r="EB55" s="4"/>
      <c r="EC55" s="8"/>
      <c r="ED55" s="4"/>
      <c r="EE55" s="8"/>
      <c r="EF55" s="7"/>
      <c r="EG55" s="7"/>
      <c r="EH55" s="2" t="s">
        <v>150</v>
      </c>
      <c r="EI55" s="2" t="s">
        <v>150</v>
      </c>
      <c r="EJ55" s="2" t="s">
        <v>150</v>
      </c>
      <c r="EK55" s="2" t="s">
        <v>150</v>
      </c>
      <c r="EL55" s="2" t="s">
        <v>150</v>
      </c>
      <c r="EM55" s="2" t="s">
        <v>150</v>
      </c>
      <c r="EN55" s="2" t="s">
        <v>150</v>
      </c>
      <c r="EO55" s="4"/>
      <c r="EP55" s="8"/>
      <c r="EQ55" s="4"/>
      <c r="ER55" s="8"/>
      <c r="ES55" s="7"/>
      <c r="ET55" s="7"/>
      <c r="EU55" s="2" t="s">
        <v>157</v>
      </c>
      <c r="EV55" s="2" t="s">
        <v>250</v>
      </c>
      <c r="EW55" s="2" t="s">
        <v>201</v>
      </c>
      <c r="EX55" s="2" t="s">
        <v>150</v>
      </c>
      <c r="EY55" s="2" t="s">
        <v>160</v>
      </c>
      <c r="EZ55" s="2" t="s">
        <v>160</v>
      </c>
      <c r="FA55" s="2" t="s">
        <v>150</v>
      </c>
      <c r="FB55" s="4"/>
      <c r="FC55" s="8"/>
      <c r="FD55" s="4"/>
      <c r="FE55" s="8"/>
      <c r="FF55" s="7"/>
      <c r="FG55" s="7"/>
      <c r="FH55" s="2" t="s">
        <v>157</v>
      </c>
      <c r="FI55" s="2" t="s">
        <v>250</v>
      </c>
      <c r="FJ55" s="2" t="s">
        <v>584</v>
      </c>
      <c r="FK55" s="2" t="s">
        <v>162</v>
      </c>
      <c r="FL55" s="2" t="s">
        <v>160</v>
      </c>
      <c r="FM55" s="2" t="s">
        <v>160</v>
      </c>
      <c r="FN55" s="2" t="s">
        <v>150</v>
      </c>
      <c r="FO55" s="4"/>
      <c r="FP55" s="8"/>
      <c r="FQ55" s="4"/>
      <c r="FR55" s="8"/>
      <c r="FS55" s="7"/>
      <c r="FT55" s="7"/>
      <c r="FU55" s="2" t="s">
        <v>157</v>
      </c>
      <c r="FV55" s="2" t="s">
        <v>250</v>
      </c>
      <c r="FW55" s="2" t="s">
        <v>171</v>
      </c>
      <c r="FX55" s="2" t="s">
        <v>407</v>
      </c>
      <c r="FY55" s="2" t="s">
        <v>160</v>
      </c>
      <c r="FZ55" s="2" t="s">
        <v>160</v>
      </c>
      <c r="GA55" s="2" t="s">
        <v>150</v>
      </c>
      <c r="GB55" s="4"/>
      <c r="GC55" s="8"/>
      <c r="GD55" s="4"/>
      <c r="GE55" s="8"/>
      <c r="GF55" s="7"/>
      <c r="GG55" s="7"/>
      <c r="GH55" s="2" t="s">
        <v>554</v>
      </c>
      <c r="GI55" s="2" t="s">
        <v>250</v>
      </c>
      <c r="GJ55" s="2" t="s">
        <v>150</v>
      </c>
      <c r="GK55" s="2" t="s">
        <v>150</v>
      </c>
      <c r="GL55" s="2" t="s">
        <v>160</v>
      </c>
      <c r="GM55" s="2" t="s">
        <v>160</v>
      </c>
      <c r="GN55" s="2" t="s">
        <v>150</v>
      </c>
      <c r="GO55" s="4"/>
      <c r="GP55" s="8"/>
      <c r="GQ55" s="4"/>
      <c r="GR55" s="8"/>
      <c r="GS55" s="7"/>
      <c r="GT55" s="7"/>
      <c r="GU55" s="2" t="s">
        <v>188</v>
      </c>
      <c r="GV55" s="2" t="s">
        <v>250</v>
      </c>
      <c r="GW55" s="2" t="s">
        <v>150</v>
      </c>
      <c r="GX55" s="2" t="s">
        <v>150</v>
      </c>
      <c r="GY55" s="2" t="s">
        <v>160</v>
      </c>
      <c r="GZ55" s="2" t="s">
        <v>160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150</v>
      </c>
      <c r="JI55" s="2" t="s">
        <v>150</v>
      </c>
      <c r="JJ55" s="2" t="s">
        <v>150</v>
      </c>
      <c r="JK55" s="2" t="s">
        <v>150</v>
      </c>
      <c r="JL55" s="2" t="s">
        <v>150</v>
      </c>
      <c r="JM55" s="2" t="s">
        <v>150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157</v>
      </c>
      <c r="KV55" s="2" t="s">
        <v>250</v>
      </c>
      <c r="KW55" s="2" t="s">
        <v>178</v>
      </c>
      <c r="KX55" s="2" t="s">
        <v>150</v>
      </c>
      <c r="KY55" s="2" t="s">
        <v>160</v>
      </c>
      <c r="KZ55" s="2" t="s">
        <v>160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188</v>
      </c>
      <c r="OV55" s="2" t="s">
        <v>250</v>
      </c>
      <c r="OW55" s="2" t="s">
        <v>150</v>
      </c>
      <c r="OX55" s="2" t="s">
        <v>150</v>
      </c>
      <c r="OY55" s="2" t="s">
        <v>160</v>
      </c>
      <c r="OZ55" s="2" t="s">
        <v>160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601</v>
      </c>
      <c r="B56" s="2" t="s">
        <v>139</v>
      </c>
      <c r="C56" s="2" t="s">
        <v>579</v>
      </c>
      <c r="D56" s="2" t="s">
        <v>593</v>
      </c>
      <c r="E56" s="2" t="s">
        <v>594</v>
      </c>
      <c r="F56" s="2" t="s">
        <v>602</v>
      </c>
      <c r="G56" s="2" t="s">
        <v>602</v>
      </c>
      <c r="H56" s="2" t="s">
        <v>602</v>
      </c>
      <c r="I56" s="2" t="s">
        <v>596</v>
      </c>
      <c r="J56" s="2" t="s">
        <v>568</v>
      </c>
      <c r="K56" s="2" t="s">
        <v>603</v>
      </c>
      <c r="L56" s="3">
        <v>68.09</v>
      </c>
      <c r="M56" s="3">
        <v>71.49</v>
      </c>
      <c r="N56" s="3">
        <v>199.99</v>
      </c>
      <c r="O56" s="2" t="s">
        <v>355</v>
      </c>
      <c r="P56" s="2" t="s">
        <v>356</v>
      </c>
      <c r="Q56" s="2" t="s">
        <v>149</v>
      </c>
      <c r="R56" s="2" t="s">
        <v>150</v>
      </c>
      <c r="S56" s="2" t="s">
        <v>150</v>
      </c>
      <c r="T56" s="2" t="s">
        <v>560</v>
      </c>
      <c r="U56" s="2" t="s">
        <v>150</v>
      </c>
      <c r="V56" s="2" t="s">
        <v>604</v>
      </c>
      <c r="W56" s="2" t="s">
        <v>583</v>
      </c>
      <c r="X56" s="2" t="s">
        <v>150</v>
      </c>
      <c r="Y56" s="2" t="s">
        <v>561</v>
      </c>
      <c r="Z56" s="4"/>
      <c r="AA56" s="4">
        <f>=ROUNDDOWN({0},0)</f>
      </c>
      <c r="AB56" s="5">
        <v>4</v>
      </c>
      <c r="AC56" s="2" t="s">
        <v>150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>
        <v>1</v>
      </c>
      <c r="AS56" s="8">
        <v>77.21</v>
      </c>
      <c r="AT56" s="7">
        <v>-1</v>
      </c>
      <c r="AU56" s="7">
        <v>-1</v>
      </c>
      <c r="AV56" s="4"/>
      <c r="AW56" s="8"/>
      <c r="AX56" s="4">
        <v>1</v>
      </c>
      <c r="AY56" s="8">
        <v>77.21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77.21</v>
      </c>
      <c r="BG56" s="7">
        <v>-1</v>
      </c>
      <c r="BH56" s="7">
        <v>-1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77.21</v>
      </c>
      <c r="BS56" s="7">
        <v>-1</v>
      </c>
      <c r="BT56" s="7">
        <v>-1</v>
      </c>
      <c r="BU56" s="2" t="s">
        <v>157</v>
      </c>
      <c r="BV56" s="2" t="s">
        <v>250</v>
      </c>
      <c r="BW56" s="2" t="s">
        <v>406</v>
      </c>
      <c r="BX56" s="2" t="s">
        <v>605</v>
      </c>
      <c r="BY56" s="2" t="s">
        <v>160</v>
      </c>
      <c r="BZ56" s="2" t="s">
        <v>160</v>
      </c>
      <c r="CA56" s="2" t="s">
        <v>150</v>
      </c>
      <c r="CB56" s="4"/>
      <c r="CC56" s="8"/>
      <c r="CD56" s="4"/>
      <c r="CE56" s="8"/>
      <c r="CF56" s="7"/>
      <c r="CG56" s="7"/>
      <c r="CH56" s="2" t="s">
        <v>249</v>
      </c>
      <c r="CI56" s="2" t="s">
        <v>250</v>
      </c>
      <c r="CJ56" s="2" t="s">
        <v>150</v>
      </c>
      <c r="CK56" s="2" t="s">
        <v>150</v>
      </c>
      <c r="CL56" s="2" t="s">
        <v>160</v>
      </c>
      <c r="CM56" s="2" t="s">
        <v>160</v>
      </c>
      <c r="CN56" s="2" t="s">
        <v>150</v>
      </c>
      <c r="CO56" s="4"/>
      <c r="CP56" s="8"/>
      <c r="CQ56" s="4"/>
      <c r="CR56" s="8"/>
      <c r="CS56" s="7"/>
      <c r="CT56" s="7"/>
      <c r="CU56" s="2" t="s">
        <v>157</v>
      </c>
      <c r="CV56" s="2" t="s">
        <v>250</v>
      </c>
      <c r="CW56" s="2" t="s">
        <v>561</v>
      </c>
      <c r="CX56" s="2" t="s">
        <v>606</v>
      </c>
      <c r="CY56" s="2" t="s">
        <v>160</v>
      </c>
      <c r="CZ56" s="2" t="s">
        <v>160</v>
      </c>
      <c r="DA56" s="2" t="s">
        <v>150</v>
      </c>
      <c r="DB56" s="4"/>
      <c r="DC56" s="8"/>
      <c r="DD56" s="4"/>
      <c r="DE56" s="8"/>
      <c r="DF56" s="7"/>
      <c r="DG56" s="7"/>
      <c r="DH56" s="2" t="s">
        <v>157</v>
      </c>
      <c r="DI56" s="2" t="s">
        <v>250</v>
      </c>
      <c r="DJ56" s="2" t="s">
        <v>164</v>
      </c>
      <c r="DK56" s="2" t="s">
        <v>607</v>
      </c>
      <c r="DL56" s="2" t="s">
        <v>549</v>
      </c>
      <c r="DM56" s="2" t="s">
        <v>160</v>
      </c>
      <c r="DN56" s="2" t="s">
        <v>150</v>
      </c>
      <c r="DO56" s="4"/>
      <c r="DP56" s="8"/>
      <c r="DQ56" s="4"/>
      <c r="DR56" s="8"/>
      <c r="DS56" s="7"/>
      <c r="DT56" s="7"/>
      <c r="DU56" s="2" t="s">
        <v>157</v>
      </c>
      <c r="DV56" s="2" t="s">
        <v>250</v>
      </c>
      <c r="DW56" s="2" t="s">
        <v>166</v>
      </c>
      <c r="DX56" s="2" t="s">
        <v>608</v>
      </c>
      <c r="DY56" s="2" t="s">
        <v>160</v>
      </c>
      <c r="DZ56" s="2" t="s">
        <v>160</v>
      </c>
      <c r="EA56" s="2" t="s">
        <v>150</v>
      </c>
      <c r="EB56" s="4"/>
      <c r="EC56" s="8"/>
      <c r="ED56" s="4"/>
      <c r="EE56" s="8"/>
      <c r="EF56" s="7"/>
      <c r="EG56" s="7"/>
      <c r="EH56" s="2" t="s">
        <v>150</v>
      </c>
      <c r="EI56" s="2" t="s">
        <v>150</v>
      </c>
      <c r="EJ56" s="2" t="s">
        <v>150</v>
      </c>
      <c r="EK56" s="2" t="s">
        <v>150</v>
      </c>
      <c r="EL56" s="2" t="s">
        <v>150</v>
      </c>
      <c r="EM56" s="2" t="s">
        <v>150</v>
      </c>
      <c r="EN56" s="2" t="s">
        <v>150</v>
      </c>
      <c r="EO56" s="4"/>
      <c r="EP56" s="8"/>
      <c r="EQ56" s="4"/>
      <c r="ER56" s="8"/>
      <c r="ES56" s="7"/>
      <c r="ET56" s="7"/>
      <c r="EU56" s="2" t="s">
        <v>157</v>
      </c>
      <c r="EV56" s="2" t="s">
        <v>250</v>
      </c>
      <c r="EW56" s="2" t="s">
        <v>201</v>
      </c>
      <c r="EX56" s="2" t="s">
        <v>609</v>
      </c>
      <c r="EY56" s="2" t="s">
        <v>160</v>
      </c>
      <c r="EZ56" s="2" t="s">
        <v>160</v>
      </c>
      <c r="FA56" s="2" t="s">
        <v>150</v>
      </c>
      <c r="FB56" s="4"/>
      <c r="FC56" s="8"/>
      <c r="FD56" s="4"/>
      <c r="FE56" s="8"/>
      <c r="FF56" s="7"/>
      <c r="FG56" s="7"/>
      <c r="FH56" s="2" t="s">
        <v>157</v>
      </c>
      <c r="FI56" s="2" t="s">
        <v>250</v>
      </c>
      <c r="FJ56" s="2" t="s">
        <v>561</v>
      </c>
      <c r="FK56" s="2" t="s">
        <v>450</v>
      </c>
      <c r="FL56" s="2" t="s">
        <v>160</v>
      </c>
      <c r="FM56" s="2" t="s">
        <v>160</v>
      </c>
      <c r="FN56" s="2" t="s">
        <v>150</v>
      </c>
      <c r="FO56" s="4"/>
      <c r="FP56" s="8"/>
      <c r="FQ56" s="4"/>
      <c r="FR56" s="8"/>
      <c r="FS56" s="7"/>
      <c r="FT56" s="7"/>
      <c r="FU56" s="2" t="s">
        <v>157</v>
      </c>
      <c r="FV56" s="2" t="s">
        <v>250</v>
      </c>
      <c r="FW56" s="2" t="s">
        <v>171</v>
      </c>
      <c r="FX56" s="2" t="s">
        <v>302</v>
      </c>
      <c r="FY56" s="2" t="s">
        <v>160</v>
      </c>
      <c r="FZ56" s="2" t="s">
        <v>160</v>
      </c>
      <c r="GA56" s="2" t="s">
        <v>150</v>
      </c>
      <c r="GB56" s="4"/>
      <c r="GC56" s="8"/>
      <c r="GD56" s="4"/>
      <c r="GE56" s="8"/>
      <c r="GF56" s="7"/>
      <c r="GG56" s="7"/>
      <c r="GH56" s="2" t="s">
        <v>554</v>
      </c>
      <c r="GI56" s="2" t="s">
        <v>250</v>
      </c>
      <c r="GJ56" s="2" t="s">
        <v>150</v>
      </c>
      <c r="GK56" s="2" t="s">
        <v>150</v>
      </c>
      <c r="GL56" s="2" t="s">
        <v>160</v>
      </c>
      <c r="GM56" s="2" t="s">
        <v>160</v>
      </c>
      <c r="GN56" s="2" t="s">
        <v>150</v>
      </c>
      <c r="GO56" s="4"/>
      <c r="GP56" s="8"/>
      <c r="GQ56" s="4"/>
      <c r="GR56" s="8"/>
      <c r="GS56" s="7"/>
      <c r="GT56" s="7"/>
      <c r="GU56" s="2" t="s">
        <v>188</v>
      </c>
      <c r="GV56" s="2" t="s">
        <v>250</v>
      </c>
      <c r="GW56" s="2" t="s">
        <v>150</v>
      </c>
      <c r="GX56" s="2" t="s">
        <v>150</v>
      </c>
      <c r="GY56" s="2" t="s">
        <v>160</v>
      </c>
      <c r="GZ56" s="2" t="s">
        <v>160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157</v>
      </c>
      <c r="KV56" s="2" t="s">
        <v>250</v>
      </c>
      <c r="KW56" s="2" t="s">
        <v>178</v>
      </c>
      <c r="KX56" s="2" t="s">
        <v>150</v>
      </c>
      <c r="KY56" s="2" t="s">
        <v>160</v>
      </c>
      <c r="KZ56" s="2" t="s">
        <v>160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188</v>
      </c>
      <c r="OV56" s="2" t="s">
        <v>250</v>
      </c>
      <c r="OW56" s="2" t="s">
        <v>150</v>
      </c>
      <c r="OX56" s="2" t="s">
        <v>150</v>
      </c>
      <c r="OY56" s="2" t="s">
        <v>160</v>
      </c>
      <c r="OZ56" s="2" t="s">
        <v>160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610</v>
      </c>
      <c r="B57" s="2" t="s">
        <v>139</v>
      </c>
      <c r="C57" s="2" t="s">
        <v>579</v>
      </c>
      <c r="D57" s="2" t="s">
        <v>593</v>
      </c>
      <c r="E57" s="2" t="s">
        <v>594</v>
      </c>
      <c r="F57" s="2" t="s">
        <v>611</v>
      </c>
      <c r="G57" s="2" t="s">
        <v>611</v>
      </c>
      <c r="H57" s="2" t="s">
        <v>611</v>
      </c>
      <c r="I57" s="2" t="s">
        <v>596</v>
      </c>
      <c r="J57" s="2" t="s">
        <v>568</v>
      </c>
      <c r="K57" s="2" t="s">
        <v>612</v>
      </c>
      <c r="L57" s="3">
        <v>68.09</v>
      </c>
      <c r="M57" s="3">
        <v>71.49</v>
      </c>
      <c r="N57" s="3">
        <v>199.99</v>
      </c>
      <c r="O57" s="2" t="s">
        <v>420</v>
      </c>
      <c r="P57" s="2" t="s">
        <v>356</v>
      </c>
      <c r="Q57" s="2" t="s">
        <v>149</v>
      </c>
      <c r="R57" s="2" t="s">
        <v>150</v>
      </c>
      <c r="S57" s="2" t="s">
        <v>150</v>
      </c>
      <c r="T57" s="2" t="s">
        <v>560</v>
      </c>
      <c r="U57" s="2" t="s">
        <v>150</v>
      </c>
      <c r="V57" s="2" t="s">
        <v>480</v>
      </c>
      <c r="W57" s="2" t="s">
        <v>583</v>
      </c>
      <c r="X57" s="2" t="s">
        <v>150</v>
      </c>
      <c r="Y57" s="2" t="s">
        <v>279</v>
      </c>
      <c r="Z57" s="4">
        <v>127</v>
      </c>
      <c r="AA57" s="4">
        <f>=ROUNDDOWN(127,0)</f>
      </c>
      <c r="AB57" s="5">
        <v>1</v>
      </c>
      <c r="AC57" s="2" t="s">
        <v>150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/>
      <c r="AQ57" s="8"/>
      <c r="AR57" s="4">
        <v>1</v>
      </c>
      <c r="AS57" s="8">
        <v>35.75</v>
      </c>
      <c r="AT57" s="7">
        <v>-1</v>
      </c>
      <c r="AU57" s="7">
        <v>-1</v>
      </c>
      <c r="AV57" s="4"/>
      <c r="AW57" s="8"/>
      <c r="AX57" s="4">
        <v>1</v>
      </c>
      <c r="AY57" s="8">
        <v>35.75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35.75</v>
      </c>
      <c r="BG57" s="7">
        <v>-1</v>
      </c>
      <c r="BH57" s="7">
        <v>-1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157</v>
      </c>
      <c r="BV57" s="2" t="s">
        <v>147</v>
      </c>
      <c r="BW57" s="2" t="s">
        <v>406</v>
      </c>
      <c r="BX57" s="2" t="s">
        <v>286</v>
      </c>
      <c r="BY57" s="2" t="s">
        <v>160</v>
      </c>
      <c r="BZ57" s="2" t="s">
        <v>160</v>
      </c>
      <c r="CA57" s="2" t="s">
        <v>150</v>
      </c>
      <c r="CB57" s="4"/>
      <c r="CC57" s="8"/>
      <c r="CD57" s="4"/>
      <c r="CE57" s="8"/>
      <c r="CF57" s="7"/>
      <c r="CG57" s="7"/>
      <c r="CH57" s="2" t="s">
        <v>249</v>
      </c>
      <c r="CI57" s="2" t="s">
        <v>147</v>
      </c>
      <c r="CJ57" s="2" t="s">
        <v>150</v>
      </c>
      <c r="CK57" s="2" t="s">
        <v>150</v>
      </c>
      <c r="CL57" s="2" t="s">
        <v>160</v>
      </c>
      <c r="CM57" s="2" t="s">
        <v>160</v>
      </c>
      <c r="CN57" s="2" t="s">
        <v>150</v>
      </c>
      <c r="CO57" s="4"/>
      <c r="CP57" s="8"/>
      <c r="CQ57" s="4"/>
      <c r="CR57" s="8"/>
      <c r="CS57" s="7"/>
      <c r="CT57" s="7"/>
      <c r="CU57" s="2" t="s">
        <v>157</v>
      </c>
      <c r="CV57" s="2" t="s">
        <v>147</v>
      </c>
      <c r="CW57" s="2" t="s">
        <v>279</v>
      </c>
      <c r="CX57" s="2" t="s">
        <v>613</v>
      </c>
      <c r="CY57" s="2" t="s">
        <v>160</v>
      </c>
      <c r="CZ57" s="2" t="s">
        <v>160</v>
      </c>
      <c r="DA57" s="2" t="s">
        <v>150</v>
      </c>
      <c r="DB57" s="4"/>
      <c r="DC57" s="8"/>
      <c r="DD57" s="4"/>
      <c r="DE57" s="8"/>
      <c r="DF57" s="7"/>
      <c r="DG57" s="7"/>
      <c r="DH57" s="2" t="s">
        <v>157</v>
      </c>
      <c r="DI57" s="2" t="s">
        <v>147</v>
      </c>
      <c r="DJ57" s="2" t="s">
        <v>164</v>
      </c>
      <c r="DK57" s="2" t="s">
        <v>483</v>
      </c>
      <c r="DL57" s="2" t="s">
        <v>549</v>
      </c>
      <c r="DM57" s="2" t="s">
        <v>160</v>
      </c>
      <c r="DN57" s="2" t="s">
        <v>150</v>
      </c>
      <c r="DO57" s="4"/>
      <c r="DP57" s="8"/>
      <c r="DQ57" s="4">
        <v>1</v>
      </c>
      <c r="DR57" s="8">
        <v>35.75</v>
      </c>
      <c r="DS57" s="7">
        <v>-1</v>
      </c>
      <c r="DT57" s="7">
        <v>-1</v>
      </c>
      <c r="DU57" s="2" t="s">
        <v>157</v>
      </c>
      <c r="DV57" s="2" t="s">
        <v>147</v>
      </c>
      <c r="DW57" s="2" t="s">
        <v>166</v>
      </c>
      <c r="DX57" s="2" t="s">
        <v>360</v>
      </c>
      <c r="DY57" s="2" t="s">
        <v>160</v>
      </c>
      <c r="DZ57" s="2" t="s">
        <v>160</v>
      </c>
      <c r="EA57" s="2" t="s">
        <v>150</v>
      </c>
      <c r="EB57" s="4"/>
      <c r="EC57" s="8"/>
      <c r="ED57" s="4"/>
      <c r="EE57" s="8"/>
      <c r="EF57" s="7"/>
      <c r="EG57" s="7"/>
      <c r="EH57" s="2" t="s">
        <v>150</v>
      </c>
      <c r="EI57" s="2" t="s">
        <v>150</v>
      </c>
      <c r="EJ57" s="2" t="s">
        <v>150</v>
      </c>
      <c r="EK57" s="2" t="s">
        <v>150</v>
      </c>
      <c r="EL57" s="2" t="s">
        <v>150</v>
      </c>
      <c r="EM57" s="2" t="s">
        <v>150</v>
      </c>
      <c r="EN57" s="2" t="s">
        <v>150</v>
      </c>
      <c r="EO57" s="4"/>
      <c r="EP57" s="8"/>
      <c r="EQ57" s="4"/>
      <c r="ER57" s="8"/>
      <c r="ES57" s="7"/>
      <c r="ET57" s="7"/>
      <c r="EU57" s="2" t="s">
        <v>157</v>
      </c>
      <c r="EV57" s="2" t="s">
        <v>147</v>
      </c>
      <c r="EW57" s="2" t="s">
        <v>201</v>
      </c>
      <c r="EX57" s="2" t="s">
        <v>614</v>
      </c>
      <c r="EY57" s="2" t="s">
        <v>160</v>
      </c>
      <c r="EZ57" s="2" t="s">
        <v>160</v>
      </c>
      <c r="FA57" s="2" t="s">
        <v>150</v>
      </c>
      <c r="FB57" s="4"/>
      <c r="FC57" s="8"/>
      <c r="FD57" s="4"/>
      <c r="FE57" s="8"/>
      <c r="FF57" s="7"/>
      <c r="FG57" s="7"/>
      <c r="FH57" s="2" t="s">
        <v>157</v>
      </c>
      <c r="FI57" s="2" t="s">
        <v>147</v>
      </c>
      <c r="FJ57" s="2" t="s">
        <v>615</v>
      </c>
      <c r="FK57" s="2" t="s">
        <v>616</v>
      </c>
      <c r="FL57" s="2" t="s">
        <v>160</v>
      </c>
      <c r="FM57" s="2" t="s">
        <v>160</v>
      </c>
      <c r="FN57" s="2" t="s">
        <v>150</v>
      </c>
      <c r="FO57" s="4"/>
      <c r="FP57" s="8"/>
      <c r="FQ57" s="4"/>
      <c r="FR57" s="8"/>
      <c r="FS57" s="7"/>
      <c r="FT57" s="7"/>
      <c r="FU57" s="2" t="s">
        <v>157</v>
      </c>
      <c r="FV57" s="2" t="s">
        <v>147</v>
      </c>
      <c r="FW57" s="2" t="s">
        <v>171</v>
      </c>
      <c r="FX57" s="2" t="s">
        <v>617</v>
      </c>
      <c r="FY57" s="2" t="s">
        <v>160</v>
      </c>
      <c r="FZ57" s="2" t="s">
        <v>160</v>
      </c>
      <c r="GA57" s="2" t="s">
        <v>150</v>
      </c>
      <c r="GB57" s="4"/>
      <c r="GC57" s="8"/>
      <c r="GD57" s="4"/>
      <c r="GE57" s="8"/>
      <c r="GF57" s="7"/>
      <c r="GG57" s="7"/>
      <c r="GH57" s="2" t="s">
        <v>554</v>
      </c>
      <c r="GI57" s="2" t="s">
        <v>147</v>
      </c>
      <c r="GJ57" s="2" t="s">
        <v>150</v>
      </c>
      <c r="GK57" s="2" t="s">
        <v>150</v>
      </c>
      <c r="GL57" s="2" t="s">
        <v>160</v>
      </c>
      <c r="GM57" s="2" t="s">
        <v>160</v>
      </c>
      <c r="GN57" s="2" t="s">
        <v>150</v>
      </c>
      <c r="GO57" s="4"/>
      <c r="GP57" s="8"/>
      <c r="GQ57" s="4"/>
      <c r="GR57" s="8"/>
      <c r="GS57" s="7"/>
      <c r="GT57" s="7"/>
      <c r="GU57" s="2" t="s">
        <v>188</v>
      </c>
      <c r="GV57" s="2" t="s">
        <v>147</v>
      </c>
      <c r="GW57" s="2" t="s">
        <v>150</v>
      </c>
      <c r="GX57" s="2" t="s">
        <v>150</v>
      </c>
      <c r="GY57" s="2" t="s">
        <v>160</v>
      </c>
      <c r="GZ57" s="2" t="s">
        <v>160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157</v>
      </c>
      <c r="KV57" s="2" t="s">
        <v>177</v>
      </c>
      <c r="KW57" s="2" t="s">
        <v>178</v>
      </c>
      <c r="KX57" s="2" t="s">
        <v>150</v>
      </c>
      <c r="KY57" s="2" t="s">
        <v>160</v>
      </c>
      <c r="KZ57" s="2" t="s">
        <v>160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188</v>
      </c>
      <c r="OV57" s="2" t="s">
        <v>147</v>
      </c>
      <c r="OW57" s="2" t="s">
        <v>150</v>
      </c>
      <c r="OX57" s="2" t="s">
        <v>150</v>
      </c>
      <c r="OY57" s="2" t="s">
        <v>160</v>
      </c>
      <c r="OZ57" s="2" t="s">
        <v>160</v>
      </c>
      <c r="PA57" s="2" t="s">
        <v>150</v>
      </c>
      <c r="PB57" s="4">
        <v>127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16" t="s">
        <v>618</v>
      </c>
      <c r="B58" s="9" t="s">
        <v>150</v>
      </c>
      <c r="C58" s="9" t="s">
        <v>150</v>
      </c>
      <c r="D58" s="9" t="s">
        <v>150</v>
      </c>
      <c r="E58" s="9" t="s">
        <v>150</v>
      </c>
      <c r="F58" s="9" t="s">
        <v>150</v>
      </c>
      <c r="G58" s="9" t="s">
        <v>150</v>
      </c>
      <c r="H58" s="9" t="s">
        <v>150</v>
      </c>
      <c r="I58" s="9" t="s">
        <v>150</v>
      </c>
      <c r="J58" s="9" t="s">
        <v>150</v>
      </c>
      <c r="K58" s="9" t="s">
        <v>150</v>
      </c>
      <c r="L58" s="10"/>
      <c r="M58" s="10"/>
      <c r="N58" s="10"/>
      <c r="O58" s="9" t="s">
        <v>150</v>
      </c>
      <c r="P58" s="9" t="s">
        <v>150</v>
      </c>
      <c r="Q58" s="9" t="s">
        <v>150</v>
      </c>
      <c r="R58" s="9" t="s">
        <v>150</v>
      </c>
      <c r="S58" s="9" t="s">
        <v>150</v>
      </c>
      <c r="T58" s="9" t="s">
        <v>150</v>
      </c>
      <c r="U58" s="9" t="s">
        <v>150</v>
      </c>
      <c r="V58" s="9" t="s">
        <v>150</v>
      </c>
      <c r="W58" s="9" t="s">
        <v>150</v>
      </c>
      <c r="X58" s="9" t="s">
        <v>150</v>
      </c>
      <c r="Y58" s="9" t="s">
        <v>150</v>
      </c>
      <c r="Z58" s="11">
        <v>4745</v>
      </c>
      <c r="AA58" s="11">
        <f>=ROUNDDOWN({0},0)</f>
      </c>
      <c r="AB58" s="12">
        <v>174.1</v>
      </c>
      <c r="AC58" s="9" t="s">
        <v>150</v>
      </c>
      <c r="AD58" s="11"/>
      <c r="AE58" s="11">
        <v>2720</v>
      </c>
      <c r="AF58" s="13"/>
      <c r="AG58" s="13"/>
      <c r="AH58" s="14"/>
      <c r="AI58" s="11"/>
      <c r="AJ58" s="11">
        <f>=ROUNDDOWN({0},0)</f>
      </c>
      <c r="AK58" s="12"/>
      <c r="AL58" s="9" t="s">
        <v>150</v>
      </c>
      <c r="AM58" s="11"/>
      <c r="AN58" s="11"/>
      <c r="AO58" s="14"/>
      <c r="AP58" s="11">
        <v>136</v>
      </c>
      <c r="AQ58" s="15">
        <v>20801.82</v>
      </c>
      <c r="AR58" s="11">
        <v>201</v>
      </c>
      <c r="AS58" s="15">
        <v>26111.73</v>
      </c>
      <c r="AT58" s="14">
        <v>-0.3234</v>
      </c>
      <c r="AU58" s="14">
        <v>-0.2034</v>
      </c>
      <c r="AV58" s="11">
        <v>136</v>
      </c>
      <c r="AW58" s="15">
        <v>20801.82</v>
      </c>
      <c r="AX58" s="11">
        <v>201</v>
      </c>
      <c r="AY58" s="15">
        <v>26111.73</v>
      </c>
      <c r="AZ58" s="14">
        <v>-0.3234</v>
      </c>
      <c r="BA58" s="14">
        <v>-0.2034</v>
      </c>
      <c r="BB58" s="14"/>
      <c r="BC58" s="11">
        <v>136</v>
      </c>
      <c r="BD58" s="15">
        <v>20801.82</v>
      </c>
      <c r="BE58" s="11">
        <v>201</v>
      </c>
      <c r="BF58" s="15">
        <v>26111.73</v>
      </c>
      <c r="BG58" s="14">
        <v>-0.3234</v>
      </c>
      <c r="BH58" s="14">
        <v>-0.2034</v>
      </c>
      <c r="BI58" s="14"/>
      <c r="BJ58" s="11"/>
      <c r="BK58" s="15"/>
      <c r="BL58" s="9" t="s">
        <v>150</v>
      </c>
      <c r="BM58" s="14"/>
      <c r="BN58" s="14"/>
      <c r="BO58" s="11">
        <v>37</v>
      </c>
      <c r="BP58" s="15">
        <v>5666.24</v>
      </c>
      <c r="BQ58" s="11">
        <v>18</v>
      </c>
      <c r="BR58" s="15">
        <v>3079.53</v>
      </c>
      <c r="BS58" s="14">
        <v>1.0556</v>
      </c>
      <c r="BT58" s="14">
        <v>0.84</v>
      </c>
      <c r="BU58" s="9" t="s">
        <v>150</v>
      </c>
      <c r="BV58" s="9" t="s">
        <v>150</v>
      </c>
      <c r="BW58" s="9" t="s">
        <v>150</v>
      </c>
      <c r="BX58" s="9" t="s">
        <v>150</v>
      </c>
      <c r="BY58" s="9" t="s">
        <v>150</v>
      </c>
      <c r="BZ58" s="9" t="s">
        <v>150</v>
      </c>
      <c r="CA58" s="9" t="s">
        <v>150</v>
      </c>
      <c r="CB58" s="11">
        <v>31</v>
      </c>
      <c r="CC58" s="15">
        <v>5442.82</v>
      </c>
      <c r="CD58" s="11">
        <v>35</v>
      </c>
      <c r="CE58" s="15">
        <v>5365.77</v>
      </c>
      <c r="CF58" s="14">
        <v>-0.1143</v>
      </c>
      <c r="CG58" s="14">
        <v>0.0144</v>
      </c>
      <c r="CH58" s="9" t="s">
        <v>150</v>
      </c>
      <c r="CI58" s="9" t="s">
        <v>150</v>
      </c>
      <c r="CJ58" s="9" t="s">
        <v>150</v>
      </c>
      <c r="CK58" s="9" t="s">
        <v>150</v>
      </c>
      <c r="CL58" s="9" t="s">
        <v>150</v>
      </c>
      <c r="CM58" s="9" t="s">
        <v>150</v>
      </c>
      <c r="CN58" s="9" t="s">
        <v>150</v>
      </c>
      <c r="CO58" s="11">
        <v>20</v>
      </c>
      <c r="CP58" s="15">
        <v>3420.49</v>
      </c>
      <c r="CQ58" s="11">
        <v>56</v>
      </c>
      <c r="CR58" s="15">
        <v>8679.82</v>
      </c>
      <c r="CS58" s="14">
        <v>-0.6429</v>
      </c>
      <c r="CT58" s="14">
        <v>-0.6059</v>
      </c>
      <c r="CU58" s="9" t="s">
        <v>150</v>
      </c>
      <c r="CV58" s="9" t="s">
        <v>150</v>
      </c>
      <c r="CW58" s="9" t="s">
        <v>150</v>
      </c>
      <c r="CX58" s="9" t="s">
        <v>150</v>
      </c>
      <c r="CY58" s="9" t="s">
        <v>150</v>
      </c>
      <c r="CZ58" s="9" t="s">
        <v>150</v>
      </c>
      <c r="DA58" s="9" t="s">
        <v>150</v>
      </c>
      <c r="DB58" s="11">
        <v>23</v>
      </c>
      <c r="DC58" s="15">
        <v>3265.23</v>
      </c>
      <c r="DD58" s="11">
        <v>7</v>
      </c>
      <c r="DE58" s="15">
        <v>915.54</v>
      </c>
      <c r="DF58" s="14">
        <v>2.2857</v>
      </c>
      <c r="DG58" s="14">
        <v>2.5665</v>
      </c>
      <c r="DH58" s="9" t="s">
        <v>150</v>
      </c>
      <c r="DI58" s="9" t="s">
        <v>150</v>
      </c>
      <c r="DJ58" s="9" t="s">
        <v>150</v>
      </c>
      <c r="DK58" s="9" t="s">
        <v>150</v>
      </c>
      <c r="DL58" s="9" t="s">
        <v>150</v>
      </c>
      <c r="DM58" s="9" t="s">
        <v>150</v>
      </c>
      <c r="DN58" s="9" t="s">
        <v>150</v>
      </c>
      <c r="DO58" s="11">
        <v>20</v>
      </c>
      <c r="DP58" s="15">
        <v>2464.2</v>
      </c>
      <c r="DQ58" s="11">
        <v>68</v>
      </c>
      <c r="DR58" s="15">
        <v>5357.28</v>
      </c>
      <c r="DS58" s="14">
        <v>-0.7059</v>
      </c>
      <c r="DT58" s="14">
        <v>-0.54</v>
      </c>
      <c r="DU58" s="9" t="s">
        <v>150</v>
      </c>
      <c r="DV58" s="9" t="s">
        <v>150</v>
      </c>
      <c r="DW58" s="9" t="s">
        <v>150</v>
      </c>
      <c r="DX58" s="9" t="s">
        <v>150</v>
      </c>
      <c r="DY58" s="9" t="s">
        <v>150</v>
      </c>
      <c r="DZ58" s="9" t="s">
        <v>150</v>
      </c>
      <c r="EA58" s="9" t="s">
        <v>150</v>
      </c>
      <c r="EB58" s="11">
        <v>3</v>
      </c>
      <c r="EC58" s="15">
        <v>462.86</v>
      </c>
      <c r="ED58" s="11">
        <v>3</v>
      </c>
      <c r="EE58" s="15">
        <v>424.71</v>
      </c>
      <c r="EF58" s="14"/>
      <c r="EG58" s="14">
        <v>0.0898</v>
      </c>
      <c r="EH58" s="9" t="s">
        <v>150</v>
      </c>
      <c r="EI58" s="9" t="s">
        <v>150</v>
      </c>
      <c r="EJ58" s="9" t="s">
        <v>150</v>
      </c>
      <c r="EK58" s="9" t="s">
        <v>150</v>
      </c>
      <c r="EL58" s="9" t="s">
        <v>150</v>
      </c>
      <c r="EM58" s="9" t="s">
        <v>150</v>
      </c>
      <c r="EN58" s="9" t="s">
        <v>150</v>
      </c>
      <c r="EO58" s="11">
        <v>2</v>
      </c>
      <c r="EP58" s="15">
        <v>79.98</v>
      </c>
      <c r="EQ58" s="11"/>
      <c r="ER58" s="15"/>
      <c r="ES58" s="14"/>
      <c r="ET58" s="14"/>
      <c r="EU58" s="9" t="s">
        <v>150</v>
      </c>
      <c r="EV58" s="9" t="s">
        <v>150</v>
      </c>
      <c r="EW58" s="9" t="s">
        <v>150</v>
      </c>
      <c r="EX58" s="9" t="s">
        <v>150</v>
      </c>
      <c r="EY58" s="9" t="s">
        <v>150</v>
      </c>
      <c r="EZ58" s="9" t="s">
        <v>150</v>
      </c>
      <c r="FA58" s="9" t="s">
        <v>150</v>
      </c>
      <c r="FB58" s="11"/>
      <c r="FC58" s="15"/>
      <c r="FD58" s="11">
        <v>8</v>
      </c>
      <c r="FE58" s="15">
        <v>1319.59</v>
      </c>
      <c r="FF58" s="14">
        <v>-1</v>
      </c>
      <c r="FG58" s="14">
        <v>-1</v>
      </c>
      <c r="FH58" s="9" t="s">
        <v>150</v>
      </c>
      <c r="FI58" s="9" t="s">
        <v>150</v>
      </c>
      <c r="FJ58" s="9" t="s">
        <v>150</v>
      </c>
      <c r="FK58" s="9" t="s">
        <v>150</v>
      </c>
      <c r="FL58" s="9" t="s">
        <v>150</v>
      </c>
      <c r="FM58" s="9" t="s">
        <v>150</v>
      </c>
      <c r="FN58" s="9" t="s">
        <v>150</v>
      </c>
      <c r="FO58" s="11"/>
      <c r="FP58" s="15"/>
      <c r="FQ58" s="11">
        <v>4</v>
      </c>
      <c r="FR58" s="15">
        <v>590.35</v>
      </c>
      <c r="FS58" s="14">
        <v>-1</v>
      </c>
      <c r="FT58" s="14">
        <v>-1</v>
      </c>
      <c r="FU58" s="9" t="s">
        <v>150</v>
      </c>
      <c r="FV58" s="9" t="s">
        <v>150</v>
      </c>
      <c r="FW58" s="9" t="s">
        <v>150</v>
      </c>
      <c r="FX58" s="9" t="s">
        <v>150</v>
      </c>
      <c r="FY58" s="9" t="s">
        <v>150</v>
      </c>
      <c r="FZ58" s="9" t="s">
        <v>150</v>
      </c>
      <c r="GA58" s="9" t="s">
        <v>150</v>
      </c>
      <c r="GB58" s="11"/>
      <c r="GC58" s="15"/>
      <c r="GD58" s="11">
        <v>1</v>
      </c>
      <c r="GE58" s="15">
        <v>244.01</v>
      </c>
      <c r="GF58" s="14">
        <v>-1</v>
      </c>
      <c r="GG58" s="14">
        <v>-1</v>
      </c>
      <c r="GH58" s="9" t="s">
        <v>150</v>
      </c>
      <c r="GI58" s="9" t="s">
        <v>150</v>
      </c>
      <c r="GJ58" s="9" t="s">
        <v>150</v>
      </c>
      <c r="GK58" s="9" t="s">
        <v>150</v>
      </c>
      <c r="GL58" s="9" t="s">
        <v>150</v>
      </c>
      <c r="GM58" s="9" t="s">
        <v>150</v>
      </c>
      <c r="GN58" s="9" t="s">
        <v>150</v>
      </c>
      <c r="GO58" s="11"/>
      <c r="GP58" s="15"/>
      <c r="GQ58" s="11">
        <v>1</v>
      </c>
      <c r="GR58" s="15">
        <v>135.13</v>
      </c>
      <c r="GS58" s="14">
        <v>-1</v>
      </c>
      <c r="GT58" s="14">
        <v>-1</v>
      </c>
      <c r="GU58" s="9" t="s">
        <v>150</v>
      </c>
      <c r="GV58" s="9" t="s">
        <v>150</v>
      </c>
      <c r="GW58" s="9" t="s">
        <v>150</v>
      </c>
      <c r="GX58" s="9" t="s">
        <v>150</v>
      </c>
      <c r="GY58" s="9" t="s">
        <v>150</v>
      </c>
      <c r="GZ58" s="9" t="s">
        <v>150</v>
      </c>
      <c r="HA58" s="9" t="s">
        <v>150</v>
      </c>
      <c r="HB58" s="11"/>
      <c r="HC58" s="15"/>
      <c r="HD58" s="11"/>
      <c r="HE58" s="15"/>
      <c r="HF58" s="14"/>
      <c r="HG58" s="14"/>
      <c r="HH58" s="9" t="s">
        <v>150</v>
      </c>
      <c r="HI58" s="9" t="s">
        <v>150</v>
      </c>
      <c r="HJ58" s="9" t="s">
        <v>150</v>
      </c>
      <c r="HK58" s="9" t="s">
        <v>150</v>
      </c>
      <c r="HL58" s="9" t="s">
        <v>150</v>
      </c>
      <c r="HM58" s="9" t="s">
        <v>150</v>
      </c>
      <c r="HN58" s="9" t="s">
        <v>150</v>
      </c>
      <c r="HO58" s="11"/>
      <c r="HP58" s="15"/>
      <c r="HQ58" s="11"/>
      <c r="HR58" s="15"/>
      <c r="HS58" s="14"/>
      <c r="HT58" s="14"/>
      <c r="HU58" s="9" t="s">
        <v>150</v>
      </c>
      <c r="HV58" s="9" t="s">
        <v>150</v>
      </c>
      <c r="HW58" s="9" t="s">
        <v>150</v>
      </c>
      <c r="HX58" s="9" t="s">
        <v>150</v>
      </c>
      <c r="HY58" s="9" t="s">
        <v>150</v>
      </c>
      <c r="HZ58" s="9" t="s">
        <v>150</v>
      </c>
      <c r="IA58" s="9" t="s">
        <v>150</v>
      </c>
      <c r="IB58" s="11"/>
      <c r="IC58" s="15"/>
      <c r="ID58" s="11"/>
      <c r="IE58" s="15"/>
      <c r="IF58" s="14"/>
      <c r="IG58" s="14"/>
      <c r="IH58" s="9" t="s">
        <v>150</v>
      </c>
      <c r="II58" s="9" t="s">
        <v>150</v>
      </c>
      <c r="IJ58" s="9" t="s">
        <v>150</v>
      </c>
      <c r="IK58" s="9" t="s">
        <v>150</v>
      </c>
      <c r="IL58" s="9" t="s">
        <v>150</v>
      </c>
      <c r="IM58" s="9" t="s">
        <v>150</v>
      </c>
      <c r="IN58" s="9" t="s">
        <v>150</v>
      </c>
      <c r="IO58" s="11"/>
      <c r="IP58" s="15"/>
      <c r="IQ58" s="11"/>
      <c r="IR58" s="15"/>
      <c r="IS58" s="14"/>
      <c r="IT58" s="14"/>
      <c r="IU58" s="9" t="s">
        <v>150</v>
      </c>
      <c r="IV58" s="9" t="s">
        <v>150</v>
      </c>
      <c r="IW58" s="9" t="s">
        <v>150</v>
      </c>
      <c r="IX58" s="9" t="s">
        <v>150</v>
      </c>
      <c r="IY58" s="9" t="s">
        <v>150</v>
      </c>
      <c r="IZ58" s="9" t="s">
        <v>150</v>
      </c>
      <c r="JA58" s="9" t="s">
        <v>150</v>
      </c>
      <c r="JB58" s="11"/>
      <c r="JC58" s="15"/>
      <c r="JD58" s="11"/>
      <c r="JE58" s="15"/>
      <c r="JF58" s="14"/>
      <c r="JG58" s="14"/>
      <c r="JH58" s="9" t="s">
        <v>150</v>
      </c>
      <c r="JI58" s="9" t="s">
        <v>150</v>
      </c>
      <c r="JJ58" s="9" t="s">
        <v>150</v>
      </c>
      <c r="JK58" s="9" t="s">
        <v>150</v>
      </c>
      <c r="JL58" s="9" t="s">
        <v>150</v>
      </c>
      <c r="JM58" s="9" t="s">
        <v>150</v>
      </c>
      <c r="JN58" s="9" t="s">
        <v>150</v>
      </c>
      <c r="JO58" s="11"/>
      <c r="JP58" s="15"/>
      <c r="JQ58" s="11"/>
      <c r="JR58" s="15"/>
      <c r="JS58" s="14"/>
      <c r="JT58" s="14"/>
      <c r="JU58" s="9" t="s">
        <v>150</v>
      </c>
      <c r="JV58" s="9" t="s">
        <v>150</v>
      </c>
      <c r="JW58" s="9" t="s">
        <v>150</v>
      </c>
      <c r="JX58" s="9" t="s">
        <v>150</v>
      </c>
      <c r="JY58" s="9" t="s">
        <v>150</v>
      </c>
      <c r="JZ58" s="9" t="s">
        <v>150</v>
      </c>
      <c r="KA58" s="9" t="s">
        <v>150</v>
      </c>
      <c r="KB58" s="11"/>
      <c r="KC58" s="15"/>
      <c r="KD58" s="11"/>
      <c r="KE58" s="15"/>
      <c r="KF58" s="14"/>
      <c r="KG58" s="14"/>
      <c r="KH58" s="9" t="s">
        <v>150</v>
      </c>
      <c r="KI58" s="9" t="s">
        <v>150</v>
      </c>
      <c r="KJ58" s="9" t="s">
        <v>150</v>
      </c>
      <c r="KK58" s="9" t="s">
        <v>150</v>
      </c>
      <c r="KL58" s="9" t="s">
        <v>150</v>
      </c>
      <c r="KM58" s="9" t="s">
        <v>150</v>
      </c>
      <c r="KN58" s="9" t="s">
        <v>150</v>
      </c>
      <c r="KO58" s="11"/>
      <c r="KP58" s="15"/>
      <c r="KQ58" s="11"/>
      <c r="KR58" s="15"/>
      <c r="KS58" s="14"/>
      <c r="KT58" s="14"/>
      <c r="KU58" s="9" t="s">
        <v>150</v>
      </c>
      <c r="KV58" s="9" t="s">
        <v>150</v>
      </c>
      <c r="KW58" s="9" t="s">
        <v>150</v>
      </c>
      <c r="KX58" s="9" t="s">
        <v>150</v>
      </c>
      <c r="KY58" s="9" t="s">
        <v>150</v>
      </c>
      <c r="KZ58" s="9" t="s">
        <v>150</v>
      </c>
      <c r="LA58" s="9" t="s">
        <v>150</v>
      </c>
      <c r="LB58" s="11"/>
      <c r="LC58" s="15"/>
      <c r="LD58" s="11"/>
      <c r="LE58" s="15"/>
      <c r="LF58" s="14"/>
      <c r="LG58" s="14"/>
      <c r="LH58" s="9" t="s">
        <v>150</v>
      </c>
      <c r="LI58" s="9" t="s">
        <v>150</v>
      </c>
      <c r="LJ58" s="9" t="s">
        <v>150</v>
      </c>
      <c r="LK58" s="9" t="s">
        <v>150</v>
      </c>
      <c r="LL58" s="9" t="s">
        <v>150</v>
      </c>
      <c r="LM58" s="9" t="s">
        <v>150</v>
      </c>
      <c r="LN58" s="9" t="s">
        <v>150</v>
      </c>
      <c r="LO58" s="11"/>
      <c r="LP58" s="15"/>
      <c r="LQ58" s="11"/>
      <c r="LR58" s="15"/>
      <c r="LS58" s="14"/>
      <c r="LT58" s="14"/>
      <c r="LU58" s="9" t="s">
        <v>150</v>
      </c>
      <c r="LV58" s="9" t="s">
        <v>150</v>
      </c>
      <c r="LW58" s="9" t="s">
        <v>150</v>
      </c>
      <c r="LX58" s="9" t="s">
        <v>150</v>
      </c>
      <c r="LY58" s="9" t="s">
        <v>150</v>
      </c>
      <c r="LZ58" s="9" t="s">
        <v>150</v>
      </c>
      <c r="MA58" s="9" t="s">
        <v>150</v>
      </c>
      <c r="MB58" s="11"/>
      <c r="MC58" s="15"/>
      <c r="MD58" s="11"/>
      <c r="ME58" s="15"/>
      <c r="MF58" s="14"/>
      <c r="MG58" s="14"/>
      <c r="MH58" s="9" t="s">
        <v>150</v>
      </c>
      <c r="MI58" s="9" t="s">
        <v>150</v>
      </c>
      <c r="MJ58" s="9" t="s">
        <v>150</v>
      </c>
      <c r="MK58" s="9" t="s">
        <v>150</v>
      </c>
      <c r="ML58" s="9" t="s">
        <v>150</v>
      </c>
      <c r="MM58" s="9" t="s">
        <v>150</v>
      </c>
      <c r="MN58" s="9" t="s">
        <v>150</v>
      </c>
      <c r="MO58" s="11"/>
      <c r="MP58" s="15"/>
      <c r="MQ58" s="11"/>
      <c r="MR58" s="15"/>
      <c r="MS58" s="14"/>
      <c r="MT58" s="14"/>
      <c r="MU58" s="9" t="s">
        <v>150</v>
      </c>
      <c r="MV58" s="9" t="s">
        <v>150</v>
      </c>
      <c r="MW58" s="9" t="s">
        <v>150</v>
      </c>
      <c r="MX58" s="9" t="s">
        <v>150</v>
      </c>
      <c r="MY58" s="9" t="s">
        <v>150</v>
      </c>
      <c r="MZ58" s="9" t="s">
        <v>150</v>
      </c>
      <c r="NA58" s="9" t="s">
        <v>150</v>
      </c>
      <c r="NB58" s="11"/>
      <c r="NC58" s="15"/>
      <c r="ND58" s="11"/>
      <c r="NE58" s="15"/>
      <c r="NF58" s="14"/>
      <c r="NG58" s="14"/>
      <c r="NH58" s="9" t="s">
        <v>150</v>
      </c>
      <c r="NI58" s="9" t="s">
        <v>150</v>
      </c>
      <c r="NJ58" s="9" t="s">
        <v>150</v>
      </c>
      <c r="NK58" s="9" t="s">
        <v>150</v>
      </c>
      <c r="NL58" s="9" t="s">
        <v>150</v>
      </c>
      <c r="NM58" s="9" t="s">
        <v>150</v>
      </c>
      <c r="NN58" s="9" t="s">
        <v>150</v>
      </c>
      <c r="NO58" s="11"/>
      <c r="NP58" s="15"/>
      <c r="NQ58" s="11"/>
      <c r="NR58" s="15"/>
      <c r="NS58" s="14"/>
      <c r="NT58" s="14"/>
      <c r="NU58" s="9" t="s">
        <v>150</v>
      </c>
      <c r="NV58" s="9" t="s">
        <v>150</v>
      </c>
      <c r="NW58" s="9" t="s">
        <v>150</v>
      </c>
      <c r="NX58" s="9" t="s">
        <v>150</v>
      </c>
      <c r="NY58" s="9" t="s">
        <v>150</v>
      </c>
      <c r="NZ58" s="9" t="s">
        <v>150</v>
      </c>
      <c r="OA58" s="9" t="s">
        <v>150</v>
      </c>
      <c r="OB58" s="11"/>
      <c r="OC58" s="15"/>
      <c r="OD58" s="11"/>
      <c r="OE58" s="15"/>
      <c r="OF58" s="14"/>
      <c r="OG58" s="14"/>
      <c r="OH58" s="9" t="s">
        <v>150</v>
      </c>
      <c r="OI58" s="9" t="s">
        <v>150</v>
      </c>
      <c r="OJ58" s="9" t="s">
        <v>150</v>
      </c>
      <c r="OK58" s="9" t="s">
        <v>150</v>
      </c>
      <c r="OL58" s="9" t="s">
        <v>150</v>
      </c>
      <c r="OM58" s="9" t="s">
        <v>150</v>
      </c>
      <c r="ON58" s="9" t="s">
        <v>150</v>
      </c>
      <c r="OO58" s="11"/>
      <c r="OP58" s="15"/>
      <c r="OQ58" s="11"/>
      <c r="OR58" s="15"/>
      <c r="OS58" s="14"/>
      <c r="OT58" s="14"/>
      <c r="OU58" s="9" t="s">
        <v>150</v>
      </c>
      <c r="OV58" s="9" t="s">
        <v>150</v>
      </c>
      <c r="OW58" s="9" t="s">
        <v>150</v>
      </c>
      <c r="OX58" s="9" t="s">
        <v>150</v>
      </c>
      <c r="OY58" s="9" t="s">
        <v>150</v>
      </c>
      <c r="OZ58" s="9" t="s">
        <v>150</v>
      </c>
      <c r="PA58" s="9" t="s">
        <v>150</v>
      </c>
      <c r="PB58" s="11">
        <v>1203</v>
      </c>
      <c r="PC58" s="11"/>
      <c r="PD58" s="11"/>
      <c r="PE58" s="11">
        <v>3542</v>
      </c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11"/>
      <c r="PQ58" s="11"/>
      <c r="PR58" s="11"/>
      <c r="PS58" s="11"/>
      <c r="PT58" s="11"/>
      <c r="PU58" s="11"/>
      <c r="PV58" s="11"/>
      <c r="PW58" s="11">
        <v>660</v>
      </c>
      <c r="PX58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1:AV52"/>
    <mergeCell ref="AW51:AW52"/>
    <mergeCell ref="AX51:AX52"/>
    <mergeCell ref="AY51:AY52"/>
    <mergeCell ref="AZ51:AZ52"/>
    <mergeCell ref="BA51:BA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619</v>
      </c>
      <c r="D2" s="0" t="s">
        <v>620</v>
      </c>
      <c r="E2" s="0" t="s">
        <v>621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622</v>
      </c>
      <c r="J4" s="1" t="s">
        <v>623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624</v>
      </c>
      <c r="P4" s="1" t="s">
        <v>625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626</v>
      </c>
      <c r="F5" s="1" t="s">
        <v>627</v>
      </c>
      <c r="G5" s="1" t="s">
        <v>626</v>
      </c>
      <c r="H5" s="1" t="s">
        <v>627</v>
      </c>
      <c r="I5" s="1" t="s">
        <v>622</v>
      </c>
      <c r="J5" s="1" t="s">
        <v>623</v>
      </c>
      <c r="K5" s="1" t="s">
        <v>628</v>
      </c>
      <c r="L5" s="1" t="s">
        <v>629</v>
      </c>
      <c r="M5" s="1" t="s">
        <v>628</v>
      </c>
      <c r="N5" s="1" t="s">
        <v>629</v>
      </c>
      <c r="O5" s="1" t="s">
        <v>624</v>
      </c>
      <c r="P5" s="1" t="s">
        <v>625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113</v>
      </c>
      <c r="F6" s="8">
        <v>19718.62</v>
      </c>
      <c r="G6" s="4">
        <v>124</v>
      </c>
      <c r="H6" s="8">
        <v>21273.6</v>
      </c>
      <c r="I6" s="7">
        <v>-0.0887</v>
      </c>
      <c r="J6" s="7">
        <v>-0.0731</v>
      </c>
      <c r="K6" s="4">
        <v>113</v>
      </c>
      <c r="L6" s="8">
        <v>19718.62</v>
      </c>
      <c r="M6" s="4">
        <v>124</v>
      </c>
      <c r="N6" s="8">
        <v>21273.6</v>
      </c>
      <c r="O6" s="7">
        <v>-0.0887</v>
      </c>
      <c r="P6" s="7">
        <v>-0.0731</v>
      </c>
    </row>
    <row r="7">
      <c r="A7" s="2" t="s">
        <v>139</v>
      </c>
      <c r="B7" s="2" t="s">
        <v>140</v>
      </c>
      <c r="C7" s="2" t="s">
        <v>397</v>
      </c>
      <c r="D7" s="2" t="s">
        <v>398</v>
      </c>
      <c r="E7" s="4">
        <v>10</v>
      </c>
      <c r="F7" s="8">
        <v>502.12</v>
      </c>
      <c r="G7" s="4">
        <v>10</v>
      </c>
      <c r="H7" s="8">
        <v>417.82</v>
      </c>
      <c r="I7" s="7" t="s">
        <v>150</v>
      </c>
      <c r="J7" s="7">
        <v>0.2018</v>
      </c>
      <c r="K7" s="4">
        <v>10</v>
      </c>
      <c r="L7" s="8">
        <v>502.12</v>
      </c>
      <c r="M7" s="4">
        <v>8</v>
      </c>
      <c r="N7" s="8">
        <v>330.48</v>
      </c>
      <c r="O7" s="7">
        <v>0.25</v>
      </c>
      <c r="P7" s="7">
        <v>0.5194</v>
      </c>
    </row>
    <row r="8">
      <c r="A8" s="2" t="s">
        <v>139</v>
      </c>
      <c r="B8" s="2" t="s">
        <v>140</v>
      </c>
      <c r="C8" s="2" t="s">
        <v>397</v>
      </c>
      <c r="D8" s="2" t="s">
        <v>419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>
        <v>2</v>
      </c>
      <c r="N8" s="8">
        <v>87.34</v>
      </c>
      <c r="O8" s="7"/>
      <c r="P8" s="7"/>
    </row>
    <row r="9">
      <c r="A9" s="2" t="s">
        <v>139</v>
      </c>
      <c r="B9" s="2" t="s">
        <v>140</v>
      </c>
      <c r="C9" s="2" t="s">
        <v>443</v>
      </c>
      <c r="D9" s="2" t="s">
        <v>444</v>
      </c>
      <c r="E9" s="4">
        <v>7</v>
      </c>
      <c r="F9" s="8">
        <v>283.98</v>
      </c>
      <c r="G9" s="4">
        <v>31</v>
      </c>
      <c r="H9" s="8">
        <v>1040.44</v>
      </c>
      <c r="I9" s="7">
        <v>-0.7742</v>
      </c>
      <c r="J9" s="7">
        <v>-0.7271</v>
      </c>
      <c r="K9" s="4">
        <v>7</v>
      </c>
      <c r="L9" s="8">
        <v>283.98</v>
      </c>
      <c r="M9" s="4">
        <v>31</v>
      </c>
      <c r="N9" s="8">
        <v>1040.44</v>
      </c>
      <c r="O9" s="7">
        <v>-0.7742</v>
      </c>
      <c r="P9" s="7">
        <v>-0.7271</v>
      </c>
    </row>
    <row r="10">
      <c r="A10" s="2" t="s">
        <v>139</v>
      </c>
      <c r="B10" s="2" t="s">
        <v>140</v>
      </c>
      <c r="C10" s="2" t="s">
        <v>511</v>
      </c>
      <c r="D10" s="2" t="s">
        <v>512</v>
      </c>
      <c r="E10" s="4">
        <v>3</v>
      </c>
      <c r="F10" s="8">
        <v>204.12</v>
      </c>
      <c r="G10" s="4">
        <v>14</v>
      </c>
      <c r="H10" s="8">
        <v>1176.15</v>
      </c>
      <c r="I10" s="7">
        <v>-0.7857</v>
      </c>
      <c r="J10" s="7">
        <v>-0.8265</v>
      </c>
      <c r="K10" s="4">
        <v>3</v>
      </c>
      <c r="L10" s="8">
        <v>204.12</v>
      </c>
      <c r="M10" s="4">
        <v>14</v>
      </c>
      <c r="N10" s="8">
        <v>1176.15</v>
      </c>
      <c r="O10" s="7">
        <v>-0.7857</v>
      </c>
      <c r="P10" s="7">
        <v>-0.8265</v>
      </c>
    </row>
    <row r="11">
      <c r="A11" s="2" t="s">
        <v>139</v>
      </c>
      <c r="B11" s="2" t="s">
        <v>540</v>
      </c>
      <c r="C11" s="2" t="s">
        <v>443</v>
      </c>
      <c r="D11" s="2" t="s">
        <v>444</v>
      </c>
      <c r="E11" s="4">
        <v>3</v>
      </c>
      <c r="F11" s="8">
        <v>92.98</v>
      </c>
      <c r="G11" s="4">
        <v>3</v>
      </c>
      <c r="H11" s="8">
        <v>53.3</v>
      </c>
      <c r="I11" s="7"/>
      <c r="J11" s="7">
        <v>0.7445</v>
      </c>
      <c r="K11" s="4">
        <v>3</v>
      </c>
      <c r="L11" s="8">
        <v>92.98</v>
      </c>
      <c r="M11" s="4">
        <v>3</v>
      </c>
      <c r="N11" s="8">
        <v>53.3</v>
      </c>
      <c r="O11" s="7"/>
      <c r="P11" s="7">
        <v>0.7445</v>
      </c>
    </row>
    <row r="12">
      <c r="A12" s="2" t="s">
        <v>139</v>
      </c>
      <c r="B12" s="2" t="s">
        <v>540</v>
      </c>
      <c r="C12" s="2" t="s">
        <v>511</v>
      </c>
      <c r="D12" s="2" t="s">
        <v>512</v>
      </c>
      <c r="E12" s="4"/>
      <c r="F12" s="8"/>
      <c r="G12" s="4">
        <v>14</v>
      </c>
      <c r="H12" s="8">
        <v>1816.1</v>
      </c>
      <c r="I12" s="7"/>
      <c r="J12" s="7"/>
      <c r="K12" s="4"/>
      <c r="L12" s="8"/>
      <c r="M12" s="4">
        <v>14</v>
      </c>
      <c r="N12" s="8">
        <v>1816.1</v>
      </c>
      <c r="O12" s="7"/>
      <c r="P12" s="7"/>
    </row>
    <row r="13">
      <c r="A13" s="2" t="s">
        <v>139</v>
      </c>
      <c r="B13" s="2" t="s">
        <v>579</v>
      </c>
      <c r="C13" s="2" t="s">
        <v>511</v>
      </c>
      <c r="D13" s="2" t="s">
        <v>512</v>
      </c>
      <c r="E13" s="4"/>
      <c r="F13" s="8"/>
      <c r="G13" s="4">
        <v>2</v>
      </c>
      <c r="H13" s="8">
        <v>185.61</v>
      </c>
      <c r="I13" s="7"/>
      <c r="J13" s="7"/>
      <c r="K13" s="4"/>
      <c r="L13" s="8"/>
      <c r="M13" s="4">
        <v>2</v>
      </c>
      <c r="N13" s="8">
        <v>185.61</v>
      </c>
      <c r="O13" s="7"/>
      <c r="P13" s="7"/>
    </row>
    <row r="14">
      <c r="A14" s="2" t="s">
        <v>139</v>
      </c>
      <c r="B14" s="2" t="s">
        <v>579</v>
      </c>
      <c r="C14" s="2" t="s">
        <v>593</v>
      </c>
      <c r="D14" s="2" t="s">
        <v>594</v>
      </c>
      <c r="E14" s="4"/>
      <c r="F14" s="8"/>
      <c r="G14" s="4">
        <v>3</v>
      </c>
      <c r="H14" s="8">
        <v>148.71</v>
      </c>
      <c r="I14" s="7"/>
      <c r="J14" s="7"/>
      <c r="K14" s="4"/>
      <c r="L14" s="8"/>
      <c r="M14" s="4">
        <v>3</v>
      </c>
      <c r="N14" s="8">
        <v>148.71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619</v>
      </c>
      <c r="D2" s="0" t="s">
        <v>620</v>
      </c>
      <c r="E2" s="0" t="s">
        <v>621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622</v>
      </c>
      <c r="I4" s="1" t="s">
        <v>623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624</v>
      </c>
      <c r="O4" s="1" t="s">
        <v>625</v>
      </c>
    </row>
    <row r="5">
      <c r="A5" s="1" t="s">
        <v>81</v>
      </c>
      <c r="B5" s="1" t="s">
        <v>83</v>
      </c>
      <c r="C5" s="1" t="s">
        <v>84</v>
      </c>
      <c r="D5" s="1" t="s">
        <v>626</v>
      </c>
      <c r="E5" s="1" t="s">
        <v>627</v>
      </c>
      <c r="F5" s="1" t="s">
        <v>626</v>
      </c>
      <c r="G5" s="1" t="s">
        <v>627</v>
      </c>
      <c r="H5" s="1" t="s">
        <v>622</v>
      </c>
      <c r="I5" s="1" t="s">
        <v>623</v>
      </c>
      <c r="J5" s="1" t="s">
        <v>628</v>
      </c>
      <c r="K5" s="1" t="s">
        <v>629</v>
      </c>
      <c r="L5" s="1" t="s">
        <v>628</v>
      </c>
      <c r="M5" s="1" t="s">
        <v>629</v>
      </c>
      <c r="N5" s="1" t="s">
        <v>624</v>
      </c>
      <c r="O5" s="1" t="s">
        <v>625</v>
      </c>
    </row>
    <row r="6">
      <c r="A6" s="2" t="s">
        <v>139</v>
      </c>
      <c r="B6" s="2" t="s">
        <v>141</v>
      </c>
      <c r="C6" s="2" t="s">
        <v>142</v>
      </c>
      <c r="D6" s="4">
        <v>113</v>
      </c>
      <c r="E6" s="8">
        <v>19718.62</v>
      </c>
      <c r="F6" s="4">
        <v>124</v>
      </c>
      <c r="G6" s="8">
        <v>21273.6</v>
      </c>
      <c r="H6" s="7">
        <v>-0.0887</v>
      </c>
      <c r="I6" s="7">
        <v>-0.0731</v>
      </c>
      <c r="J6" s="4">
        <v>113</v>
      </c>
      <c r="K6" s="8">
        <v>19718.62</v>
      </c>
      <c r="L6" s="4">
        <v>124</v>
      </c>
      <c r="M6" s="8">
        <v>21273.6</v>
      </c>
      <c r="N6" s="7">
        <v>-0.0887</v>
      </c>
      <c r="O6" s="7">
        <v>-0.0731</v>
      </c>
    </row>
    <row r="7">
      <c r="A7" s="2" t="s">
        <v>139</v>
      </c>
      <c r="B7" s="2" t="s">
        <v>397</v>
      </c>
      <c r="C7" s="2" t="s">
        <v>398</v>
      </c>
      <c r="D7" s="4">
        <v>10</v>
      </c>
      <c r="E7" s="8">
        <v>502.12</v>
      </c>
      <c r="F7" s="4">
        <v>10</v>
      </c>
      <c r="G7" s="8">
        <v>417.82</v>
      </c>
      <c r="H7" s="7" t="s">
        <v>150</v>
      </c>
      <c r="I7" s="7">
        <v>0.2018</v>
      </c>
      <c r="J7" s="4">
        <v>10</v>
      </c>
      <c r="K7" s="8">
        <v>502.12</v>
      </c>
      <c r="L7" s="4">
        <v>8</v>
      </c>
      <c r="M7" s="8">
        <v>330.48</v>
      </c>
      <c r="N7" s="7">
        <v>0.25</v>
      </c>
      <c r="O7" s="7">
        <v>0.5194</v>
      </c>
    </row>
    <row r="8">
      <c r="A8" s="2" t="s">
        <v>139</v>
      </c>
      <c r="B8" s="2" t="s">
        <v>397</v>
      </c>
      <c r="C8" s="2" t="s">
        <v>419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>
        <v>2</v>
      </c>
      <c r="M8" s="8">
        <v>87.34</v>
      </c>
      <c r="N8" s="7"/>
      <c r="O8" s="7"/>
    </row>
    <row r="9">
      <c r="A9" s="2" t="s">
        <v>139</v>
      </c>
      <c r="B9" s="2" t="s">
        <v>443</v>
      </c>
      <c r="C9" s="2" t="s">
        <v>444</v>
      </c>
      <c r="D9" s="4">
        <v>10</v>
      </c>
      <c r="E9" s="8">
        <v>376.96</v>
      </c>
      <c r="F9" s="4">
        <v>34</v>
      </c>
      <c r="G9" s="8">
        <v>1093.74</v>
      </c>
      <c r="H9" s="7">
        <v>-0.7059</v>
      </c>
      <c r="I9" s="7">
        <v>-0.6553</v>
      </c>
      <c r="J9" s="4">
        <v>10</v>
      </c>
      <c r="K9" s="8">
        <v>376.96</v>
      </c>
      <c r="L9" s="4">
        <v>34</v>
      </c>
      <c r="M9" s="8">
        <v>1093.74</v>
      </c>
      <c r="N9" s="7">
        <v>-0.7059</v>
      </c>
      <c r="O9" s="7">
        <v>-0.6553</v>
      </c>
    </row>
    <row r="10">
      <c r="A10" s="2" t="s">
        <v>139</v>
      </c>
      <c r="B10" s="2" t="s">
        <v>511</v>
      </c>
      <c r="C10" s="2" t="s">
        <v>512</v>
      </c>
      <c r="D10" s="4">
        <v>3</v>
      </c>
      <c r="E10" s="8">
        <v>204.12</v>
      </c>
      <c r="F10" s="4">
        <v>30</v>
      </c>
      <c r="G10" s="8">
        <v>3177.86</v>
      </c>
      <c r="H10" s="7">
        <v>-0.9</v>
      </c>
      <c r="I10" s="7">
        <v>-0.9358</v>
      </c>
      <c r="J10" s="4">
        <v>3</v>
      </c>
      <c r="K10" s="8">
        <v>204.12</v>
      </c>
      <c r="L10" s="4">
        <v>30</v>
      </c>
      <c r="M10" s="8">
        <v>3177.86</v>
      </c>
      <c r="N10" s="7">
        <v>-0.9</v>
      </c>
      <c r="O10" s="7">
        <v>-0.9358</v>
      </c>
    </row>
    <row r="11">
      <c r="A11" s="2" t="s">
        <v>139</v>
      </c>
      <c r="B11" s="2" t="s">
        <v>593</v>
      </c>
      <c r="C11" s="2" t="s">
        <v>594</v>
      </c>
      <c r="D11" s="4"/>
      <c r="E11" s="8"/>
      <c r="F11" s="4">
        <v>3</v>
      </c>
      <c r="G11" s="8">
        <v>148.71</v>
      </c>
      <c r="H11" s="7"/>
      <c r="I11" s="7"/>
      <c r="J11" s="4"/>
      <c r="K11" s="8"/>
      <c r="L11" s="4">
        <v>3</v>
      </c>
      <c r="M11" s="8">
        <v>148.71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