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<sst xmlns="http://schemas.openxmlformats.org/spreadsheetml/2006/main" count="155" uniqueCount="155">
  <si>
    <t>Date Type:</t>
  </si>
  <si>
    <t>Shipped Date</t>
  </si>
  <si>
    <t>Start Date:</t>
  </si>
  <si>
    <t>09/01/2025</t>
  </si>
  <si>
    <t>End Date:</t>
  </si>
  <si>
    <t>12/31/2025</t>
  </si>
  <si>
    <t>Report Run Date:</t>
  </si>
  <si>
    <t>05/25/2026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</si>
  <si>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</si>
  <si>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</si>
  <si>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</si>
  <si>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</si>
  <si>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</si>
  <si>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</si>
  <si>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</si>
  <si>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</si>
  <si>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</si>
  <si>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</si>
  <si>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</si>
  <si>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</si>
  <si>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</si>
  <si>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</si>
  <si>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</si>
  <si>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</si>
  <si>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</si>
  <si>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</si>
  <si>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</si>
  <si>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</si>
  <si>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</si>
  <si>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</si>
  <si>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</si>
  <si>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</si>
  <si>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</si>
  <si>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</si>
  <si>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</si>
  <si>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</si>
  <si>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</si>
  <si>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</si>
  <si>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</si>
  <si>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</si>
  <si>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</si>
  <si>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</si>
  <si>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</si>
  <si>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</si>
  <si>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</si>
  <si>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</si>
  <si>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</si>
  <si>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</si>
  <si>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</si>
  <si>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</si>
  <si>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</si>
  <si>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</si>
  <si>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</si>
  <si>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</si>
  <si>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</si>
  <si>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</si>
  <si>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</si>
  <si>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</si>
  <si>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</si>
  <si>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</si>
  <si>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</si>
  <si>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</si>
  <si>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</si>
  <si>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</si>
  <si>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</si>
  <si>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</si>
  <si>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</si>
  <si>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</si>
  <si>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</si>
  <si>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</si>
  <si>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</si>
  <si>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</si>
  <si>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</si>
  <si>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</si>
  <si>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</si>
  <si>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</si>
  <si>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</si>
  <si>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</si>
  <si>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</si>
  <si>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</si>
  <si>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</si>
  <si>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</si>
  <si>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</si>
  <si>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</si>
  <si>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</si>
  <si>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</si>
  <si>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</si>
  <si>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MP10-313</t>
  </si>
  <si>
    <t>ADUL</t>
  </si>
  <si>
    <t>Madison Park</t>
  </si>
  <si>
    <t>COMFORTER (SET)</t>
  </si>
  <si>
    <t>Comforter (Set)</t>
  </si>
  <si>
    <t>Dallas</t>
  </si>
  <si>
    <t>Houston</t>
  </si>
  <si>
    <t>Caldwell</t>
  </si>
  <si>
    <t>7 Piece Micro Corduroy Comforter Set</t>
  </si>
  <si>
    <t>Queen</t>
  </si>
  <si>
    <t>Taupe</t>
  </si>
  <si>
    <t>Active</t>
  </si>
  <si>
    <t>A+</t>
  </si>
  <si>
    <t>NO</t>
  </si>
  <si>
    <t/>
  </si>
  <si>
    <t>PF002449</t>
  </si>
  <si>
    <t>Corduroy</t>
  </si>
  <si>
    <t>7</t>
  </si>
  <si>
    <t>Striped</t>
  </si>
  <si>
    <t>Transitional Modern</t>
  </si>
  <si>
    <t>Traditional|Casual</t>
  </si>
  <si>
    <t>4/2/2017</t>
  </si>
  <si>
    <t>6/18/2026</t>
  </si>
  <si>
    <t>AAFESDS,AMAZON,AMAZONDS,ASHFURNDS,CSNSTORES,DESINC,DLBRAND,DLHEBAY,HDDS,JCPENNEY01,KOHLDSN,MACY02,NPLSHEIN,NPLTGTMKP,NRTPORT,OLLIIX,OVERSTOCK01,TGTDVS</t>
  </si>
  <si>
    <t>Setup</t>
  </si>
  <si>
    <t>5/29/2015</t>
  </si>
  <si>
    <t>No</t>
  </si>
  <si>
    <t>MP10-314</t>
  </si>
  <si>
    <t>King</t>
  </si>
  <si>
    <t>AMAZON,AMAZONDS,ASHFURNDS,BLK01,CSNSTORES,DLBRAND,DLHEBAY,HDDS,JCPENNEY01,KOHLDSN,MACY02,NPLTGTMKP,NRTPORT,OLLIIX,OVERSTOCK01,TGTDVS</t>
  </si>
  <si>
    <t>MP10-315</t>
  </si>
  <si>
    <t>Cal King</t>
  </si>
  <si>
    <t>A</t>
  </si>
  <si>
    <t>AAFESDS,AMAZON,AMAZONDS,ASHFURNDS,BLK01,CSNSTORES,DLBRAND,DLHEBAY,HDDS,JCPENNEY01,KOHLDSN,MACY02,NRTPORT,OLLIIX,OVERSTOCK01,TGTDVS</t>
  </si>
  <si>
    <t>6/25/2015</t>
  </si>
  <si>
    <t>MP10-8475</t>
  </si>
  <si>
    <t>Brown</t>
  </si>
  <si>
    <t>C</t>
  </si>
  <si>
    <t>PP001978;PF006312</t>
  </si>
  <si>
    <t>Casual|Traditional</t>
  </si>
  <si>
    <t>9/13/2024</t>
  </si>
  <si>
    <t>BLK01,CSNSTORES,DLBRAND,DLHEBAY,HDDS,JCPENNEY01,KOHLDSN,MACY02,NPLTGTMKP,OLLIIX,OVERSTOCK01,TGTDVS</t>
  </si>
  <si>
    <t>Ready To Offer</t>
  </si>
  <si>
    <t>MP10-8476</t>
  </si>
  <si>
    <t>BLK01,CSNSTORES,DLHEBAY,HSNDS,JCPENNEY01,KOHLDSN,MACY02,NPLSHEIN,NPLTGTMKP,OLLIIX,OVERSTOCK01,TGTDVS</t>
  </si>
  <si>
    <t>MP10-8477</t>
  </si>
  <si>
    <t>9/15/2024</t>
  </si>
  <si>
    <t>BLK01,CSNSTORES,HSNDS,JCPENNEY01,KOHLDSN,MACY02,NPLTGTMKP,OLLIIX,OVERSTOCK01</t>
  </si>
  <si>
    <t>MP10-8472</t>
  </si>
  <si>
    <t>Grey</t>
  </si>
  <si>
    <t>PP001978;PF006313</t>
  </si>
  <si>
    <t>8/9/2024</t>
  </si>
  <si>
    <t>BLK01,CSNSTORES,DLBRAND,HDDS,JCPENNEY01,KOHLDSN,MACY02,NPLTGTMKP,OLLIIX,OVERSTOCK01</t>
  </si>
  <si>
    <t>MP10-8473</t>
  </si>
  <si>
    <t>CSNSTORES,DLBRAND,DLHEBAY,JCPENNEY01,KOHLDSN,MACY02,NPLTGTMKP,OLLIIX,OVERSTOCK01</t>
  </si>
  <si>
    <t>MP10-8474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</si>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</sst>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71.93</v>
      </c>
      <c r="M6" s="3">
        <v>75.53</v>
      </c>
      <c r="N6" s="3">
        <v>154.99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156</v>
      </c>
      <c r="AA6" s="4">
        <f>=ROUNDDOWN(6.99551569506727,0)</f>
      </c>
      <c r="AB6" s="5">
        <v>22.3</v>
      </c>
      <c r="AC6" s="2" t="s">
        <v>109</v>
      </c>
      <c r="AD6" s="4">
        <v>320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142</v>
      </c>
      <c r="AQ6" s="8">
        <v>10830.34</v>
      </c>
      <c r="AR6" s="4">
        <v>88</v>
      </c>
      <c r="AS6" s="8">
        <v>6711.76</v>
      </c>
      <c r="AT6" s="7">
        <v>0.6136</v>
      </c>
      <c r="AU6" s="7">
        <v>0.6136</v>
      </c>
      <c r="AV6" s="4">
        <v>256</v>
      </c>
      <c r="AW6" s="8">
        <v>20974.06</v>
      </c>
      <c r="AX6" s="4">
        <v>236</v>
      </c>
      <c r="AY6" s="8">
        <v>19880.8</v>
      </c>
      <c r="AZ6" s="7">
        <v>0.0847</v>
      </c>
      <c r="BA6" s="7">
        <v>0.055</v>
      </c>
      <c r="BB6" s="7">
        <v>0.5164</v>
      </c>
      <c r="BC6" s="4">
        <v>256</v>
      </c>
      <c r="BD6" s="8">
        <v>20974.06</v>
      </c>
      <c r="BE6" s="4">
        <v>236</v>
      </c>
      <c r="BF6" s="8">
        <v>19880.8</v>
      </c>
      <c r="BG6" s="7">
        <v>0.0847</v>
      </c>
      <c r="BH6" s="7">
        <v>0.055</v>
      </c>
      <c r="BI6" s="7">
        <v>1</v>
      </c>
      <c r="BJ6" s="4">
        <v>531</v>
      </c>
      <c r="BK6" s="8">
        <v>41240.41</v>
      </c>
      <c r="BL6" s="2" t="s">
        <v>110</v>
      </c>
      <c r="BM6" s="7">
        <v>0.2674</v>
      </c>
      <c r="BN6" s="7">
        <v>0.2626</v>
      </c>
      <c r="BO6" s="4">
        <v>142</v>
      </c>
      <c r="BP6" s="8">
        <v>10830.34</v>
      </c>
      <c r="BQ6" s="4">
        <v>88</v>
      </c>
      <c r="BR6" s="8">
        <v>6711.76</v>
      </c>
      <c r="BS6" s="7">
        <v>0.6136</v>
      </c>
      <c r="BT6" s="7">
        <v>0.6136</v>
      </c>
      <c r="BU6" s="2" t="s">
        <v>111</v>
      </c>
      <c r="BV6" s="2" t="s">
        <v>98</v>
      </c>
      <c r="BW6" s="2" t="s">
        <v>101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115</v>
      </c>
      <c r="K7" s="2" t="s">
        <v>97</v>
      </c>
      <c r="L7" s="3">
        <v>83.39</v>
      </c>
      <c r="M7" s="3">
        <v>87.56</v>
      </c>
      <c r="N7" s="3">
        <v>174.99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165</v>
      </c>
      <c r="AA7" s="4">
        <f>=ROUNDDOWN(6.27376425855513,0)</f>
      </c>
      <c r="AB7" s="5">
        <v>26.3</v>
      </c>
      <c r="AC7" s="2" t="s">
        <v>109</v>
      </c>
      <c r="AD7" s="4">
        <v>250</v>
      </c>
      <c r="AE7" s="4">
        <v>250</v>
      </c>
      <c r="AF7" s="6">
        <v>65</v>
      </c>
      <c r="AG7" s="6"/>
      <c r="AH7" s="7">
        <v>0.7623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48</v>
      </c>
      <c r="AQ7" s="8">
        <v>4271.04</v>
      </c>
      <c r="AR7" s="4">
        <v>108</v>
      </c>
      <c r="AS7" s="8">
        <v>9609.84</v>
      </c>
      <c r="AT7" s="7">
        <v>-0.5556</v>
      </c>
      <c r="AU7" s="7">
        <v>-0.5556</v>
      </c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0.2036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348</v>
      </c>
      <c r="BK7" s="8">
        <v>31693.95</v>
      </c>
      <c r="BL7" s="2" t="s">
        <v>116</v>
      </c>
      <c r="BM7" s="7">
        <v>0.1379</v>
      </c>
      <c r="BN7" s="7">
        <v>0.1348</v>
      </c>
      <c r="BO7" s="4">
        <v>48</v>
      </c>
      <c r="BP7" s="8">
        <v>4271.04</v>
      </c>
      <c r="BQ7" s="4">
        <v>108</v>
      </c>
      <c r="BR7" s="8">
        <v>9609.84</v>
      </c>
      <c r="BS7" s="7">
        <v>-0.5556</v>
      </c>
      <c r="BT7" s="7">
        <v>-0.5556</v>
      </c>
      <c r="BU7" s="2" t="s">
        <v>111</v>
      </c>
      <c r="BV7" s="2" t="s">
        <v>98</v>
      </c>
      <c r="BW7" s="2" t="s">
        <v>101</v>
      </c>
      <c r="BX7" s="2" t="s">
        <v>112</v>
      </c>
      <c r="BY7" s="2" t="s">
        <v>113</v>
      </c>
      <c r="BZ7" s="2" t="s">
        <v>113</v>
      </c>
      <c r="CA7" s="2" t="s">
        <v>101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118</v>
      </c>
      <c r="K8" s="2" t="s">
        <v>97</v>
      </c>
      <c r="L8" s="3">
        <v>83.39</v>
      </c>
      <c r="M8" s="3">
        <v>87.56</v>
      </c>
      <c r="N8" s="3">
        <v>174.99</v>
      </c>
      <c r="O8" s="2" t="s">
        <v>98</v>
      </c>
      <c r="P8" s="2" t="s">
        <v>119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144</v>
      </c>
      <c r="AA8" s="4">
        <f>=ROUNDDOWN(8.13559322033898,0)</f>
      </c>
      <c r="AB8" s="5">
        <v>17.7</v>
      </c>
      <c r="AC8" s="2" t="s">
        <v>109</v>
      </c>
      <c r="AD8" s="4">
        <v>50</v>
      </c>
      <c r="AE8" s="4">
        <v>240</v>
      </c>
      <c r="AF8" s="6">
        <v>65</v>
      </c>
      <c r="AG8" s="6"/>
      <c r="AH8" s="7">
        <v>0.9754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66</v>
      </c>
      <c r="AQ8" s="8">
        <v>5872.68</v>
      </c>
      <c r="AR8" s="4">
        <v>40</v>
      </c>
      <c r="AS8" s="8">
        <v>3559.2</v>
      </c>
      <c r="AT8" s="7">
        <v>0.65</v>
      </c>
      <c r="AU8" s="7">
        <v>0.65</v>
      </c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0.28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323</v>
      </c>
      <c r="BK8" s="8">
        <v>29130.02</v>
      </c>
      <c r="BL8" s="2" t="s">
        <v>120</v>
      </c>
      <c r="BM8" s="7">
        <v>0.2043</v>
      </c>
      <c r="BN8" s="7">
        <v>0.2016</v>
      </c>
      <c r="BO8" s="4">
        <v>66</v>
      </c>
      <c r="BP8" s="8">
        <v>5872.68</v>
      </c>
      <c r="BQ8" s="4">
        <v>40</v>
      </c>
      <c r="BR8" s="8">
        <v>3559.2</v>
      </c>
      <c r="BS8" s="7">
        <v>0.65</v>
      </c>
      <c r="BT8" s="7">
        <v>0.65</v>
      </c>
      <c r="BU8" s="2" t="s">
        <v>111</v>
      </c>
      <c r="BV8" s="2" t="s">
        <v>98</v>
      </c>
      <c r="BW8" s="2" t="s">
        <v>101</v>
      </c>
      <c r="BX8" s="2" t="s">
        <v>121</v>
      </c>
      <c r="BY8" s="2" t="s">
        <v>113</v>
      </c>
      <c r="BZ8" s="2" t="s">
        <v>113</v>
      </c>
      <c r="CA8" s="2" t="s">
        <v>101</v>
      </c>
    </row>
    <row r="9">
      <c r="A9" s="2" t="s">
        <v>122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123</v>
      </c>
      <c r="L9" s="3">
        <v>71.93</v>
      </c>
      <c r="M9" s="3">
        <v>75.53</v>
      </c>
      <c r="N9" s="3">
        <v>154.99</v>
      </c>
      <c r="O9" s="2" t="s">
        <v>98</v>
      </c>
      <c r="P9" s="2" t="s">
        <v>124</v>
      </c>
      <c r="Q9" s="2" t="s">
        <v>100</v>
      </c>
      <c r="R9" s="2" t="s">
        <v>101</v>
      </c>
      <c r="S9" s="2" t="s">
        <v>125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126</v>
      </c>
      <c r="Y9" s="2" t="s">
        <v>127</v>
      </c>
      <c r="Z9" s="4">
        <v>210</v>
      </c>
      <c r="AA9" s="4">
        <f>=ROUNDDOWN(60,0)</f>
      </c>
      <c r="AB9" s="5">
        <v>3.5</v>
      </c>
      <c r="AC9" s="2" t="s">
        <v>101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/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95</v>
      </c>
      <c r="BK9" s="8">
        <v>7089.17</v>
      </c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129</v>
      </c>
      <c r="BV9" s="2" t="s">
        <v>98</v>
      </c>
      <c r="BW9" s="2" t="s">
        <v>101</v>
      </c>
      <c r="BX9" s="2" t="s">
        <v>101</v>
      </c>
      <c r="BY9" s="2" t="s">
        <v>113</v>
      </c>
      <c r="BZ9" s="2" t="s">
        <v>113</v>
      </c>
      <c r="CA9" s="2" t="s">
        <v>101</v>
      </c>
    </row>
    <row r="10">
      <c r="A10" s="2" t="s">
        <v>130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115</v>
      </c>
      <c r="K10" s="2" t="s">
        <v>123</v>
      </c>
      <c r="L10" s="3">
        <v>83.39</v>
      </c>
      <c r="M10" s="3">
        <v>87.56</v>
      </c>
      <c r="N10" s="3">
        <v>174.99</v>
      </c>
      <c r="O10" s="2" t="s">
        <v>98</v>
      </c>
      <c r="P10" s="2" t="s">
        <v>124</v>
      </c>
      <c r="Q10" s="2" t="s">
        <v>100</v>
      </c>
      <c r="R10" s="2" t="s">
        <v>101</v>
      </c>
      <c r="S10" s="2" t="s">
        <v>125</v>
      </c>
      <c r="T10" s="2" t="s">
        <v>103</v>
      </c>
      <c r="U10" s="2" t="s">
        <v>104</v>
      </c>
      <c r="V10" s="2" t="s">
        <v>105</v>
      </c>
      <c r="W10" s="2" t="s">
        <v>106</v>
      </c>
      <c r="X10" s="2" t="s">
        <v>126</v>
      </c>
      <c r="Y10" s="2" t="s">
        <v>127</v>
      </c>
      <c r="Z10" s="4">
        <v>132</v>
      </c>
      <c r="AA10" s="4">
        <f>=ROUNDDOWN(34.7368421052632,0)</f>
      </c>
      <c r="AB10" s="5">
        <v>3.8</v>
      </c>
      <c r="AC10" s="2" t="s">
        <v>101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/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70</v>
      </c>
      <c r="BK10" s="8">
        <v>6158.82</v>
      </c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129</v>
      </c>
      <c r="BV10" s="2" t="s">
        <v>98</v>
      </c>
      <c r="BW10" s="2" t="s">
        <v>101</v>
      </c>
      <c r="BX10" s="2" t="s">
        <v>101</v>
      </c>
      <c r="BY10" s="2" t="s">
        <v>113</v>
      </c>
      <c r="BZ10" s="2" t="s">
        <v>113</v>
      </c>
      <c r="CA10" s="2" t="s">
        <v>101</v>
      </c>
    </row>
    <row r="11">
      <c r="A11" s="2" t="s">
        <v>132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118</v>
      </c>
      <c r="K11" s="2" t="s">
        <v>123</v>
      </c>
      <c r="L11" s="3">
        <v>83.39</v>
      </c>
      <c r="M11" s="3">
        <v>87.56</v>
      </c>
      <c r="N11" s="3">
        <v>174.99</v>
      </c>
      <c r="O11" s="2" t="s">
        <v>98</v>
      </c>
      <c r="P11" s="2" t="s">
        <v>124</v>
      </c>
      <c r="Q11" s="2" t="s">
        <v>100</v>
      </c>
      <c r="R11" s="2" t="s">
        <v>101</v>
      </c>
      <c r="S11" s="2" t="s">
        <v>125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126</v>
      </c>
      <c r="Y11" s="2" t="s">
        <v>133</v>
      </c>
      <c r="Z11" s="4">
        <v>29</v>
      </c>
      <c r="AA11" s="4">
        <f>=ROUNDDOWN(7.83783783783784,0)</f>
      </c>
      <c r="AB11" s="5">
        <v>3.7</v>
      </c>
      <c r="AC11" s="2" t="s">
        <v>101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/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71</v>
      </c>
      <c r="BK11" s="8">
        <v>6314.98</v>
      </c>
      <c r="BL11" s="2" t="s">
        <v>134</v>
      </c>
      <c r="BM11" s="7"/>
      <c r="BN11" s="7"/>
      <c r="BO11" s="4"/>
      <c r="BP11" s="8"/>
      <c r="BQ11" s="4"/>
      <c r="BR11" s="8"/>
      <c r="BS11" s="7"/>
      <c r="BT11" s="7"/>
      <c r="BU11" s="2" t="s">
        <v>129</v>
      </c>
      <c r="BV11" s="2" t="s">
        <v>98</v>
      </c>
      <c r="BW11" s="2" t="s">
        <v>101</v>
      </c>
      <c r="BX11" s="2" t="s">
        <v>101</v>
      </c>
      <c r="BY11" s="2" t="s">
        <v>113</v>
      </c>
      <c r="BZ11" s="2" t="s">
        <v>113</v>
      </c>
      <c r="CA11" s="2" t="s">
        <v>101</v>
      </c>
    </row>
    <row r="12">
      <c r="A12" s="2" t="s">
        <v>135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136</v>
      </c>
      <c r="L12" s="3">
        <v>71.93</v>
      </c>
      <c r="M12" s="3">
        <v>75.53</v>
      </c>
      <c r="N12" s="3">
        <v>154.99</v>
      </c>
      <c r="O12" s="2" t="s">
        <v>98</v>
      </c>
      <c r="P12" s="2" t="s">
        <v>124</v>
      </c>
      <c r="Q12" s="2" t="s">
        <v>100</v>
      </c>
      <c r="R12" s="2" t="s">
        <v>101</v>
      </c>
      <c r="S12" s="2" t="s">
        <v>137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126</v>
      </c>
      <c r="Y12" s="2" t="s">
        <v>138</v>
      </c>
      <c r="Z12" s="4">
        <v>183</v>
      </c>
      <c r="AA12" s="4">
        <f>=ROUNDDOWN(50.8333333333333,0)</f>
      </c>
      <c r="AB12" s="5">
        <v>3.6</v>
      </c>
      <c r="AC12" s="2" t="s">
        <v>101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/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 t="s">
        <v>101</v>
      </c>
      <c r="BJ12" s="4">
        <v>92</v>
      </c>
      <c r="BK12" s="8">
        <v>7357.68</v>
      </c>
      <c r="BL12" s="2" t="s">
        <v>139</v>
      </c>
      <c r="BM12" s="7"/>
      <c r="BN12" s="7"/>
      <c r="BO12" s="4"/>
      <c r="BP12" s="8"/>
      <c r="BQ12" s="4"/>
      <c r="BR12" s="8"/>
      <c r="BS12" s="7"/>
      <c r="BT12" s="7"/>
      <c r="BU12" s="2" t="s">
        <v>129</v>
      </c>
      <c r="BV12" s="2" t="s">
        <v>98</v>
      </c>
      <c r="BW12" s="2" t="s">
        <v>101</v>
      </c>
      <c r="BX12" s="2" t="s">
        <v>101</v>
      </c>
      <c r="BY12" s="2" t="s">
        <v>113</v>
      </c>
      <c r="BZ12" s="2" t="s">
        <v>113</v>
      </c>
      <c r="CA12" s="2" t="s">
        <v>101</v>
      </c>
    </row>
    <row r="13">
      <c r="A13" s="2" t="s">
        <v>140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115</v>
      </c>
      <c r="K13" s="2" t="s">
        <v>136</v>
      </c>
      <c r="L13" s="3">
        <v>83.39</v>
      </c>
      <c r="M13" s="3">
        <v>87.56</v>
      </c>
      <c r="N13" s="3">
        <v>174.99</v>
      </c>
      <c r="O13" s="2" t="s">
        <v>98</v>
      </c>
      <c r="P13" s="2" t="s">
        <v>124</v>
      </c>
      <c r="Q13" s="2" t="s">
        <v>100</v>
      </c>
      <c r="R13" s="2" t="s">
        <v>101</v>
      </c>
      <c r="S13" s="2" t="s">
        <v>137</v>
      </c>
      <c r="T13" s="2" t="s">
        <v>103</v>
      </c>
      <c r="U13" s="2" t="s">
        <v>104</v>
      </c>
      <c r="V13" s="2" t="s">
        <v>105</v>
      </c>
      <c r="W13" s="2" t="s">
        <v>106</v>
      </c>
      <c r="X13" s="2" t="s">
        <v>126</v>
      </c>
      <c r="Y13" s="2" t="s">
        <v>138</v>
      </c>
      <c r="Z13" s="4">
        <v>129</v>
      </c>
      <c r="AA13" s="4">
        <f>=ROUNDDOWN(47.7777777777778,0)</f>
      </c>
      <c r="AB13" s="5">
        <v>2.7</v>
      </c>
      <c r="AC13" s="2" t="s">
        <v>101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/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55</v>
      </c>
      <c r="BK13" s="8">
        <v>4916.06</v>
      </c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129</v>
      </c>
      <c r="BV13" s="2" t="s">
        <v>98</v>
      </c>
      <c r="BW13" s="2" t="s">
        <v>101</v>
      </c>
      <c r="BX13" s="2" t="s">
        <v>101</v>
      </c>
      <c r="BY13" s="2" t="s">
        <v>113</v>
      </c>
      <c r="BZ13" s="2" t="s">
        <v>113</v>
      </c>
      <c r="CA13" s="2" t="s">
        <v>101</v>
      </c>
    </row>
    <row r="14">
      <c r="A14" s="2" t="s">
        <v>142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118</v>
      </c>
      <c r="K14" s="2" t="s">
        <v>136</v>
      </c>
      <c r="L14" s="3">
        <v>83.39</v>
      </c>
      <c r="M14" s="3">
        <v>87.56</v>
      </c>
      <c r="N14" s="3">
        <v>174.99</v>
      </c>
      <c r="O14" s="2" t="s">
        <v>98</v>
      </c>
      <c r="P14" s="2" t="s">
        <v>124</v>
      </c>
      <c r="Q14" s="2" t="s">
        <v>100</v>
      </c>
      <c r="R14" s="2" t="s">
        <v>101</v>
      </c>
      <c r="S14" s="2" t="s">
        <v>137</v>
      </c>
      <c r="T14" s="2" t="s">
        <v>103</v>
      </c>
      <c r="U14" s="2" t="s">
        <v>104</v>
      </c>
      <c r="V14" s="2" t="s">
        <v>105</v>
      </c>
      <c r="W14" s="2" t="s">
        <v>106</v>
      </c>
      <c r="X14" s="2" t="s">
        <v>126</v>
      </c>
      <c r="Y14" s="2" t="s">
        <v>138</v>
      </c>
      <c r="Z14" s="4">
        <v>69</v>
      </c>
      <c r="AA14" s="4">
        <f>=ROUNDDOWN(14.375,0)</f>
      </c>
      <c r="AB14" s="5">
        <v>4.8</v>
      </c>
      <c r="AC14" s="2" t="s">
        <v>101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/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46</v>
      </c>
      <c r="BK14" s="8">
        <v>4052.6</v>
      </c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129</v>
      </c>
      <c r="BV14" s="2" t="s">
        <v>98</v>
      </c>
      <c r="BW14" s="2" t="s">
        <v>101</v>
      </c>
      <c r="BX14" s="2" t="s">
        <v>101</v>
      </c>
      <c r="BY14" s="2" t="s">
        <v>113</v>
      </c>
      <c r="BZ14" s="2" t="s">
        <v>113</v>
      </c>
      <c r="CA14" s="2" t="s">
        <v>101</v>
      </c>
    </row>
    <row r="15">
      <c r="A15" s="16" t="s">
        <v>143</v>
      </c>
      <c r="B15" s="9" t="s">
        <v>101</v>
      </c>
      <c r="C15" s="9" t="s">
        <v>101</v>
      </c>
      <c r="D15" s="9" t="s">
        <v>101</v>
      </c>
      <c r="E15" s="9" t="s">
        <v>101</v>
      </c>
      <c r="F15" s="9" t="s">
        <v>101</v>
      </c>
      <c r="G15" s="9" t="s">
        <v>101</v>
      </c>
      <c r="H15" s="9" t="s">
        <v>101</v>
      </c>
      <c r="I15" s="9" t="s">
        <v>101</v>
      </c>
      <c r="J15" s="9" t="s">
        <v>101</v>
      </c>
      <c r="K15" s="9" t="s">
        <v>101</v>
      </c>
      <c r="L15" s="10"/>
      <c r="M15" s="10"/>
      <c r="N15" s="10"/>
      <c r="O15" s="9" t="s">
        <v>101</v>
      </c>
      <c r="P15" s="9" t="s">
        <v>101</v>
      </c>
      <c r="Q15" s="9" t="s">
        <v>101</v>
      </c>
      <c r="R15" s="9" t="s">
        <v>101</v>
      </c>
      <c r="S15" s="9" t="s">
        <v>101</v>
      </c>
      <c r="T15" s="9" t="s">
        <v>101</v>
      </c>
      <c r="U15" s="9" t="s">
        <v>101</v>
      </c>
      <c r="V15" s="9" t="s">
        <v>101</v>
      </c>
      <c r="W15" s="9" t="s">
        <v>101</v>
      </c>
      <c r="X15" s="9" t="s">
        <v>101</v>
      </c>
      <c r="Y15" s="9" t="s">
        <v>101</v>
      </c>
      <c r="Z15" s="11">
        <v>1217</v>
      </c>
      <c r="AA15" s="11">
        <f>=ROUNDDOWN({0},0)</f>
      </c>
      <c r="AB15" s="12">
        <v>88.4</v>
      </c>
      <c r="AC15" s="9" t="s">
        <v>101</v>
      </c>
      <c r="AD15" s="11"/>
      <c r="AE15" s="11">
        <v>810</v>
      </c>
      <c r="AF15" s="13"/>
      <c r="AG15" s="13"/>
      <c r="AH15" s="14"/>
      <c r="AI15" s="11"/>
      <c r="AJ15" s="11">
        <f>=ROUNDDOWN({0},0)</f>
      </c>
      <c r="AK15" s="12"/>
      <c r="AL15" s="9" t="s">
        <v>101</v>
      </c>
      <c r="AM15" s="11"/>
      <c r="AN15" s="11"/>
      <c r="AO15" s="14"/>
      <c r="AP15" s="11">
        <v>256</v>
      </c>
      <c r="AQ15" s="15">
        <v>20974.06</v>
      </c>
      <c r="AR15" s="11">
        <v>236</v>
      </c>
      <c r="AS15" s="15">
        <v>19880.8</v>
      </c>
      <c r="AT15" s="14">
        <v>0.0847</v>
      </c>
      <c r="AU15" s="14">
        <v>0.055</v>
      </c>
      <c r="AV15" s="11">
        <v>256</v>
      </c>
      <c r="AW15" s="15">
        <v>20974.06</v>
      </c>
      <c r="AX15" s="11">
        <v>236</v>
      </c>
      <c r="AY15" s="15">
        <v>19880.8</v>
      </c>
      <c r="AZ15" s="14">
        <v>0.0847</v>
      </c>
      <c r="BA15" s="14">
        <v>0.055</v>
      </c>
      <c r="BB15" s="14"/>
      <c r="BC15" s="11">
        <v>256</v>
      </c>
      <c r="BD15" s="15">
        <v>20974.06</v>
      </c>
      <c r="BE15" s="11">
        <v>236</v>
      </c>
      <c r="BF15" s="15">
        <v>19880.8</v>
      </c>
      <c r="BG15" s="14">
        <v>0.0847</v>
      </c>
      <c r="BH15" s="14">
        <v>0.055</v>
      </c>
      <c r="BI15" s="14"/>
      <c r="BJ15" s="11"/>
      <c r="BK15" s="15"/>
      <c r="BL15" s="9" t="s">
        <v>101</v>
      </c>
      <c r="BM15" s="14"/>
      <c r="BN15" s="14"/>
      <c r="BO15" s="11">
        <v>256</v>
      </c>
      <c r="BP15" s="15">
        <v>20974.06</v>
      </c>
      <c r="BQ15" s="11">
        <v>236</v>
      </c>
      <c r="BR15" s="15">
        <v>19880.8</v>
      </c>
      <c r="BS15" s="14">
        <v>0.0847</v>
      </c>
      <c r="BT15" s="14">
        <v>0.055</v>
      </c>
      <c r="BU15" s="9" t="s">
        <v>101</v>
      </c>
      <c r="BV15" s="9" t="s">
        <v>101</v>
      </c>
      <c r="BW15" s="9" t="s">
        <v>101</v>
      </c>
      <c r="BX15" s="9" t="s">
        <v>101</v>
      </c>
      <c r="BY15" s="9" t="s">
        <v>101</v>
      </c>
      <c r="BZ15" s="9" t="s">
        <v>101</v>
      </c>
      <c r="CA15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4"/>
    <mergeCell ref="BD6:BD14"/>
    <mergeCell ref="BE6:BE14"/>
    <mergeCell ref="BF6:BF14"/>
    <mergeCell ref="BG6:BG14"/>
    <mergeCell ref="BH6:BH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144</v>
      </c>
      <c r="D2" s="0" t="s">
        <v>145</v>
      </c>
      <c r="E2" s="0" t="s">
        <v>146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147</v>
      </c>
      <c r="J4" s="1" t="s">
        <v>148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149</v>
      </c>
      <c r="P4" s="1" t="s">
        <v>150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151</v>
      </c>
      <c r="F5" s="1" t="s">
        <v>152</v>
      </c>
      <c r="G5" s="1" t="s">
        <v>151</v>
      </c>
      <c r="H5" s="1" t="s">
        <v>152</v>
      </c>
      <c r="I5" s="1" t="s">
        <v>147</v>
      </c>
      <c r="J5" s="1" t="s">
        <v>148</v>
      </c>
      <c r="K5" s="1" t="s">
        <v>153</v>
      </c>
      <c r="L5" s="1" t="s">
        <v>154</v>
      </c>
      <c r="M5" s="1" t="s">
        <v>153</v>
      </c>
      <c r="N5" s="1" t="s">
        <v>154</v>
      </c>
      <c r="O5" s="1" t="s">
        <v>149</v>
      </c>
      <c r="P5" s="1" t="s">
        <v>150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256</v>
      </c>
      <c r="F6" s="8">
        <v>20974.06</v>
      </c>
      <c r="G6" s="4">
        <v>236</v>
      </c>
      <c r="H6" s="8">
        <v>19880.8</v>
      </c>
      <c r="I6" s="7">
        <v>0.0847</v>
      </c>
      <c r="J6" s="7">
        <v>0.055</v>
      </c>
      <c r="K6" s="4">
        <v>256</v>
      </c>
      <c r="L6" s="8">
        <v>20974.06</v>
      </c>
      <c r="M6" s="4">
        <v>236</v>
      </c>
      <c r="N6" s="8">
        <v>19880.8</v>
      </c>
      <c r="O6" s="7">
        <v>0.0847</v>
      </c>
      <c r="P6" s="7">
        <v>0.055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144</v>
      </c>
      <c r="D2" s="0" t="s">
        <v>145</v>
      </c>
      <c r="E2" s="0" t="s">
        <v>146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147</v>
      </c>
      <c r="I4" s="1" t="s">
        <v>148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149</v>
      </c>
      <c r="O4" s="1" t="s">
        <v>150</v>
      </c>
    </row>
    <row r="5">
      <c r="A5" s="1" t="s">
        <v>53</v>
      </c>
      <c r="B5" s="1" t="s">
        <v>55</v>
      </c>
      <c r="C5" s="1" t="s">
        <v>56</v>
      </c>
      <c r="D5" s="1" t="s">
        <v>151</v>
      </c>
      <c r="E5" s="1" t="s">
        <v>152</v>
      </c>
      <c r="F5" s="1" t="s">
        <v>151</v>
      </c>
      <c r="G5" s="1" t="s">
        <v>152</v>
      </c>
      <c r="H5" s="1" t="s">
        <v>147</v>
      </c>
      <c r="I5" s="1" t="s">
        <v>148</v>
      </c>
      <c r="J5" s="1" t="s">
        <v>153</v>
      </c>
      <c r="K5" s="1" t="s">
        <v>154</v>
      </c>
      <c r="L5" s="1" t="s">
        <v>153</v>
      </c>
      <c r="M5" s="1" t="s">
        <v>154</v>
      </c>
      <c r="N5" s="1" t="s">
        <v>149</v>
      </c>
      <c r="O5" s="1" t="s">
        <v>150</v>
      </c>
    </row>
    <row r="6">
      <c r="A6" s="2" t="s">
        <v>88</v>
      </c>
      <c r="B6" s="2" t="s">
        <v>90</v>
      </c>
      <c r="C6" s="2" t="s">
        <v>91</v>
      </c>
      <c r="D6" s="4">
        <v>256</v>
      </c>
      <c r="E6" s="8">
        <v>20974.06</v>
      </c>
      <c r="F6" s="4">
        <v>236</v>
      </c>
      <c r="G6" s="8">
        <v>19880.8</v>
      </c>
      <c r="H6" s="7">
        <v>0.0847</v>
      </c>
      <c r="I6" s="7">
        <v>0.055</v>
      </c>
      <c r="J6" s="4">
        <v>256</v>
      </c>
      <c r="K6" s="8">
        <v>20974.06</v>
      </c>
      <c r="L6" s="4">
        <v>236</v>
      </c>
      <c r="M6" s="8">
        <v>19880.8</v>
      </c>
      <c r="N6" s="7">
        <v>0.0847</v>
      </c>
      <c r="O6" s="7">
        <v>0.055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