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<sst xmlns="http://schemas.openxmlformats.org/spreadsheetml/2006/main" count="628" uniqueCount="628">
  <si>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</si>
  <si>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</si>
  <si>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</si>
  <si>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</si>
  <si>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</si>
  <si>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</si>
  <si>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</si>
  <si>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</si>
  <si>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</si>
  <si>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</si>
  <si>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</si>
  <si>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</si>
  <si>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</si>
  <si>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</si>
  <si>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</si>
  <si>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</si>
  <si>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</si>
  <si>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</si>
  <si>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</si>
  <si>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</si>
  <si>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KOHLDSN</t>
  </si>
  <si>
    <t>OLLIIX</t>
  </si>
  <si>
    <t>ASHFURNDS</t>
  </si>
  <si>
    <t>JCPENNEY01</t>
  </si>
  <si>
    <t>HOUZZ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</si>
  <si>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</si>
  <si>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</si>
  <si>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</si>
  <si>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</si>
  <si>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</si>
  <si>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</si>
  <si>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</si>
  <si>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</si>
  <si>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</si>
  <si>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</si>
  <si>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</si>
  <si>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</si>
  <si>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</si>
  <si>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</si>
  <si>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</si>
  <si>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</si>
  <si>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</si>
  <si>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</si>
  <si>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</si>
  <si>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</si>
  <si>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</si>
  <si>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</si>
  <si>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</si>
  <si>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</si>
  <si>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</si>
  <si>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</si>
  <si>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</si>
  <si>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</si>
  <si>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</si>
  <si>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</si>
  <si>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</si>
  <si>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</si>
  <si>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</si>
  <si>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</si>
  <si>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</si>
  <si>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</si>
  <si>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</si>
  <si>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</si>
  <si>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</si>
  <si>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</si>
  <si>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</si>
  <si>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</si>
  <si>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</si>
  <si>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</si>
  <si>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</si>
  <si>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</si>
  <si>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</si>
  <si>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</si>
  <si>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</si>
  <si>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</si>
  <si>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</si>
  <si>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</si>
  <si>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</si>
  <si>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</si>
  <si>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</si>
  <si>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</si>
  <si>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</si>
  <si>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</si>
  <si>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</si>
  <si>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</si>
  <si>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</si>
  <si>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</si>
  <si>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</si>
  <si>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</si>
  <si>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</si>
  <si>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</si>
  <si>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</si>
  <si>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</si>
  <si>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</si>
  <si>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</si>
  <si>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</si>
  <si>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</si>
  <si>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</si>
  <si>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</si>
  <si>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</si>
  <si>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</si>
  <si>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</si>
  <si>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</si>
  <si>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</si>
  <si>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</si>
  <si>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</si>
  <si>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</si>
  <si>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</si>
  <si>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</si>
  <si>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</si>
  <si>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</si>
  <si>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</si>
  <si>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</si>
  <si>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</si>
  <si>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</si>
  <si>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</si>
  <si>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</si>
  <si>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</si>
  <si>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</si>
  <si>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</si>
  <si>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</si>
  <si>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</si>
  <si>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</si>
  <si>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</si>
  <si>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</si>
  <si>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</si>
  <si>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</si>
  <si>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</si>
  <si>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</si>
  <si>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</si>
  <si>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</si>
  <si>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</si>
  <si>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</si>
  <si>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</si>
  <si>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</si>
  <si>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07/04/2026</t>
  </si>
  <si>
    <t>07/11/2026</t>
  </si>
  <si>
    <t>NS12-3257</t>
  </si>
  <si>
    <t>ADUL</t>
  </si>
  <si>
    <t>N Natori</t>
  </si>
  <si>
    <t>DUVET&amp;DUVET SET</t>
  </si>
  <si>
    <t>Duvet&amp;Duvet Set</t>
  </si>
  <si>
    <t>Sakura Blossom</t>
  </si>
  <si>
    <t>3 Piece Cotton Sateen Printed Duvet Cover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</si>
  <si>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</si>
  <si>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</si>
  <si>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</si>
  <si>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</si>
  <si>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</si>
  <si>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</si>
  <si>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</si>
  <si>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</si>
  <si>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</si>
  <si>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</si>
  <si>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</si>
  <si>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</si>
  <si>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7/11/2026</t>
  </si>
  <si>
    <t>AMAZON,CSNSTORES,KOHLDSN,OVERSTOCK01</t>
  </si>
  <si>
    <t>Setup</t>
  </si>
  <si>
    <t>10/26/2018</t>
  </si>
  <si>
    <t>11/12/2018</t>
  </si>
  <si>
    <t>No</t>
  </si>
  <si>
    <t>7/12/2019</t>
  </si>
  <si>
    <t>1/14/2019</t>
  </si>
  <si>
    <t>10/24/2018</t>
  </si>
  <si>
    <t>11/6/2018</t>
  </si>
  <si>
    <t>11/7/2018</t>
  </si>
  <si>
    <t>12/5/2018</t>
  </si>
  <si>
    <t>11/20/2018</t>
  </si>
  <si>
    <t>5/13/2020</t>
  </si>
  <si>
    <t>1/9/2024</t>
  </si>
  <si>
    <t>4/25/2025</t>
  </si>
  <si>
    <t>11/29/2018</t>
  </si>
  <si>
    <t>1/15/2019</t>
  </si>
  <si>
    <t>Unproductive</t>
  </si>
  <si>
    <t>5/14/2023</t>
  </si>
  <si>
    <t>Discontinued</t>
  </si>
  <si>
    <t>7/2/2019</t>
  </si>
  <si>
    <t>4/12/2020</t>
  </si>
  <si>
    <t>Open</t>
  </si>
  <si>
    <t>Hold</t>
  </si>
  <si>
    <t>8/7/2019</t>
  </si>
  <si>
    <t>6/25/2018</t>
  </si>
  <si>
    <t>11/2/2018</t>
  </si>
  <si>
    <t>Restricted</t>
  </si>
  <si>
    <t>Temp Discontinued</t>
  </si>
  <si>
    <t>12/31/2019</t>
  </si>
  <si>
    <t>2/7/2020</t>
  </si>
  <si>
    <t>8/1/2020</t>
  </si>
  <si>
    <t>8/13/2020</t>
  </si>
  <si>
    <t>Declined</t>
  </si>
  <si>
    <t>NS12-3258</t>
  </si>
  <si>
    <t>King</t>
  </si>
  <si>
    <t>AMAZON,ASHFURNDS,CSNSTORES,JCPENNEY01</t>
  </si>
  <si>
    <t>1/8/2019</t>
  </si>
  <si>
    <t>11/26/2018</t>
  </si>
  <si>
    <t>12/7/2018</t>
  </si>
  <si>
    <t>4/4/2019</t>
  </si>
  <si>
    <t>7/17/2025</t>
  </si>
  <si>
    <t>12/17/2018</t>
  </si>
  <si>
    <t>6/30/2020</t>
  </si>
  <si>
    <t>8/6/2019</t>
  </si>
  <si>
    <t>12/4/2018</t>
  </si>
  <si>
    <t>1/21/2020</t>
  </si>
  <si>
    <t>8/21/2020</t>
  </si>
  <si>
    <t>NS12-3251</t>
  </si>
  <si>
    <t>Hanae</t>
  </si>
  <si>
    <t>Cotton Blend Yarn Dyed 3 Piece Duvet Cover Set</t>
  </si>
  <si>
    <t>Grey</t>
  </si>
  <si>
    <t>B-</t>
  </si>
  <si>
    <t>PP000991;PF004456</t>
  </si>
  <si>
    <t>Solid</t>
  </si>
  <si>
    <t>Transitional</t>
  </si>
  <si>
    <t>9/30/2018</t>
  </si>
  <si>
    <t>10/1/2018</t>
  </si>
  <si>
    <t>7/8/2019</t>
  </si>
  <si>
    <t>Dropped</t>
  </si>
  <si>
    <t>2/26/2019</t>
  </si>
  <si>
    <t>2/5/2019</t>
  </si>
  <si>
    <t>11/22/2018</t>
  </si>
  <si>
    <t>12/20/2018</t>
  </si>
  <si>
    <t>8/13/2024</t>
  </si>
  <si>
    <t>5/17/2022</t>
  </si>
  <si>
    <t>8/4/2022</t>
  </si>
  <si>
    <t>7/1/2019</t>
  </si>
  <si>
    <t>7/27/2020</t>
  </si>
  <si>
    <t>6/1/2020</t>
  </si>
  <si>
    <t>7/31/2020</t>
  </si>
  <si>
    <t>8/6/2020</t>
  </si>
  <si>
    <t>NS12-3252</t>
  </si>
  <si>
    <t>ASHFURNDS,CSNSTORES,MACY02,OVERSTOCK01</t>
  </si>
  <si>
    <t>2/7/2019</t>
  </si>
  <si>
    <t>10/4/2024</t>
  </si>
  <si>
    <t>9/1/2022</t>
  </si>
  <si>
    <t>7/12/2020</t>
  </si>
  <si>
    <t>12/8/2020</t>
  </si>
  <si>
    <t>11/12/2025</t>
  </si>
  <si>
    <t>5/25/2020</t>
  </si>
  <si>
    <t>8/18/2020</t>
  </si>
  <si>
    <t>8/26/2020</t>
  </si>
  <si>
    <t>NS12-3245</t>
  </si>
  <si>
    <t>White</t>
  </si>
  <si>
    <t>PP000991;PF004455</t>
  </si>
  <si>
    <t>MACY02,OLLIIX</t>
  </si>
  <si>
    <t>1/25/2019</t>
  </si>
  <si>
    <t>3/20/2019</t>
  </si>
  <si>
    <t>5/15/2019</t>
  </si>
  <si>
    <t>11/1/2018</t>
  </si>
  <si>
    <t>2/12/2019</t>
  </si>
  <si>
    <t>5/27/2019</t>
  </si>
  <si>
    <t>8/8/2022</t>
  </si>
  <si>
    <t>7/3/2019</t>
  </si>
  <si>
    <t>8/5/2020</t>
  </si>
  <si>
    <t>8/19/2019</t>
  </si>
  <si>
    <t>1/14/2020</t>
  </si>
  <si>
    <t>8/5/2019</t>
  </si>
  <si>
    <t>6/24/2018</t>
  </si>
  <si>
    <t>10/31/2018</t>
  </si>
  <si>
    <t>4/21/2020</t>
  </si>
  <si>
    <t>8/19/2020</t>
  </si>
  <si>
    <t>NS12-3246</t>
  </si>
  <si>
    <t>CSNSTORES,MACY02,OVERSTOCK01</t>
  </si>
  <si>
    <t>4/22/2019</t>
  </si>
  <si>
    <t>1/2/2019</t>
  </si>
  <si>
    <t>10/14/2018</t>
  </si>
  <si>
    <t>4/19/2019</t>
  </si>
  <si>
    <t>7/3/2024</t>
  </si>
  <si>
    <t>7/14/2022</t>
  </si>
  <si>
    <t>4/3/2020</t>
  </si>
  <si>
    <t>5/22/2022</t>
  </si>
  <si>
    <t>12/6/2018</t>
  </si>
  <si>
    <t>1/1/2020</t>
  </si>
  <si>
    <t>11/9/2022</t>
  </si>
  <si>
    <t>8/27/2020</t>
  </si>
  <si>
    <t>NS12-2005</t>
  </si>
  <si>
    <t>Cherry Blossom</t>
  </si>
  <si>
    <t>Duvet Cover Mini Set</t>
  </si>
  <si>
    <t>Queen</t>
  </si>
  <si>
    <t>Multi</t>
  </si>
  <si>
    <t>PF002588</t>
  </si>
  <si>
    <t>4/2/2017</t>
  </si>
  <si>
    <t>AMAZON,AMAZONDS,CSNSTORES,KOHLDSN,MACY02</t>
  </si>
  <si>
    <t>8/31/2016</t>
  </si>
  <si>
    <t>9/12/2016</t>
  </si>
  <si>
    <t>7/9/2015</t>
  </si>
  <si>
    <t>7/30/2016</t>
  </si>
  <si>
    <t>1/5/2015</t>
  </si>
  <si>
    <t>3/30/2015</t>
  </si>
  <si>
    <t>10/26/2016</t>
  </si>
  <si>
    <t>12/7/2017</t>
  </si>
  <si>
    <t>7/27/2016</t>
  </si>
  <si>
    <t>9/28/2017</t>
  </si>
  <si>
    <t>10/12/2017</t>
  </si>
  <si>
    <t>1/23/2019</t>
  </si>
  <si>
    <t>1/13/2020</t>
  </si>
  <si>
    <t>Ready To Offer</t>
  </si>
  <si>
    <t>11/14/2017</t>
  </si>
  <si>
    <t>Accepted</t>
  </si>
  <si>
    <t>1/9/2015</t>
  </si>
  <si>
    <t>8/1/2016</t>
  </si>
  <si>
    <t>3/23/2015</t>
  </si>
  <si>
    <t>8/24/2020</t>
  </si>
  <si>
    <t>9/17/2020</t>
  </si>
  <si>
    <t>NS12-2006</t>
  </si>
  <si>
    <t>4/18/2017</t>
  </si>
  <si>
    <t>AMAZON,CSNSTORES</t>
  </si>
  <si>
    <t>9/6/2016</t>
  </si>
  <si>
    <t>8/7/2015</t>
  </si>
  <si>
    <t>1/2/2015</t>
  </si>
  <si>
    <t>12/27/2017</t>
  </si>
  <si>
    <t>4/20/2016</t>
  </si>
  <si>
    <t>11/6/2017</t>
  </si>
  <si>
    <t>6/6/2019</t>
  </si>
  <si>
    <t>2/23/2015</t>
  </si>
  <si>
    <t>1/6/2015</t>
  </si>
  <si>
    <t>1/15/2021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</si>
  <si>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</si>
  <si>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</si>
  <si>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</si>
  <si>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</si>
  <si>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</si>
  <si>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</si>
  <si>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</si>
  <si>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</si>
  <si>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</si>
  <si>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AMAZONDS,CSNSTORES,MACY02</t>
  </si>
  <si>
    <t>5/25/2022</t>
  </si>
  <si>
    <t>9/19/2022</t>
  </si>
  <si>
    <t>8/1/2023</t>
  </si>
  <si>
    <t>8/28/2023</t>
  </si>
  <si>
    <t>5/29/2022</t>
  </si>
  <si>
    <t>7/25/2022</t>
  </si>
  <si>
    <t>5/19/2022</t>
  </si>
  <si>
    <t>7/12/2022</t>
  </si>
  <si>
    <t>8/9/2022</t>
  </si>
  <si>
    <t>1/12/2023</t>
  </si>
  <si>
    <t>9/14/2022</t>
  </si>
  <si>
    <t>9/28/2022</t>
  </si>
  <si>
    <t>10/8/2023</t>
  </si>
  <si>
    <t>4/10/2024</t>
  </si>
  <si>
    <t>5/16/2022</t>
  </si>
  <si>
    <t>10/28/2025</t>
  </si>
  <si>
    <t>7/5/2022</t>
  </si>
  <si>
    <t>7/22/2022</t>
  </si>
  <si>
    <t>NS12-3708</t>
  </si>
  <si>
    <t>BLK01,CSNSTORES,JCPENNEY01,KOHLDSN,MACY02</t>
  </si>
  <si>
    <t>9/7/2022</t>
  </si>
  <si>
    <t>9/11/2023</t>
  </si>
  <si>
    <t>6/20/2022</t>
  </si>
  <si>
    <t>6/21/2022</t>
  </si>
  <si>
    <t>2/7/2023</t>
  </si>
  <si>
    <t>5/15/2025</t>
  </si>
  <si>
    <t>7/27/2022</t>
  </si>
  <si>
    <t>NS12-3656</t>
  </si>
  <si>
    <t>Cocoon</t>
  </si>
  <si>
    <t>3 Piece Quilt Top Duvet Cover Mini Set</t>
  </si>
  <si>
    <t>King/Cal King</t>
  </si>
  <si>
    <t>Close-out</t>
  </si>
  <si>
    <t>C</t>
  </si>
  <si>
    <t>PP001696;PF005609</t>
  </si>
  <si>
    <t>11/2/2021</t>
  </si>
  <si>
    <t>11/10/2021</t>
  </si>
  <si>
    <t>11/29/2021</t>
  </si>
  <si>
    <t>2/3/2023</t>
  </si>
  <si>
    <t>4/7/2022</t>
  </si>
  <si>
    <t>4/20/2022</t>
  </si>
  <si>
    <t>11/19/2021</t>
  </si>
  <si>
    <t>12/8/2021</t>
  </si>
  <si>
    <t>11/5/2021</t>
  </si>
  <si>
    <t>11/21/2021</t>
  </si>
  <si>
    <t>2/8/2022</t>
  </si>
  <si>
    <t>4/3/2022</t>
  </si>
  <si>
    <t>9/20/2022</t>
  </si>
  <si>
    <t>4/22/2025</t>
  </si>
  <si>
    <t>11/22/2023</t>
  </si>
  <si>
    <t>2/4/2025</t>
  </si>
  <si>
    <t>NS10-3249</t>
  </si>
  <si>
    <t>COMFORTER (SET)</t>
  </si>
  <si>
    <t>Comforter (Set)</t>
  </si>
  <si>
    <t>Cotton Blend Yarn Dyed 3 Piece Comforter Set</t>
  </si>
  <si>
    <t>ASHFURNDS,CSNSTORES,OVERSTOCK01</t>
  </si>
  <si>
    <t>7/23/2019</t>
  </si>
  <si>
    <t>2/25/2019</t>
  </si>
  <si>
    <t>12/10/2018</t>
  </si>
  <si>
    <t>10/30/2018</t>
  </si>
  <si>
    <t>5/9/2019</t>
  </si>
  <si>
    <t>1/24/2024</t>
  </si>
  <si>
    <t>8/11/2024</t>
  </si>
  <si>
    <t>6/29/2022</t>
  </si>
  <si>
    <t>5/27/2020</t>
  </si>
  <si>
    <t>5/6/2024</t>
  </si>
  <si>
    <t>10/1/2020</t>
  </si>
  <si>
    <t>NS10-3250</t>
  </si>
  <si>
    <t>OLLIIX,OVERSTOCK01</t>
  </si>
  <si>
    <t>12/19/2018</t>
  </si>
  <si>
    <t>7/5/2019</t>
  </si>
  <si>
    <t>10/22/2018</t>
  </si>
  <si>
    <t>12/11/2018</t>
  </si>
  <si>
    <t>5/30/2024</t>
  </si>
  <si>
    <t>10/12/2022</t>
  </si>
  <si>
    <t>2/4/2020</t>
  </si>
  <si>
    <t>8/4/2019</t>
  </si>
  <si>
    <t>1/22/2019</t>
  </si>
  <si>
    <t>1/31/2020</t>
  </si>
  <si>
    <t>1/25/2021</t>
  </si>
  <si>
    <t>NS10-3243</t>
  </si>
  <si>
    <t>KOHLDSN,OVERSTOCK01</t>
  </si>
  <si>
    <t>8/14/2019</t>
  </si>
  <si>
    <t>1/9/2019</t>
  </si>
  <si>
    <t>11/21/2018</t>
  </si>
  <si>
    <t>12/26/2018</t>
  </si>
  <si>
    <t>8/15/2019</t>
  </si>
  <si>
    <t>9/18/2024</t>
  </si>
  <si>
    <t>7/13/2022</t>
  </si>
  <si>
    <t>3/26/2020</t>
  </si>
  <si>
    <t>11/21/2020</t>
  </si>
  <si>
    <t>1/28/2021</t>
  </si>
  <si>
    <t>1/30/2020</t>
  </si>
  <si>
    <t>2/24/2020</t>
  </si>
  <si>
    <t>10/20/2020</t>
  </si>
  <si>
    <t>NS10-3244</t>
  </si>
  <si>
    <t>ASHFURNDS,CSNSTORES,OLLIIX,OVERSTOCK01</t>
  </si>
  <si>
    <t>3/4/2019</t>
  </si>
  <si>
    <t>11/13/2018</t>
  </si>
  <si>
    <t>12/23/2018</t>
  </si>
  <si>
    <t>4/25/2019</t>
  </si>
  <si>
    <t>1/29/2024</t>
  </si>
  <si>
    <t>4/23/2024</t>
  </si>
  <si>
    <t>5/23/2022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</si>
  <si>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</si>
  <si>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</si>
  <si>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</si>
  <si>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</si>
  <si>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</si>
  <si>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</si>
  <si>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</si>
  <si>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3 Piece Cotton Sateen Printed Comforter Set</t>
  </si>
  <si>
    <t>6/25/2019</t>
  </si>
  <si>
    <t>5/21/2019</t>
  </si>
  <si>
    <t>6/5/2024</t>
  </si>
  <si>
    <t>6/16/2023</t>
  </si>
  <si>
    <t>9/15/2019</t>
  </si>
  <si>
    <t>7/7/2025</t>
  </si>
  <si>
    <t>10/2/2019</t>
  </si>
  <si>
    <t>8/5/2025</t>
  </si>
  <si>
    <t>1/27/2020</t>
  </si>
  <si>
    <t>5/8/2024</t>
  </si>
  <si>
    <t>8/25/2020</t>
  </si>
  <si>
    <t>Yes</t>
  </si>
  <si>
    <t>NS10-3256</t>
  </si>
  <si>
    <t>AMAZONDS,OVERSTOCK01</t>
  </si>
  <si>
    <t>11/19/2018</t>
  </si>
  <si>
    <t>1/13/2025</t>
  </si>
  <si>
    <t>12/9/2018</t>
  </si>
  <si>
    <t>7/17/2023</t>
  </si>
  <si>
    <t>9/24/2019</t>
  </si>
  <si>
    <t>9/19/2019</t>
  </si>
  <si>
    <t>3/25/2019</t>
  </si>
  <si>
    <t>8/4/2020</t>
  </si>
  <si>
    <t>NS10-3705</t>
  </si>
  <si>
    <t>4 Piece Oversized Reversible Seersucker Comforter Set</t>
  </si>
  <si>
    <t>4</t>
  </si>
  <si>
    <t>CSNSTORES,MACY02</t>
  </si>
  <si>
    <t>5/27/2022</t>
  </si>
  <si>
    <t>8/18/2022</t>
  </si>
  <si>
    <t>8/17/2023</t>
  </si>
  <si>
    <t>6/17/2022</t>
  </si>
  <si>
    <t>10/3/2022</t>
  </si>
  <si>
    <t>10/28/2022</t>
  </si>
  <si>
    <t>1/10/2023</t>
  </si>
  <si>
    <t>10/15/2024</t>
  </si>
  <si>
    <t>12/1/2023</t>
  </si>
  <si>
    <t>9/8/2022</t>
  </si>
  <si>
    <t>NS10-3706</t>
  </si>
  <si>
    <t>6/5/2022</t>
  </si>
  <si>
    <t>10/5/2022</t>
  </si>
  <si>
    <t>10/2/2022</t>
  </si>
  <si>
    <t>5/5/2023</t>
  </si>
  <si>
    <t>10/21/2024</t>
  </si>
  <si>
    <t>8/2/2022</t>
  </si>
  <si>
    <t>NS10-1848</t>
  </si>
  <si>
    <t>Comforter Mini Set</t>
  </si>
  <si>
    <t>12/26/2016</t>
  </si>
  <si>
    <t>6/11/2015</t>
  </si>
  <si>
    <t>2/6/2015</t>
  </si>
  <si>
    <t>11/24/2017</t>
  </si>
  <si>
    <t>9/13/2015</t>
  </si>
  <si>
    <t>10/19/2017</t>
  </si>
  <si>
    <t>10/5/2018</t>
  </si>
  <si>
    <t>10/12/2021</t>
  </si>
  <si>
    <t>6/11/2020</t>
  </si>
  <si>
    <t>2/17/2015</t>
  </si>
  <si>
    <t>8/20/2020</t>
  </si>
  <si>
    <t>11/17/2020</t>
  </si>
  <si>
    <t>NS10-1849</t>
  </si>
  <si>
    <t>12/20/2016</t>
  </si>
  <si>
    <t>10/1/2015</t>
  </si>
  <si>
    <t>1/7/2015</t>
  </si>
  <si>
    <t>12/6/2017</t>
  </si>
  <si>
    <t>9/9/2015</t>
  </si>
  <si>
    <t>10/27/2017</t>
  </si>
  <si>
    <t>10/14/2020</t>
  </si>
  <si>
    <t>7/13/2015</t>
  </si>
  <si>
    <t>2/3/2015</t>
  </si>
  <si>
    <t>9/4/2020</t>
  </si>
  <si>
    <t>NS10-3653</t>
  </si>
  <si>
    <t>3 Piece Quilt Top Comforter Mini Set</t>
  </si>
  <si>
    <t>Inactive</t>
  </si>
  <si>
    <t>11/22/2021</t>
  </si>
  <si>
    <t>2/20/2023</t>
  </si>
  <si>
    <t>5/2/2022</t>
  </si>
  <si>
    <t>11/3/2021</t>
  </si>
  <si>
    <t>12/9/2021</t>
  </si>
  <si>
    <t>3/6/2022</t>
  </si>
  <si>
    <t>10/29/2024</t>
  </si>
  <si>
    <t>6/6/2022</t>
  </si>
  <si>
    <t>5/13/2025</t>
  </si>
  <si>
    <t>10/22/2024</t>
  </si>
  <si>
    <t>3/25/2024</t>
  </si>
  <si>
    <t>NS10-3654</t>
  </si>
  <si>
    <t>JCPENNEY01,KOHLDSN,MACY02,OLLIIX</t>
  </si>
  <si>
    <t>2/23/2022</t>
  </si>
  <si>
    <t>1/19/2023</t>
  </si>
  <si>
    <t>4/21/2022</t>
  </si>
  <si>
    <t>2/9/2022</t>
  </si>
  <si>
    <t>4/19/2024</t>
  </si>
  <si>
    <t>6/13/2022</t>
  </si>
  <si>
    <t>12/5/2022</t>
  </si>
  <si>
    <t>8/23/2024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</si>
  <si>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</si>
  <si>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</si>
  <si>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</si>
  <si>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</si>
  <si>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</si>
  <si>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</si>
  <si>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</si>
  <si>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</si>
  <si>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</si>
  <si>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</si>
  <si>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</si>
  <si>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</si>
  <si>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</si>
  <si>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7/4/2026</t>
  </si>
  <si>
    <t>AMAZONDS,ASHFURNDS,KOHLDSN,OVERSTOCK01</t>
  </si>
  <si>
    <t>5/23/2019</t>
  </si>
  <si>
    <t>12/27/2018</t>
  </si>
  <si>
    <t>3/8/2020</t>
  </si>
  <si>
    <t>11/12/2024</t>
  </si>
  <si>
    <t>12/14/2018</t>
  </si>
  <si>
    <t>5/22/2019</t>
  </si>
  <si>
    <t>11/5/2018</t>
  </si>
  <si>
    <t>1/23/2020</t>
  </si>
  <si>
    <t>NS30-3254</t>
  </si>
  <si>
    <t>PP000991</t>
  </si>
  <si>
    <t>ASHFURNDS,MACY02,OVERSTOCK01</t>
  </si>
  <si>
    <t>5/28/2019</t>
  </si>
  <si>
    <t>7/19/2019</t>
  </si>
  <si>
    <t>1/11/2019</t>
  </si>
  <si>
    <t>2/12/2025</t>
  </si>
  <si>
    <t>9/18/2022</t>
  </si>
  <si>
    <t>12/27/2022</t>
  </si>
  <si>
    <t>4/17/2020</t>
  </si>
  <si>
    <t>4/29/2019</t>
  </si>
  <si>
    <t>NS30-3248</t>
  </si>
  <si>
    <t>Glam/Luxury</t>
  </si>
  <si>
    <t>10/12/2018</t>
  </si>
  <si>
    <t>12/28/2018</t>
  </si>
  <si>
    <t>1/19/2026</t>
  </si>
  <si>
    <t>12/14/2022</t>
  </si>
  <si>
    <t>4/30/2019</t>
  </si>
  <si>
    <t>4/29/2020</t>
  </si>
  <si>
    <t>NS11-3657</t>
  </si>
  <si>
    <t>BED SKIRT&amp;SHAM</t>
  </si>
  <si>
    <t>Sham</t>
  </si>
  <si>
    <t>Quilt Top Euro Sham</t>
  </si>
  <si>
    <t>Euro Sham</t>
  </si>
  <si>
    <t>CSNSTORES,JCPENNEY01,OLLIIX</t>
  </si>
  <si>
    <t>9/28/2023</t>
  </si>
  <si>
    <t>4/27/2022</t>
  </si>
  <si>
    <t>12/23/2021</t>
  </si>
  <si>
    <t>2/24/2022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</si>
  <si>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</si>
  <si>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</si>
  <si>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</si>
  <si>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</si>
  <si>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</si>
  <si>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</si>
  <si>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</si>
  <si>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5/3/2022</t>
  </si>
  <si>
    <t>2/2/2022</t>
  </si>
  <si>
    <t>11/30/2021</t>
  </si>
  <si>
    <t>3/31/2022</t>
  </si>
  <si>
    <t>7/19/2022</t>
  </si>
  <si>
    <t>3/14/2022</t>
  </si>
  <si>
    <t>NS11-3247</t>
  </si>
  <si>
    <t>Cotton Blend Yarn Dyed Euro Sham</t>
  </si>
  <si>
    <t>26x26"</t>
  </si>
  <si>
    <t>PP000991;PF004455;PP000992</t>
  </si>
  <si>
    <t>5/7/2021</t>
  </si>
  <si>
    <t>5/7/2019</t>
  </si>
  <si>
    <t>10/29/2018</t>
  </si>
  <si>
    <t>6/6/2024</t>
  </si>
  <si>
    <t>9/10/2019</t>
  </si>
  <si>
    <t>NS11-3253</t>
  </si>
  <si>
    <t>11/27/2018</t>
  </si>
  <si>
    <t>9/30/2020</t>
  </si>
  <si>
    <t>10/3/2018</t>
  </si>
  <si>
    <t>6/1/2022</t>
  </si>
  <si>
    <t>3/2/2020</t>
  </si>
  <si>
    <t>8/29/2019</t>
  </si>
  <si>
    <t>3/3/2020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</si>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</sst>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K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  <c r="PK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  <c r="PK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  <c r="PK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75.2</v>
      </c>
      <c r="M6" s="3">
        <v>78.96</v>
      </c>
      <c r="N6" s="3">
        <v>159.99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149</v>
      </c>
      <c r="Y6" s="2" t="s">
        <v>155</v>
      </c>
      <c r="Z6" s="4">
        <v>117</v>
      </c>
      <c r="AA6" s="4">
        <f>=ROUNDDOWN(13.2954545454545,0)</f>
      </c>
      <c r="AB6" s="5">
        <v>8.8</v>
      </c>
      <c r="AC6" s="2" t="s">
        <v>156</v>
      </c>
      <c r="AD6" s="4">
        <v>187</v>
      </c>
      <c r="AE6" s="4">
        <v>187</v>
      </c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7</v>
      </c>
      <c r="AQ6" s="8">
        <v>529.45</v>
      </c>
      <c r="AR6" s="4">
        <v>1</v>
      </c>
      <c r="AS6" s="8">
        <v>71.72</v>
      </c>
      <c r="AT6" s="7">
        <v>6</v>
      </c>
      <c r="AU6" s="7">
        <v>6.3822</v>
      </c>
      <c r="AV6" s="4">
        <v>9</v>
      </c>
      <c r="AW6" s="8">
        <v>711.1</v>
      </c>
      <c r="AX6" s="4">
        <v>5</v>
      </c>
      <c r="AY6" s="8">
        <v>420.33</v>
      </c>
      <c r="AZ6" s="7">
        <v>0.8</v>
      </c>
      <c r="BA6" s="7">
        <v>0.6918</v>
      </c>
      <c r="BB6" s="7">
        <v>0.7446</v>
      </c>
      <c r="BC6" s="4">
        <v>9</v>
      </c>
      <c r="BD6" s="8">
        <v>711.1</v>
      </c>
      <c r="BE6" s="4">
        <v>5</v>
      </c>
      <c r="BF6" s="8">
        <v>420.33</v>
      </c>
      <c r="BG6" s="7">
        <v>0.8</v>
      </c>
      <c r="BH6" s="7">
        <v>0.6918</v>
      </c>
      <c r="BI6" s="7">
        <v>1</v>
      </c>
      <c r="BJ6" s="4">
        <v>7</v>
      </c>
      <c r="BK6" s="8">
        <v>529.45</v>
      </c>
      <c r="BL6" s="2" t="s">
        <v>157</v>
      </c>
      <c r="BM6" s="7">
        <v>1</v>
      </c>
      <c r="BN6" s="7">
        <v>1</v>
      </c>
      <c r="BO6" s="4">
        <v>3</v>
      </c>
      <c r="BP6" s="8">
        <v>228.6</v>
      </c>
      <c r="BQ6" s="4"/>
      <c r="BR6" s="8"/>
      <c r="BS6" s="7"/>
      <c r="BT6" s="7"/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1</v>
      </c>
      <c r="CC6" s="8">
        <v>85.18</v>
      </c>
      <c r="CD6" s="4"/>
      <c r="CE6" s="8"/>
      <c r="CF6" s="7"/>
      <c r="CG6" s="7"/>
      <c r="CH6" s="2" t="s">
        <v>158</v>
      </c>
      <c r="CI6" s="2" t="s">
        <v>146</v>
      </c>
      <c r="CJ6" s="2" t="s">
        <v>149</v>
      </c>
      <c r="CK6" s="2" t="s">
        <v>162</v>
      </c>
      <c r="CL6" s="2" t="s">
        <v>161</v>
      </c>
      <c r="CM6" s="2" t="s">
        <v>161</v>
      </c>
      <c r="CN6" s="2" t="s">
        <v>149</v>
      </c>
      <c r="CO6" s="4"/>
      <c r="CP6" s="8"/>
      <c r="CQ6" s="4"/>
      <c r="CR6" s="8"/>
      <c r="CS6" s="7"/>
      <c r="CT6" s="7"/>
      <c r="CU6" s="2" t="s">
        <v>158</v>
      </c>
      <c r="CV6" s="2" t="s">
        <v>146</v>
      </c>
      <c r="CW6" s="2" t="s">
        <v>155</v>
      </c>
      <c r="CX6" s="2" t="s">
        <v>163</v>
      </c>
      <c r="CY6" s="2" t="s">
        <v>161</v>
      </c>
      <c r="CZ6" s="2" t="s">
        <v>161</v>
      </c>
      <c r="DA6" s="2" t="s">
        <v>149</v>
      </c>
      <c r="DB6" s="4"/>
      <c r="DC6" s="8"/>
      <c r="DD6" s="4">
        <v>1</v>
      </c>
      <c r="DE6" s="8">
        <v>71.72</v>
      </c>
      <c r="DF6" s="7">
        <v>-1</v>
      </c>
      <c r="DG6" s="7">
        <v>-1</v>
      </c>
      <c r="DH6" s="2" t="s">
        <v>158</v>
      </c>
      <c r="DI6" s="2" t="s">
        <v>146</v>
      </c>
      <c r="DJ6" s="2" t="s">
        <v>164</v>
      </c>
      <c r="DK6" s="2" t="s">
        <v>165</v>
      </c>
      <c r="DL6" s="2" t="s">
        <v>161</v>
      </c>
      <c r="DM6" s="2" t="s">
        <v>161</v>
      </c>
      <c r="DN6" s="2" t="s">
        <v>149</v>
      </c>
      <c r="DO6" s="4">
        <v>3</v>
      </c>
      <c r="DP6" s="8">
        <v>215.67</v>
      </c>
      <c r="DQ6" s="4"/>
      <c r="DR6" s="8"/>
      <c r="DS6" s="7"/>
      <c r="DT6" s="7"/>
      <c r="DU6" s="2" t="s">
        <v>158</v>
      </c>
      <c r="DV6" s="2" t="s">
        <v>146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149</v>
      </c>
      <c r="EB6" s="4"/>
      <c r="EC6" s="8"/>
      <c r="ED6" s="4"/>
      <c r="EE6" s="8"/>
      <c r="EF6" s="7"/>
      <c r="EG6" s="7"/>
      <c r="EH6" s="2" t="s">
        <v>158</v>
      </c>
      <c r="EI6" s="2" t="s">
        <v>146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149</v>
      </c>
      <c r="EO6" s="4"/>
      <c r="EP6" s="8"/>
      <c r="EQ6" s="4"/>
      <c r="ER6" s="8"/>
      <c r="ES6" s="7"/>
      <c r="ET6" s="7"/>
      <c r="EU6" s="2" t="s">
        <v>158</v>
      </c>
      <c r="EV6" s="2" t="s">
        <v>146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149</v>
      </c>
      <c r="FB6" s="4"/>
      <c r="FC6" s="8"/>
      <c r="FD6" s="4"/>
      <c r="FE6" s="8"/>
      <c r="FF6" s="7"/>
      <c r="FG6" s="7"/>
      <c r="FH6" s="2" t="s">
        <v>158</v>
      </c>
      <c r="FI6" s="2" t="s">
        <v>146</v>
      </c>
      <c r="FJ6" s="2" t="s">
        <v>172</v>
      </c>
      <c r="FK6" s="2" t="s">
        <v>173</v>
      </c>
      <c r="FL6" s="2" t="s">
        <v>161</v>
      </c>
      <c r="FM6" s="2" t="s">
        <v>161</v>
      </c>
      <c r="FN6" s="2" t="s">
        <v>149</v>
      </c>
      <c r="FO6" s="4"/>
      <c r="FP6" s="8"/>
      <c r="FQ6" s="4"/>
      <c r="FR6" s="8"/>
      <c r="FS6" s="7"/>
      <c r="FT6" s="7"/>
      <c r="FU6" s="2" t="s">
        <v>174</v>
      </c>
      <c r="FV6" s="2" t="s">
        <v>146</v>
      </c>
      <c r="FW6" s="2" t="s">
        <v>175</v>
      </c>
      <c r="FX6" s="2" t="s">
        <v>149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176</v>
      </c>
      <c r="GJ6" s="2" t="s">
        <v>177</v>
      </c>
      <c r="GK6" s="2" t="s">
        <v>178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179</v>
      </c>
      <c r="GV6" s="2" t="s">
        <v>146</v>
      </c>
      <c r="GW6" s="2" t="s">
        <v>149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180</v>
      </c>
      <c r="HI6" s="2" t="s">
        <v>146</v>
      </c>
      <c r="HJ6" s="2" t="s">
        <v>149</v>
      </c>
      <c r="HK6" s="2" t="s">
        <v>149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176</v>
      </c>
      <c r="IJ6" s="2" t="s">
        <v>149</v>
      </c>
      <c r="IK6" s="2" t="s">
        <v>181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158</v>
      </c>
      <c r="JI6" s="2" t="s">
        <v>146</v>
      </c>
      <c r="JJ6" s="2" t="s">
        <v>182</v>
      </c>
      <c r="JK6" s="2" t="s">
        <v>183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180</v>
      </c>
      <c r="JV6" s="2" t="s">
        <v>146</v>
      </c>
      <c r="JW6" s="2" t="s">
        <v>149</v>
      </c>
      <c r="JX6" s="2" t="s">
        <v>149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184</v>
      </c>
      <c r="KI6" s="2" t="s">
        <v>185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180</v>
      </c>
      <c r="KV6" s="2" t="s">
        <v>176</v>
      </c>
      <c r="KW6" s="2" t="s">
        <v>186</v>
      </c>
      <c r="KX6" s="2" t="s">
        <v>187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180</v>
      </c>
      <c r="LI6" s="2" t="s">
        <v>185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184</v>
      </c>
      <c r="LV6" s="2" t="s">
        <v>146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184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158</v>
      </c>
      <c r="NI6" s="2" t="s">
        <v>176</v>
      </c>
      <c r="NJ6" s="2" t="s">
        <v>188</v>
      </c>
      <c r="NK6" s="2" t="s">
        <v>189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180</v>
      </c>
      <c r="NV6" s="2" t="s">
        <v>176</v>
      </c>
      <c r="NW6" s="2" t="s">
        <v>149</v>
      </c>
      <c r="NX6" s="2" t="s">
        <v>149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190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>
        <v>117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>
        <v>187</v>
      </c>
    </row>
    <row r="7">
      <c r="A7" s="2" t="s">
        <v>191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192</v>
      </c>
      <c r="K7" s="2" t="s">
        <v>145</v>
      </c>
      <c r="L7" s="3">
        <v>84.6</v>
      </c>
      <c r="M7" s="3">
        <v>88.83</v>
      </c>
      <c r="N7" s="3">
        <v>179.99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149</v>
      </c>
      <c r="Y7" s="2" t="s">
        <v>155</v>
      </c>
      <c r="Z7" s="4">
        <v>53</v>
      </c>
      <c r="AA7" s="4">
        <f>=ROUNDDOWN(7.36111111111111,0)</f>
      </c>
      <c r="AB7" s="5">
        <v>7.2</v>
      </c>
      <c r="AC7" s="2" t="s">
        <v>156</v>
      </c>
      <c r="AD7" s="4">
        <v>273</v>
      </c>
      <c r="AE7" s="4">
        <v>273</v>
      </c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2</v>
      </c>
      <c r="AQ7" s="8">
        <v>181.65</v>
      </c>
      <c r="AR7" s="4">
        <v>4</v>
      </c>
      <c r="AS7" s="8">
        <v>348.61</v>
      </c>
      <c r="AT7" s="7">
        <v>-0.5</v>
      </c>
      <c r="AU7" s="7">
        <v>-0.4789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0.2554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2</v>
      </c>
      <c r="BK7" s="8">
        <v>181.65</v>
      </c>
      <c r="BL7" s="2" t="s">
        <v>193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158</v>
      </c>
      <c r="BV7" s="2" t="s">
        <v>146</v>
      </c>
      <c r="BW7" s="2" t="s">
        <v>159</v>
      </c>
      <c r="BX7" s="2" t="s">
        <v>166</v>
      </c>
      <c r="BY7" s="2" t="s">
        <v>161</v>
      </c>
      <c r="BZ7" s="2" t="s">
        <v>161</v>
      </c>
      <c r="CA7" s="2" t="s">
        <v>149</v>
      </c>
      <c r="CB7" s="4">
        <v>1</v>
      </c>
      <c r="CC7" s="8">
        <v>92.82</v>
      </c>
      <c r="CD7" s="4">
        <v>1</v>
      </c>
      <c r="CE7" s="8">
        <v>92.82</v>
      </c>
      <c r="CF7" s="7"/>
      <c r="CG7" s="7"/>
      <c r="CH7" s="2" t="s">
        <v>158</v>
      </c>
      <c r="CI7" s="2" t="s">
        <v>146</v>
      </c>
      <c r="CJ7" s="2" t="s">
        <v>149</v>
      </c>
      <c r="CK7" s="2" t="s">
        <v>162</v>
      </c>
      <c r="CL7" s="2" t="s">
        <v>161</v>
      </c>
      <c r="CM7" s="2" t="s">
        <v>161</v>
      </c>
      <c r="CN7" s="2" t="s">
        <v>149</v>
      </c>
      <c r="CO7" s="4"/>
      <c r="CP7" s="8"/>
      <c r="CQ7" s="4"/>
      <c r="CR7" s="8"/>
      <c r="CS7" s="7"/>
      <c r="CT7" s="7"/>
      <c r="CU7" s="2" t="s">
        <v>158</v>
      </c>
      <c r="CV7" s="2" t="s">
        <v>146</v>
      </c>
      <c r="CW7" s="2" t="s">
        <v>155</v>
      </c>
      <c r="CX7" s="2" t="s">
        <v>194</v>
      </c>
      <c r="CY7" s="2" t="s">
        <v>161</v>
      </c>
      <c r="CZ7" s="2" t="s">
        <v>161</v>
      </c>
      <c r="DA7" s="2" t="s">
        <v>149</v>
      </c>
      <c r="DB7" s="4"/>
      <c r="DC7" s="8"/>
      <c r="DD7" s="4">
        <v>2</v>
      </c>
      <c r="DE7" s="8">
        <v>162.52</v>
      </c>
      <c r="DF7" s="7">
        <v>-1</v>
      </c>
      <c r="DG7" s="7">
        <v>-1</v>
      </c>
      <c r="DH7" s="2" t="s">
        <v>158</v>
      </c>
      <c r="DI7" s="2" t="s">
        <v>146</v>
      </c>
      <c r="DJ7" s="2" t="s">
        <v>164</v>
      </c>
      <c r="DK7" s="2" t="s">
        <v>195</v>
      </c>
      <c r="DL7" s="2" t="s">
        <v>161</v>
      </c>
      <c r="DM7" s="2" t="s">
        <v>161</v>
      </c>
      <c r="DN7" s="2" t="s">
        <v>149</v>
      </c>
      <c r="DO7" s="4"/>
      <c r="DP7" s="8"/>
      <c r="DQ7" s="4"/>
      <c r="DR7" s="8"/>
      <c r="DS7" s="7"/>
      <c r="DT7" s="7"/>
      <c r="DU7" s="2" t="s">
        <v>158</v>
      </c>
      <c r="DV7" s="2" t="s">
        <v>146</v>
      </c>
      <c r="DW7" s="2" t="s">
        <v>166</v>
      </c>
      <c r="DX7" s="2" t="s">
        <v>196</v>
      </c>
      <c r="DY7" s="2" t="s">
        <v>161</v>
      </c>
      <c r="DZ7" s="2" t="s">
        <v>161</v>
      </c>
      <c r="EA7" s="2" t="s">
        <v>149</v>
      </c>
      <c r="EB7" s="4"/>
      <c r="EC7" s="8"/>
      <c r="ED7" s="4"/>
      <c r="EE7" s="8"/>
      <c r="EF7" s="7"/>
      <c r="EG7" s="7"/>
      <c r="EH7" s="2" t="s">
        <v>158</v>
      </c>
      <c r="EI7" s="2" t="s">
        <v>146</v>
      </c>
      <c r="EJ7" s="2" t="s">
        <v>168</v>
      </c>
      <c r="EK7" s="2" t="s">
        <v>197</v>
      </c>
      <c r="EL7" s="2" t="s">
        <v>161</v>
      </c>
      <c r="EM7" s="2" t="s">
        <v>161</v>
      </c>
      <c r="EN7" s="2" t="s">
        <v>149</v>
      </c>
      <c r="EO7" s="4">
        <v>1</v>
      </c>
      <c r="EP7" s="8">
        <v>88.83</v>
      </c>
      <c r="EQ7" s="4"/>
      <c r="ER7" s="8"/>
      <c r="ES7" s="7"/>
      <c r="ET7" s="7"/>
      <c r="EU7" s="2" t="s">
        <v>158</v>
      </c>
      <c r="EV7" s="2" t="s">
        <v>146</v>
      </c>
      <c r="EW7" s="2" t="s">
        <v>170</v>
      </c>
      <c r="EX7" s="2" t="s">
        <v>198</v>
      </c>
      <c r="EY7" s="2" t="s">
        <v>161</v>
      </c>
      <c r="EZ7" s="2" t="s">
        <v>161</v>
      </c>
      <c r="FA7" s="2" t="s">
        <v>149</v>
      </c>
      <c r="FB7" s="4"/>
      <c r="FC7" s="8"/>
      <c r="FD7" s="4">
        <v>1</v>
      </c>
      <c r="FE7" s="8">
        <v>93.27</v>
      </c>
      <c r="FF7" s="7">
        <v>-1</v>
      </c>
      <c r="FG7" s="7">
        <v>-1</v>
      </c>
      <c r="FH7" s="2" t="s">
        <v>158</v>
      </c>
      <c r="FI7" s="2" t="s">
        <v>146</v>
      </c>
      <c r="FJ7" s="2" t="s">
        <v>172</v>
      </c>
      <c r="FK7" s="2" t="s">
        <v>199</v>
      </c>
      <c r="FL7" s="2" t="s">
        <v>161</v>
      </c>
      <c r="FM7" s="2" t="s">
        <v>161</v>
      </c>
      <c r="FN7" s="2" t="s">
        <v>149</v>
      </c>
      <c r="FO7" s="4"/>
      <c r="FP7" s="8"/>
      <c r="FQ7" s="4"/>
      <c r="FR7" s="8"/>
      <c r="FS7" s="7"/>
      <c r="FT7" s="7"/>
      <c r="FU7" s="2" t="s">
        <v>174</v>
      </c>
      <c r="FV7" s="2" t="s">
        <v>146</v>
      </c>
      <c r="FW7" s="2" t="s">
        <v>175</v>
      </c>
      <c r="FX7" s="2" t="s">
        <v>149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158</v>
      </c>
      <c r="GI7" s="2" t="s">
        <v>176</v>
      </c>
      <c r="GJ7" s="2" t="s">
        <v>177</v>
      </c>
      <c r="GK7" s="2" t="s">
        <v>200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179</v>
      </c>
      <c r="GV7" s="2" t="s">
        <v>146</v>
      </c>
      <c r="GW7" s="2" t="s">
        <v>149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180</v>
      </c>
      <c r="HI7" s="2" t="s">
        <v>146</v>
      </c>
      <c r="HJ7" s="2" t="s">
        <v>149</v>
      </c>
      <c r="HK7" s="2" t="s">
        <v>149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176</v>
      </c>
      <c r="IJ7" s="2" t="s">
        <v>149</v>
      </c>
      <c r="IK7" s="2" t="s">
        <v>201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158</v>
      </c>
      <c r="JI7" s="2" t="s">
        <v>146</v>
      </c>
      <c r="JJ7" s="2" t="s">
        <v>182</v>
      </c>
      <c r="JK7" s="2" t="s">
        <v>202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180</v>
      </c>
      <c r="JV7" s="2" t="s">
        <v>146</v>
      </c>
      <c r="JW7" s="2" t="s">
        <v>149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184</v>
      </c>
      <c r="KI7" s="2" t="s">
        <v>185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180</v>
      </c>
      <c r="KV7" s="2" t="s">
        <v>176</v>
      </c>
      <c r="KW7" s="2" t="s">
        <v>186</v>
      </c>
      <c r="KX7" s="2" t="s">
        <v>203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180</v>
      </c>
      <c r="LI7" s="2" t="s">
        <v>185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184</v>
      </c>
      <c r="LV7" s="2" t="s">
        <v>146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184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158</v>
      </c>
      <c r="NI7" s="2" t="s">
        <v>176</v>
      </c>
      <c r="NJ7" s="2" t="s">
        <v>188</v>
      </c>
      <c r="NK7" s="2" t="s">
        <v>204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180</v>
      </c>
      <c r="NV7" s="2" t="s">
        <v>176</v>
      </c>
      <c r="NW7" s="2" t="s">
        <v>149</v>
      </c>
      <c r="NX7" s="2" t="s">
        <v>149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190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>
        <v>53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>
        <v>273</v>
      </c>
    </row>
    <row r="8">
      <c r="A8" s="2" t="s">
        <v>205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144</v>
      </c>
      <c r="K8" s="2" t="s">
        <v>208</v>
      </c>
      <c r="L8" s="3">
        <v>81.16</v>
      </c>
      <c r="M8" s="3">
        <v>85.22</v>
      </c>
      <c r="N8" s="3">
        <v>179.99</v>
      </c>
      <c r="O8" s="2" t="s">
        <v>146</v>
      </c>
      <c r="P8" s="2" t="s">
        <v>209</v>
      </c>
      <c r="Q8" s="2" t="s">
        <v>148</v>
      </c>
      <c r="R8" s="2" t="s">
        <v>149</v>
      </c>
      <c r="S8" s="2" t="s">
        <v>210</v>
      </c>
      <c r="T8" s="2" t="s">
        <v>151</v>
      </c>
      <c r="U8" s="2" t="s">
        <v>152</v>
      </c>
      <c r="V8" s="2" t="s">
        <v>211</v>
      </c>
      <c r="W8" s="2" t="s">
        <v>212</v>
      </c>
      <c r="X8" s="2" t="s">
        <v>154</v>
      </c>
      <c r="Y8" s="2" t="s">
        <v>213</v>
      </c>
      <c r="Z8" s="4">
        <v>53</v>
      </c>
      <c r="AA8" s="4">
        <f>=ROUNDDOWN(33.125,0)</f>
      </c>
      <c r="AB8" s="5">
        <v>1.6</v>
      </c>
      <c r="AC8" s="2" t="s">
        <v>149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1</v>
      </c>
      <c r="AQ8" s="8">
        <v>76.2</v>
      </c>
      <c r="AR8" s="4"/>
      <c r="AS8" s="8"/>
      <c r="AT8" s="7"/>
      <c r="AU8" s="7"/>
      <c r="AV8" s="4">
        <v>5</v>
      </c>
      <c r="AW8" s="8">
        <v>444.68</v>
      </c>
      <c r="AX8" s="4">
        <v>4</v>
      </c>
      <c r="AY8" s="8">
        <v>352.86</v>
      </c>
      <c r="AZ8" s="7">
        <v>0.25</v>
      </c>
      <c r="BA8" s="7">
        <v>0.2602</v>
      </c>
      <c r="BB8" s="7">
        <v>0.1714</v>
      </c>
      <c r="BC8" s="4">
        <v>8</v>
      </c>
      <c r="BD8" s="8">
        <v>704.21</v>
      </c>
      <c r="BE8" s="4">
        <v>7</v>
      </c>
      <c r="BF8" s="8">
        <v>588.21</v>
      </c>
      <c r="BG8" s="7">
        <v>0.1429</v>
      </c>
      <c r="BH8" s="7">
        <v>0.1972</v>
      </c>
      <c r="BI8" s="7">
        <v>0.6315</v>
      </c>
      <c r="BJ8" s="4">
        <v>1</v>
      </c>
      <c r="BK8" s="8">
        <v>76.2</v>
      </c>
      <c r="BL8" s="2" t="s">
        <v>16</v>
      </c>
      <c r="BM8" s="7">
        <v>1</v>
      </c>
      <c r="BN8" s="7">
        <v>1</v>
      </c>
      <c r="BO8" s="4">
        <v>1</v>
      </c>
      <c r="BP8" s="8">
        <v>76.2</v>
      </c>
      <c r="BQ8" s="4"/>
      <c r="BR8" s="8"/>
      <c r="BS8" s="7"/>
      <c r="BT8" s="7"/>
      <c r="BU8" s="2" t="s">
        <v>158</v>
      </c>
      <c r="BV8" s="2" t="s">
        <v>146</v>
      </c>
      <c r="BW8" s="2" t="s">
        <v>214</v>
      </c>
      <c r="BX8" s="2" t="s">
        <v>215</v>
      </c>
      <c r="BY8" s="2" t="s">
        <v>161</v>
      </c>
      <c r="BZ8" s="2" t="s">
        <v>161</v>
      </c>
      <c r="CA8" s="2" t="s">
        <v>149</v>
      </c>
      <c r="CB8" s="4"/>
      <c r="CC8" s="8"/>
      <c r="CD8" s="4"/>
      <c r="CE8" s="8"/>
      <c r="CF8" s="7"/>
      <c r="CG8" s="7"/>
      <c r="CH8" s="2" t="s">
        <v>216</v>
      </c>
      <c r="CI8" s="2" t="s">
        <v>176</v>
      </c>
      <c r="CJ8" s="2" t="s">
        <v>149</v>
      </c>
      <c r="CK8" s="2" t="s">
        <v>217</v>
      </c>
      <c r="CL8" s="2" t="s">
        <v>161</v>
      </c>
      <c r="CM8" s="2" t="s">
        <v>161</v>
      </c>
      <c r="CN8" s="2" t="s">
        <v>149</v>
      </c>
      <c r="CO8" s="4"/>
      <c r="CP8" s="8"/>
      <c r="CQ8" s="4"/>
      <c r="CR8" s="8"/>
      <c r="CS8" s="7"/>
      <c r="CT8" s="7"/>
      <c r="CU8" s="2" t="s">
        <v>158</v>
      </c>
      <c r="CV8" s="2" t="s">
        <v>146</v>
      </c>
      <c r="CW8" s="2" t="s">
        <v>214</v>
      </c>
      <c r="CX8" s="2" t="s">
        <v>218</v>
      </c>
      <c r="CY8" s="2" t="s">
        <v>161</v>
      </c>
      <c r="CZ8" s="2" t="s">
        <v>161</v>
      </c>
      <c r="DA8" s="2" t="s">
        <v>149</v>
      </c>
      <c r="DB8" s="4"/>
      <c r="DC8" s="8"/>
      <c r="DD8" s="4"/>
      <c r="DE8" s="8"/>
      <c r="DF8" s="7"/>
      <c r="DG8" s="7"/>
      <c r="DH8" s="2" t="s">
        <v>158</v>
      </c>
      <c r="DI8" s="2" t="s">
        <v>146</v>
      </c>
      <c r="DJ8" s="2" t="s">
        <v>214</v>
      </c>
      <c r="DK8" s="2" t="s">
        <v>219</v>
      </c>
      <c r="DL8" s="2" t="s">
        <v>161</v>
      </c>
      <c r="DM8" s="2" t="s">
        <v>161</v>
      </c>
      <c r="DN8" s="2" t="s">
        <v>149</v>
      </c>
      <c r="DO8" s="4"/>
      <c r="DP8" s="8"/>
      <c r="DQ8" s="4"/>
      <c r="DR8" s="8"/>
      <c r="DS8" s="7"/>
      <c r="DT8" s="7"/>
      <c r="DU8" s="2" t="s">
        <v>158</v>
      </c>
      <c r="DV8" s="2" t="s">
        <v>146</v>
      </c>
      <c r="DW8" s="2" t="s">
        <v>166</v>
      </c>
      <c r="DX8" s="2" t="s">
        <v>167</v>
      </c>
      <c r="DY8" s="2" t="s">
        <v>161</v>
      </c>
      <c r="DZ8" s="2" t="s">
        <v>161</v>
      </c>
      <c r="EA8" s="2" t="s">
        <v>149</v>
      </c>
      <c r="EB8" s="4"/>
      <c r="EC8" s="8"/>
      <c r="ED8" s="4"/>
      <c r="EE8" s="8"/>
      <c r="EF8" s="7"/>
      <c r="EG8" s="7"/>
      <c r="EH8" s="2" t="s">
        <v>158</v>
      </c>
      <c r="EI8" s="2" t="s">
        <v>146</v>
      </c>
      <c r="EJ8" s="2" t="s">
        <v>168</v>
      </c>
      <c r="EK8" s="2" t="s">
        <v>220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170</v>
      </c>
      <c r="EX8" s="2" t="s">
        <v>221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222</v>
      </c>
      <c r="FK8" s="2" t="s">
        <v>223</v>
      </c>
      <c r="FL8" s="2" t="s">
        <v>161</v>
      </c>
      <c r="FM8" s="2" t="s">
        <v>161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185</v>
      </c>
      <c r="FW8" s="2" t="s">
        <v>149</v>
      </c>
      <c r="FX8" s="2" t="s">
        <v>149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176</v>
      </c>
      <c r="GJ8" s="2" t="s">
        <v>224</v>
      </c>
      <c r="GK8" s="2" t="s">
        <v>225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179</v>
      </c>
      <c r="GV8" s="2" t="s">
        <v>146</v>
      </c>
      <c r="GW8" s="2" t="s">
        <v>149</v>
      </c>
      <c r="GX8" s="2" t="s">
        <v>149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180</v>
      </c>
      <c r="HI8" s="2" t="s">
        <v>146</v>
      </c>
      <c r="HJ8" s="2" t="s">
        <v>149</v>
      </c>
      <c r="HK8" s="2" t="s">
        <v>149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176</v>
      </c>
      <c r="IJ8" s="2" t="s">
        <v>149</v>
      </c>
      <c r="IK8" s="2" t="s">
        <v>181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158</v>
      </c>
      <c r="JI8" s="2" t="s">
        <v>146</v>
      </c>
      <c r="JJ8" s="2" t="s">
        <v>182</v>
      </c>
      <c r="JK8" s="2" t="s">
        <v>168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180</v>
      </c>
      <c r="JV8" s="2" t="s">
        <v>146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158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158</v>
      </c>
      <c r="KV8" s="2" t="s">
        <v>185</v>
      </c>
      <c r="KW8" s="2" t="s">
        <v>186</v>
      </c>
      <c r="KX8" s="2" t="s">
        <v>226</v>
      </c>
      <c r="KY8" s="2" t="s">
        <v>161</v>
      </c>
      <c r="KZ8" s="2" t="s">
        <v>161</v>
      </c>
      <c r="LA8" s="2" t="s">
        <v>149</v>
      </c>
      <c r="LB8" s="4"/>
      <c r="LC8" s="8"/>
      <c r="LD8" s="4"/>
      <c r="LE8" s="8"/>
      <c r="LF8" s="7"/>
      <c r="LG8" s="7"/>
      <c r="LH8" s="2" t="s">
        <v>180</v>
      </c>
      <c r="LI8" s="2" t="s">
        <v>185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179</v>
      </c>
      <c r="LV8" s="2" t="s">
        <v>146</v>
      </c>
      <c r="LW8" s="2" t="s">
        <v>149</v>
      </c>
      <c r="LX8" s="2" t="s">
        <v>149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179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158</v>
      </c>
      <c r="NI8" s="2" t="s">
        <v>176</v>
      </c>
      <c r="NJ8" s="2" t="s">
        <v>227</v>
      </c>
      <c r="NK8" s="2" t="s">
        <v>228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180</v>
      </c>
      <c r="NV8" s="2" t="s">
        <v>176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190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/>
      <c r="OP8" s="4"/>
      <c r="OQ8" s="4"/>
      <c r="OR8" s="4">
        <v>53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</row>
    <row r="9">
      <c r="A9" s="2" t="s">
        <v>229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192</v>
      </c>
      <c r="K9" s="2" t="s">
        <v>208</v>
      </c>
      <c r="L9" s="3">
        <v>91.87</v>
      </c>
      <c r="M9" s="3">
        <v>96.46</v>
      </c>
      <c r="N9" s="3">
        <v>204.99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210</v>
      </c>
      <c r="T9" s="2" t="s">
        <v>151</v>
      </c>
      <c r="U9" s="2" t="s">
        <v>152</v>
      </c>
      <c r="V9" s="2" t="s">
        <v>211</v>
      </c>
      <c r="W9" s="2" t="s">
        <v>212</v>
      </c>
      <c r="X9" s="2" t="s">
        <v>154</v>
      </c>
      <c r="Y9" s="2" t="s">
        <v>213</v>
      </c>
      <c r="Z9" s="4">
        <v>112</v>
      </c>
      <c r="AA9" s="4">
        <f>=ROUNDDOWN(56,0)</f>
      </c>
      <c r="AB9" s="5">
        <v>2</v>
      </c>
      <c r="AC9" s="2" t="s">
        <v>149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4</v>
      </c>
      <c r="AQ9" s="8">
        <v>368.48</v>
      </c>
      <c r="AR9" s="4">
        <v>4</v>
      </c>
      <c r="AS9" s="8">
        <v>352.86</v>
      </c>
      <c r="AT9" s="7"/>
      <c r="AU9" s="7">
        <v>0.0443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0.8286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4</v>
      </c>
      <c r="BK9" s="8">
        <v>368.48</v>
      </c>
      <c r="BL9" s="2" t="s">
        <v>230</v>
      </c>
      <c r="BM9" s="7">
        <v>1</v>
      </c>
      <c r="BN9" s="7">
        <v>1</v>
      </c>
      <c r="BO9" s="4">
        <v>1</v>
      </c>
      <c r="BP9" s="8">
        <v>95.81</v>
      </c>
      <c r="BQ9" s="4"/>
      <c r="BR9" s="8"/>
      <c r="BS9" s="7"/>
      <c r="BT9" s="7"/>
      <c r="BU9" s="2" t="s">
        <v>158</v>
      </c>
      <c r="BV9" s="2" t="s">
        <v>146</v>
      </c>
      <c r="BW9" s="2" t="s">
        <v>214</v>
      </c>
      <c r="BX9" s="2" t="s">
        <v>183</v>
      </c>
      <c r="BY9" s="2" t="s">
        <v>161</v>
      </c>
      <c r="BZ9" s="2" t="s">
        <v>161</v>
      </c>
      <c r="CA9" s="2" t="s">
        <v>149</v>
      </c>
      <c r="CB9" s="4"/>
      <c r="CC9" s="8"/>
      <c r="CD9" s="4"/>
      <c r="CE9" s="8"/>
      <c r="CF9" s="7"/>
      <c r="CG9" s="7"/>
      <c r="CH9" s="2" t="s">
        <v>216</v>
      </c>
      <c r="CI9" s="2" t="s">
        <v>176</v>
      </c>
      <c r="CJ9" s="2" t="s">
        <v>149</v>
      </c>
      <c r="CK9" s="2" t="s">
        <v>217</v>
      </c>
      <c r="CL9" s="2" t="s">
        <v>161</v>
      </c>
      <c r="CM9" s="2" t="s">
        <v>161</v>
      </c>
      <c r="CN9" s="2" t="s">
        <v>149</v>
      </c>
      <c r="CO9" s="4">
        <v>1</v>
      </c>
      <c r="CP9" s="8">
        <v>91.79</v>
      </c>
      <c r="CQ9" s="4">
        <v>1</v>
      </c>
      <c r="CR9" s="8">
        <v>82.8</v>
      </c>
      <c r="CS9" s="7"/>
      <c r="CT9" s="7">
        <v>0.1086</v>
      </c>
      <c r="CU9" s="2" t="s">
        <v>158</v>
      </c>
      <c r="CV9" s="2" t="s">
        <v>146</v>
      </c>
      <c r="CW9" s="2" t="s">
        <v>214</v>
      </c>
      <c r="CX9" s="2" t="s">
        <v>231</v>
      </c>
      <c r="CY9" s="2" t="s">
        <v>161</v>
      </c>
      <c r="CZ9" s="2" t="s">
        <v>161</v>
      </c>
      <c r="DA9" s="2" t="s">
        <v>149</v>
      </c>
      <c r="DB9" s="4">
        <v>2</v>
      </c>
      <c r="DC9" s="8">
        <v>180.88</v>
      </c>
      <c r="DD9" s="4">
        <v>1</v>
      </c>
      <c r="DE9" s="8">
        <v>92.4</v>
      </c>
      <c r="DF9" s="7">
        <v>1</v>
      </c>
      <c r="DG9" s="7">
        <v>0.9576</v>
      </c>
      <c r="DH9" s="2" t="s">
        <v>158</v>
      </c>
      <c r="DI9" s="2" t="s">
        <v>146</v>
      </c>
      <c r="DJ9" s="2" t="s">
        <v>214</v>
      </c>
      <c r="DK9" s="2" t="s">
        <v>166</v>
      </c>
      <c r="DL9" s="2" t="s">
        <v>161</v>
      </c>
      <c r="DM9" s="2" t="s">
        <v>161</v>
      </c>
      <c r="DN9" s="2" t="s">
        <v>149</v>
      </c>
      <c r="DO9" s="4"/>
      <c r="DP9" s="8"/>
      <c r="DQ9" s="4"/>
      <c r="DR9" s="8"/>
      <c r="DS9" s="7"/>
      <c r="DT9" s="7"/>
      <c r="DU9" s="2" t="s">
        <v>158</v>
      </c>
      <c r="DV9" s="2" t="s">
        <v>146</v>
      </c>
      <c r="DW9" s="2" t="s">
        <v>166</v>
      </c>
      <c r="DX9" s="2" t="s">
        <v>167</v>
      </c>
      <c r="DY9" s="2" t="s">
        <v>161</v>
      </c>
      <c r="DZ9" s="2" t="s">
        <v>161</v>
      </c>
      <c r="EA9" s="2" t="s">
        <v>149</v>
      </c>
      <c r="EB9" s="4"/>
      <c r="EC9" s="8"/>
      <c r="ED9" s="4"/>
      <c r="EE9" s="8"/>
      <c r="EF9" s="7"/>
      <c r="EG9" s="7"/>
      <c r="EH9" s="2" t="s">
        <v>158</v>
      </c>
      <c r="EI9" s="2" t="s">
        <v>146</v>
      </c>
      <c r="EJ9" s="2" t="s">
        <v>168</v>
      </c>
      <c r="EK9" s="2" t="s">
        <v>231</v>
      </c>
      <c r="EL9" s="2" t="s">
        <v>161</v>
      </c>
      <c r="EM9" s="2" t="s">
        <v>161</v>
      </c>
      <c r="EN9" s="2" t="s">
        <v>149</v>
      </c>
      <c r="EO9" s="4"/>
      <c r="EP9" s="8"/>
      <c r="EQ9" s="4">
        <v>2</v>
      </c>
      <c r="ER9" s="8">
        <v>177.66</v>
      </c>
      <c r="ES9" s="7">
        <v>-1</v>
      </c>
      <c r="ET9" s="7">
        <v>-1</v>
      </c>
      <c r="EU9" s="2" t="s">
        <v>158</v>
      </c>
      <c r="EV9" s="2" t="s">
        <v>146</v>
      </c>
      <c r="EW9" s="2" t="s">
        <v>170</v>
      </c>
      <c r="EX9" s="2" t="s">
        <v>232</v>
      </c>
      <c r="EY9" s="2" t="s">
        <v>161</v>
      </c>
      <c r="EZ9" s="2" t="s">
        <v>161</v>
      </c>
      <c r="FA9" s="2" t="s">
        <v>149</v>
      </c>
      <c r="FB9" s="4"/>
      <c r="FC9" s="8"/>
      <c r="FD9" s="4"/>
      <c r="FE9" s="8"/>
      <c r="FF9" s="7"/>
      <c r="FG9" s="7"/>
      <c r="FH9" s="2" t="s">
        <v>158</v>
      </c>
      <c r="FI9" s="2" t="s">
        <v>146</v>
      </c>
      <c r="FJ9" s="2" t="s">
        <v>222</v>
      </c>
      <c r="FK9" s="2" t="s">
        <v>233</v>
      </c>
      <c r="FL9" s="2" t="s">
        <v>161</v>
      </c>
      <c r="FM9" s="2" t="s">
        <v>161</v>
      </c>
      <c r="FN9" s="2" t="s">
        <v>149</v>
      </c>
      <c r="FO9" s="4"/>
      <c r="FP9" s="8"/>
      <c r="FQ9" s="4"/>
      <c r="FR9" s="8"/>
      <c r="FS9" s="7"/>
      <c r="FT9" s="7"/>
      <c r="FU9" s="2" t="s">
        <v>158</v>
      </c>
      <c r="FV9" s="2" t="s">
        <v>185</v>
      </c>
      <c r="FW9" s="2" t="s">
        <v>149</v>
      </c>
      <c r="FX9" s="2" t="s">
        <v>149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158</v>
      </c>
      <c r="GI9" s="2" t="s">
        <v>176</v>
      </c>
      <c r="GJ9" s="2" t="s">
        <v>224</v>
      </c>
      <c r="GK9" s="2" t="s">
        <v>234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179</v>
      </c>
      <c r="GV9" s="2" t="s">
        <v>146</v>
      </c>
      <c r="GW9" s="2" t="s">
        <v>149</v>
      </c>
      <c r="GX9" s="2" t="s">
        <v>149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180</v>
      </c>
      <c r="HI9" s="2" t="s">
        <v>146</v>
      </c>
      <c r="HJ9" s="2" t="s">
        <v>149</v>
      </c>
      <c r="HK9" s="2" t="s">
        <v>149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149</v>
      </c>
      <c r="HV9" s="2" t="s">
        <v>149</v>
      </c>
      <c r="HW9" s="2" t="s">
        <v>149</v>
      </c>
      <c r="HX9" s="2" t="s">
        <v>149</v>
      </c>
      <c r="HY9" s="2" t="s">
        <v>149</v>
      </c>
      <c r="HZ9" s="2" t="s">
        <v>149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176</v>
      </c>
      <c r="IJ9" s="2" t="s">
        <v>149</v>
      </c>
      <c r="IK9" s="2" t="s">
        <v>201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149</v>
      </c>
      <c r="IV9" s="2" t="s">
        <v>149</v>
      </c>
      <c r="IW9" s="2" t="s">
        <v>149</v>
      </c>
      <c r="IX9" s="2" t="s">
        <v>149</v>
      </c>
      <c r="IY9" s="2" t="s">
        <v>149</v>
      </c>
      <c r="IZ9" s="2" t="s">
        <v>149</v>
      </c>
      <c r="JA9" s="2" t="s">
        <v>149</v>
      </c>
      <c r="JB9" s="4"/>
      <c r="JC9" s="8"/>
      <c r="JD9" s="4"/>
      <c r="JE9" s="8"/>
      <c r="JF9" s="7"/>
      <c r="JG9" s="7"/>
      <c r="JH9" s="2" t="s">
        <v>158</v>
      </c>
      <c r="JI9" s="2" t="s">
        <v>146</v>
      </c>
      <c r="JJ9" s="2" t="s">
        <v>182</v>
      </c>
      <c r="JK9" s="2" t="s">
        <v>235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180</v>
      </c>
      <c r="JV9" s="2" t="s">
        <v>146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158</v>
      </c>
      <c r="KI9" s="2" t="s">
        <v>146</v>
      </c>
      <c r="KJ9" s="2" t="s">
        <v>149</v>
      </c>
      <c r="KK9" s="2" t="s">
        <v>236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158</v>
      </c>
      <c r="KV9" s="2" t="s">
        <v>185</v>
      </c>
      <c r="KW9" s="2" t="s">
        <v>186</v>
      </c>
      <c r="KX9" s="2" t="s">
        <v>237</v>
      </c>
      <c r="KY9" s="2" t="s">
        <v>161</v>
      </c>
      <c r="KZ9" s="2" t="s">
        <v>161</v>
      </c>
      <c r="LA9" s="2" t="s">
        <v>149</v>
      </c>
      <c r="LB9" s="4"/>
      <c r="LC9" s="8"/>
      <c r="LD9" s="4"/>
      <c r="LE9" s="8"/>
      <c r="LF9" s="7"/>
      <c r="LG9" s="7"/>
      <c r="LH9" s="2" t="s">
        <v>180</v>
      </c>
      <c r="LI9" s="2" t="s">
        <v>185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184</v>
      </c>
      <c r="LV9" s="2" t="s">
        <v>146</v>
      </c>
      <c r="LW9" s="2" t="s">
        <v>149</v>
      </c>
      <c r="LX9" s="2" t="s">
        <v>149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149</v>
      </c>
      <c r="MI9" s="2" t="s">
        <v>149</v>
      </c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184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158</v>
      </c>
      <c r="NI9" s="2" t="s">
        <v>176</v>
      </c>
      <c r="NJ9" s="2" t="s">
        <v>238</v>
      </c>
      <c r="NK9" s="2" t="s">
        <v>239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180</v>
      </c>
      <c r="NV9" s="2" t="s">
        <v>176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190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4">
        <v>1</v>
      </c>
      <c r="OQ9" s="4"/>
      <c r="OR9" s="4">
        <v>111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</row>
    <row r="10">
      <c r="A10" s="2" t="s">
        <v>240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206</v>
      </c>
      <c r="G10" s="2" t="s">
        <v>206</v>
      </c>
      <c r="H10" s="2" t="s">
        <v>206</v>
      </c>
      <c r="I10" s="2" t="s">
        <v>207</v>
      </c>
      <c r="J10" s="2" t="s">
        <v>144</v>
      </c>
      <c r="K10" s="2" t="s">
        <v>241</v>
      </c>
      <c r="L10" s="3">
        <v>81.16</v>
      </c>
      <c r="M10" s="3">
        <v>85.22</v>
      </c>
      <c r="N10" s="3">
        <v>179.99</v>
      </c>
      <c r="O10" s="2" t="s">
        <v>146</v>
      </c>
      <c r="P10" s="2" t="s">
        <v>209</v>
      </c>
      <c r="Q10" s="2" t="s">
        <v>148</v>
      </c>
      <c r="R10" s="2" t="s">
        <v>149</v>
      </c>
      <c r="S10" s="2" t="s">
        <v>242</v>
      </c>
      <c r="T10" s="2" t="s">
        <v>151</v>
      </c>
      <c r="U10" s="2" t="s">
        <v>152</v>
      </c>
      <c r="V10" s="2" t="s">
        <v>211</v>
      </c>
      <c r="W10" s="2" t="s">
        <v>212</v>
      </c>
      <c r="X10" s="2" t="s">
        <v>154</v>
      </c>
      <c r="Y10" s="2" t="s">
        <v>213</v>
      </c>
      <c r="Z10" s="4">
        <v>13</v>
      </c>
      <c r="AA10" s="4">
        <f>=ROUNDDOWN(13,0)</f>
      </c>
      <c r="AB10" s="5">
        <v>1</v>
      </c>
      <c r="AC10" s="2" t="s">
        <v>149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/>
      <c r="AQ10" s="8"/>
      <c r="AR10" s="4">
        <v>2</v>
      </c>
      <c r="AS10" s="8">
        <v>152.55</v>
      </c>
      <c r="AT10" s="7">
        <v>-1</v>
      </c>
      <c r="AU10" s="7">
        <v>-1</v>
      </c>
      <c r="AV10" s="4">
        <v>3</v>
      </c>
      <c r="AW10" s="8">
        <v>259.53</v>
      </c>
      <c r="AX10" s="4">
        <v>3</v>
      </c>
      <c r="AY10" s="8">
        <v>235.35</v>
      </c>
      <c r="AZ10" s="7" t="s">
        <v>149</v>
      </c>
      <c r="BA10" s="7">
        <v>0.1027</v>
      </c>
      <c r="BB10" s="7"/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>
        <v>0.3685</v>
      </c>
      <c r="BJ10" s="4"/>
      <c r="BK10" s="8"/>
      <c r="BL10" s="2" t="s">
        <v>243</v>
      </c>
      <c r="BM10" s="7"/>
      <c r="BN10" s="7"/>
      <c r="BO10" s="4"/>
      <c r="BP10" s="8"/>
      <c r="BQ10" s="4"/>
      <c r="BR10" s="8"/>
      <c r="BS10" s="7"/>
      <c r="BT10" s="7"/>
      <c r="BU10" s="2" t="s">
        <v>158</v>
      </c>
      <c r="BV10" s="2" t="s">
        <v>146</v>
      </c>
      <c r="BW10" s="2" t="s">
        <v>214</v>
      </c>
      <c r="BX10" s="2" t="s">
        <v>244</v>
      </c>
      <c r="BY10" s="2" t="s">
        <v>161</v>
      </c>
      <c r="BZ10" s="2" t="s">
        <v>161</v>
      </c>
      <c r="CA10" s="2" t="s">
        <v>149</v>
      </c>
      <c r="CB10" s="4"/>
      <c r="CC10" s="8"/>
      <c r="CD10" s="4"/>
      <c r="CE10" s="8"/>
      <c r="CF10" s="7"/>
      <c r="CG10" s="7"/>
      <c r="CH10" s="2" t="s">
        <v>216</v>
      </c>
      <c r="CI10" s="2" t="s">
        <v>176</v>
      </c>
      <c r="CJ10" s="2" t="s">
        <v>149</v>
      </c>
      <c r="CK10" s="2" t="s">
        <v>245</v>
      </c>
      <c r="CL10" s="2" t="s">
        <v>161</v>
      </c>
      <c r="CM10" s="2" t="s">
        <v>161</v>
      </c>
      <c r="CN10" s="2" t="s">
        <v>149</v>
      </c>
      <c r="CO10" s="4"/>
      <c r="CP10" s="8"/>
      <c r="CQ10" s="4">
        <v>1</v>
      </c>
      <c r="CR10" s="8">
        <v>73.6</v>
      </c>
      <c r="CS10" s="7">
        <v>-1</v>
      </c>
      <c r="CT10" s="7">
        <v>-1</v>
      </c>
      <c r="CU10" s="2" t="s">
        <v>158</v>
      </c>
      <c r="CV10" s="2" t="s">
        <v>146</v>
      </c>
      <c r="CW10" s="2" t="s">
        <v>214</v>
      </c>
      <c r="CX10" s="2" t="s">
        <v>246</v>
      </c>
      <c r="CY10" s="2" t="s">
        <v>161</v>
      </c>
      <c r="CZ10" s="2" t="s">
        <v>161</v>
      </c>
      <c r="DA10" s="2" t="s">
        <v>149</v>
      </c>
      <c r="DB10" s="4"/>
      <c r="DC10" s="8"/>
      <c r="DD10" s="4"/>
      <c r="DE10" s="8"/>
      <c r="DF10" s="7"/>
      <c r="DG10" s="7"/>
      <c r="DH10" s="2" t="s">
        <v>158</v>
      </c>
      <c r="DI10" s="2" t="s">
        <v>146</v>
      </c>
      <c r="DJ10" s="2" t="s">
        <v>214</v>
      </c>
      <c r="DK10" s="2" t="s">
        <v>247</v>
      </c>
      <c r="DL10" s="2" t="s">
        <v>161</v>
      </c>
      <c r="DM10" s="2" t="s">
        <v>161</v>
      </c>
      <c r="DN10" s="2" t="s">
        <v>149</v>
      </c>
      <c r="DO10" s="4"/>
      <c r="DP10" s="8"/>
      <c r="DQ10" s="4"/>
      <c r="DR10" s="8"/>
      <c r="DS10" s="7"/>
      <c r="DT10" s="7"/>
      <c r="DU10" s="2" t="s">
        <v>158</v>
      </c>
      <c r="DV10" s="2" t="s">
        <v>146</v>
      </c>
      <c r="DW10" s="2" t="s">
        <v>166</v>
      </c>
      <c r="DX10" s="2" t="s">
        <v>248</v>
      </c>
      <c r="DY10" s="2" t="s">
        <v>161</v>
      </c>
      <c r="DZ10" s="2" t="s">
        <v>161</v>
      </c>
      <c r="EA10" s="2" t="s">
        <v>149</v>
      </c>
      <c r="EB10" s="4"/>
      <c r="EC10" s="8"/>
      <c r="ED10" s="4">
        <v>1</v>
      </c>
      <c r="EE10" s="8">
        <v>78.95</v>
      </c>
      <c r="EF10" s="7">
        <v>-1</v>
      </c>
      <c r="EG10" s="7">
        <v>-1</v>
      </c>
      <c r="EH10" s="2" t="s">
        <v>158</v>
      </c>
      <c r="EI10" s="2" t="s">
        <v>146</v>
      </c>
      <c r="EJ10" s="2" t="s">
        <v>197</v>
      </c>
      <c r="EK10" s="2" t="s">
        <v>249</v>
      </c>
      <c r="EL10" s="2" t="s">
        <v>161</v>
      </c>
      <c r="EM10" s="2" t="s">
        <v>161</v>
      </c>
      <c r="EN10" s="2" t="s">
        <v>149</v>
      </c>
      <c r="EO10" s="4"/>
      <c r="EP10" s="8"/>
      <c r="EQ10" s="4"/>
      <c r="ER10" s="8"/>
      <c r="ES10" s="7"/>
      <c r="ET10" s="7"/>
      <c r="EU10" s="2" t="s">
        <v>158</v>
      </c>
      <c r="EV10" s="2" t="s">
        <v>146</v>
      </c>
      <c r="EW10" s="2" t="s">
        <v>170</v>
      </c>
      <c r="EX10" s="2" t="s">
        <v>149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158</v>
      </c>
      <c r="FI10" s="2" t="s">
        <v>146</v>
      </c>
      <c r="FJ10" s="2" t="s">
        <v>222</v>
      </c>
      <c r="FK10" s="2" t="s">
        <v>250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158</v>
      </c>
      <c r="FV10" s="2" t="s">
        <v>185</v>
      </c>
      <c r="FW10" s="2" t="s">
        <v>149</v>
      </c>
      <c r="FX10" s="2" t="s">
        <v>149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158</v>
      </c>
      <c r="GI10" s="2" t="s">
        <v>176</v>
      </c>
      <c r="GJ10" s="2" t="s">
        <v>251</v>
      </c>
      <c r="GK10" s="2" t="s">
        <v>252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179</v>
      </c>
      <c r="GV10" s="2" t="s">
        <v>146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158</v>
      </c>
      <c r="HI10" s="2" t="s">
        <v>146</v>
      </c>
      <c r="HJ10" s="2" t="s">
        <v>253</v>
      </c>
      <c r="HK10" s="2" t="s">
        <v>254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149</v>
      </c>
      <c r="HV10" s="2" t="s">
        <v>149</v>
      </c>
      <c r="HW10" s="2" t="s">
        <v>149</v>
      </c>
      <c r="HX10" s="2" t="s">
        <v>149</v>
      </c>
      <c r="HY10" s="2" t="s">
        <v>149</v>
      </c>
      <c r="HZ10" s="2" t="s">
        <v>149</v>
      </c>
      <c r="IA10" s="2" t="s">
        <v>149</v>
      </c>
      <c r="IB10" s="4"/>
      <c r="IC10" s="8"/>
      <c r="ID10" s="4"/>
      <c r="IE10" s="8"/>
      <c r="IF10" s="7"/>
      <c r="IG10" s="7"/>
      <c r="IH10" s="2" t="s">
        <v>158</v>
      </c>
      <c r="II10" s="2" t="s">
        <v>176</v>
      </c>
      <c r="IJ10" s="2" t="s">
        <v>149</v>
      </c>
      <c r="IK10" s="2" t="s">
        <v>255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149</v>
      </c>
      <c r="IV10" s="2" t="s">
        <v>149</v>
      </c>
      <c r="IW10" s="2" t="s">
        <v>149</v>
      </c>
      <c r="IX10" s="2" t="s">
        <v>149</v>
      </c>
      <c r="IY10" s="2" t="s">
        <v>149</v>
      </c>
      <c r="IZ10" s="2" t="s">
        <v>149</v>
      </c>
      <c r="JA10" s="2" t="s">
        <v>149</v>
      </c>
      <c r="JB10" s="4"/>
      <c r="JC10" s="8"/>
      <c r="JD10" s="4"/>
      <c r="JE10" s="8"/>
      <c r="JF10" s="7"/>
      <c r="JG10" s="7"/>
      <c r="JH10" s="2" t="s">
        <v>158</v>
      </c>
      <c r="JI10" s="2" t="s">
        <v>146</v>
      </c>
      <c r="JJ10" s="2" t="s">
        <v>256</v>
      </c>
      <c r="JK10" s="2" t="s">
        <v>257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180</v>
      </c>
      <c r="JV10" s="2" t="s">
        <v>146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158</v>
      </c>
      <c r="KI10" s="2" t="s">
        <v>146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158</v>
      </c>
      <c r="KV10" s="2" t="s">
        <v>185</v>
      </c>
      <c r="KW10" s="2" t="s">
        <v>186</v>
      </c>
      <c r="KX10" s="2" t="s">
        <v>258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180</v>
      </c>
      <c r="LI10" s="2" t="s">
        <v>185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179</v>
      </c>
      <c r="LV10" s="2" t="s">
        <v>146</v>
      </c>
      <c r="LW10" s="2" t="s">
        <v>149</v>
      </c>
      <c r="LX10" s="2" t="s">
        <v>149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149</v>
      </c>
      <c r="MI10" s="2" t="s">
        <v>149</v>
      </c>
      <c r="MJ10" s="2" t="s">
        <v>149</v>
      </c>
      <c r="MK10" s="2" t="s">
        <v>149</v>
      </c>
      <c r="ML10" s="2" t="s">
        <v>149</v>
      </c>
      <c r="MM10" s="2" t="s">
        <v>149</v>
      </c>
      <c r="MN10" s="2" t="s">
        <v>149</v>
      </c>
      <c r="MO10" s="4"/>
      <c r="MP10" s="8"/>
      <c r="MQ10" s="4"/>
      <c r="MR10" s="8"/>
      <c r="MS10" s="7"/>
      <c r="MT10" s="7"/>
      <c r="MU10" s="2" t="s">
        <v>179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158</v>
      </c>
      <c r="NI10" s="2" t="s">
        <v>176</v>
      </c>
      <c r="NJ10" s="2" t="s">
        <v>227</v>
      </c>
      <c r="NK10" s="2" t="s">
        <v>259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180</v>
      </c>
      <c r="NV10" s="2" t="s">
        <v>176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190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/>
      <c r="OP10" s="4"/>
      <c r="OQ10" s="4"/>
      <c r="OR10" s="4">
        <v>13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</row>
    <row r="11">
      <c r="A11" s="2" t="s">
        <v>260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206</v>
      </c>
      <c r="G11" s="2" t="s">
        <v>206</v>
      </c>
      <c r="H11" s="2" t="s">
        <v>206</v>
      </c>
      <c r="I11" s="2" t="s">
        <v>207</v>
      </c>
      <c r="J11" s="2" t="s">
        <v>192</v>
      </c>
      <c r="K11" s="2" t="s">
        <v>241</v>
      </c>
      <c r="L11" s="3">
        <v>91.87</v>
      </c>
      <c r="M11" s="3">
        <v>96.46</v>
      </c>
      <c r="N11" s="3">
        <v>204.99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242</v>
      </c>
      <c r="T11" s="2" t="s">
        <v>151</v>
      </c>
      <c r="U11" s="2" t="s">
        <v>152</v>
      </c>
      <c r="V11" s="2" t="s">
        <v>211</v>
      </c>
      <c r="W11" s="2" t="s">
        <v>212</v>
      </c>
      <c r="X11" s="2" t="s">
        <v>154</v>
      </c>
      <c r="Y11" s="2" t="s">
        <v>213</v>
      </c>
      <c r="Z11" s="4">
        <v>112</v>
      </c>
      <c r="AA11" s="4">
        <f>=ROUNDDOWN(65.8823529411765,0)</f>
      </c>
      <c r="AB11" s="5">
        <v>1.7</v>
      </c>
      <c r="AC11" s="2" t="s">
        <v>149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</v>
      </c>
      <c r="AQ11" s="8">
        <v>259.53</v>
      </c>
      <c r="AR11" s="4">
        <v>1</v>
      </c>
      <c r="AS11" s="8">
        <v>82.8</v>
      </c>
      <c r="AT11" s="7">
        <v>2</v>
      </c>
      <c r="AU11" s="7">
        <v>2.1344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1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</v>
      </c>
      <c r="BK11" s="8">
        <v>259.53</v>
      </c>
      <c r="BL11" s="2" t="s">
        <v>261</v>
      </c>
      <c r="BM11" s="7">
        <v>1</v>
      </c>
      <c r="BN11" s="7">
        <v>1</v>
      </c>
      <c r="BO11" s="4">
        <v>1</v>
      </c>
      <c r="BP11" s="8">
        <v>86.34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214</v>
      </c>
      <c r="BX11" s="2" t="s">
        <v>262</v>
      </c>
      <c r="BY11" s="2" t="s">
        <v>161</v>
      </c>
      <c r="BZ11" s="2" t="s">
        <v>161</v>
      </c>
      <c r="CA11" s="2" t="s">
        <v>149</v>
      </c>
      <c r="CB11" s="4"/>
      <c r="CC11" s="8"/>
      <c r="CD11" s="4"/>
      <c r="CE11" s="8"/>
      <c r="CF11" s="7"/>
      <c r="CG11" s="7"/>
      <c r="CH11" s="2" t="s">
        <v>216</v>
      </c>
      <c r="CI11" s="2" t="s">
        <v>176</v>
      </c>
      <c r="CJ11" s="2" t="s">
        <v>149</v>
      </c>
      <c r="CK11" s="2" t="s">
        <v>217</v>
      </c>
      <c r="CL11" s="2" t="s">
        <v>161</v>
      </c>
      <c r="CM11" s="2" t="s">
        <v>161</v>
      </c>
      <c r="CN11" s="2" t="s">
        <v>149</v>
      </c>
      <c r="CO11" s="4">
        <v>1</v>
      </c>
      <c r="CP11" s="8">
        <v>91.79</v>
      </c>
      <c r="CQ11" s="4">
        <v>1</v>
      </c>
      <c r="CR11" s="8">
        <v>82.8</v>
      </c>
      <c r="CS11" s="7"/>
      <c r="CT11" s="7">
        <v>0.1086</v>
      </c>
      <c r="CU11" s="2" t="s">
        <v>158</v>
      </c>
      <c r="CV11" s="2" t="s">
        <v>146</v>
      </c>
      <c r="CW11" s="2" t="s">
        <v>214</v>
      </c>
      <c r="CX11" s="2" t="s">
        <v>263</v>
      </c>
      <c r="CY11" s="2" t="s">
        <v>161</v>
      </c>
      <c r="CZ11" s="2" t="s">
        <v>161</v>
      </c>
      <c r="DA11" s="2" t="s">
        <v>149</v>
      </c>
      <c r="DB11" s="4">
        <v>1</v>
      </c>
      <c r="DC11" s="8">
        <v>81.4</v>
      </c>
      <c r="DD11" s="4"/>
      <c r="DE11" s="8"/>
      <c r="DF11" s="7"/>
      <c r="DG11" s="7"/>
      <c r="DH11" s="2" t="s">
        <v>158</v>
      </c>
      <c r="DI11" s="2" t="s">
        <v>146</v>
      </c>
      <c r="DJ11" s="2" t="s">
        <v>214</v>
      </c>
      <c r="DK11" s="2" t="s">
        <v>264</v>
      </c>
      <c r="DL11" s="2" t="s">
        <v>161</v>
      </c>
      <c r="DM11" s="2" t="s">
        <v>161</v>
      </c>
      <c r="DN11" s="2" t="s">
        <v>149</v>
      </c>
      <c r="DO11" s="4"/>
      <c r="DP11" s="8"/>
      <c r="DQ11" s="4"/>
      <c r="DR11" s="8"/>
      <c r="DS11" s="7"/>
      <c r="DT11" s="7"/>
      <c r="DU11" s="2" t="s">
        <v>158</v>
      </c>
      <c r="DV11" s="2" t="s">
        <v>146</v>
      </c>
      <c r="DW11" s="2" t="s">
        <v>166</v>
      </c>
      <c r="DX11" s="2" t="s">
        <v>167</v>
      </c>
      <c r="DY11" s="2" t="s">
        <v>161</v>
      </c>
      <c r="DZ11" s="2" t="s">
        <v>161</v>
      </c>
      <c r="EA11" s="2" t="s">
        <v>149</v>
      </c>
      <c r="EB11" s="4"/>
      <c r="EC11" s="8"/>
      <c r="ED11" s="4"/>
      <c r="EE11" s="8"/>
      <c r="EF11" s="7"/>
      <c r="EG11" s="7"/>
      <c r="EH11" s="2" t="s">
        <v>158</v>
      </c>
      <c r="EI11" s="2" t="s">
        <v>146</v>
      </c>
      <c r="EJ11" s="2" t="s">
        <v>197</v>
      </c>
      <c r="EK11" s="2" t="s">
        <v>265</v>
      </c>
      <c r="EL11" s="2" t="s">
        <v>161</v>
      </c>
      <c r="EM11" s="2" t="s">
        <v>161</v>
      </c>
      <c r="EN11" s="2" t="s">
        <v>149</v>
      </c>
      <c r="EO11" s="4"/>
      <c r="EP11" s="8"/>
      <c r="EQ11" s="4"/>
      <c r="ER11" s="8"/>
      <c r="ES11" s="7"/>
      <c r="ET11" s="7"/>
      <c r="EU11" s="2" t="s">
        <v>158</v>
      </c>
      <c r="EV11" s="2" t="s">
        <v>146</v>
      </c>
      <c r="EW11" s="2" t="s">
        <v>170</v>
      </c>
      <c r="EX11" s="2" t="s">
        <v>266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158</v>
      </c>
      <c r="FI11" s="2" t="s">
        <v>146</v>
      </c>
      <c r="FJ11" s="2" t="s">
        <v>222</v>
      </c>
      <c r="FK11" s="2" t="s">
        <v>267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158</v>
      </c>
      <c r="FV11" s="2" t="s">
        <v>185</v>
      </c>
      <c r="FW11" s="2" t="s">
        <v>149</v>
      </c>
      <c r="FX11" s="2" t="s">
        <v>149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158</v>
      </c>
      <c r="GI11" s="2" t="s">
        <v>176</v>
      </c>
      <c r="GJ11" s="2" t="s">
        <v>224</v>
      </c>
      <c r="GK11" s="2" t="s">
        <v>268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179</v>
      </c>
      <c r="GV11" s="2" t="s">
        <v>146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158</v>
      </c>
      <c r="HI11" s="2" t="s">
        <v>146</v>
      </c>
      <c r="HJ11" s="2" t="s">
        <v>253</v>
      </c>
      <c r="HK11" s="2" t="s">
        <v>269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149</v>
      </c>
      <c r="HV11" s="2" t="s">
        <v>149</v>
      </c>
      <c r="HW11" s="2" t="s">
        <v>149</v>
      </c>
      <c r="HX11" s="2" t="s">
        <v>149</v>
      </c>
      <c r="HY11" s="2" t="s">
        <v>149</v>
      </c>
      <c r="HZ11" s="2" t="s">
        <v>149</v>
      </c>
      <c r="IA11" s="2" t="s">
        <v>149</v>
      </c>
      <c r="IB11" s="4"/>
      <c r="IC11" s="8"/>
      <c r="ID11" s="4"/>
      <c r="IE11" s="8"/>
      <c r="IF11" s="7"/>
      <c r="IG11" s="7"/>
      <c r="IH11" s="2" t="s">
        <v>158</v>
      </c>
      <c r="II11" s="2" t="s">
        <v>176</v>
      </c>
      <c r="IJ11" s="2" t="s">
        <v>149</v>
      </c>
      <c r="IK11" s="2" t="s">
        <v>255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149</v>
      </c>
      <c r="IV11" s="2" t="s">
        <v>149</v>
      </c>
      <c r="IW11" s="2" t="s">
        <v>149</v>
      </c>
      <c r="IX11" s="2" t="s">
        <v>149</v>
      </c>
      <c r="IY11" s="2" t="s">
        <v>149</v>
      </c>
      <c r="IZ11" s="2" t="s">
        <v>149</v>
      </c>
      <c r="JA11" s="2" t="s">
        <v>149</v>
      </c>
      <c r="JB11" s="4"/>
      <c r="JC11" s="8"/>
      <c r="JD11" s="4"/>
      <c r="JE11" s="8"/>
      <c r="JF11" s="7"/>
      <c r="JG11" s="7"/>
      <c r="JH11" s="2" t="s">
        <v>158</v>
      </c>
      <c r="JI11" s="2" t="s">
        <v>146</v>
      </c>
      <c r="JJ11" s="2" t="s">
        <v>256</v>
      </c>
      <c r="JK11" s="2" t="s">
        <v>270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180</v>
      </c>
      <c r="JV11" s="2" t="s">
        <v>146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158</v>
      </c>
      <c r="KI11" s="2" t="s">
        <v>146</v>
      </c>
      <c r="KJ11" s="2" t="s">
        <v>149</v>
      </c>
      <c r="KK11" s="2" t="s">
        <v>236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158</v>
      </c>
      <c r="KV11" s="2" t="s">
        <v>185</v>
      </c>
      <c r="KW11" s="2" t="s">
        <v>271</v>
      </c>
      <c r="KX11" s="2" t="s">
        <v>272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180</v>
      </c>
      <c r="LI11" s="2" t="s">
        <v>185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184</v>
      </c>
      <c r="LV11" s="2" t="s">
        <v>146</v>
      </c>
      <c r="LW11" s="2" t="s">
        <v>149</v>
      </c>
      <c r="LX11" s="2" t="s">
        <v>149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149</v>
      </c>
      <c r="MI11" s="2" t="s">
        <v>149</v>
      </c>
      <c r="MJ11" s="2" t="s">
        <v>149</v>
      </c>
      <c r="MK11" s="2" t="s">
        <v>149</v>
      </c>
      <c r="ML11" s="2" t="s">
        <v>149</v>
      </c>
      <c r="MM11" s="2" t="s">
        <v>149</v>
      </c>
      <c r="MN11" s="2" t="s">
        <v>149</v>
      </c>
      <c r="MO11" s="4"/>
      <c r="MP11" s="8"/>
      <c r="MQ11" s="4"/>
      <c r="MR11" s="8"/>
      <c r="MS11" s="7"/>
      <c r="MT11" s="7"/>
      <c r="MU11" s="2" t="s">
        <v>184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158</v>
      </c>
      <c r="NI11" s="2" t="s">
        <v>176</v>
      </c>
      <c r="NJ11" s="2" t="s">
        <v>227</v>
      </c>
      <c r="NK11" s="2" t="s">
        <v>273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180</v>
      </c>
      <c r="NV11" s="2" t="s">
        <v>176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190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>
        <v>26</v>
      </c>
      <c r="OP11" s="4">
        <v>14</v>
      </c>
      <c r="OQ11" s="4"/>
      <c r="OR11" s="4">
        <v>72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</row>
    <row r="12">
      <c r="A12" s="2" t="s">
        <v>274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275</v>
      </c>
      <c r="G12" s="2" t="s">
        <v>149</v>
      </c>
      <c r="H12" s="2" t="s">
        <v>149</v>
      </c>
      <c r="I12" s="2" t="s">
        <v>276</v>
      </c>
      <c r="J12" s="2" t="s">
        <v>277</v>
      </c>
      <c r="K12" s="2" t="s">
        <v>278</v>
      </c>
      <c r="L12" s="3">
        <v>75.2</v>
      </c>
      <c r="M12" s="3">
        <v>78.96</v>
      </c>
      <c r="N12" s="3">
        <v>159.99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279</v>
      </c>
      <c r="T12" s="2" t="s">
        <v>149</v>
      </c>
      <c r="U12" s="2" t="s">
        <v>152</v>
      </c>
      <c r="V12" s="2" t="s">
        <v>153</v>
      </c>
      <c r="W12" s="2" t="s">
        <v>154</v>
      </c>
      <c r="X12" s="2" t="s">
        <v>149</v>
      </c>
      <c r="Y12" s="2" t="s">
        <v>280</v>
      </c>
      <c r="Z12" s="4">
        <v>165</v>
      </c>
      <c r="AA12" s="4">
        <f>=ROUNDDOWN(47.1428571428571,0)</f>
      </c>
      <c r="AB12" s="5">
        <v>3.5</v>
      </c>
      <c r="AC12" s="2" t="s">
        <v>149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3</v>
      </c>
      <c r="AQ12" s="8">
        <v>234.14</v>
      </c>
      <c r="AR12" s="4">
        <v>5</v>
      </c>
      <c r="AS12" s="8">
        <v>409.69</v>
      </c>
      <c r="AT12" s="7">
        <v>-0.4</v>
      </c>
      <c r="AU12" s="7">
        <v>-0.4285</v>
      </c>
      <c r="AV12" s="4">
        <v>6</v>
      </c>
      <c r="AW12" s="8">
        <v>567.98</v>
      </c>
      <c r="AX12" s="4">
        <v>9</v>
      </c>
      <c r="AY12" s="8">
        <v>807.79</v>
      </c>
      <c r="AZ12" s="7">
        <v>-0.3333</v>
      </c>
      <c r="BA12" s="7">
        <v>-0.2969</v>
      </c>
      <c r="BB12" s="7">
        <v>0.4122</v>
      </c>
      <c r="BC12" s="4">
        <v>6</v>
      </c>
      <c r="BD12" s="8">
        <v>567.98</v>
      </c>
      <c r="BE12" s="4">
        <v>9</v>
      </c>
      <c r="BF12" s="8">
        <v>807.79</v>
      </c>
      <c r="BG12" s="7">
        <v>-0.3333</v>
      </c>
      <c r="BH12" s="7">
        <v>-0.2969</v>
      </c>
      <c r="BI12" s="7">
        <v>1</v>
      </c>
      <c r="BJ12" s="4">
        <v>3</v>
      </c>
      <c r="BK12" s="8">
        <v>234.14</v>
      </c>
      <c r="BL12" s="2" t="s">
        <v>281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282</v>
      </c>
      <c r="BX12" s="2" t="s">
        <v>283</v>
      </c>
      <c r="BY12" s="2" t="s">
        <v>161</v>
      </c>
      <c r="BZ12" s="2" t="s">
        <v>161</v>
      </c>
      <c r="CA12" s="2" t="s">
        <v>149</v>
      </c>
      <c r="CB12" s="4">
        <v>1</v>
      </c>
      <c r="CC12" s="8">
        <v>83.06</v>
      </c>
      <c r="CD12" s="4">
        <v>4</v>
      </c>
      <c r="CE12" s="8">
        <v>332.24</v>
      </c>
      <c r="CF12" s="7">
        <v>-0.75</v>
      </c>
      <c r="CG12" s="7">
        <v>-0.75</v>
      </c>
      <c r="CH12" s="2" t="s">
        <v>158</v>
      </c>
      <c r="CI12" s="2" t="s">
        <v>146</v>
      </c>
      <c r="CJ12" s="2" t="s">
        <v>149</v>
      </c>
      <c r="CK12" s="2" t="s">
        <v>284</v>
      </c>
      <c r="CL12" s="2" t="s">
        <v>161</v>
      </c>
      <c r="CM12" s="2" t="s">
        <v>161</v>
      </c>
      <c r="CN12" s="2" t="s">
        <v>149</v>
      </c>
      <c r="CO12" s="4">
        <v>1</v>
      </c>
      <c r="CP12" s="8">
        <v>72</v>
      </c>
      <c r="CQ12" s="4"/>
      <c r="CR12" s="8"/>
      <c r="CS12" s="7"/>
      <c r="CT12" s="7"/>
      <c r="CU12" s="2" t="s">
        <v>158</v>
      </c>
      <c r="CV12" s="2" t="s">
        <v>146</v>
      </c>
      <c r="CW12" s="2" t="s">
        <v>285</v>
      </c>
      <c r="CX12" s="2" t="s">
        <v>286</v>
      </c>
      <c r="CY12" s="2" t="s">
        <v>161</v>
      </c>
      <c r="CZ12" s="2" t="s">
        <v>161</v>
      </c>
      <c r="DA12" s="2" t="s">
        <v>149</v>
      </c>
      <c r="DB12" s="4"/>
      <c r="DC12" s="8"/>
      <c r="DD12" s="4">
        <v>1</v>
      </c>
      <c r="DE12" s="8">
        <v>77.45</v>
      </c>
      <c r="DF12" s="7">
        <v>-1</v>
      </c>
      <c r="DG12" s="7">
        <v>-1</v>
      </c>
      <c r="DH12" s="2" t="s">
        <v>158</v>
      </c>
      <c r="DI12" s="2" t="s">
        <v>146</v>
      </c>
      <c r="DJ12" s="2" t="s">
        <v>285</v>
      </c>
      <c r="DK12" s="2" t="s">
        <v>287</v>
      </c>
      <c r="DL12" s="2" t="s">
        <v>161</v>
      </c>
      <c r="DM12" s="2" t="s">
        <v>161</v>
      </c>
      <c r="DN12" s="2" t="s">
        <v>149</v>
      </c>
      <c r="DO12" s="4">
        <v>1</v>
      </c>
      <c r="DP12" s="8">
        <v>79.08</v>
      </c>
      <c r="DQ12" s="4"/>
      <c r="DR12" s="8"/>
      <c r="DS12" s="7"/>
      <c r="DT12" s="7"/>
      <c r="DU12" s="2" t="s">
        <v>158</v>
      </c>
      <c r="DV12" s="2" t="s">
        <v>146</v>
      </c>
      <c r="DW12" s="2" t="s">
        <v>288</v>
      </c>
      <c r="DX12" s="2" t="s">
        <v>289</v>
      </c>
      <c r="DY12" s="2" t="s">
        <v>161</v>
      </c>
      <c r="DZ12" s="2" t="s">
        <v>161</v>
      </c>
      <c r="EA12" s="2" t="s">
        <v>149</v>
      </c>
      <c r="EB12" s="4"/>
      <c r="EC12" s="8"/>
      <c r="ED12" s="4"/>
      <c r="EE12" s="8"/>
      <c r="EF12" s="7"/>
      <c r="EG12" s="7"/>
      <c r="EH12" s="2" t="s">
        <v>158</v>
      </c>
      <c r="EI12" s="2" t="s">
        <v>146</v>
      </c>
      <c r="EJ12" s="2" t="s">
        <v>285</v>
      </c>
      <c r="EK12" s="2" t="s">
        <v>290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179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158</v>
      </c>
      <c r="FI12" s="2" t="s">
        <v>176</v>
      </c>
      <c r="FJ12" s="2" t="s">
        <v>291</v>
      </c>
      <c r="FK12" s="2" t="s">
        <v>292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174</v>
      </c>
      <c r="FV12" s="2" t="s">
        <v>146</v>
      </c>
      <c r="FW12" s="2" t="s">
        <v>293</v>
      </c>
      <c r="FX12" s="2" t="s">
        <v>294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158</v>
      </c>
      <c r="GI12" s="2" t="s">
        <v>176</v>
      </c>
      <c r="GJ12" s="2" t="s">
        <v>224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295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180</v>
      </c>
      <c r="HI12" s="2" t="s">
        <v>146</v>
      </c>
      <c r="HJ12" s="2" t="s">
        <v>296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149</v>
      </c>
      <c r="HV12" s="2" t="s">
        <v>149</v>
      </c>
      <c r="HW12" s="2" t="s">
        <v>149</v>
      </c>
      <c r="HX12" s="2" t="s">
        <v>149</v>
      </c>
      <c r="HY12" s="2" t="s">
        <v>149</v>
      </c>
      <c r="HZ12" s="2" t="s">
        <v>149</v>
      </c>
      <c r="IA12" s="2" t="s">
        <v>149</v>
      </c>
      <c r="IB12" s="4"/>
      <c r="IC12" s="8"/>
      <c r="ID12" s="4"/>
      <c r="IE12" s="8"/>
      <c r="IF12" s="7"/>
      <c r="IG12" s="7"/>
      <c r="IH12" s="2" t="s">
        <v>297</v>
      </c>
      <c r="II12" s="2" t="s">
        <v>176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158</v>
      </c>
      <c r="JI12" s="2" t="s">
        <v>146</v>
      </c>
      <c r="JJ12" s="2" t="s">
        <v>285</v>
      </c>
      <c r="JK12" s="2" t="s">
        <v>298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180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184</v>
      </c>
      <c r="KI12" s="2" t="s">
        <v>146</v>
      </c>
      <c r="KJ12" s="2" t="s">
        <v>149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158</v>
      </c>
      <c r="KV12" s="2" t="s">
        <v>176</v>
      </c>
      <c r="KW12" s="2" t="s">
        <v>299</v>
      </c>
      <c r="KX12" s="2" t="s">
        <v>300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180</v>
      </c>
      <c r="LI12" s="2" t="s">
        <v>185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184</v>
      </c>
      <c r="LV12" s="2" t="s">
        <v>146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184</v>
      </c>
      <c r="MV12" s="2" t="s">
        <v>146</v>
      </c>
      <c r="MW12" s="2" t="s">
        <v>149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158</v>
      </c>
      <c r="NI12" s="2" t="s">
        <v>176</v>
      </c>
      <c r="NJ12" s="2" t="s">
        <v>301</v>
      </c>
      <c r="NK12" s="2" t="s">
        <v>302</v>
      </c>
      <c r="NL12" s="2" t="s">
        <v>161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180</v>
      </c>
      <c r="NV12" s="2" t="s">
        <v>176</v>
      </c>
      <c r="NW12" s="2" t="s">
        <v>149</v>
      </c>
      <c r="NX12" s="2" t="s">
        <v>149</v>
      </c>
      <c r="NY12" s="2" t="s">
        <v>161</v>
      </c>
      <c r="NZ12" s="2" t="s">
        <v>161</v>
      </c>
      <c r="OA12" s="2" t="s">
        <v>149</v>
      </c>
      <c r="OB12" s="4"/>
      <c r="OC12" s="8"/>
      <c r="OD12" s="4"/>
      <c r="OE12" s="8"/>
      <c r="OF12" s="7"/>
      <c r="OG12" s="7"/>
      <c r="OH12" s="2" t="s">
        <v>190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>
        <v>165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</row>
    <row r="13">
      <c r="A13" s="2" t="s">
        <v>303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275</v>
      </c>
      <c r="G13" s="2" t="s">
        <v>149</v>
      </c>
      <c r="H13" s="2" t="s">
        <v>149</v>
      </c>
      <c r="I13" s="2" t="s">
        <v>276</v>
      </c>
      <c r="J13" s="2" t="s">
        <v>192</v>
      </c>
      <c r="K13" s="2" t="s">
        <v>278</v>
      </c>
      <c r="L13" s="3">
        <v>84.6</v>
      </c>
      <c r="M13" s="3">
        <v>88.83</v>
      </c>
      <c r="N13" s="3">
        <v>179.99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279</v>
      </c>
      <c r="T13" s="2" t="s">
        <v>149</v>
      </c>
      <c r="U13" s="2" t="s">
        <v>152</v>
      </c>
      <c r="V13" s="2" t="s">
        <v>153</v>
      </c>
      <c r="W13" s="2" t="s">
        <v>154</v>
      </c>
      <c r="X13" s="2" t="s">
        <v>149</v>
      </c>
      <c r="Y13" s="2" t="s">
        <v>304</v>
      </c>
      <c r="Z13" s="4">
        <v>118</v>
      </c>
      <c r="AA13" s="4">
        <f>=ROUNDDOWN(38.0645161290323,0)</f>
      </c>
      <c r="AB13" s="5">
        <v>3.1</v>
      </c>
      <c r="AC13" s="2" t="s">
        <v>149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3</v>
      </c>
      <c r="AQ13" s="8">
        <v>333.84</v>
      </c>
      <c r="AR13" s="4">
        <v>4</v>
      </c>
      <c r="AS13" s="8">
        <v>398.1</v>
      </c>
      <c r="AT13" s="7">
        <v>-0.25</v>
      </c>
      <c r="AU13" s="7">
        <v>-0.1614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0.5878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3</v>
      </c>
      <c r="BK13" s="8">
        <v>333.84</v>
      </c>
      <c r="BL13" s="2" t="s">
        <v>305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158</v>
      </c>
      <c r="BV13" s="2" t="s">
        <v>146</v>
      </c>
      <c r="BW13" s="2" t="s">
        <v>282</v>
      </c>
      <c r="BX13" s="2" t="s">
        <v>306</v>
      </c>
      <c r="BY13" s="2" t="s">
        <v>161</v>
      </c>
      <c r="BZ13" s="2" t="s">
        <v>161</v>
      </c>
      <c r="CA13" s="2" t="s">
        <v>149</v>
      </c>
      <c r="CB13" s="4">
        <v>3</v>
      </c>
      <c r="CC13" s="8">
        <v>333.84</v>
      </c>
      <c r="CD13" s="4">
        <v>2</v>
      </c>
      <c r="CE13" s="8">
        <v>222.56</v>
      </c>
      <c r="CF13" s="7">
        <v>0.5</v>
      </c>
      <c r="CG13" s="7">
        <v>0.5</v>
      </c>
      <c r="CH13" s="2" t="s">
        <v>158</v>
      </c>
      <c r="CI13" s="2" t="s">
        <v>146</v>
      </c>
      <c r="CJ13" s="2" t="s">
        <v>149</v>
      </c>
      <c r="CK13" s="2" t="s">
        <v>307</v>
      </c>
      <c r="CL13" s="2" t="s">
        <v>161</v>
      </c>
      <c r="CM13" s="2" t="s">
        <v>161</v>
      </c>
      <c r="CN13" s="2" t="s">
        <v>149</v>
      </c>
      <c r="CO13" s="4"/>
      <c r="CP13" s="8"/>
      <c r="CQ13" s="4"/>
      <c r="CR13" s="8"/>
      <c r="CS13" s="7"/>
      <c r="CT13" s="7"/>
      <c r="CU13" s="2" t="s">
        <v>158</v>
      </c>
      <c r="CV13" s="2" t="s">
        <v>146</v>
      </c>
      <c r="CW13" s="2" t="s">
        <v>285</v>
      </c>
      <c r="CX13" s="2" t="s">
        <v>286</v>
      </c>
      <c r="CY13" s="2" t="s">
        <v>161</v>
      </c>
      <c r="CZ13" s="2" t="s">
        <v>161</v>
      </c>
      <c r="DA13" s="2" t="s">
        <v>149</v>
      </c>
      <c r="DB13" s="4"/>
      <c r="DC13" s="8"/>
      <c r="DD13" s="4">
        <v>2</v>
      </c>
      <c r="DE13" s="8">
        <v>175.54</v>
      </c>
      <c r="DF13" s="7">
        <v>-1</v>
      </c>
      <c r="DG13" s="7">
        <v>-1</v>
      </c>
      <c r="DH13" s="2" t="s">
        <v>158</v>
      </c>
      <c r="DI13" s="2" t="s">
        <v>146</v>
      </c>
      <c r="DJ13" s="2" t="s">
        <v>285</v>
      </c>
      <c r="DK13" s="2" t="s">
        <v>308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158</v>
      </c>
      <c r="DV13" s="2" t="s">
        <v>146</v>
      </c>
      <c r="DW13" s="2" t="s">
        <v>288</v>
      </c>
      <c r="DX13" s="2" t="s">
        <v>309</v>
      </c>
      <c r="DY13" s="2" t="s">
        <v>161</v>
      </c>
      <c r="DZ13" s="2" t="s">
        <v>161</v>
      </c>
      <c r="EA13" s="2" t="s">
        <v>149</v>
      </c>
      <c r="EB13" s="4"/>
      <c r="EC13" s="8"/>
      <c r="ED13" s="4"/>
      <c r="EE13" s="8"/>
      <c r="EF13" s="7"/>
      <c r="EG13" s="7"/>
      <c r="EH13" s="2" t="s">
        <v>158</v>
      </c>
      <c r="EI13" s="2" t="s">
        <v>146</v>
      </c>
      <c r="EJ13" s="2" t="s">
        <v>285</v>
      </c>
      <c r="EK13" s="2" t="s">
        <v>310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179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158</v>
      </c>
      <c r="FI13" s="2" t="s">
        <v>176</v>
      </c>
      <c r="FJ13" s="2" t="s">
        <v>291</v>
      </c>
      <c r="FK13" s="2" t="s">
        <v>311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174</v>
      </c>
      <c r="FV13" s="2" t="s">
        <v>146</v>
      </c>
      <c r="FW13" s="2" t="s">
        <v>293</v>
      </c>
      <c r="FX13" s="2" t="s">
        <v>312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158</v>
      </c>
      <c r="GI13" s="2" t="s">
        <v>176</v>
      </c>
      <c r="GJ13" s="2" t="s">
        <v>224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295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180</v>
      </c>
      <c r="HI13" s="2" t="s">
        <v>146</v>
      </c>
      <c r="HJ13" s="2" t="s">
        <v>296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149</v>
      </c>
      <c r="HV13" s="2" t="s">
        <v>149</v>
      </c>
      <c r="HW13" s="2" t="s">
        <v>149</v>
      </c>
      <c r="HX13" s="2" t="s">
        <v>149</v>
      </c>
      <c r="HY13" s="2" t="s">
        <v>149</v>
      </c>
      <c r="HZ13" s="2" t="s">
        <v>149</v>
      </c>
      <c r="IA13" s="2" t="s">
        <v>149</v>
      </c>
      <c r="IB13" s="4"/>
      <c r="IC13" s="8"/>
      <c r="ID13" s="4"/>
      <c r="IE13" s="8"/>
      <c r="IF13" s="7"/>
      <c r="IG13" s="7"/>
      <c r="IH13" s="2" t="s">
        <v>297</v>
      </c>
      <c r="II13" s="2" t="s">
        <v>176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158</v>
      </c>
      <c r="JI13" s="2" t="s">
        <v>146</v>
      </c>
      <c r="JJ13" s="2" t="s">
        <v>285</v>
      </c>
      <c r="JK13" s="2" t="s">
        <v>313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180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184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158</v>
      </c>
      <c r="KV13" s="2" t="s">
        <v>176</v>
      </c>
      <c r="KW13" s="2" t="s">
        <v>299</v>
      </c>
      <c r="KX13" s="2" t="s">
        <v>314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180</v>
      </c>
      <c r="LI13" s="2" t="s">
        <v>185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184</v>
      </c>
      <c r="LV13" s="2" t="s">
        <v>146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184</v>
      </c>
      <c r="MV13" s="2" t="s">
        <v>146</v>
      </c>
      <c r="MW13" s="2" t="s">
        <v>149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158</v>
      </c>
      <c r="NI13" s="2" t="s">
        <v>176</v>
      </c>
      <c r="NJ13" s="2" t="s">
        <v>301</v>
      </c>
      <c r="NK13" s="2" t="s">
        <v>315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180</v>
      </c>
      <c r="NV13" s="2" t="s">
        <v>176</v>
      </c>
      <c r="NW13" s="2" t="s">
        <v>149</v>
      </c>
      <c r="NX13" s="2" t="s">
        <v>149</v>
      </c>
      <c r="NY13" s="2" t="s">
        <v>161</v>
      </c>
      <c r="NZ13" s="2" t="s">
        <v>161</v>
      </c>
      <c r="OA13" s="2" t="s">
        <v>149</v>
      </c>
      <c r="OB13" s="4"/>
      <c r="OC13" s="8"/>
      <c r="OD13" s="4"/>
      <c r="OE13" s="8"/>
      <c r="OF13" s="7"/>
      <c r="OG13" s="7"/>
      <c r="OH13" s="2" t="s">
        <v>190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>
        <v>118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</row>
    <row r="14">
      <c r="A14" s="2" t="s">
        <v>316</v>
      </c>
      <c r="B14" s="2" t="s">
        <v>138</v>
      </c>
      <c r="C14" s="2" t="s">
        <v>139</v>
      </c>
      <c r="D14" s="2" t="s">
        <v>140</v>
      </c>
      <c r="E14" s="2" t="s">
        <v>317</v>
      </c>
      <c r="F14" s="2" t="s">
        <v>318</v>
      </c>
      <c r="G14" s="2" t="s">
        <v>318</v>
      </c>
      <c r="H14" s="2" t="s">
        <v>318</v>
      </c>
      <c r="I14" s="2" t="s">
        <v>319</v>
      </c>
      <c r="J14" s="2" t="s">
        <v>144</v>
      </c>
      <c r="K14" s="2" t="s">
        <v>320</v>
      </c>
      <c r="L14" s="3">
        <v>39.13</v>
      </c>
      <c r="M14" s="3">
        <v>41.09</v>
      </c>
      <c r="N14" s="3">
        <v>89.99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321</v>
      </c>
      <c r="T14" s="2" t="s">
        <v>322</v>
      </c>
      <c r="U14" s="2" t="s">
        <v>152</v>
      </c>
      <c r="V14" s="2" t="s">
        <v>323</v>
      </c>
      <c r="W14" s="2" t="s">
        <v>154</v>
      </c>
      <c r="X14" s="2" t="s">
        <v>149</v>
      </c>
      <c r="Y14" s="2" t="s">
        <v>324</v>
      </c>
      <c r="Z14" s="4">
        <v>83</v>
      </c>
      <c r="AA14" s="4">
        <f>=ROUNDDOWN(16.9387755102041,0)</f>
      </c>
      <c r="AB14" s="5">
        <v>4.9</v>
      </c>
      <c r="AC14" s="2" t="s">
        <v>149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3</v>
      </c>
      <c r="AQ14" s="8">
        <v>136.6</v>
      </c>
      <c r="AR14" s="4">
        <v>1</v>
      </c>
      <c r="AS14" s="8">
        <v>41.76</v>
      </c>
      <c r="AT14" s="7">
        <v>2</v>
      </c>
      <c r="AU14" s="7">
        <v>2.2711</v>
      </c>
      <c r="AV14" s="4">
        <v>5</v>
      </c>
      <c r="AW14" s="8">
        <v>251.72</v>
      </c>
      <c r="AX14" s="4">
        <v>6</v>
      </c>
      <c r="AY14" s="8">
        <v>306.46</v>
      </c>
      <c r="AZ14" s="7">
        <v>-0.1667</v>
      </c>
      <c r="BA14" s="7">
        <v>-0.1786</v>
      </c>
      <c r="BB14" s="7">
        <v>0.5427</v>
      </c>
      <c r="BC14" s="4">
        <v>5</v>
      </c>
      <c r="BD14" s="8">
        <v>251.72</v>
      </c>
      <c r="BE14" s="4">
        <v>6</v>
      </c>
      <c r="BF14" s="8">
        <v>306.46</v>
      </c>
      <c r="BG14" s="7">
        <v>-0.1667</v>
      </c>
      <c r="BH14" s="7">
        <v>-0.1786</v>
      </c>
      <c r="BI14" s="7">
        <v>1</v>
      </c>
      <c r="BJ14" s="4">
        <v>3</v>
      </c>
      <c r="BK14" s="8">
        <v>136.6</v>
      </c>
      <c r="BL14" s="2" t="s">
        <v>325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158</v>
      </c>
      <c r="BV14" s="2" t="s">
        <v>146</v>
      </c>
      <c r="BW14" s="2" t="s">
        <v>326</v>
      </c>
      <c r="BX14" s="2" t="s">
        <v>327</v>
      </c>
      <c r="BY14" s="2" t="s">
        <v>161</v>
      </c>
      <c r="BZ14" s="2" t="s">
        <v>161</v>
      </c>
      <c r="CA14" s="2" t="s">
        <v>149</v>
      </c>
      <c r="CB14" s="4">
        <v>1</v>
      </c>
      <c r="CC14" s="8">
        <v>43.88</v>
      </c>
      <c r="CD14" s="4"/>
      <c r="CE14" s="8"/>
      <c r="CF14" s="7"/>
      <c r="CG14" s="7"/>
      <c r="CH14" s="2" t="s">
        <v>158</v>
      </c>
      <c r="CI14" s="2" t="s">
        <v>146</v>
      </c>
      <c r="CJ14" s="2" t="s">
        <v>149</v>
      </c>
      <c r="CK14" s="2" t="s">
        <v>149</v>
      </c>
      <c r="CL14" s="2" t="s">
        <v>161</v>
      </c>
      <c r="CM14" s="2" t="s">
        <v>161</v>
      </c>
      <c r="CN14" s="2" t="s">
        <v>149</v>
      </c>
      <c r="CO14" s="4">
        <v>2</v>
      </c>
      <c r="CP14" s="8">
        <v>92.72</v>
      </c>
      <c r="CQ14" s="4"/>
      <c r="CR14" s="8"/>
      <c r="CS14" s="7"/>
      <c r="CT14" s="7"/>
      <c r="CU14" s="2" t="s">
        <v>158</v>
      </c>
      <c r="CV14" s="2" t="s">
        <v>146</v>
      </c>
      <c r="CW14" s="2" t="s">
        <v>328</v>
      </c>
      <c r="CX14" s="2" t="s">
        <v>329</v>
      </c>
      <c r="CY14" s="2" t="s">
        <v>161</v>
      </c>
      <c r="CZ14" s="2" t="s">
        <v>161</v>
      </c>
      <c r="DA14" s="2" t="s">
        <v>149</v>
      </c>
      <c r="DB14" s="4"/>
      <c r="DC14" s="8"/>
      <c r="DD14" s="4">
        <v>1</v>
      </c>
      <c r="DE14" s="8">
        <v>41.76</v>
      </c>
      <c r="DF14" s="7">
        <v>-1</v>
      </c>
      <c r="DG14" s="7">
        <v>-1</v>
      </c>
      <c r="DH14" s="2" t="s">
        <v>158</v>
      </c>
      <c r="DI14" s="2" t="s">
        <v>146</v>
      </c>
      <c r="DJ14" s="2" t="s">
        <v>330</v>
      </c>
      <c r="DK14" s="2" t="s">
        <v>331</v>
      </c>
      <c r="DL14" s="2" t="s">
        <v>161</v>
      </c>
      <c r="DM14" s="2" t="s">
        <v>161</v>
      </c>
      <c r="DN14" s="2" t="s">
        <v>149</v>
      </c>
      <c r="DO14" s="4"/>
      <c r="DP14" s="8"/>
      <c r="DQ14" s="4"/>
      <c r="DR14" s="8"/>
      <c r="DS14" s="7"/>
      <c r="DT14" s="7"/>
      <c r="DU14" s="2" t="s">
        <v>158</v>
      </c>
      <c r="DV14" s="2" t="s">
        <v>146</v>
      </c>
      <c r="DW14" s="2" t="s">
        <v>332</v>
      </c>
      <c r="DX14" s="2" t="s">
        <v>333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158</v>
      </c>
      <c r="EI14" s="2" t="s">
        <v>146</v>
      </c>
      <c r="EJ14" s="2" t="s">
        <v>334</v>
      </c>
      <c r="EK14" s="2" t="s">
        <v>335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179</v>
      </c>
      <c r="EV14" s="2" t="s">
        <v>146</v>
      </c>
      <c r="EW14" s="2" t="s">
        <v>149</v>
      </c>
      <c r="EX14" s="2" t="s">
        <v>149</v>
      </c>
      <c r="EY14" s="2" t="s">
        <v>161</v>
      </c>
      <c r="EZ14" s="2" t="s">
        <v>161</v>
      </c>
      <c r="FA14" s="2" t="s">
        <v>149</v>
      </c>
      <c r="FB14" s="4"/>
      <c r="FC14" s="8"/>
      <c r="FD14" s="4"/>
      <c r="FE14" s="8"/>
      <c r="FF14" s="7"/>
      <c r="FG14" s="7"/>
      <c r="FH14" s="2" t="s">
        <v>158</v>
      </c>
      <c r="FI14" s="2" t="s">
        <v>146</v>
      </c>
      <c r="FJ14" s="2" t="s">
        <v>336</v>
      </c>
      <c r="FK14" s="2" t="s">
        <v>337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174</v>
      </c>
      <c r="FV14" s="2" t="s">
        <v>146</v>
      </c>
      <c r="FW14" s="2" t="s">
        <v>338</v>
      </c>
      <c r="FX14" s="2" t="s">
        <v>149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158</v>
      </c>
      <c r="GI14" s="2" t="s">
        <v>176</v>
      </c>
      <c r="GJ14" s="2" t="s">
        <v>339</v>
      </c>
      <c r="GK14" s="2" t="s">
        <v>149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179</v>
      </c>
      <c r="GV14" s="2" t="s">
        <v>146</v>
      </c>
      <c r="GW14" s="2" t="s">
        <v>149</v>
      </c>
      <c r="GX14" s="2" t="s">
        <v>149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180</v>
      </c>
      <c r="HI14" s="2" t="s">
        <v>146</v>
      </c>
      <c r="HJ14" s="2" t="s">
        <v>149</v>
      </c>
      <c r="HK14" s="2" t="s">
        <v>149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180</v>
      </c>
      <c r="HV14" s="2" t="s">
        <v>176</v>
      </c>
      <c r="HW14" s="2" t="s">
        <v>149</v>
      </c>
      <c r="HX14" s="2" t="s">
        <v>149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179</v>
      </c>
      <c r="II14" s="2" t="s">
        <v>176</v>
      </c>
      <c r="IJ14" s="2" t="s">
        <v>149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184</v>
      </c>
      <c r="IV14" s="2" t="s">
        <v>146</v>
      </c>
      <c r="IW14" s="2" t="s">
        <v>149</v>
      </c>
      <c r="IX14" s="2" t="s">
        <v>149</v>
      </c>
      <c r="IY14" s="2" t="s">
        <v>161</v>
      </c>
      <c r="IZ14" s="2" t="s">
        <v>161</v>
      </c>
      <c r="JA14" s="2" t="s">
        <v>149</v>
      </c>
      <c r="JB14" s="4"/>
      <c r="JC14" s="8"/>
      <c r="JD14" s="4"/>
      <c r="JE14" s="8"/>
      <c r="JF14" s="7"/>
      <c r="JG14" s="7"/>
      <c r="JH14" s="2" t="s">
        <v>158</v>
      </c>
      <c r="JI14" s="2" t="s">
        <v>146</v>
      </c>
      <c r="JJ14" s="2" t="s">
        <v>340</v>
      </c>
      <c r="JK14" s="2" t="s">
        <v>341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180</v>
      </c>
      <c r="JV14" s="2" t="s">
        <v>146</v>
      </c>
      <c r="JW14" s="2" t="s">
        <v>149</v>
      </c>
      <c r="JX14" s="2" t="s">
        <v>149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184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180</v>
      </c>
      <c r="KV14" s="2" t="s">
        <v>146</v>
      </c>
      <c r="KW14" s="2" t="s">
        <v>149</v>
      </c>
      <c r="KX14" s="2" t="s">
        <v>149</v>
      </c>
      <c r="KY14" s="2" t="s">
        <v>161</v>
      </c>
      <c r="KZ14" s="2" t="s">
        <v>161</v>
      </c>
      <c r="LA14" s="2" t="s">
        <v>149</v>
      </c>
      <c r="LB14" s="4"/>
      <c r="LC14" s="8"/>
      <c r="LD14" s="4"/>
      <c r="LE14" s="8"/>
      <c r="LF14" s="7"/>
      <c r="LG14" s="7"/>
      <c r="LH14" s="2" t="s">
        <v>180</v>
      </c>
      <c r="LI14" s="2" t="s">
        <v>185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184</v>
      </c>
      <c r="LV14" s="2" t="s">
        <v>146</v>
      </c>
      <c r="LW14" s="2" t="s">
        <v>149</v>
      </c>
      <c r="LX14" s="2" t="s">
        <v>149</v>
      </c>
      <c r="LY14" s="2" t="s">
        <v>161</v>
      </c>
      <c r="LZ14" s="2" t="s">
        <v>161</v>
      </c>
      <c r="MA14" s="2" t="s">
        <v>149</v>
      </c>
      <c r="MB14" s="4"/>
      <c r="MC14" s="8"/>
      <c r="MD14" s="4"/>
      <c r="ME14" s="8"/>
      <c r="MF14" s="7"/>
      <c r="MG14" s="7"/>
      <c r="MH14" s="2" t="s">
        <v>180</v>
      </c>
      <c r="MI14" s="2" t="s">
        <v>146</v>
      </c>
      <c r="MJ14" s="2" t="s">
        <v>149</v>
      </c>
      <c r="MK14" s="2" t="s">
        <v>149</v>
      </c>
      <c r="ML14" s="2" t="s">
        <v>161</v>
      </c>
      <c r="MM14" s="2" t="s">
        <v>161</v>
      </c>
      <c r="MN14" s="2" t="s">
        <v>149</v>
      </c>
      <c r="MO14" s="4"/>
      <c r="MP14" s="8"/>
      <c r="MQ14" s="4"/>
      <c r="MR14" s="8"/>
      <c r="MS14" s="7"/>
      <c r="MT14" s="7"/>
      <c r="MU14" s="2" t="s">
        <v>184</v>
      </c>
      <c r="MV14" s="2" t="s">
        <v>146</v>
      </c>
      <c r="MW14" s="2" t="s">
        <v>149</v>
      </c>
      <c r="MX14" s="2" t="s">
        <v>149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176</v>
      </c>
      <c r="NJ14" s="2" t="s">
        <v>342</v>
      </c>
      <c r="NK14" s="2" t="s">
        <v>343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180</v>
      </c>
      <c r="NV14" s="2" t="s">
        <v>176</v>
      </c>
      <c r="NW14" s="2" t="s">
        <v>149</v>
      </c>
      <c r="NX14" s="2" t="s">
        <v>149</v>
      </c>
      <c r="NY14" s="2" t="s">
        <v>161</v>
      </c>
      <c r="NZ14" s="2" t="s">
        <v>161</v>
      </c>
      <c r="OA14" s="2" t="s">
        <v>149</v>
      </c>
      <c r="OB14" s="4"/>
      <c r="OC14" s="8"/>
      <c r="OD14" s="4"/>
      <c r="OE14" s="8"/>
      <c r="OF14" s="7"/>
      <c r="OG14" s="7"/>
      <c r="OH14" s="2" t="s">
        <v>179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>
        <v>75</v>
      </c>
      <c r="OP14" s="4"/>
      <c r="OQ14" s="4"/>
      <c r="OR14" s="4">
        <v>8</v>
      </c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</row>
    <row r="15">
      <c r="A15" s="2" t="s">
        <v>344</v>
      </c>
      <c r="B15" s="2" t="s">
        <v>138</v>
      </c>
      <c r="C15" s="2" t="s">
        <v>139</v>
      </c>
      <c r="D15" s="2" t="s">
        <v>140</v>
      </c>
      <c r="E15" s="2" t="s">
        <v>317</v>
      </c>
      <c r="F15" s="2" t="s">
        <v>318</v>
      </c>
      <c r="G15" s="2" t="s">
        <v>318</v>
      </c>
      <c r="H15" s="2" t="s">
        <v>318</v>
      </c>
      <c r="I15" s="2" t="s">
        <v>319</v>
      </c>
      <c r="J15" s="2" t="s">
        <v>192</v>
      </c>
      <c r="K15" s="2" t="s">
        <v>320</v>
      </c>
      <c r="L15" s="3">
        <v>48.61</v>
      </c>
      <c r="M15" s="3">
        <v>51.04</v>
      </c>
      <c r="N15" s="3">
        <v>109.99</v>
      </c>
      <c r="O15" s="2" t="s">
        <v>146</v>
      </c>
      <c r="P15" s="2" t="s">
        <v>209</v>
      </c>
      <c r="Q15" s="2" t="s">
        <v>148</v>
      </c>
      <c r="R15" s="2" t="s">
        <v>149</v>
      </c>
      <c r="S15" s="2" t="s">
        <v>321</v>
      </c>
      <c r="T15" s="2" t="s">
        <v>322</v>
      </c>
      <c r="U15" s="2" t="s">
        <v>152</v>
      </c>
      <c r="V15" s="2" t="s">
        <v>323</v>
      </c>
      <c r="W15" s="2" t="s">
        <v>154</v>
      </c>
      <c r="X15" s="2" t="s">
        <v>149</v>
      </c>
      <c r="Y15" s="2" t="s">
        <v>324</v>
      </c>
      <c r="Z15" s="4">
        <v>121</v>
      </c>
      <c r="AA15" s="4">
        <f>=ROUNDDOWN(36.6666666666667,0)</f>
      </c>
      <c r="AB15" s="5">
        <v>3.3</v>
      </c>
      <c r="AC15" s="2" t="s">
        <v>149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2</v>
      </c>
      <c r="AQ15" s="8">
        <v>115.12</v>
      </c>
      <c r="AR15" s="4">
        <v>5</v>
      </c>
      <c r="AS15" s="8">
        <v>264.7</v>
      </c>
      <c r="AT15" s="7">
        <v>-0.6</v>
      </c>
      <c r="AU15" s="7">
        <v>-0.5651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0.4573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2</v>
      </c>
      <c r="BK15" s="8">
        <v>115.12</v>
      </c>
      <c r="BL15" s="2" t="s">
        <v>345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158</v>
      </c>
      <c r="BV15" s="2" t="s">
        <v>146</v>
      </c>
      <c r="BW15" s="2" t="s">
        <v>326</v>
      </c>
      <c r="BX15" s="2" t="s">
        <v>346</v>
      </c>
      <c r="BY15" s="2" t="s">
        <v>161</v>
      </c>
      <c r="BZ15" s="2" t="s">
        <v>161</v>
      </c>
      <c r="CA15" s="2" t="s">
        <v>149</v>
      </c>
      <c r="CB15" s="4"/>
      <c r="CC15" s="8"/>
      <c r="CD15" s="4"/>
      <c r="CE15" s="8"/>
      <c r="CF15" s="7"/>
      <c r="CG15" s="7"/>
      <c r="CH15" s="2" t="s">
        <v>158</v>
      </c>
      <c r="CI15" s="2" t="s">
        <v>146</v>
      </c>
      <c r="CJ15" s="2" t="s">
        <v>149</v>
      </c>
      <c r="CK15" s="2" t="s">
        <v>149</v>
      </c>
      <c r="CL15" s="2" t="s">
        <v>161</v>
      </c>
      <c r="CM15" s="2" t="s">
        <v>161</v>
      </c>
      <c r="CN15" s="2" t="s">
        <v>149</v>
      </c>
      <c r="CO15" s="4">
        <v>2</v>
      </c>
      <c r="CP15" s="8">
        <v>115.12</v>
      </c>
      <c r="CQ15" s="4">
        <v>1</v>
      </c>
      <c r="CR15" s="8">
        <v>52.92</v>
      </c>
      <c r="CS15" s="7">
        <v>1</v>
      </c>
      <c r="CT15" s="7">
        <v>1.1754</v>
      </c>
      <c r="CU15" s="2" t="s">
        <v>158</v>
      </c>
      <c r="CV15" s="2" t="s">
        <v>146</v>
      </c>
      <c r="CW15" s="2" t="s">
        <v>328</v>
      </c>
      <c r="CX15" s="2" t="s">
        <v>347</v>
      </c>
      <c r="CY15" s="2" t="s">
        <v>161</v>
      </c>
      <c r="CZ15" s="2" t="s">
        <v>161</v>
      </c>
      <c r="DA15" s="2" t="s">
        <v>149</v>
      </c>
      <c r="DB15" s="4"/>
      <c r="DC15" s="8"/>
      <c r="DD15" s="4">
        <v>1</v>
      </c>
      <c r="DE15" s="8">
        <v>51.81</v>
      </c>
      <c r="DF15" s="7">
        <v>-1</v>
      </c>
      <c r="DG15" s="7">
        <v>-1</v>
      </c>
      <c r="DH15" s="2" t="s">
        <v>158</v>
      </c>
      <c r="DI15" s="2" t="s">
        <v>146</v>
      </c>
      <c r="DJ15" s="2" t="s">
        <v>330</v>
      </c>
      <c r="DK15" s="2" t="s">
        <v>348</v>
      </c>
      <c r="DL15" s="2" t="s">
        <v>161</v>
      </c>
      <c r="DM15" s="2" t="s">
        <v>161</v>
      </c>
      <c r="DN15" s="2" t="s">
        <v>149</v>
      </c>
      <c r="DO15" s="4"/>
      <c r="DP15" s="8"/>
      <c r="DQ15" s="4">
        <v>1</v>
      </c>
      <c r="DR15" s="8">
        <v>60.75</v>
      </c>
      <c r="DS15" s="7">
        <v>-1</v>
      </c>
      <c r="DT15" s="7">
        <v>-1</v>
      </c>
      <c r="DU15" s="2" t="s">
        <v>158</v>
      </c>
      <c r="DV15" s="2" t="s">
        <v>146</v>
      </c>
      <c r="DW15" s="2" t="s">
        <v>332</v>
      </c>
      <c r="DX15" s="2" t="s">
        <v>349</v>
      </c>
      <c r="DY15" s="2" t="s">
        <v>161</v>
      </c>
      <c r="DZ15" s="2" t="s">
        <v>161</v>
      </c>
      <c r="EA15" s="2" t="s">
        <v>149</v>
      </c>
      <c r="EB15" s="4"/>
      <c r="EC15" s="8"/>
      <c r="ED15" s="4"/>
      <c r="EE15" s="8"/>
      <c r="EF15" s="7"/>
      <c r="EG15" s="7"/>
      <c r="EH15" s="2" t="s">
        <v>158</v>
      </c>
      <c r="EI15" s="2" t="s">
        <v>146</v>
      </c>
      <c r="EJ15" s="2" t="s">
        <v>334</v>
      </c>
      <c r="EK15" s="2" t="s">
        <v>350</v>
      </c>
      <c r="EL15" s="2" t="s">
        <v>161</v>
      </c>
      <c r="EM15" s="2" t="s">
        <v>161</v>
      </c>
      <c r="EN15" s="2" t="s">
        <v>149</v>
      </c>
      <c r="EO15" s="4"/>
      <c r="EP15" s="8"/>
      <c r="EQ15" s="4"/>
      <c r="ER15" s="8"/>
      <c r="ES15" s="7"/>
      <c r="ET15" s="7"/>
      <c r="EU15" s="2" t="s">
        <v>179</v>
      </c>
      <c r="EV15" s="2" t="s">
        <v>146</v>
      </c>
      <c r="EW15" s="2" t="s">
        <v>149</v>
      </c>
      <c r="EX15" s="2" t="s">
        <v>149</v>
      </c>
      <c r="EY15" s="2" t="s">
        <v>161</v>
      </c>
      <c r="EZ15" s="2" t="s">
        <v>161</v>
      </c>
      <c r="FA15" s="2" t="s">
        <v>149</v>
      </c>
      <c r="FB15" s="4"/>
      <c r="FC15" s="8"/>
      <c r="FD15" s="4">
        <v>1</v>
      </c>
      <c r="FE15" s="8">
        <v>49.61</v>
      </c>
      <c r="FF15" s="7">
        <v>-1</v>
      </c>
      <c r="FG15" s="7">
        <v>-1</v>
      </c>
      <c r="FH15" s="2" t="s">
        <v>158</v>
      </c>
      <c r="FI15" s="2" t="s">
        <v>146</v>
      </c>
      <c r="FJ15" s="2" t="s">
        <v>336</v>
      </c>
      <c r="FK15" s="2" t="s">
        <v>337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174</v>
      </c>
      <c r="FV15" s="2" t="s">
        <v>146</v>
      </c>
      <c r="FW15" s="2" t="s">
        <v>338</v>
      </c>
      <c r="FX15" s="2" t="s">
        <v>149</v>
      </c>
      <c r="FY15" s="2" t="s">
        <v>161</v>
      </c>
      <c r="FZ15" s="2" t="s">
        <v>161</v>
      </c>
      <c r="GA15" s="2" t="s">
        <v>149</v>
      </c>
      <c r="GB15" s="4"/>
      <c r="GC15" s="8"/>
      <c r="GD15" s="4">
        <v>1</v>
      </c>
      <c r="GE15" s="8">
        <v>49.61</v>
      </c>
      <c r="GF15" s="7">
        <v>-1</v>
      </c>
      <c r="GG15" s="7">
        <v>-1</v>
      </c>
      <c r="GH15" s="2" t="s">
        <v>158</v>
      </c>
      <c r="GI15" s="2" t="s">
        <v>176</v>
      </c>
      <c r="GJ15" s="2" t="s">
        <v>339</v>
      </c>
      <c r="GK15" s="2" t="s">
        <v>351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179</v>
      </c>
      <c r="GV15" s="2" t="s">
        <v>146</v>
      </c>
      <c r="GW15" s="2" t="s">
        <v>149</v>
      </c>
      <c r="GX15" s="2" t="s">
        <v>149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180</v>
      </c>
      <c r="HI15" s="2" t="s">
        <v>146</v>
      </c>
      <c r="HJ15" s="2" t="s">
        <v>149</v>
      </c>
      <c r="HK15" s="2" t="s">
        <v>149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180</v>
      </c>
      <c r="HV15" s="2" t="s">
        <v>176</v>
      </c>
      <c r="HW15" s="2" t="s">
        <v>149</v>
      </c>
      <c r="HX15" s="2" t="s">
        <v>149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179</v>
      </c>
      <c r="II15" s="2" t="s">
        <v>176</v>
      </c>
      <c r="IJ15" s="2" t="s">
        <v>149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184</v>
      </c>
      <c r="IV15" s="2" t="s">
        <v>146</v>
      </c>
      <c r="IW15" s="2" t="s">
        <v>149</v>
      </c>
      <c r="IX15" s="2" t="s">
        <v>149</v>
      </c>
      <c r="IY15" s="2" t="s">
        <v>161</v>
      </c>
      <c r="IZ15" s="2" t="s">
        <v>161</v>
      </c>
      <c r="JA15" s="2" t="s">
        <v>149</v>
      </c>
      <c r="JB15" s="4"/>
      <c r="JC15" s="8"/>
      <c r="JD15" s="4"/>
      <c r="JE15" s="8"/>
      <c r="JF15" s="7"/>
      <c r="JG15" s="7"/>
      <c r="JH15" s="2" t="s">
        <v>158</v>
      </c>
      <c r="JI15" s="2" t="s">
        <v>146</v>
      </c>
      <c r="JJ15" s="2" t="s">
        <v>340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180</v>
      </c>
      <c r="JV15" s="2" t="s">
        <v>146</v>
      </c>
      <c r="JW15" s="2" t="s">
        <v>149</v>
      </c>
      <c r="JX15" s="2" t="s">
        <v>149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179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180</v>
      </c>
      <c r="KV15" s="2" t="s">
        <v>146</v>
      </c>
      <c r="KW15" s="2" t="s">
        <v>149</v>
      </c>
      <c r="KX15" s="2" t="s">
        <v>149</v>
      </c>
      <c r="KY15" s="2" t="s">
        <v>161</v>
      </c>
      <c r="KZ15" s="2" t="s">
        <v>161</v>
      </c>
      <c r="LA15" s="2" t="s">
        <v>149</v>
      </c>
      <c r="LB15" s="4"/>
      <c r="LC15" s="8"/>
      <c r="LD15" s="4"/>
      <c r="LE15" s="8"/>
      <c r="LF15" s="7"/>
      <c r="LG15" s="7"/>
      <c r="LH15" s="2" t="s">
        <v>180</v>
      </c>
      <c r="LI15" s="2" t="s">
        <v>185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179</v>
      </c>
      <c r="LV15" s="2" t="s">
        <v>146</v>
      </c>
      <c r="LW15" s="2" t="s">
        <v>149</v>
      </c>
      <c r="LX15" s="2" t="s">
        <v>149</v>
      </c>
      <c r="LY15" s="2" t="s">
        <v>161</v>
      </c>
      <c r="LZ15" s="2" t="s">
        <v>161</v>
      </c>
      <c r="MA15" s="2" t="s">
        <v>149</v>
      </c>
      <c r="MB15" s="4"/>
      <c r="MC15" s="8"/>
      <c r="MD15" s="4"/>
      <c r="ME15" s="8"/>
      <c r="MF15" s="7"/>
      <c r="MG15" s="7"/>
      <c r="MH15" s="2" t="s">
        <v>180</v>
      </c>
      <c r="MI15" s="2" t="s">
        <v>146</v>
      </c>
      <c r="MJ15" s="2" t="s">
        <v>149</v>
      </c>
      <c r="MK15" s="2" t="s">
        <v>149</v>
      </c>
      <c r="ML15" s="2" t="s">
        <v>161</v>
      </c>
      <c r="MM15" s="2" t="s">
        <v>161</v>
      </c>
      <c r="MN15" s="2" t="s">
        <v>149</v>
      </c>
      <c r="MO15" s="4"/>
      <c r="MP15" s="8"/>
      <c r="MQ15" s="4"/>
      <c r="MR15" s="8"/>
      <c r="MS15" s="7"/>
      <c r="MT15" s="7"/>
      <c r="MU15" s="2" t="s">
        <v>179</v>
      </c>
      <c r="MV15" s="2" t="s">
        <v>146</v>
      </c>
      <c r="MW15" s="2" t="s">
        <v>149</v>
      </c>
      <c r="MX15" s="2" t="s">
        <v>149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176</v>
      </c>
      <c r="NJ15" s="2" t="s">
        <v>342</v>
      </c>
      <c r="NK15" s="2" t="s">
        <v>352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180</v>
      </c>
      <c r="NV15" s="2" t="s">
        <v>176</v>
      </c>
      <c r="NW15" s="2" t="s">
        <v>149</v>
      </c>
      <c r="NX15" s="2" t="s">
        <v>149</v>
      </c>
      <c r="NY15" s="2" t="s">
        <v>161</v>
      </c>
      <c r="NZ15" s="2" t="s">
        <v>161</v>
      </c>
      <c r="OA15" s="2" t="s">
        <v>149</v>
      </c>
      <c r="OB15" s="4"/>
      <c r="OC15" s="8"/>
      <c r="OD15" s="4"/>
      <c r="OE15" s="8"/>
      <c r="OF15" s="7"/>
      <c r="OG15" s="7"/>
      <c r="OH15" s="2" t="s">
        <v>179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>
        <v>121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</row>
    <row r="16">
      <c r="A16" s="2" t="s">
        <v>353</v>
      </c>
      <c r="B16" s="2" t="s">
        <v>138</v>
      </c>
      <c r="C16" s="2" t="s">
        <v>139</v>
      </c>
      <c r="D16" s="2" t="s">
        <v>140</v>
      </c>
      <c r="E16" s="2" t="s">
        <v>317</v>
      </c>
      <c r="F16" s="2" t="s">
        <v>354</v>
      </c>
      <c r="G16" s="2" t="s">
        <v>354</v>
      </c>
      <c r="H16" s="2" t="s">
        <v>354</v>
      </c>
      <c r="I16" s="2" t="s">
        <v>355</v>
      </c>
      <c r="J16" s="2" t="s">
        <v>356</v>
      </c>
      <c r="K16" s="2" t="s">
        <v>241</v>
      </c>
      <c r="L16" s="3">
        <v>82.9</v>
      </c>
      <c r="M16" s="3">
        <v>87.04</v>
      </c>
      <c r="N16" s="3">
        <v>189.99</v>
      </c>
      <c r="O16" s="2" t="s">
        <v>357</v>
      </c>
      <c r="P16" s="2" t="s">
        <v>358</v>
      </c>
      <c r="Q16" s="2" t="s">
        <v>148</v>
      </c>
      <c r="R16" s="2" t="s">
        <v>149</v>
      </c>
      <c r="S16" s="2" t="s">
        <v>359</v>
      </c>
      <c r="T16" s="2" t="s">
        <v>322</v>
      </c>
      <c r="U16" s="2" t="s">
        <v>152</v>
      </c>
      <c r="V16" s="2" t="s">
        <v>211</v>
      </c>
      <c r="W16" s="2" t="s">
        <v>154</v>
      </c>
      <c r="X16" s="2" t="s">
        <v>149</v>
      </c>
      <c r="Y16" s="2" t="s">
        <v>360</v>
      </c>
      <c r="Z16" s="4">
        <v>34</v>
      </c>
      <c r="AA16" s="4">
        <f>=ROUNDDOWN(26.1538461538461,0)</f>
      </c>
      <c r="AB16" s="5">
        <v>1.3</v>
      </c>
      <c r="AC16" s="2" t="s">
        <v>149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1</v>
      </c>
      <c r="AQ16" s="8">
        <v>75.9</v>
      </c>
      <c r="AR16" s="4"/>
      <c r="AS16" s="8"/>
      <c r="AT16" s="7"/>
      <c r="AU16" s="7"/>
      <c r="AV16" s="4">
        <v>1</v>
      </c>
      <c r="AW16" s="8">
        <v>75.9</v>
      </c>
      <c r="AX16" s="4"/>
      <c r="AY16" s="8"/>
      <c r="AZ16" s="7"/>
      <c r="BA16" s="7"/>
      <c r="BB16" s="7">
        <v>1</v>
      </c>
      <c r="BC16" s="4">
        <v>1</v>
      </c>
      <c r="BD16" s="8">
        <v>75.9</v>
      </c>
      <c r="BE16" s="4"/>
      <c r="BF16" s="8"/>
      <c r="BG16" s="7"/>
      <c r="BH16" s="7"/>
      <c r="BI16" s="7">
        <v>1</v>
      </c>
      <c r="BJ16" s="4">
        <v>1</v>
      </c>
      <c r="BK16" s="8">
        <v>75.9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146</v>
      </c>
      <c r="BW16" s="2" t="s">
        <v>361</v>
      </c>
      <c r="BX16" s="2" t="s">
        <v>362</v>
      </c>
      <c r="BY16" s="2" t="s">
        <v>161</v>
      </c>
      <c r="BZ16" s="2" t="s">
        <v>161</v>
      </c>
      <c r="CA16" s="2" t="s">
        <v>149</v>
      </c>
      <c r="CB16" s="4"/>
      <c r="CC16" s="8"/>
      <c r="CD16" s="4"/>
      <c r="CE16" s="8"/>
      <c r="CF16" s="7"/>
      <c r="CG16" s="7"/>
      <c r="CH16" s="2" t="s">
        <v>158</v>
      </c>
      <c r="CI16" s="2" t="s">
        <v>146</v>
      </c>
      <c r="CJ16" s="2" t="s">
        <v>149</v>
      </c>
      <c r="CK16" s="2" t="s">
        <v>363</v>
      </c>
      <c r="CL16" s="2" t="s">
        <v>161</v>
      </c>
      <c r="CM16" s="2" t="s">
        <v>161</v>
      </c>
      <c r="CN16" s="2" t="s">
        <v>149</v>
      </c>
      <c r="CO16" s="4"/>
      <c r="CP16" s="8"/>
      <c r="CQ16" s="4"/>
      <c r="CR16" s="8"/>
      <c r="CS16" s="7"/>
      <c r="CT16" s="7"/>
      <c r="CU16" s="2" t="s">
        <v>158</v>
      </c>
      <c r="CV16" s="2" t="s">
        <v>146</v>
      </c>
      <c r="CW16" s="2" t="s">
        <v>364</v>
      </c>
      <c r="CX16" s="2" t="s">
        <v>365</v>
      </c>
      <c r="CY16" s="2" t="s">
        <v>161</v>
      </c>
      <c r="CZ16" s="2" t="s">
        <v>161</v>
      </c>
      <c r="DA16" s="2" t="s">
        <v>149</v>
      </c>
      <c r="DB16" s="4"/>
      <c r="DC16" s="8"/>
      <c r="DD16" s="4"/>
      <c r="DE16" s="8"/>
      <c r="DF16" s="7"/>
      <c r="DG16" s="7"/>
      <c r="DH16" s="2" t="s">
        <v>158</v>
      </c>
      <c r="DI16" s="2" t="s">
        <v>146</v>
      </c>
      <c r="DJ16" s="2" t="s">
        <v>366</v>
      </c>
      <c r="DK16" s="2" t="s">
        <v>367</v>
      </c>
      <c r="DL16" s="2" t="s">
        <v>161</v>
      </c>
      <c r="DM16" s="2" t="s">
        <v>161</v>
      </c>
      <c r="DN16" s="2" t="s">
        <v>149</v>
      </c>
      <c r="DO16" s="4">
        <v>1</v>
      </c>
      <c r="DP16" s="8">
        <v>75.9</v>
      </c>
      <c r="DQ16" s="4"/>
      <c r="DR16" s="8"/>
      <c r="DS16" s="7"/>
      <c r="DT16" s="7"/>
      <c r="DU16" s="2" t="s">
        <v>158</v>
      </c>
      <c r="DV16" s="2" t="s">
        <v>146</v>
      </c>
      <c r="DW16" s="2" t="s">
        <v>368</v>
      </c>
      <c r="DX16" s="2" t="s">
        <v>369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146</v>
      </c>
      <c r="EJ16" s="2" t="s">
        <v>370</v>
      </c>
      <c r="EK16" s="2" t="s">
        <v>371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190</v>
      </c>
      <c r="EV16" s="2" t="s">
        <v>176</v>
      </c>
      <c r="EW16" s="2" t="s">
        <v>170</v>
      </c>
      <c r="EX16" s="2" t="s">
        <v>266</v>
      </c>
      <c r="EY16" s="2" t="s">
        <v>161</v>
      </c>
      <c r="EZ16" s="2" t="s">
        <v>161</v>
      </c>
      <c r="FA16" s="2" t="s">
        <v>149</v>
      </c>
      <c r="FB16" s="4"/>
      <c r="FC16" s="8"/>
      <c r="FD16" s="4"/>
      <c r="FE16" s="8"/>
      <c r="FF16" s="7"/>
      <c r="FG16" s="7"/>
      <c r="FH16" s="2" t="s">
        <v>158</v>
      </c>
      <c r="FI16" s="2" t="s">
        <v>146</v>
      </c>
      <c r="FJ16" s="2" t="s">
        <v>222</v>
      </c>
      <c r="FK16" s="2" t="s">
        <v>333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174</v>
      </c>
      <c r="FV16" s="2" t="s">
        <v>146</v>
      </c>
      <c r="FW16" s="2" t="s">
        <v>372</v>
      </c>
      <c r="FX16" s="2" t="s">
        <v>149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158</v>
      </c>
      <c r="GI16" s="2" t="s">
        <v>176</v>
      </c>
      <c r="GJ16" s="2" t="s">
        <v>339</v>
      </c>
      <c r="GK16" s="2" t="s">
        <v>373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158</v>
      </c>
      <c r="GV16" s="2" t="s">
        <v>185</v>
      </c>
      <c r="GW16" s="2" t="s">
        <v>374</v>
      </c>
      <c r="GX16" s="2" t="s">
        <v>375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180</v>
      </c>
      <c r="HI16" s="2" t="s">
        <v>146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180</v>
      </c>
      <c r="HV16" s="2" t="s">
        <v>176</v>
      </c>
      <c r="HW16" s="2" t="s">
        <v>149</v>
      </c>
      <c r="HX16" s="2" t="s">
        <v>149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179</v>
      </c>
      <c r="II16" s="2" t="s">
        <v>176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184</v>
      </c>
      <c r="IV16" s="2" t="s">
        <v>146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158</v>
      </c>
      <c r="JI16" s="2" t="s">
        <v>146</v>
      </c>
      <c r="JJ16" s="2" t="s">
        <v>368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180</v>
      </c>
      <c r="JV16" s="2" t="s">
        <v>146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184</v>
      </c>
      <c r="KI16" s="2" t="s">
        <v>146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180</v>
      </c>
      <c r="KV16" s="2" t="s">
        <v>146</v>
      </c>
      <c r="KW16" s="2" t="s">
        <v>149</v>
      </c>
      <c r="KX16" s="2" t="s">
        <v>149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180</v>
      </c>
      <c r="LI16" s="2" t="s">
        <v>185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184</v>
      </c>
      <c r="LV16" s="2" t="s">
        <v>146</v>
      </c>
      <c r="LW16" s="2" t="s">
        <v>149</v>
      </c>
      <c r="LX16" s="2" t="s">
        <v>149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180</v>
      </c>
      <c r="MI16" s="2" t="s">
        <v>146</v>
      </c>
      <c r="MJ16" s="2" t="s">
        <v>149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184</v>
      </c>
      <c r="MV16" s="2" t="s">
        <v>146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180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180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179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>
        <v>34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</row>
    <row r="17">
      <c r="A17" s="2" t="s">
        <v>376</v>
      </c>
      <c r="B17" s="2" t="s">
        <v>138</v>
      </c>
      <c r="C17" s="2" t="s">
        <v>139</v>
      </c>
      <c r="D17" s="2" t="s">
        <v>377</v>
      </c>
      <c r="E17" s="2" t="s">
        <v>378</v>
      </c>
      <c r="F17" s="2" t="s">
        <v>206</v>
      </c>
      <c r="G17" s="2" t="s">
        <v>206</v>
      </c>
      <c r="H17" s="2" t="s">
        <v>206</v>
      </c>
      <c r="I17" s="2" t="s">
        <v>379</v>
      </c>
      <c r="J17" s="2" t="s">
        <v>144</v>
      </c>
      <c r="K17" s="2" t="s">
        <v>208</v>
      </c>
      <c r="L17" s="3">
        <v>96.37</v>
      </c>
      <c r="M17" s="3">
        <v>101.19</v>
      </c>
      <c r="N17" s="3">
        <v>214.99</v>
      </c>
      <c r="O17" s="2" t="s">
        <v>146</v>
      </c>
      <c r="P17" s="2" t="s">
        <v>147</v>
      </c>
      <c r="Q17" s="2" t="s">
        <v>148</v>
      </c>
      <c r="R17" s="2" t="s">
        <v>149</v>
      </c>
      <c r="S17" s="2" t="s">
        <v>210</v>
      </c>
      <c r="T17" s="2" t="s">
        <v>151</v>
      </c>
      <c r="U17" s="2" t="s">
        <v>152</v>
      </c>
      <c r="V17" s="2" t="s">
        <v>211</v>
      </c>
      <c r="W17" s="2" t="s">
        <v>212</v>
      </c>
      <c r="X17" s="2" t="s">
        <v>154</v>
      </c>
      <c r="Y17" s="2" t="s">
        <v>213</v>
      </c>
      <c r="Z17" s="4">
        <v>30</v>
      </c>
      <c r="AA17" s="4">
        <f>=ROUNDDOWN(10.3448275862069,0)</f>
      </c>
      <c r="AB17" s="5">
        <v>2.9</v>
      </c>
      <c r="AC17" s="2" t="s">
        <v>149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4</v>
      </c>
      <c r="AQ17" s="8">
        <v>397.54</v>
      </c>
      <c r="AR17" s="4">
        <v>2</v>
      </c>
      <c r="AS17" s="8">
        <v>189.73</v>
      </c>
      <c r="AT17" s="7">
        <v>1</v>
      </c>
      <c r="AU17" s="7">
        <v>1.0953</v>
      </c>
      <c r="AV17" s="4">
        <v>8</v>
      </c>
      <c r="AW17" s="8">
        <v>855.06</v>
      </c>
      <c r="AX17" s="4">
        <v>4</v>
      </c>
      <c r="AY17" s="8">
        <v>433.34</v>
      </c>
      <c r="AZ17" s="7">
        <v>1</v>
      </c>
      <c r="BA17" s="7">
        <v>0.9732</v>
      </c>
      <c r="BB17" s="7">
        <v>0.4649</v>
      </c>
      <c r="BC17" s="4">
        <v>10</v>
      </c>
      <c r="BD17" s="8">
        <v>1087.15</v>
      </c>
      <c r="BE17" s="4">
        <v>11</v>
      </c>
      <c r="BF17" s="8">
        <v>1160.03</v>
      </c>
      <c r="BG17" s="7">
        <v>-0.0909</v>
      </c>
      <c r="BH17" s="7">
        <v>-0.0628</v>
      </c>
      <c r="BI17" s="7">
        <v>0.7865</v>
      </c>
      <c r="BJ17" s="4">
        <v>4</v>
      </c>
      <c r="BK17" s="8">
        <v>397.54</v>
      </c>
      <c r="BL17" s="2" t="s">
        <v>380</v>
      </c>
      <c r="BM17" s="7">
        <v>1</v>
      </c>
      <c r="BN17" s="7">
        <v>1</v>
      </c>
      <c r="BO17" s="4">
        <v>1</v>
      </c>
      <c r="BP17" s="8">
        <v>102.34</v>
      </c>
      <c r="BQ17" s="4">
        <v>1</v>
      </c>
      <c r="BR17" s="8">
        <v>93.13</v>
      </c>
      <c r="BS17" s="7"/>
      <c r="BT17" s="7">
        <v>0.0989</v>
      </c>
      <c r="BU17" s="2" t="s">
        <v>158</v>
      </c>
      <c r="BV17" s="2" t="s">
        <v>146</v>
      </c>
      <c r="BW17" s="2" t="s">
        <v>214</v>
      </c>
      <c r="BX17" s="2" t="s">
        <v>381</v>
      </c>
      <c r="BY17" s="2" t="s">
        <v>161</v>
      </c>
      <c r="BZ17" s="2" t="s">
        <v>161</v>
      </c>
      <c r="CA17" s="2" t="s">
        <v>149</v>
      </c>
      <c r="CB17" s="4"/>
      <c r="CC17" s="8"/>
      <c r="CD17" s="4"/>
      <c r="CE17" s="8"/>
      <c r="CF17" s="7"/>
      <c r="CG17" s="7"/>
      <c r="CH17" s="2" t="s">
        <v>216</v>
      </c>
      <c r="CI17" s="2" t="s">
        <v>176</v>
      </c>
      <c r="CJ17" s="2" t="s">
        <v>149</v>
      </c>
      <c r="CK17" s="2" t="s">
        <v>382</v>
      </c>
      <c r="CL17" s="2" t="s">
        <v>161</v>
      </c>
      <c r="CM17" s="2" t="s">
        <v>161</v>
      </c>
      <c r="CN17" s="2" t="s">
        <v>149</v>
      </c>
      <c r="CO17" s="4"/>
      <c r="CP17" s="8"/>
      <c r="CQ17" s="4"/>
      <c r="CR17" s="8"/>
      <c r="CS17" s="7"/>
      <c r="CT17" s="7"/>
      <c r="CU17" s="2" t="s">
        <v>158</v>
      </c>
      <c r="CV17" s="2" t="s">
        <v>146</v>
      </c>
      <c r="CW17" s="2" t="s">
        <v>214</v>
      </c>
      <c r="CX17" s="2" t="s">
        <v>383</v>
      </c>
      <c r="CY17" s="2" t="s">
        <v>161</v>
      </c>
      <c r="CZ17" s="2" t="s">
        <v>161</v>
      </c>
      <c r="DA17" s="2" t="s">
        <v>149</v>
      </c>
      <c r="DB17" s="4">
        <v>2</v>
      </c>
      <c r="DC17" s="8">
        <v>193.2</v>
      </c>
      <c r="DD17" s="4">
        <v>1</v>
      </c>
      <c r="DE17" s="8">
        <v>96.6</v>
      </c>
      <c r="DF17" s="7">
        <v>1</v>
      </c>
      <c r="DG17" s="7">
        <v>1</v>
      </c>
      <c r="DH17" s="2" t="s">
        <v>158</v>
      </c>
      <c r="DI17" s="2" t="s">
        <v>146</v>
      </c>
      <c r="DJ17" s="2" t="s">
        <v>214</v>
      </c>
      <c r="DK17" s="2" t="s">
        <v>384</v>
      </c>
      <c r="DL17" s="2" t="s">
        <v>161</v>
      </c>
      <c r="DM17" s="2" t="s">
        <v>161</v>
      </c>
      <c r="DN17" s="2" t="s">
        <v>149</v>
      </c>
      <c r="DO17" s="4"/>
      <c r="DP17" s="8"/>
      <c r="DQ17" s="4"/>
      <c r="DR17" s="8"/>
      <c r="DS17" s="7"/>
      <c r="DT17" s="7"/>
      <c r="DU17" s="2" t="s">
        <v>158</v>
      </c>
      <c r="DV17" s="2" t="s">
        <v>146</v>
      </c>
      <c r="DW17" s="2" t="s">
        <v>166</v>
      </c>
      <c r="DX17" s="2" t="s">
        <v>270</v>
      </c>
      <c r="DY17" s="2" t="s">
        <v>161</v>
      </c>
      <c r="DZ17" s="2" t="s">
        <v>161</v>
      </c>
      <c r="EA17" s="2" t="s">
        <v>149</v>
      </c>
      <c r="EB17" s="4"/>
      <c r="EC17" s="8"/>
      <c r="ED17" s="4"/>
      <c r="EE17" s="8"/>
      <c r="EF17" s="7"/>
      <c r="EG17" s="7"/>
      <c r="EH17" s="2" t="s">
        <v>158</v>
      </c>
      <c r="EI17" s="2" t="s">
        <v>146</v>
      </c>
      <c r="EJ17" s="2" t="s">
        <v>168</v>
      </c>
      <c r="EK17" s="2" t="s">
        <v>385</v>
      </c>
      <c r="EL17" s="2" t="s">
        <v>161</v>
      </c>
      <c r="EM17" s="2" t="s">
        <v>161</v>
      </c>
      <c r="EN17" s="2" t="s">
        <v>149</v>
      </c>
      <c r="EO17" s="4">
        <v>1</v>
      </c>
      <c r="EP17" s="8">
        <v>102</v>
      </c>
      <c r="EQ17" s="4"/>
      <c r="ER17" s="8"/>
      <c r="ES17" s="7"/>
      <c r="ET17" s="7"/>
      <c r="EU17" s="2" t="s">
        <v>158</v>
      </c>
      <c r="EV17" s="2" t="s">
        <v>146</v>
      </c>
      <c r="EW17" s="2" t="s">
        <v>386</v>
      </c>
      <c r="EX17" s="2" t="s">
        <v>387</v>
      </c>
      <c r="EY17" s="2" t="s">
        <v>161</v>
      </c>
      <c r="EZ17" s="2" t="s">
        <v>161</v>
      </c>
      <c r="FA17" s="2" t="s">
        <v>149</v>
      </c>
      <c r="FB17" s="4"/>
      <c r="FC17" s="8"/>
      <c r="FD17" s="4"/>
      <c r="FE17" s="8"/>
      <c r="FF17" s="7"/>
      <c r="FG17" s="7"/>
      <c r="FH17" s="2" t="s">
        <v>158</v>
      </c>
      <c r="FI17" s="2" t="s">
        <v>146</v>
      </c>
      <c r="FJ17" s="2" t="s">
        <v>222</v>
      </c>
      <c r="FK17" s="2" t="s">
        <v>388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295</v>
      </c>
      <c r="FV17" s="2" t="s">
        <v>146</v>
      </c>
      <c r="FW17" s="2" t="s">
        <v>149</v>
      </c>
      <c r="FX17" s="2" t="s">
        <v>149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158</v>
      </c>
      <c r="GI17" s="2" t="s">
        <v>176</v>
      </c>
      <c r="GJ17" s="2" t="s">
        <v>224</v>
      </c>
      <c r="GK17" s="2" t="s">
        <v>389</v>
      </c>
      <c r="GL17" s="2" t="s">
        <v>161</v>
      </c>
      <c r="GM17" s="2" t="s">
        <v>161</v>
      </c>
      <c r="GN17" s="2" t="s">
        <v>149</v>
      </c>
      <c r="GO17" s="4"/>
      <c r="GP17" s="8"/>
      <c r="GQ17" s="4"/>
      <c r="GR17" s="8"/>
      <c r="GS17" s="7"/>
      <c r="GT17" s="7"/>
      <c r="GU17" s="2" t="s">
        <v>158</v>
      </c>
      <c r="GV17" s="2" t="s">
        <v>185</v>
      </c>
      <c r="GW17" s="2" t="s">
        <v>374</v>
      </c>
      <c r="GX17" s="2" t="s">
        <v>390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180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149</v>
      </c>
      <c r="HV17" s="2" t="s">
        <v>149</v>
      </c>
      <c r="HW17" s="2" t="s">
        <v>149</v>
      </c>
      <c r="HX17" s="2" t="s">
        <v>149</v>
      </c>
      <c r="HY17" s="2" t="s">
        <v>149</v>
      </c>
      <c r="HZ17" s="2" t="s">
        <v>149</v>
      </c>
      <c r="IA17" s="2" t="s">
        <v>149</v>
      </c>
      <c r="IB17" s="4"/>
      <c r="IC17" s="8"/>
      <c r="ID17" s="4"/>
      <c r="IE17" s="8"/>
      <c r="IF17" s="7"/>
      <c r="IG17" s="7"/>
      <c r="IH17" s="2" t="s">
        <v>158</v>
      </c>
      <c r="II17" s="2" t="s">
        <v>176</v>
      </c>
      <c r="IJ17" s="2" t="s">
        <v>149</v>
      </c>
      <c r="IK17" s="2" t="s">
        <v>181</v>
      </c>
      <c r="IL17" s="2" t="s">
        <v>161</v>
      </c>
      <c r="IM17" s="2" t="s">
        <v>161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158</v>
      </c>
      <c r="JI17" s="2" t="s">
        <v>146</v>
      </c>
      <c r="JJ17" s="2" t="s">
        <v>182</v>
      </c>
      <c r="JK17" s="2" t="s">
        <v>202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180</v>
      </c>
      <c r="JV17" s="2" t="s">
        <v>146</v>
      </c>
      <c r="JW17" s="2" t="s">
        <v>149</v>
      </c>
      <c r="JX17" s="2" t="s">
        <v>149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158</v>
      </c>
      <c r="KI17" s="2" t="s">
        <v>146</v>
      </c>
      <c r="KJ17" s="2" t="s">
        <v>149</v>
      </c>
      <c r="KK17" s="2" t="s">
        <v>149</v>
      </c>
      <c r="KL17" s="2" t="s">
        <v>161</v>
      </c>
      <c r="KM17" s="2" t="s">
        <v>161</v>
      </c>
      <c r="KN17" s="2" t="s">
        <v>149</v>
      </c>
      <c r="KO17" s="4"/>
      <c r="KP17" s="8"/>
      <c r="KQ17" s="4"/>
      <c r="KR17" s="8"/>
      <c r="KS17" s="7"/>
      <c r="KT17" s="7"/>
      <c r="KU17" s="2" t="s">
        <v>158</v>
      </c>
      <c r="KV17" s="2" t="s">
        <v>185</v>
      </c>
      <c r="KW17" s="2" t="s">
        <v>186</v>
      </c>
      <c r="KX17" s="2" t="s">
        <v>254</v>
      </c>
      <c r="KY17" s="2" t="s">
        <v>161</v>
      </c>
      <c r="KZ17" s="2" t="s">
        <v>161</v>
      </c>
      <c r="LA17" s="2" t="s">
        <v>149</v>
      </c>
      <c r="LB17" s="4"/>
      <c r="LC17" s="8"/>
      <c r="LD17" s="4"/>
      <c r="LE17" s="8"/>
      <c r="LF17" s="7"/>
      <c r="LG17" s="7"/>
      <c r="LH17" s="2" t="s">
        <v>180</v>
      </c>
      <c r="LI17" s="2" t="s">
        <v>185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184</v>
      </c>
      <c r="LV17" s="2" t="s">
        <v>146</v>
      </c>
      <c r="LW17" s="2" t="s">
        <v>149</v>
      </c>
      <c r="LX17" s="2" t="s">
        <v>149</v>
      </c>
      <c r="LY17" s="2" t="s">
        <v>161</v>
      </c>
      <c r="LZ17" s="2" t="s">
        <v>161</v>
      </c>
      <c r="MA17" s="2" t="s">
        <v>149</v>
      </c>
      <c r="MB17" s="4"/>
      <c r="MC17" s="8"/>
      <c r="MD17" s="4"/>
      <c r="ME17" s="8"/>
      <c r="MF17" s="7"/>
      <c r="MG17" s="7"/>
      <c r="MH17" s="2" t="s">
        <v>149</v>
      </c>
      <c r="MI17" s="2" t="s">
        <v>149</v>
      </c>
      <c r="MJ17" s="2" t="s">
        <v>149</v>
      </c>
      <c r="MK17" s="2" t="s">
        <v>149</v>
      </c>
      <c r="ML17" s="2" t="s">
        <v>149</v>
      </c>
      <c r="MM17" s="2" t="s">
        <v>149</v>
      </c>
      <c r="MN17" s="2" t="s">
        <v>149</v>
      </c>
      <c r="MO17" s="4"/>
      <c r="MP17" s="8"/>
      <c r="MQ17" s="4"/>
      <c r="MR17" s="8"/>
      <c r="MS17" s="7"/>
      <c r="MT17" s="7"/>
      <c r="MU17" s="2" t="s">
        <v>184</v>
      </c>
      <c r="MV17" s="2" t="s">
        <v>146</v>
      </c>
      <c r="MW17" s="2" t="s">
        <v>149</v>
      </c>
      <c r="MX17" s="2" t="s">
        <v>149</v>
      </c>
      <c r="MY17" s="2" t="s">
        <v>161</v>
      </c>
      <c r="MZ17" s="2" t="s">
        <v>161</v>
      </c>
      <c r="NA17" s="2" t="s">
        <v>149</v>
      </c>
      <c r="NB17" s="4"/>
      <c r="NC17" s="8"/>
      <c r="ND17" s="4"/>
      <c r="NE17" s="8"/>
      <c r="NF17" s="7"/>
      <c r="NG17" s="7"/>
      <c r="NH17" s="2" t="s">
        <v>158</v>
      </c>
      <c r="NI17" s="2" t="s">
        <v>176</v>
      </c>
      <c r="NJ17" s="2" t="s">
        <v>238</v>
      </c>
      <c r="NK17" s="2" t="s">
        <v>391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180</v>
      </c>
      <c r="NV17" s="2" t="s">
        <v>176</v>
      </c>
      <c r="NW17" s="2" t="s">
        <v>149</v>
      </c>
      <c r="NX17" s="2" t="s">
        <v>149</v>
      </c>
      <c r="NY17" s="2" t="s">
        <v>161</v>
      </c>
      <c r="NZ17" s="2" t="s">
        <v>161</v>
      </c>
      <c r="OA17" s="2" t="s">
        <v>149</v>
      </c>
      <c r="OB17" s="4"/>
      <c r="OC17" s="8"/>
      <c r="OD17" s="4"/>
      <c r="OE17" s="8"/>
      <c r="OF17" s="7"/>
      <c r="OG17" s="7"/>
      <c r="OH17" s="2" t="s">
        <v>190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>
        <v>29</v>
      </c>
      <c r="OP17" s="4">
        <v>1</v>
      </c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</row>
    <row r="18">
      <c r="A18" s="2" t="s">
        <v>392</v>
      </c>
      <c r="B18" s="2" t="s">
        <v>138</v>
      </c>
      <c r="C18" s="2" t="s">
        <v>139</v>
      </c>
      <c r="D18" s="2" t="s">
        <v>377</v>
      </c>
      <c r="E18" s="2" t="s">
        <v>378</v>
      </c>
      <c r="F18" s="2" t="s">
        <v>206</v>
      </c>
      <c r="G18" s="2" t="s">
        <v>206</v>
      </c>
      <c r="H18" s="2" t="s">
        <v>206</v>
      </c>
      <c r="I18" s="2" t="s">
        <v>379</v>
      </c>
      <c r="J18" s="2" t="s">
        <v>356</v>
      </c>
      <c r="K18" s="2" t="s">
        <v>208</v>
      </c>
      <c r="L18" s="3">
        <v>107.06</v>
      </c>
      <c r="M18" s="3">
        <v>112.41</v>
      </c>
      <c r="N18" s="3">
        <v>234.99</v>
      </c>
      <c r="O18" s="2" t="s">
        <v>146</v>
      </c>
      <c r="P18" s="2" t="s">
        <v>147</v>
      </c>
      <c r="Q18" s="2" t="s">
        <v>148</v>
      </c>
      <c r="R18" s="2" t="s">
        <v>149</v>
      </c>
      <c r="S18" s="2" t="s">
        <v>210</v>
      </c>
      <c r="T18" s="2" t="s">
        <v>151</v>
      </c>
      <c r="U18" s="2" t="s">
        <v>152</v>
      </c>
      <c r="V18" s="2" t="s">
        <v>211</v>
      </c>
      <c r="W18" s="2" t="s">
        <v>212</v>
      </c>
      <c r="X18" s="2" t="s">
        <v>154</v>
      </c>
      <c r="Y18" s="2" t="s">
        <v>213</v>
      </c>
      <c r="Z18" s="4">
        <v>198</v>
      </c>
      <c r="AA18" s="4">
        <f>=ROUNDDOWN(55,0)</f>
      </c>
      <c r="AB18" s="5">
        <v>3.6</v>
      </c>
      <c r="AC18" s="2" t="s">
        <v>149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4</v>
      </c>
      <c r="AQ18" s="8">
        <v>457.52</v>
      </c>
      <c r="AR18" s="4">
        <v>2</v>
      </c>
      <c r="AS18" s="8">
        <v>243.61</v>
      </c>
      <c r="AT18" s="7">
        <v>1</v>
      </c>
      <c r="AU18" s="7">
        <v>0.8781</v>
      </c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>
        <v>0.5351</v>
      </c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 t="s">
        <v>149</v>
      </c>
      <c r="BJ18" s="4">
        <v>4</v>
      </c>
      <c r="BK18" s="8">
        <v>457.52</v>
      </c>
      <c r="BL18" s="2" t="s">
        <v>393</v>
      </c>
      <c r="BM18" s="7">
        <v>1</v>
      </c>
      <c r="BN18" s="7">
        <v>1</v>
      </c>
      <c r="BO18" s="4">
        <v>4</v>
      </c>
      <c r="BP18" s="8">
        <v>457.52</v>
      </c>
      <c r="BQ18" s="4">
        <v>1</v>
      </c>
      <c r="BR18" s="8">
        <v>103.48</v>
      </c>
      <c r="BS18" s="7">
        <v>3</v>
      </c>
      <c r="BT18" s="7">
        <v>3.4213</v>
      </c>
      <c r="BU18" s="2" t="s">
        <v>158</v>
      </c>
      <c r="BV18" s="2" t="s">
        <v>146</v>
      </c>
      <c r="BW18" s="2" t="s">
        <v>214</v>
      </c>
      <c r="BX18" s="2" t="s">
        <v>394</v>
      </c>
      <c r="BY18" s="2" t="s">
        <v>161</v>
      </c>
      <c r="BZ18" s="2" t="s">
        <v>161</v>
      </c>
      <c r="CA18" s="2" t="s">
        <v>149</v>
      </c>
      <c r="CB18" s="4"/>
      <c r="CC18" s="8"/>
      <c r="CD18" s="4"/>
      <c r="CE18" s="8"/>
      <c r="CF18" s="7"/>
      <c r="CG18" s="7"/>
      <c r="CH18" s="2" t="s">
        <v>216</v>
      </c>
      <c r="CI18" s="2" t="s">
        <v>176</v>
      </c>
      <c r="CJ18" s="2" t="s">
        <v>149</v>
      </c>
      <c r="CK18" s="2" t="s">
        <v>395</v>
      </c>
      <c r="CL18" s="2" t="s">
        <v>161</v>
      </c>
      <c r="CM18" s="2" t="s">
        <v>161</v>
      </c>
      <c r="CN18" s="2" t="s">
        <v>149</v>
      </c>
      <c r="CO18" s="4"/>
      <c r="CP18" s="8"/>
      <c r="CQ18" s="4"/>
      <c r="CR18" s="8"/>
      <c r="CS18" s="7"/>
      <c r="CT18" s="7"/>
      <c r="CU18" s="2" t="s">
        <v>158</v>
      </c>
      <c r="CV18" s="2" t="s">
        <v>146</v>
      </c>
      <c r="CW18" s="2" t="s">
        <v>214</v>
      </c>
      <c r="CX18" s="2" t="s">
        <v>383</v>
      </c>
      <c r="CY18" s="2" t="s">
        <v>161</v>
      </c>
      <c r="CZ18" s="2" t="s">
        <v>161</v>
      </c>
      <c r="DA18" s="2" t="s">
        <v>149</v>
      </c>
      <c r="DB18" s="4"/>
      <c r="DC18" s="8"/>
      <c r="DD18" s="4"/>
      <c r="DE18" s="8"/>
      <c r="DF18" s="7"/>
      <c r="DG18" s="7"/>
      <c r="DH18" s="2" t="s">
        <v>158</v>
      </c>
      <c r="DI18" s="2" t="s">
        <v>146</v>
      </c>
      <c r="DJ18" s="2" t="s">
        <v>214</v>
      </c>
      <c r="DK18" s="2" t="s">
        <v>396</v>
      </c>
      <c r="DL18" s="2" t="s">
        <v>161</v>
      </c>
      <c r="DM18" s="2" t="s">
        <v>161</v>
      </c>
      <c r="DN18" s="2" t="s">
        <v>149</v>
      </c>
      <c r="DO18" s="4"/>
      <c r="DP18" s="8"/>
      <c r="DQ18" s="4"/>
      <c r="DR18" s="8"/>
      <c r="DS18" s="7"/>
      <c r="DT18" s="7"/>
      <c r="DU18" s="2" t="s">
        <v>158</v>
      </c>
      <c r="DV18" s="2" t="s">
        <v>146</v>
      </c>
      <c r="DW18" s="2" t="s">
        <v>166</v>
      </c>
      <c r="DX18" s="2" t="s">
        <v>167</v>
      </c>
      <c r="DY18" s="2" t="s">
        <v>161</v>
      </c>
      <c r="DZ18" s="2" t="s">
        <v>161</v>
      </c>
      <c r="EA18" s="2" t="s">
        <v>149</v>
      </c>
      <c r="EB18" s="4"/>
      <c r="EC18" s="8"/>
      <c r="ED18" s="4">
        <v>1</v>
      </c>
      <c r="EE18" s="8">
        <v>140.13</v>
      </c>
      <c r="EF18" s="7">
        <v>-1</v>
      </c>
      <c r="EG18" s="7">
        <v>-1</v>
      </c>
      <c r="EH18" s="2" t="s">
        <v>158</v>
      </c>
      <c r="EI18" s="2" t="s">
        <v>146</v>
      </c>
      <c r="EJ18" s="2" t="s">
        <v>168</v>
      </c>
      <c r="EK18" s="2" t="s">
        <v>397</v>
      </c>
      <c r="EL18" s="2" t="s">
        <v>161</v>
      </c>
      <c r="EM18" s="2" t="s">
        <v>161</v>
      </c>
      <c r="EN18" s="2" t="s">
        <v>149</v>
      </c>
      <c r="EO18" s="4"/>
      <c r="EP18" s="8"/>
      <c r="EQ18" s="4"/>
      <c r="ER18" s="8"/>
      <c r="ES18" s="7"/>
      <c r="ET18" s="7"/>
      <c r="EU18" s="2" t="s">
        <v>158</v>
      </c>
      <c r="EV18" s="2" t="s">
        <v>146</v>
      </c>
      <c r="EW18" s="2" t="s">
        <v>170</v>
      </c>
      <c r="EX18" s="2" t="s">
        <v>398</v>
      </c>
      <c r="EY18" s="2" t="s">
        <v>161</v>
      </c>
      <c r="EZ18" s="2" t="s">
        <v>161</v>
      </c>
      <c r="FA18" s="2" t="s">
        <v>149</v>
      </c>
      <c r="FB18" s="4"/>
      <c r="FC18" s="8"/>
      <c r="FD18" s="4"/>
      <c r="FE18" s="8"/>
      <c r="FF18" s="7"/>
      <c r="FG18" s="7"/>
      <c r="FH18" s="2" t="s">
        <v>158</v>
      </c>
      <c r="FI18" s="2" t="s">
        <v>146</v>
      </c>
      <c r="FJ18" s="2" t="s">
        <v>222</v>
      </c>
      <c r="FK18" s="2" t="s">
        <v>399</v>
      </c>
      <c r="FL18" s="2" t="s">
        <v>161</v>
      </c>
      <c r="FM18" s="2" t="s">
        <v>161</v>
      </c>
      <c r="FN18" s="2" t="s">
        <v>149</v>
      </c>
      <c r="FO18" s="4"/>
      <c r="FP18" s="8"/>
      <c r="FQ18" s="4"/>
      <c r="FR18" s="8"/>
      <c r="FS18" s="7"/>
      <c r="FT18" s="7"/>
      <c r="FU18" s="2" t="s">
        <v>295</v>
      </c>
      <c r="FV18" s="2" t="s">
        <v>146</v>
      </c>
      <c r="FW18" s="2" t="s">
        <v>149</v>
      </c>
      <c r="FX18" s="2" t="s">
        <v>149</v>
      </c>
      <c r="FY18" s="2" t="s">
        <v>161</v>
      </c>
      <c r="FZ18" s="2" t="s">
        <v>161</v>
      </c>
      <c r="GA18" s="2" t="s">
        <v>149</v>
      </c>
      <c r="GB18" s="4"/>
      <c r="GC18" s="8"/>
      <c r="GD18" s="4"/>
      <c r="GE18" s="8"/>
      <c r="GF18" s="7"/>
      <c r="GG18" s="7"/>
      <c r="GH18" s="2" t="s">
        <v>158</v>
      </c>
      <c r="GI18" s="2" t="s">
        <v>176</v>
      </c>
      <c r="GJ18" s="2" t="s">
        <v>224</v>
      </c>
      <c r="GK18" s="2" t="s">
        <v>400</v>
      </c>
      <c r="GL18" s="2" t="s">
        <v>161</v>
      </c>
      <c r="GM18" s="2" t="s">
        <v>161</v>
      </c>
      <c r="GN18" s="2" t="s">
        <v>149</v>
      </c>
      <c r="GO18" s="4"/>
      <c r="GP18" s="8"/>
      <c r="GQ18" s="4"/>
      <c r="GR18" s="8"/>
      <c r="GS18" s="7"/>
      <c r="GT18" s="7"/>
      <c r="GU18" s="2" t="s">
        <v>179</v>
      </c>
      <c r="GV18" s="2" t="s">
        <v>146</v>
      </c>
      <c r="GW18" s="2" t="s">
        <v>149</v>
      </c>
      <c r="GX18" s="2" t="s">
        <v>149</v>
      </c>
      <c r="GY18" s="2" t="s">
        <v>161</v>
      </c>
      <c r="GZ18" s="2" t="s">
        <v>161</v>
      </c>
      <c r="HA18" s="2" t="s">
        <v>149</v>
      </c>
      <c r="HB18" s="4"/>
      <c r="HC18" s="8"/>
      <c r="HD18" s="4"/>
      <c r="HE18" s="8"/>
      <c r="HF18" s="7"/>
      <c r="HG18" s="7"/>
      <c r="HH18" s="2" t="s">
        <v>180</v>
      </c>
      <c r="HI18" s="2" t="s">
        <v>146</v>
      </c>
      <c r="HJ18" s="2" t="s">
        <v>149</v>
      </c>
      <c r="HK18" s="2" t="s">
        <v>149</v>
      </c>
      <c r="HL18" s="2" t="s">
        <v>161</v>
      </c>
      <c r="HM18" s="2" t="s">
        <v>161</v>
      </c>
      <c r="HN18" s="2" t="s">
        <v>149</v>
      </c>
      <c r="HO18" s="4"/>
      <c r="HP18" s="8"/>
      <c r="HQ18" s="4"/>
      <c r="HR18" s="8"/>
      <c r="HS18" s="7"/>
      <c r="HT18" s="7"/>
      <c r="HU18" s="2" t="s">
        <v>149</v>
      </c>
      <c r="HV18" s="2" t="s">
        <v>149</v>
      </c>
      <c r="HW18" s="2" t="s">
        <v>149</v>
      </c>
      <c r="HX18" s="2" t="s">
        <v>149</v>
      </c>
      <c r="HY18" s="2" t="s">
        <v>149</v>
      </c>
      <c r="HZ18" s="2" t="s">
        <v>149</v>
      </c>
      <c r="IA18" s="2" t="s">
        <v>149</v>
      </c>
      <c r="IB18" s="4"/>
      <c r="IC18" s="8"/>
      <c r="ID18" s="4"/>
      <c r="IE18" s="8"/>
      <c r="IF18" s="7"/>
      <c r="IG18" s="7"/>
      <c r="IH18" s="2" t="s">
        <v>158</v>
      </c>
      <c r="II18" s="2" t="s">
        <v>176</v>
      </c>
      <c r="IJ18" s="2" t="s">
        <v>149</v>
      </c>
      <c r="IK18" s="2" t="s">
        <v>401</v>
      </c>
      <c r="IL18" s="2" t="s">
        <v>161</v>
      </c>
      <c r="IM18" s="2" t="s">
        <v>161</v>
      </c>
      <c r="IN18" s="2" t="s">
        <v>149</v>
      </c>
      <c r="IO18" s="4"/>
      <c r="IP18" s="8"/>
      <c r="IQ18" s="4"/>
      <c r="IR18" s="8"/>
      <c r="IS18" s="7"/>
      <c r="IT18" s="7"/>
      <c r="IU18" s="2" t="s">
        <v>149</v>
      </c>
      <c r="IV18" s="2" t="s">
        <v>149</v>
      </c>
      <c r="IW18" s="2" t="s">
        <v>149</v>
      </c>
      <c r="IX18" s="2" t="s">
        <v>149</v>
      </c>
      <c r="IY18" s="2" t="s">
        <v>149</v>
      </c>
      <c r="IZ18" s="2" t="s">
        <v>149</v>
      </c>
      <c r="JA18" s="2" t="s">
        <v>149</v>
      </c>
      <c r="JB18" s="4"/>
      <c r="JC18" s="8"/>
      <c r="JD18" s="4"/>
      <c r="JE18" s="8"/>
      <c r="JF18" s="7"/>
      <c r="JG18" s="7"/>
      <c r="JH18" s="2" t="s">
        <v>158</v>
      </c>
      <c r="JI18" s="2" t="s">
        <v>146</v>
      </c>
      <c r="JJ18" s="2" t="s">
        <v>182</v>
      </c>
      <c r="JK18" s="2" t="s">
        <v>402</v>
      </c>
      <c r="JL18" s="2" t="s">
        <v>161</v>
      </c>
      <c r="JM18" s="2" t="s">
        <v>161</v>
      </c>
      <c r="JN18" s="2" t="s">
        <v>149</v>
      </c>
      <c r="JO18" s="4"/>
      <c r="JP18" s="8"/>
      <c r="JQ18" s="4"/>
      <c r="JR18" s="8"/>
      <c r="JS18" s="7"/>
      <c r="JT18" s="7"/>
      <c r="JU18" s="2" t="s">
        <v>180</v>
      </c>
      <c r="JV18" s="2" t="s">
        <v>146</v>
      </c>
      <c r="JW18" s="2" t="s">
        <v>149</v>
      </c>
      <c r="JX18" s="2" t="s">
        <v>149</v>
      </c>
      <c r="JY18" s="2" t="s">
        <v>161</v>
      </c>
      <c r="JZ18" s="2" t="s">
        <v>161</v>
      </c>
      <c r="KA18" s="2" t="s">
        <v>149</v>
      </c>
      <c r="KB18" s="4"/>
      <c r="KC18" s="8"/>
      <c r="KD18" s="4"/>
      <c r="KE18" s="8"/>
      <c r="KF18" s="7"/>
      <c r="KG18" s="7"/>
      <c r="KH18" s="2" t="s">
        <v>158</v>
      </c>
      <c r="KI18" s="2" t="s">
        <v>146</v>
      </c>
      <c r="KJ18" s="2" t="s">
        <v>149</v>
      </c>
      <c r="KK18" s="2" t="s">
        <v>149</v>
      </c>
      <c r="KL18" s="2" t="s">
        <v>161</v>
      </c>
      <c r="KM18" s="2" t="s">
        <v>161</v>
      </c>
      <c r="KN18" s="2" t="s">
        <v>149</v>
      </c>
      <c r="KO18" s="4"/>
      <c r="KP18" s="8"/>
      <c r="KQ18" s="4"/>
      <c r="KR18" s="8"/>
      <c r="KS18" s="7"/>
      <c r="KT18" s="7"/>
      <c r="KU18" s="2" t="s">
        <v>158</v>
      </c>
      <c r="KV18" s="2" t="s">
        <v>185</v>
      </c>
      <c r="KW18" s="2" t="s">
        <v>186</v>
      </c>
      <c r="KX18" s="2" t="s">
        <v>403</v>
      </c>
      <c r="KY18" s="2" t="s">
        <v>161</v>
      </c>
      <c r="KZ18" s="2" t="s">
        <v>161</v>
      </c>
      <c r="LA18" s="2" t="s">
        <v>149</v>
      </c>
      <c r="LB18" s="4"/>
      <c r="LC18" s="8"/>
      <c r="LD18" s="4"/>
      <c r="LE18" s="8"/>
      <c r="LF18" s="7"/>
      <c r="LG18" s="7"/>
      <c r="LH18" s="2" t="s">
        <v>180</v>
      </c>
      <c r="LI18" s="2" t="s">
        <v>185</v>
      </c>
      <c r="LJ18" s="2" t="s">
        <v>149</v>
      </c>
      <c r="LK18" s="2" t="s">
        <v>149</v>
      </c>
      <c r="LL18" s="2" t="s">
        <v>161</v>
      </c>
      <c r="LM18" s="2" t="s">
        <v>161</v>
      </c>
      <c r="LN18" s="2" t="s">
        <v>149</v>
      </c>
      <c r="LO18" s="4"/>
      <c r="LP18" s="8"/>
      <c r="LQ18" s="4"/>
      <c r="LR18" s="8"/>
      <c r="LS18" s="7"/>
      <c r="LT18" s="7"/>
      <c r="LU18" s="2" t="s">
        <v>184</v>
      </c>
      <c r="LV18" s="2" t="s">
        <v>146</v>
      </c>
      <c r="LW18" s="2" t="s">
        <v>149</v>
      </c>
      <c r="LX18" s="2" t="s">
        <v>149</v>
      </c>
      <c r="LY18" s="2" t="s">
        <v>161</v>
      </c>
      <c r="LZ18" s="2" t="s">
        <v>161</v>
      </c>
      <c r="MA18" s="2" t="s">
        <v>149</v>
      </c>
      <c r="MB18" s="4"/>
      <c r="MC18" s="8"/>
      <c r="MD18" s="4"/>
      <c r="ME18" s="8"/>
      <c r="MF18" s="7"/>
      <c r="MG18" s="7"/>
      <c r="MH18" s="2" t="s">
        <v>149</v>
      </c>
      <c r="MI18" s="2" t="s">
        <v>149</v>
      </c>
      <c r="MJ18" s="2" t="s">
        <v>149</v>
      </c>
      <c r="MK18" s="2" t="s">
        <v>149</v>
      </c>
      <c r="ML18" s="2" t="s">
        <v>149</v>
      </c>
      <c r="MM18" s="2" t="s">
        <v>149</v>
      </c>
      <c r="MN18" s="2" t="s">
        <v>149</v>
      </c>
      <c r="MO18" s="4"/>
      <c r="MP18" s="8"/>
      <c r="MQ18" s="4"/>
      <c r="MR18" s="8"/>
      <c r="MS18" s="7"/>
      <c r="MT18" s="7"/>
      <c r="MU18" s="2" t="s">
        <v>184</v>
      </c>
      <c r="MV18" s="2" t="s">
        <v>146</v>
      </c>
      <c r="MW18" s="2" t="s">
        <v>149</v>
      </c>
      <c r="MX18" s="2" t="s">
        <v>149</v>
      </c>
      <c r="MY18" s="2" t="s">
        <v>161</v>
      </c>
      <c r="MZ18" s="2" t="s">
        <v>161</v>
      </c>
      <c r="NA18" s="2" t="s">
        <v>149</v>
      </c>
      <c r="NB18" s="4"/>
      <c r="NC18" s="8"/>
      <c r="ND18" s="4"/>
      <c r="NE18" s="8"/>
      <c r="NF18" s="7"/>
      <c r="NG18" s="7"/>
      <c r="NH18" s="2" t="s">
        <v>158</v>
      </c>
      <c r="NI18" s="2" t="s">
        <v>176</v>
      </c>
      <c r="NJ18" s="2" t="s">
        <v>238</v>
      </c>
      <c r="NK18" s="2" t="s">
        <v>404</v>
      </c>
      <c r="NL18" s="2" t="s">
        <v>161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180</v>
      </c>
      <c r="NV18" s="2" t="s">
        <v>176</v>
      </c>
      <c r="NW18" s="2" t="s">
        <v>149</v>
      </c>
      <c r="NX18" s="2" t="s">
        <v>149</v>
      </c>
      <c r="NY18" s="2" t="s">
        <v>161</v>
      </c>
      <c r="NZ18" s="2" t="s">
        <v>161</v>
      </c>
      <c r="OA18" s="2" t="s">
        <v>149</v>
      </c>
      <c r="OB18" s="4"/>
      <c r="OC18" s="8"/>
      <c r="OD18" s="4"/>
      <c r="OE18" s="8"/>
      <c r="OF18" s="7"/>
      <c r="OG18" s="7"/>
      <c r="OH18" s="2" t="s">
        <v>190</v>
      </c>
      <c r="OI18" s="2" t="s">
        <v>146</v>
      </c>
      <c r="OJ18" s="2" t="s">
        <v>149</v>
      </c>
      <c r="OK18" s="2" t="s">
        <v>149</v>
      </c>
      <c r="OL18" s="2" t="s">
        <v>161</v>
      </c>
      <c r="OM18" s="2" t="s">
        <v>161</v>
      </c>
      <c r="ON18" s="2" t="s">
        <v>149</v>
      </c>
      <c r="OO18" s="4"/>
      <c r="OP18" s="4"/>
      <c r="OQ18" s="4"/>
      <c r="OR18" s="4">
        <v>198</v>
      </c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</row>
    <row r="19">
      <c r="A19" s="2" t="s">
        <v>405</v>
      </c>
      <c r="B19" s="2" t="s">
        <v>138</v>
      </c>
      <c r="C19" s="2" t="s">
        <v>139</v>
      </c>
      <c r="D19" s="2" t="s">
        <v>377</v>
      </c>
      <c r="E19" s="2" t="s">
        <v>378</v>
      </c>
      <c r="F19" s="2" t="s">
        <v>206</v>
      </c>
      <c r="G19" s="2" t="s">
        <v>206</v>
      </c>
      <c r="H19" s="2" t="s">
        <v>206</v>
      </c>
      <c r="I19" s="2" t="s">
        <v>379</v>
      </c>
      <c r="J19" s="2" t="s">
        <v>144</v>
      </c>
      <c r="K19" s="2" t="s">
        <v>241</v>
      </c>
      <c r="L19" s="3">
        <v>96.37</v>
      </c>
      <c r="M19" s="3">
        <v>101.19</v>
      </c>
      <c r="N19" s="3">
        <v>214.99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242</v>
      </c>
      <c r="T19" s="2" t="s">
        <v>151</v>
      </c>
      <c r="U19" s="2" t="s">
        <v>152</v>
      </c>
      <c r="V19" s="2" t="s">
        <v>211</v>
      </c>
      <c r="W19" s="2" t="s">
        <v>212</v>
      </c>
      <c r="X19" s="2" t="s">
        <v>154</v>
      </c>
      <c r="Y19" s="2" t="s">
        <v>213</v>
      </c>
      <c r="Z19" s="4">
        <v>119</v>
      </c>
      <c r="AA19" s="4">
        <f>=ROUNDDOWN(74.375,0)</f>
      </c>
      <c r="AB19" s="5">
        <v>1.6</v>
      </c>
      <c r="AC19" s="2" t="s">
        <v>149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1</v>
      </c>
      <c r="AQ19" s="8">
        <v>102.34</v>
      </c>
      <c r="AR19" s="4">
        <v>2</v>
      </c>
      <c r="AS19" s="8">
        <v>202.16</v>
      </c>
      <c r="AT19" s="7">
        <v>-0.5</v>
      </c>
      <c r="AU19" s="7">
        <v>-0.4938</v>
      </c>
      <c r="AV19" s="4">
        <v>2</v>
      </c>
      <c r="AW19" s="8">
        <v>232.09</v>
      </c>
      <c r="AX19" s="4">
        <v>7</v>
      </c>
      <c r="AY19" s="8">
        <v>726.69</v>
      </c>
      <c r="AZ19" s="7">
        <v>-0.7143</v>
      </c>
      <c r="BA19" s="7">
        <v>-0.6806</v>
      </c>
      <c r="BB19" s="7">
        <v>0.4409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>
        <v>0.2135</v>
      </c>
      <c r="BJ19" s="4">
        <v>1</v>
      </c>
      <c r="BK19" s="8">
        <v>102.34</v>
      </c>
      <c r="BL19" s="2" t="s">
        <v>406</v>
      </c>
      <c r="BM19" s="7">
        <v>1</v>
      </c>
      <c r="BN19" s="7">
        <v>1</v>
      </c>
      <c r="BO19" s="4">
        <v>1</v>
      </c>
      <c r="BP19" s="8">
        <v>102.34</v>
      </c>
      <c r="BQ19" s="4">
        <v>1</v>
      </c>
      <c r="BR19" s="8">
        <v>93.13</v>
      </c>
      <c r="BS19" s="7"/>
      <c r="BT19" s="7">
        <v>0.0989</v>
      </c>
      <c r="BU19" s="2" t="s">
        <v>158</v>
      </c>
      <c r="BV19" s="2" t="s">
        <v>146</v>
      </c>
      <c r="BW19" s="2" t="s">
        <v>214</v>
      </c>
      <c r="BX19" s="2" t="s">
        <v>407</v>
      </c>
      <c r="BY19" s="2" t="s">
        <v>161</v>
      </c>
      <c r="BZ19" s="2" t="s">
        <v>161</v>
      </c>
      <c r="CA19" s="2" t="s">
        <v>149</v>
      </c>
      <c r="CB19" s="4"/>
      <c r="CC19" s="8"/>
      <c r="CD19" s="4"/>
      <c r="CE19" s="8"/>
      <c r="CF19" s="7"/>
      <c r="CG19" s="7"/>
      <c r="CH19" s="2" t="s">
        <v>216</v>
      </c>
      <c r="CI19" s="2" t="s">
        <v>176</v>
      </c>
      <c r="CJ19" s="2" t="s">
        <v>149</v>
      </c>
      <c r="CK19" s="2" t="s">
        <v>382</v>
      </c>
      <c r="CL19" s="2" t="s">
        <v>161</v>
      </c>
      <c r="CM19" s="2" t="s">
        <v>161</v>
      </c>
      <c r="CN19" s="2" t="s">
        <v>149</v>
      </c>
      <c r="CO19" s="4"/>
      <c r="CP19" s="8"/>
      <c r="CQ19" s="4"/>
      <c r="CR19" s="8"/>
      <c r="CS19" s="7"/>
      <c r="CT19" s="7"/>
      <c r="CU19" s="2" t="s">
        <v>158</v>
      </c>
      <c r="CV19" s="2" t="s">
        <v>146</v>
      </c>
      <c r="CW19" s="2" t="s">
        <v>214</v>
      </c>
      <c r="CX19" s="2" t="s">
        <v>408</v>
      </c>
      <c r="CY19" s="2" t="s">
        <v>161</v>
      </c>
      <c r="CZ19" s="2" t="s">
        <v>161</v>
      </c>
      <c r="DA19" s="2" t="s">
        <v>149</v>
      </c>
      <c r="DB19" s="4"/>
      <c r="DC19" s="8"/>
      <c r="DD19" s="4"/>
      <c r="DE19" s="8"/>
      <c r="DF19" s="7"/>
      <c r="DG19" s="7"/>
      <c r="DH19" s="2" t="s">
        <v>158</v>
      </c>
      <c r="DI19" s="2" t="s">
        <v>146</v>
      </c>
      <c r="DJ19" s="2" t="s">
        <v>214</v>
      </c>
      <c r="DK19" s="2" t="s">
        <v>409</v>
      </c>
      <c r="DL19" s="2" t="s">
        <v>161</v>
      </c>
      <c r="DM19" s="2" t="s">
        <v>161</v>
      </c>
      <c r="DN19" s="2" t="s">
        <v>149</v>
      </c>
      <c r="DO19" s="4"/>
      <c r="DP19" s="8"/>
      <c r="DQ19" s="4">
        <v>1</v>
      </c>
      <c r="DR19" s="8">
        <v>109.03</v>
      </c>
      <c r="DS19" s="7">
        <v>-1</v>
      </c>
      <c r="DT19" s="7">
        <v>-1</v>
      </c>
      <c r="DU19" s="2" t="s">
        <v>158</v>
      </c>
      <c r="DV19" s="2" t="s">
        <v>146</v>
      </c>
      <c r="DW19" s="2" t="s">
        <v>166</v>
      </c>
      <c r="DX19" s="2" t="s">
        <v>410</v>
      </c>
      <c r="DY19" s="2" t="s">
        <v>161</v>
      </c>
      <c r="DZ19" s="2" t="s">
        <v>161</v>
      </c>
      <c r="EA19" s="2" t="s">
        <v>149</v>
      </c>
      <c r="EB19" s="4"/>
      <c r="EC19" s="8"/>
      <c r="ED19" s="4"/>
      <c r="EE19" s="8"/>
      <c r="EF19" s="7"/>
      <c r="EG19" s="7"/>
      <c r="EH19" s="2" t="s">
        <v>158</v>
      </c>
      <c r="EI19" s="2" t="s">
        <v>146</v>
      </c>
      <c r="EJ19" s="2" t="s">
        <v>197</v>
      </c>
      <c r="EK19" s="2" t="s">
        <v>411</v>
      </c>
      <c r="EL19" s="2" t="s">
        <v>161</v>
      </c>
      <c r="EM19" s="2" t="s">
        <v>161</v>
      </c>
      <c r="EN19" s="2" t="s">
        <v>149</v>
      </c>
      <c r="EO19" s="4"/>
      <c r="EP19" s="8"/>
      <c r="EQ19" s="4"/>
      <c r="ER19" s="8"/>
      <c r="ES19" s="7"/>
      <c r="ET19" s="7"/>
      <c r="EU19" s="2" t="s">
        <v>158</v>
      </c>
      <c r="EV19" s="2" t="s">
        <v>146</v>
      </c>
      <c r="EW19" s="2" t="s">
        <v>170</v>
      </c>
      <c r="EX19" s="2" t="s">
        <v>412</v>
      </c>
      <c r="EY19" s="2" t="s">
        <v>161</v>
      </c>
      <c r="EZ19" s="2" t="s">
        <v>161</v>
      </c>
      <c r="FA19" s="2" t="s">
        <v>149</v>
      </c>
      <c r="FB19" s="4"/>
      <c r="FC19" s="8"/>
      <c r="FD19" s="4"/>
      <c r="FE19" s="8"/>
      <c r="FF19" s="7"/>
      <c r="FG19" s="7"/>
      <c r="FH19" s="2" t="s">
        <v>158</v>
      </c>
      <c r="FI19" s="2" t="s">
        <v>146</v>
      </c>
      <c r="FJ19" s="2" t="s">
        <v>222</v>
      </c>
      <c r="FK19" s="2" t="s">
        <v>413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295</v>
      </c>
      <c r="FV19" s="2" t="s">
        <v>146</v>
      </c>
      <c r="FW19" s="2" t="s">
        <v>149</v>
      </c>
      <c r="FX19" s="2" t="s">
        <v>149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158</v>
      </c>
      <c r="GI19" s="2" t="s">
        <v>176</v>
      </c>
      <c r="GJ19" s="2" t="s">
        <v>224</v>
      </c>
      <c r="GK19" s="2" t="s">
        <v>414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158</v>
      </c>
      <c r="GV19" s="2" t="s">
        <v>185</v>
      </c>
      <c r="GW19" s="2" t="s">
        <v>415</v>
      </c>
      <c r="GX19" s="2" t="s">
        <v>416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158</v>
      </c>
      <c r="HI19" s="2" t="s">
        <v>146</v>
      </c>
      <c r="HJ19" s="2" t="s">
        <v>253</v>
      </c>
      <c r="HK19" s="2" t="s">
        <v>149</v>
      </c>
      <c r="HL19" s="2" t="s">
        <v>161</v>
      </c>
      <c r="HM19" s="2" t="s">
        <v>161</v>
      </c>
      <c r="HN19" s="2" t="s">
        <v>149</v>
      </c>
      <c r="HO19" s="4"/>
      <c r="HP19" s="8"/>
      <c r="HQ19" s="4"/>
      <c r="HR19" s="8"/>
      <c r="HS19" s="7"/>
      <c r="HT19" s="7"/>
      <c r="HU19" s="2" t="s">
        <v>149</v>
      </c>
      <c r="HV19" s="2" t="s">
        <v>149</v>
      </c>
      <c r="HW19" s="2" t="s">
        <v>149</v>
      </c>
      <c r="HX19" s="2" t="s">
        <v>149</v>
      </c>
      <c r="HY19" s="2" t="s">
        <v>149</v>
      </c>
      <c r="HZ19" s="2" t="s">
        <v>149</v>
      </c>
      <c r="IA19" s="2" t="s">
        <v>149</v>
      </c>
      <c r="IB19" s="4"/>
      <c r="IC19" s="8"/>
      <c r="ID19" s="4"/>
      <c r="IE19" s="8"/>
      <c r="IF19" s="7"/>
      <c r="IG19" s="7"/>
      <c r="IH19" s="2" t="s">
        <v>158</v>
      </c>
      <c r="II19" s="2" t="s">
        <v>176</v>
      </c>
      <c r="IJ19" s="2" t="s">
        <v>149</v>
      </c>
      <c r="IK19" s="2" t="s">
        <v>255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149</v>
      </c>
      <c r="IV19" s="2" t="s">
        <v>149</v>
      </c>
      <c r="IW19" s="2" t="s">
        <v>149</v>
      </c>
      <c r="IX19" s="2" t="s">
        <v>149</v>
      </c>
      <c r="IY19" s="2" t="s">
        <v>149</v>
      </c>
      <c r="IZ19" s="2" t="s">
        <v>149</v>
      </c>
      <c r="JA19" s="2" t="s">
        <v>149</v>
      </c>
      <c r="JB19" s="4"/>
      <c r="JC19" s="8"/>
      <c r="JD19" s="4"/>
      <c r="JE19" s="8"/>
      <c r="JF19" s="7"/>
      <c r="JG19" s="7"/>
      <c r="JH19" s="2" t="s">
        <v>158</v>
      </c>
      <c r="JI19" s="2" t="s">
        <v>146</v>
      </c>
      <c r="JJ19" s="2" t="s">
        <v>256</v>
      </c>
      <c r="JK19" s="2" t="s">
        <v>160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180</v>
      </c>
      <c r="JV19" s="2" t="s">
        <v>146</v>
      </c>
      <c r="JW19" s="2" t="s">
        <v>149</v>
      </c>
      <c r="JX19" s="2" t="s">
        <v>149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158</v>
      </c>
      <c r="KI19" s="2" t="s">
        <v>146</v>
      </c>
      <c r="KJ19" s="2" t="s">
        <v>149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158</v>
      </c>
      <c r="KV19" s="2" t="s">
        <v>185</v>
      </c>
      <c r="KW19" s="2" t="s">
        <v>417</v>
      </c>
      <c r="KX19" s="2" t="s">
        <v>418</v>
      </c>
      <c r="KY19" s="2" t="s">
        <v>161</v>
      </c>
      <c r="KZ19" s="2" t="s">
        <v>161</v>
      </c>
      <c r="LA19" s="2" t="s">
        <v>149</v>
      </c>
      <c r="LB19" s="4"/>
      <c r="LC19" s="8"/>
      <c r="LD19" s="4"/>
      <c r="LE19" s="8"/>
      <c r="LF19" s="7"/>
      <c r="LG19" s="7"/>
      <c r="LH19" s="2" t="s">
        <v>180</v>
      </c>
      <c r="LI19" s="2" t="s">
        <v>185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184</v>
      </c>
      <c r="LV19" s="2" t="s">
        <v>146</v>
      </c>
      <c r="LW19" s="2" t="s">
        <v>149</v>
      </c>
      <c r="LX19" s="2" t="s">
        <v>149</v>
      </c>
      <c r="LY19" s="2" t="s">
        <v>161</v>
      </c>
      <c r="LZ19" s="2" t="s">
        <v>161</v>
      </c>
      <c r="MA19" s="2" t="s">
        <v>149</v>
      </c>
      <c r="MB19" s="4"/>
      <c r="MC19" s="8"/>
      <c r="MD19" s="4"/>
      <c r="ME19" s="8"/>
      <c r="MF19" s="7"/>
      <c r="MG19" s="7"/>
      <c r="MH19" s="2" t="s">
        <v>149</v>
      </c>
      <c r="MI19" s="2" t="s">
        <v>149</v>
      </c>
      <c r="MJ19" s="2" t="s">
        <v>149</v>
      </c>
      <c r="MK19" s="2" t="s">
        <v>149</v>
      </c>
      <c r="ML19" s="2" t="s">
        <v>149</v>
      </c>
      <c r="MM19" s="2" t="s">
        <v>149</v>
      </c>
      <c r="MN19" s="2" t="s">
        <v>149</v>
      </c>
      <c r="MO19" s="4"/>
      <c r="MP19" s="8"/>
      <c r="MQ19" s="4"/>
      <c r="MR19" s="8"/>
      <c r="MS19" s="7"/>
      <c r="MT19" s="7"/>
      <c r="MU19" s="2" t="s">
        <v>184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158</v>
      </c>
      <c r="NI19" s="2" t="s">
        <v>176</v>
      </c>
      <c r="NJ19" s="2" t="s">
        <v>227</v>
      </c>
      <c r="NK19" s="2" t="s">
        <v>419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180</v>
      </c>
      <c r="NV19" s="2" t="s">
        <v>176</v>
      </c>
      <c r="NW19" s="2" t="s">
        <v>149</v>
      </c>
      <c r="NX19" s="2" t="s">
        <v>149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190</v>
      </c>
      <c r="OI19" s="2" t="s">
        <v>146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/>
      <c r="OP19" s="4"/>
      <c r="OQ19" s="4"/>
      <c r="OR19" s="4">
        <v>119</v>
      </c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</row>
    <row r="20">
      <c r="A20" s="2" t="s">
        <v>420</v>
      </c>
      <c r="B20" s="2" t="s">
        <v>138</v>
      </c>
      <c r="C20" s="2" t="s">
        <v>139</v>
      </c>
      <c r="D20" s="2" t="s">
        <v>377</v>
      </c>
      <c r="E20" s="2" t="s">
        <v>378</v>
      </c>
      <c r="F20" s="2" t="s">
        <v>206</v>
      </c>
      <c r="G20" s="2" t="s">
        <v>206</v>
      </c>
      <c r="H20" s="2" t="s">
        <v>206</v>
      </c>
      <c r="I20" s="2" t="s">
        <v>379</v>
      </c>
      <c r="J20" s="2" t="s">
        <v>356</v>
      </c>
      <c r="K20" s="2" t="s">
        <v>241</v>
      </c>
      <c r="L20" s="3">
        <v>107.06</v>
      </c>
      <c r="M20" s="3">
        <v>112.41</v>
      </c>
      <c r="N20" s="3">
        <v>234.99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242</v>
      </c>
      <c r="T20" s="2" t="s">
        <v>151</v>
      </c>
      <c r="U20" s="2" t="s">
        <v>152</v>
      </c>
      <c r="V20" s="2" t="s">
        <v>211</v>
      </c>
      <c r="W20" s="2" t="s">
        <v>212</v>
      </c>
      <c r="X20" s="2" t="s">
        <v>154</v>
      </c>
      <c r="Y20" s="2" t="s">
        <v>213</v>
      </c>
      <c r="Z20" s="4">
        <v>366</v>
      </c>
      <c r="AA20" s="4">
        <f>=ROUNDDOWN(73.2,0)</f>
      </c>
      <c r="AB20" s="5">
        <v>5</v>
      </c>
      <c r="AC20" s="2" t="s">
        <v>149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1</v>
      </c>
      <c r="AQ20" s="8">
        <v>129.75</v>
      </c>
      <c r="AR20" s="4">
        <v>5</v>
      </c>
      <c r="AS20" s="8">
        <v>524.53</v>
      </c>
      <c r="AT20" s="7">
        <v>-0.8</v>
      </c>
      <c r="AU20" s="7">
        <v>-0.7526</v>
      </c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>
        <v>0.5591</v>
      </c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 t="s">
        <v>149</v>
      </c>
      <c r="BJ20" s="4">
        <v>1</v>
      </c>
      <c r="BK20" s="8">
        <v>129.75</v>
      </c>
      <c r="BL20" s="2" t="s">
        <v>421</v>
      </c>
      <c r="BM20" s="7">
        <v>1</v>
      </c>
      <c r="BN20" s="7">
        <v>1</v>
      </c>
      <c r="BO20" s="4"/>
      <c r="BP20" s="8"/>
      <c r="BQ20" s="4">
        <v>3</v>
      </c>
      <c r="BR20" s="8">
        <v>310.44</v>
      </c>
      <c r="BS20" s="7">
        <v>-1</v>
      </c>
      <c r="BT20" s="7">
        <v>-1</v>
      </c>
      <c r="BU20" s="2" t="s">
        <v>158</v>
      </c>
      <c r="BV20" s="2" t="s">
        <v>146</v>
      </c>
      <c r="BW20" s="2" t="s">
        <v>214</v>
      </c>
      <c r="BX20" s="2" t="s">
        <v>402</v>
      </c>
      <c r="BY20" s="2" t="s">
        <v>161</v>
      </c>
      <c r="BZ20" s="2" t="s">
        <v>161</v>
      </c>
      <c r="CA20" s="2" t="s">
        <v>149</v>
      </c>
      <c r="CB20" s="4"/>
      <c r="CC20" s="8"/>
      <c r="CD20" s="4"/>
      <c r="CE20" s="8"/>
      <c r="CF20" s="7"/>
      <c r="CG20" s="7"/>
      <c r="CH20" s="2" t="s">
        <v>216</v>
      </c>
      <c r="CI20" s="2" t="s">
        <v>176</v>
      </c>
      <c r="CJ20" s="2" t="s">
        <v>149</v>
      </c>
      <c r="CK20" s="2" t="s">
        <v>422</v>
      </c>
      <c r="CL20" s="2" t="s">
        <v>161</v>
      </c>
      <c r="CM20" s="2" t="s">
        <v>161</v>
      </c>
      <c r="CN20" s="2" t="s">
        <v>149</v>
      </c>
      <c r="CO20" s="4"/>
      <c r="CP20" s="8"/>
      <c r="CQ20" s="4"/>
      <c r="CR20" s="8"/>
      <c r="CS20" s="7"/>
      <c r="CT20" s="7"/>
      <c r="CU20" s="2" t="s">
        <v>158</v>
      </c>
      <c r="CV20" s="2" t="s">
        <v>146</v>
      </c>
      <c r="CW20" s="2" t="s">
        <v>214</v>
      </c>
      <c r="CX20" s="2" t="s">
        <v>397</v>
      </c>
      <c r="CY20" s="2" t="s">
        <v>161</v>
      </c>
      <c r="CZ20" s="2" t="s">
        <v>161</v>
      </c>
      <c r="DA20" s="2" t="s">
        <v>149</v>
      </c>
      <c r="DB20" s="4"/>
      <c r="DC20" s="8"/>
      <c r="DD20" s="4">
        <v>1</v>
      </c>
      <c r="DE20" s="8">
        <v>110.45</v>
      </c>
      <c r="DF20" s="7">
        <v>-1</v>
      </c>
      <c r="DG20" s="7">
        <v>-1</v>
      </c>
      <c r="DH20" s="2" t="s">
        <v>158</v>
      </c>
      <c r="DI20" s="2" t="s">
        <v>146</v>
      </c>
      <c r="DJ20" s="2" t="s">
        <v>214</v>
      </c>
      <c r="DK20" s="2" t="s">
        <v>423</v>
      </c>
      <c r="DL20" s="2" t="s">
        <v>161</v>
      </c>
      <c r="DM20" s="2" t="s">
        <v>161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146</v>
      </c>
      <c r="DW20" s="2" t="s">
        <v>166</v>
      </c>
      <c r="DX20" s="2" t="s">
        <v>424</v>
      </c>
      <c r="DY20" s="2" t="s">
        <v>161</v>
      </c>
      <c r="DZ20" s="2" t="s">
        <v>161</v>
      </c>
      <c r="EA20" s="2" t="s">
        <v>149</v>
      </c>
      <c r="EB20" s="4">
        <v>1</v>
      </c>
      <c r="EC20" s="8">
        <v>129.75</v>
      </c>
      <c r="ED20" s="4"/>
      <c r="EE20" s="8"/>
      <c r="EF20" s="7"/>
      <c r="EG20" s="7"/>
      <c r="EH20" s="2" t="s">
        <v>158</v>
      </c>
      <c r="EI20" s="2" t="s">
        <v>146</v>
      </c>
      <c r="EJ20" s="2" t="s">
        <v>197</v>
      </c>
      <c r="EK20" s="2" t="s">
        <v>425</v>
      </c>
      <c r="EL20" s="2" t="s">
        <v>161</v>
      </c>
      <c r="EM20" s="2" t="s">
        <v>161</v>
      </c>
      <c r="EN20" s="2" t="s">
        <v>149</v>
      </c>
      <c r="EO20" s="4"/>
      <c r="EP20" s="8"/>
      <c r="EQ20" s="4">
        <v>1</v>
      </c>
      <c r="ER20" s="8">
        <v>103.64</v>
      </c>
      <c r="ES20" s="7">
        <v>-1</v>
      </c>
      <c r="ET20" s="7">
        <v>-1</v>
      </c>
      <c r="EU20" s="2" t="s">
        <v>158</v>
      </c>
      <c r="EV20" s="2" t="s">
        <v>146</v>
      </c>
      <c r="EW20" s="2" t="s">
        <v>426</v>
      </c>
      <c r="EX20" s="2" t="s">
        <v>427</v>
      </c>
      <c r="EY20" s="2" t="s">
        <v>161</v>
      </c>
      <c r="EZ20" s="2" t="s">
        <v>161</v>
      </c>
      <c r="FA20" s="2" t="s">
        <v>149</v>
      </c>
      <c r="FB20" s="4"/>
      <c r="FC20" s="8"/>
      <c r="FD20" s="4"/>
      <c r="FE20" s="8"/>
      <c r="FF20" s="7"/>
      <c r="FG20" s="7"/>
      <c r="FH20" s="2" t="s">
        <v>158</v>
      </c>
      <c r="FI20" s="2" t="s">
        <v>146</v>
      </c>
      <c r="FJ20" s="2" t="s">
        <v>222</v>
      </c>
      <c r="FK20" s="2" t="s">
        <v>428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295</v>
      </c>
      <c r="FV20" s="2" t="s">
        <v>146</v>
      </c>
      <c r="FW20" s="2" t="s">
        <v>149</v>
      </c>
      <c r="FX20" s="2" t="s">
        <v>149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158</v>
      </c>
      <c r="GI20" s="2" t="s">
        <v>176</v>
      </c>
      <c r="GJ20" s="2" t="s">
        <v>429</v>
      </c>
      <c r="GK20" s="2" t="s">
        <v>430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158</v>
      </c>
      <c r="GV20" s="2" t="s">
        <v>185</v>
      </c>
      <c r="GW20" s="2" t="s">
        <v>415</v>
      </c>
      <c r="GX20" s="2" t="s">
        <v>431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158</v>
      </c>
      <c r="HI20" s="2" t="s">
        <v>146</v>
      </c>
      <c r="HJ20" s="2" t="s">
        <v>253</v>
      </c>
      <c r="HK20" s="2" t="s">
        <v>149</v>
      </c>
      <c r="HL20" s="2" t="s">
        <v>161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149</v>
      </c>
      <c r="HV20" s="2" t="s">
        <v>149</v>
      </c>
      <c r="HW20" s="2" t="s">
        <v>149</v>
      </c>
      <c r="HX20" s="2" t="s">
        <v>149</v>
      </c>
      <c r="HY20" s="2" t="s">
        <v>149</v>
      </c>
      <c r="HZ20" s="2" t="s">
        <v>149</v>
      </c>
      <c r="IA20" s="2" t="s">
        <v>149</v>
      </c>
      <c r="IB20" s="4"/>
      <c r="IC20" s="8"/>
      <c r="ID20" s="4"/>
      <c r="IE20" s="8"/>
      <c r="IF20" s="7"/>
      <c r="IG20" s="7"/>
      <c r="IH20" s="2" t="s">
        <v>158</v>
      </c>
      <c r="II20" s="2" t="s">
        <v>176</v>
      </c>
      <c r="IJ20" s="2" t="s">
        <v>149</v>
      </c>
      <c r="IK20" s="2" t="s">
        <v>432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149</v>
      </c>
      <c r="IV20" s="2" t="s">
        <v>149</v>
      </c>
      <c r="IW20" s="2" t="s">
        <v>149</v>
      </c>
      <c r="IX20" s="2" t="s">
        <v>149</v>
      </c>
      <c r="IY20" s="2" t="s">
        <v>149</v>
      </c>
      <c r="IZ20" s="2" t="s">
        <v>149</v>
      </c>
      <c r="JA20" s="2" t="s">
        <v>149</v>
      </c>
      <c r="JB20" s="4"/>
      <c r="JC20" s="8"/>
      <c r="JD20" s="4"/>
      <c r="JE20" s="8"/>
      <c r="JF20" s="7"/>
      <c r="JG20" s="7"/>
      <c r="JH20" s="2" t="s">
        <v>158</v>
      </c>
      <c r="JI20" s="2" t="s">
        <v>146</v>
      </c>
      <c r="JJ20" s="2" t="s">
        <v>256</v>
      </c>
      <c r="JK20" s="2" t="s">
        <v>433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180</v>
      </c>
      <c r="JV20" s="2" t="s">
        <v>146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158</v>
      </c>
      <c r="KI20" s="2" t="s">
        <v>146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158</v>
      </c>
      <c r="KV20" s="2" t="s">
        <v>185</v>
      </c>
      <c r="KW20" s="2" t="s">
        <v>186</v>
      </c>
      <c r="KX20" s="2" t="s">
        <v>418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180</v>
      </c>
      <c r="LI20" s="2" t="s">
        <v>185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184</v>
      </c>
      <c r="LV20" s="2" t="s">
        <v>146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149</v>
      </c>
      <c r="MI20" s="2" t="s">
        <v>149</v>
      </c>
      <c r="MJ20" s="2" t="s">
        <v>149</v>
      </c>
      <c r="MK20" s="2" t="s">
        <v>149</v>
      </c>
      <c r="ML20" s="2" t="s">
        <v>149</v>
      </c>
      <c r="MM20" s="2" t="s">
        <v>149</v>
      </c>
      <c r="MN20" s="2" t="s">
        <v>149</v>
      </c>
      <c r="MO20" s="4"/>
      <c r="MP20" s="8"/>
      <c r="MQ20" s="4"/>
      <c r="MR20" s="8"/>
      <c r="MS20" s="7"/>
      <c r="MT20" s="7"/>
      <c r="MU20" s="2" t="s">
        <v>184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176</v>
      </c>
      <c r="NJ20" s="2" t="s">
        <v>227</v>
      </c>
      <c r="NK20" s="2" t="s">
        <v>434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180</v>
      </c>
      <c r="NV20" s="2" t="s">
        <v>176</v>
      </c>
      <c r="NW20" s="2" t="s">
        <v>149</v>
      </c>
      <c r="NX20" s="2" t="s">
        <v>149</v>
      </c>
      <c r="NY20" s="2" t="s">
        <v>161</v>
      </c>
      <c r="NZ20" s="2" t="s">
        <v>161</v>
      </c>
      <c r="OA20" s="2" t="s">
        <v>149</v>
      </c>
      <c r="OB20" s="4"/>
      <c r="OC20" s="8"/>
      <c r="OD20" s="4"/>
      <c r="OE20" s="8"/>
      <c r="OF20" s="7"/>
      <c r="OG20" s="7"/>
      <c r="OH20" s="2" t="s">
        <v>190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/>
      <c r="OP20" s="4"/>
      <c r="OQ20" s="4"/>
      <c r="OR20" s="4">
        <v>366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</row>
    <row r="21">
      <c r="A21" s="2" t="s">
        <v>435</v>
      </c>
      <c r="B21" s="2" t="s">
        <v>138</v>
      </c>
      <c r="C21" s="2" t="s">
        <v>139</v>
      </c>
      <c r="D21" s="2" t="s">
        <v>377</v>
      </c>
      <c r="E21" s="2" t="s">
        <v>378</v>
      </c>
      <c r="F21" s="2" t="s">
        <v>142</v>
      </c>
      <c r="G21" s="2" t="s">
        <v>142</v>
      </c>
      <c r="H21" s="2" t="s">
        <v>142</v>
      </c>
      <c r="I21" s="2" t="s">
        <v>436</v>
      </c>
      <c r="J21" s="2" t="s">
        <v>144</v>
      </c>
      <c r="K21" s="2" t="s">
        <v>145</v>
      </c>
      <c r="L21" s="3">
        <v>89.3</v>
      </c>
      <c r="M21" s="3">
        <v>93.76</v>
      </c>
      <c r="N21" s="3">
        <v>189.99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150</v>
      </c>
      <c r="T21" s="2" t="s">
        <v>151</v>
      </c>
      <c r="U21" s="2" t="s">
        <v>152</v>
      </c>
      <c r="V21" s="2" t="s">
        <v>153</v>
      </c>
      <c r="W21" s="2" t="s">
        <v>154</v>
      </c>
      <c r="X21" s="2" t="s">
        <v>149</v>
      </c>
      <c r="Y21" s="2" t="s">
        <v>155</v>
      </c>
      <c r="Z21" s="4">
        <v>147</v>
      </c>
      <c r="AA21" s="4">
        <f>=ROUNDDOWN(26.7272727272727,0)</f>
      </c>
      <c r="AB21" s="5">
        <v>5.5</v>
      </c>
      <c r="AC21" s="2" t="s">
        <v>149</v>
      </c>
      <c r="AD21" s="4"/>
      <c r="AE21" s="4"/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3</v>
      </c>
      <c r="AW21" s="8">
        <v>318.22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/>
      <c r="BC21" s="4">
        <v>3</v>
      </c>
      <c r="BD21" s="8">
        <v>318.22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>
        <v>1</v>
      </c>
      <c r="BJ21" s="4"/>
      <c r="BK21" s="8"/>
      <c r="BL21" s="2" t="s">
        <v>149</v>
      </c>
      <c r="BM21" s="7"/>
      <c r="BN21" s="7"/>
      <c r="BO21" s="4"/>
      <c r="BP21" s="8"/>
      <c r="BQ21" s="4"/>
      <c r="BR21" s="8"/>
      <c r="BS21" s="7"/>
      <c r="BT21" s="7"/>
      <c r="BU21" s="2" t="s">
        <v>158</v>
      </c>
      <c r="BV21" s="2" t="s">
        <v>146</v>
      </c>
      <c r="BW21" s="2" t="s">
        <v>159</v>
      </c>
      <c r="BX21" s="2" t="s">
        <v>383</v>
      </c>
      <c r="BY21" s="2" t="s">
        <v>161</v>
      </c>
      <c r="BZ21" s="2" t="s">
        <v>161</v>
      </c>
      <c r="CA21" s="2" t="s">
        <v>149</v>
      </c>
      <c r="CB21" s="4"/>
      <c r="CC21" s="8"/>
      <c r="CD21" s="4"/>
      <c r="CE21" s="8"/>
      <c r="CF21" s="7"/>
      <c r="CG21" s="7"/>
      <c r="CH21" s="2" t="s">
        <v>158</v>
      </c>
      <c r="CI21" s="2" t="s">
        <v>146</v>
      </c>
      <c r="CJ21" s="2" t="s">
        <v>149</v>
      </c>
      <c r="CK21" s="2" t="s">
        <v>437</v>
      </c>
      <c r="CL21" s="2" t="s">
        <v>161</v>
      </c>
      <c r="CM21" s="2" t="s">
        <v>161</v>
      </c>
      <c r="CN21" s="2" t="s">
        <v>149</v>
      </c>
      <c r="CO21" s="4"/>
      <c r="CP21" s="8"/>
      <c r="CQ21" s="4"/>
      <c r="CR21" s="8"/>
      <c r="CS21" s="7"/>
      <c r="CT21" s="7"/>
      <c r="CU21" s="2" t="s">
        <v>158</v>
      </c>
      <c r="CV21" s="2" t="s">
        <v>146</v>
      </c>
      <c r="CW21" s="2" t="s">
        <v>155</v>
      </c>
      <c r="CX21" s="2" t="s">
        <v>383</v>
      </c>
      <c r="CY21" s="2" t="s">
        <v>161</v>
      </c>
      <c r="CZ21" s="2" t="s">
        <v>161</v>
      </c>
      <c r="DA21" s="2" t="s">
        <v>149</v>
      </c>
      <c r="DB21" s="4"/>
      <c r="DC21" s="8"/>
      <c r="DD21" s="4"/>
      <c r="DE21" s="8"/>
      <c r="DF21" s="7"/>
      <c r="DG21" s="7"/>
      <c r="DH21" s="2" t="s">
        <v>158</v>
      </c>
      <c r="DI21" s="2" t="s">
        <v>146</v>
      </c>
      <c r="DJ21" s="2" t="s">
        <v>164</v>
      </c>
      <c r="DK21" s="2" t="s">
        <v>423</v>
      </c>
      <c r="DL21" s="2" t="s">
        <v>161</v>
      </c>
      <c r="DM21" s="2" t="s">
        <v>161</v>
      </c>
      <c r="DN21" s="2" t="s">
        <v>149</v>
      </c>
      <c r="DO21" s="4"/>
      <c r="DP21" s="8"/>
      <c r="DQ21" s="4"/>
      <c r="DR21" s="8"/>
      <c r="DS21" s="7"/>
      <c r="DT21" s="7"/>
      <c r="DU21" s="2" t="s">
        <v>158</v>
      </c>
      <c r="DV21" s="2" t="s">
        <v>146</v>
      </c>
      <c r="DW21" s="2" t="s">
        <v>166</v>
      </c>
      <c r="DX21" s="2" t="s">
        <v>270</v>
      </c>
      <c r="DY21" s="2" t="s">
        <v>161</v>
      </c>
      <c r="DZ21" s="2" t="s">
        <v>161</v>
      </c>
      <c r="EA21" s="2" t="s">
        <v>149</v>
      </c>
      <c r="EB21" s="4"/>
      <c r="EC21" s="8"/>
      <c r="ED21" s="4"/>
      <c r="EE21" s="8"/>
      <c r="EF21" s="7"/>
      <c r="EG21" s="7"/>
      <c r="EH21" s="2" t="s">
        <v>158</v>
      </c>
      <c r="EI21" s="2" t="s">
        <v>146</v>
      </c>
      <c r="EJ21" s="2" t="s">
        <v>168</v>
      </c>
      <c r="EK21" s="2" t="s">
        <v>438</v>
      </c>
      <c r="EL21" s="2" t="s">
        <v>161</v>
      </c>
      <c r="EM21" s="2" t="s">
        <v>161</v>
      </c>
      <c r="EN21" s="2" t="s">
        <v>149</v>
      </c>
      <c r="EO21" s="4"/>
      <c r="EP21" s="8"/>
      <c r="EQ21" s="4"/>
      <c r="ER21" s="8"/>
      <c r="ES21" s="7"/>
      <c r="ET21" s="7"/>
      <c r="EU21" s="2" t="s">
        <v>158</v>
      </c>
      <c r="EV21" s="2" t="s">
        <v>146</v>
      </c>
      <c r="EW21" s="2" t="s">
        <v>170</v>
      </c>
      <c r="EX21" s="2" t="s">
        <v>439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158</v>
      </c>
      <c r="FI21" s="2" t="s">
        <v>146</v>
      </c>
      <c r="FJ21" s="2" t="s">
        <v>172</v>
      </c>
      <c r="FK21" s="2" t="s">
        <v>383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158</v>
      </c>
      <c r="FV21" s="2" t="s">
        <v>185</v>
      </c>
      <c r="FW21" s="2" t="s">
        <v>440</v>
      </c>
      <c r="FX21" s="2" t="s">
        <v>149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158</v>
      </c>
      <c r="GI21" s="2" t="s">
        <v>146</v>
      </c>
      <c r="GJ21" s="2" t="s">
        <v>224</v>
      </c>
      <c r="GK21" s="2" t="s">
        <v>418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179</v>
      </c>
      <c r="GV21" s="2" t="s">
        <v>146</v>
      </c>
      <c r="GW21" s="2" t="s">
        <v>149</v>
      </c>
      <c r="GX21" s="2" t="s">
        <v>149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158</v>
      </c>
      <c r="HI21" s="2" t="s">
        <v>146</v>
      </c>
      <c r="HJ21" s="2" t="s">
        <v>441</v>
      </c>
      <c r="HK21" s="2" t="s">
        <v>442</v>
      </c>
      <c r="HL21" s="2" t="s">
        <v>161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149</v>
      </c>
      <c r="HV21" s="2" t="s">
        <v>149</v>
      </c>
      <c r="HW21" s="2" t="s">
        <v>149</v>
      </c>
      <c r="HX21" s="2" t="s">
        <v>149</v>
      </c>
      <c r="HY21" s="2" t="s">
        <v>149</v>
      </c>
      <c r="HZ21" s="2" t="s">
        <v>149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176</v>
      </c>
      <c r="IJ21" s="2" t="s">
        <v>149</v>
      </c>
      <c r="IK21" s="2" t="s">
        <v>443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158</v>
      </c>
      <c r="JI21" s="2" t="s">
        <v>146</v>
      </c>
      <c r="JJ21" s="2" t="s">
        <v>256</v>
      </c>
      <c r="JK21" s="2" t="s">
        <v>383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180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158</v>
      </c>
      <c r="KI21" s="2" t="s">
        <v>146</v>
      </c>
      <c r="KJ21" s="2" t="s">
        <v>149</v>
      </c>
      <c r="KK21" s="2" t="s">
        <v>444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158</v>
      </c>
      <c r="KV21" s="2" t="s">
        <v>185</v>
      </c>
      <c r="KW21" s="2" t="s">
        <v>186</v>
      </c>
      <c r="KX21" s="2" t="s">
        <v>445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180</v>
      </c>
      <c r="LI21" s="2" t="s">
        <v>185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184</v>
      </c>
      <c r="LV21" s="2" t="s">
        <v>146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158</v>
      </c>
      <c r="MV21" s="2" t="s">
        <v>146</v>
      </c>
      <c r="MW21" s="2" t="s">
        <v>446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176</v>
      </c>
      <c r="NJ21" s="2" t="s">
        <v>188</v>
      </c>
      <c r="NK21" s="2" t="s">
        <v>447</v>
      </c>
      <c r="NL21" s="2" t="s">
        <v>161</v>
      </c>
      <c r="NM21" s="2" t="s">
        <v>161</v>
      </c>
      <c r="NN21" s="2" t="s">
        <v>448</v>
      </c>
      <c r="NO21" s="4"/>
      <c r="NP21" s="8"/>
      <c r="NQ21" s="4"/>
      <c r="NR21" s="8"/>
      <c r="NS21" s="7"/>
      <c r="NT21" s="7"/>
      <c r="NU21" s="2" t="s">
        <v>180</v>
      </c>
      <c r="NV21" s="2" t="s">
        <v>176</v>
      </c>
      <c r="NW21" s="2" t="s">
        <v>149</v>
      </c>
      <c r="NX21" s="2" t="s">
        <v>149</v>
      </c>
      <c r="NY21" s="2" t="s">
        <v>161</v>
      </c>
      <c r="NZ21" s="2" t="s">
        <v>161</v>
      </c>
      <c r="OA21" s="2" t="s">
        <v>149</v>
      </c>
      <c r="OB21" s="4"/>
      <c r="OC21" s="8"/>
      <c r="OD21" s="4"/>
      <c r="OE21" s="8"/>
      <c r="OF21" s="7"/>
      <c r="OG21" s="7"/>
      <c r="OH21" s="2" t="s">
        <v>190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>
        <v>147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</row>
    <row r="22">
      <c r="A22" s="2" t="s">
        <v>449</v>
      </c>
      <c r="B22" s="2" t="s">
        <v>138</v>
      </c>
      <c r="C22" s="2" t="s">
        <v>139</v>
      </c>
      <c r="D22" s="2" t="s">
        <v>377</v>
      </c>
      <c r="E22" s="2" t="s">
        <v>378</v>
      </c>
      <c r="F22" s="2" t="s">
        <v>142</v>
      </c>
      <c r="G22" s="2" t="s">
        <v>142</v>
      </c>
      <c r="H22" s="2" t="s">
        <v>142</v>
      </c>
      <c r="I22" s="2" t="s">
        <v>436</v>
      </c>
      <c r="J22" s="2" t="s">
        <v>192</v>
      </c>
      <c r="K22" s="2" t="s">
        <v>145</v>
      </c>
      <c r="L22" s="3">
        <v>98.7</v>
      </c>
      <c r="M22" s="3">
        <v>103.63</v>
      </c>
      <c r="N22" s="3">
        <v>209.99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150</v>
      </c>
      <c r="T22" s="2" t="s">
        <v>151</v>
      </c>
      <c r="U22" s="2" t="s">
        <v>152</v>
      </c>
      <c r="V22" s="2" t="s">
        <v>153</v>
      </c>
      <c r="W22" s="2" t="s">
        <v>154</v>
      </c>
      <c r="X22" s="2" t="s">
        <v>149</v>
      </c>
      <c r="Y22" s="2" t="s">
        <v>155</v>
      </c>
      <c r="Z22" s="4">
        <v>185</v>
      </c>
      <c r="AA22" s="4">
        <f>=ROUNDDOWN(26.4285714285714,0)</f>
      </c>
      <c r="AB22" s="5">
        <v>7</v>
      </c>
      <c r="AC22" s="2" t="s">
        <v>156</v>
      </c>
      <c r="AD22" s="4">
        <v>63</v>
      </c>
      <c r="AE22" s="4">
        <v>63</v>
      </c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3</v>
      </c>
      <c r="AQ22" s="8">
        <v>318.22</v>
      </c>
      <c r="AR22" s="4"/>
      <c r="AS22" s="8"/>
      <c r="AT22" s="7"/>
      <c r="AU22" s="7"/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>
        <v>1</v>
      </c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 t="s">
        <v>149</v>
      </c>
      <c r="BJ22" s="4">
        <v>3</v>
      </c>
      <c r="BK22" s="8">
        <v>318.22</v>
      </c>
      <c r="BL22" s="2" t="s">
        <v>450</v>
      </c>
      <c r="BM22" s="7">
        <v>1</v>
      </c>
      <c r="BN22" s="7">
        <v>1</v>
      </c>
      <c r="BO22" s="4">
        <v>2</v>
      </c>
      <c r="BP22" s="8">
        <v>206.96</v>
      </c>
      <c r="BQ22" s="4"/>
      <c r="BR22" s="8"/>
      <c r="BS22" s="7"/>
      <c r="BT22" s="7"/>
      <c r="BU22" s="2" t="s">
        <v>158</v>
      </c>
      <c r="BV22" s="2" t="s">
        <v>146</v>
      </c>
      <c r="BW22" s="2" t="s">
        <v>159</v>
      </c>
      <c r="BX22" s="2" t="s">
        <v>183</v>
      </c>
      <c r="BY22" s="2" t="s">
        <v>161</v>
      </c>
      <c r="BZ22" s="2" t="s">
        <v>161</v>
      </c>
      <c r="CA22" s="2" t="s">
        <v>149</v>
      </c>
      <c r="CB22" s="4">
        <v>1</v>
      </c>
      <c r="CC22" s="8">
        <v>111.26</v>
      </c>
      <c r="CD22" s="4"/>
      <c r="CE22" s="8"/>
      <c r="CF22" s="7"/>
      <c r="CG22" s="7"/>
      <c r="CH22" s="2" t="s">
        <v>158</v>
      </c>
      <c r="CI22" s="2" t="s">
        <v>146</v>
      </c>
      <c r="CJ22" s="2" t="s">
        <v>149</v>
      </c>
      <c r="CK22" s="2" t="s">
        <v>437</v>
      </c>
      <c r="CL22" s="2" t="s">
        <v>161</v>
      </c>
      <c r="CM22" s="2" t="s">
        <v>161</v>
      </c>
      <c r="CN22" s="2" t="s">
        <v>149</v>
      </c>
      <c r="CO22" s="4"/>
      <c r="CP22" s="8"/>
      <c r="CQ22" s="4"/>
      <c r="CR22" s="8"/>
      <c r="CS22" s="7"/>
      <c r="CT22" s="7"/>
      <c r="CU22" s="2" t="s">
        <v>158</v>
      </c>
      <c r="CV22" s="2" t="s">
        <v>146</v>
      </c>
      <c r="CW22" s="2" t="s">
        <v>155</v>
      </c>
      <c r="CX22" s="2" t="s">
        <v>383</v>
      </c>
      <c r="CY22" s="2" t="s">
        <v>161</v>
      </c>
      <c r="CZ22" s="2" t="s">
        <v>161</v>
      </c>
      <c r="DA22" s="2" t="s">
        <v>149</v>
      </c>
      <c r="DB22" s="4"/>
      <c r="DC22" s="8"/>
      <c r="DD22" s="4"/>
      <c r="DE22" s="8"/>
      <c r="DF22" s="7"/>
      <c r="DG22" s="7"/>
      <c r="DH22" s="2" t="s">
        <v>158</v>
      </c>
      <c r="DI22" s="2" t="s">
        <v>146</v>
      </c>
      <c r="DJ22" s="2" t="s">
        <v>164</v>
      </c>
      <c r="DK22" s="2" t="s">
        <v>451</v>
      </c>
      <c r="DL22" s="2" t="s">
        <v>161</v>
      </c>
      <c r="DM22" s="2" t="s">
        <v>161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146</v>
      </c>
      <c r="DW22" s="2" t="s">
        <v>166</v>
      </c>
      <c r="DX22" s="2" t="s">
        <v>410</v>
      </c>
      <c r="DY22" s="2" t="s">
        <v>161</v>
      </c>
      <c r="DZ22" s="2" t="s">
        <v>161</v>
      </c>
      <c r="EA22" s="2" t="s">
        <v>149</v>
      </c>
      <c r="EB22" s="4"/>
      <c r="EC22" s="8"/>
      <c r="ED22" s="4"/>
      <c r="EE22" s="8"/>
      <c r="EF22" s="7"/>
      <c r="EG22" s="7"/>
      <c r="EH22" s="2" t="s">
        <v>158</v>
      </c>
      <c r="EI22" s="2" t="s">
        <v>146</v>
      </c>
      <c r="EJ22" s="2" t="s">
        <v>168</v>
      </c>
      <c r="EK22" s="2" t="s">
        <v>163</v>
      </c>
      <c r="EL22" s="2" t="s">
        <v>161</v>
      </c>
      <c r="EM22" s="2" t="s">
        <v>161</v>
      </c>
      <c r="EN22" s="2" t="s">
        <v>149</v>
      </c>
      <c r="EO22" s="4"/>
      <c r="EP22" s="8"/>
      <c r="EQ22" s="4"/>
      <c r="ER22" s="8"/>
      <c r="ES22" s="7"/>
      <c r="ET22" s="7"/>
      <c r="EU22" s="2" t="s">
        <v>158</v>
      </c>
      <c r="EV22" s="2" t="s">
        <v>146</v>
      </c>
      <c r="EW22" s="2" t="s">
        <v>170</v>
      </c>
      <c r="EX22" s="2" t="s">
        <v>452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158</v>
      </c>
      <c r="FI22" s="2" t="s">
        <v>146</v>
      </c>
      <c r="FJ22" s="2" t="s">
        <v>172</v>
      </c>
      <c r="FK22" s="2" t="s">
        <v>453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185</v>
      </c>
      <c r="FW22" s="2" t="s">
        <v>440</v>
      </c>
      <c r="FX22" s="2" t="s">
        <v>454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158</v>
      </c>
      <c r="GI22" s="2" t="s">
        <v>146</v>
      </c>
      <c r="GJ22" s="2" t="s">
        <v>224</v>
      </c>
      <c r="GK22" s="2" t="s">
        <v>226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179</v>
      </c>
      <c r="GV22" s="2" t="s">
        <v>146</v>
      </c>
      <c r="GW22" s="2" t="s">
        <v>149</v>
      </c>
      <c r="GX22" s="2" t="s">
        <v>149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158</v>
      </c>
      <c r="HI22" s="2" t="s">
        <v>146</v>
      </c>
      <c r="HJ22" s="2" t="s">
        <v>441</v>
      </c>
      <c r="HK22" s="2" t="s">
        <v>455</v>
      </c>
      <c r="HL22" s="2" t="s">
        <v>161</v>
      </c>
      <c r="HM22" s="2" t="s">
        <v>161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176</v>
      </c>
      <c r="IJ22" s="2" t="s">
        <v>149</v>
      </c>
      <c r="IK22" s="2" t="s">
        <v>456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158</v>
      </c>
      <c r="JI22" s="2" t="s">
        <v>146</v>
      </c>
      <c r="JJ22" s="2" t="s">
        <v>182</v>
      </c>
      <c r="JK22" s="2" t="s">
        <v>457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180</v>
      </c>
      <c r="JV22" s="2" t="s">
        <v>146</v>
      </c>
      <c r="JW22" s="2" t="s">
        <v>149</v>
      </c>
      <c r="JX22" s="2" t="s">
        <v>149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158</v>
      </c>
      <c r="KI22" s="2" t="s">
        <v>146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158</v>
      </c>
      <c r="KV22" s="2" t="s">
        <v>185</v>
      </c>
      <c r="KW22" s="2" t="s">
        <v>186</v>
      </c>
      <c r="KX22" s="2" t="s">
        <v>445</v>
      </c>
      <c r="KY22" s="2" t="s">
        <v>161</v>
      </c>
      <c r="KZ22" s="2" t="s">
        <v>161</v>
      </c>
      <c r="LA22" s="2" t="s">
        <v>149</v>
      </c>
      <c r="LB22" s="4"/>
      <c r="LC22" s="8"/>
      <c r="LD22" s="4"/>
      <c r="LE22" s="8"/>
      <c r="LF22" s="7"/>
      <c r="LG22" s="7"/>
      <c r="LH22" s="2" t="s">
        <v>180</v>
      </c>
      <c r="LI22" s="2" t="s">
        <v>185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184</v>
      </c>
      <c r="LV22" s="2" t="s">
        <v>146</v>
      </c>
      <c r="LW22" s="2" t="s">
        <v>149</v>
      </c>
      <c r="LX22" s="2" t="s">
        <v>149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158</v>
      </c>
      <c r="MV22" s="2" t="s">
        <v>146</v>
      </c>
      <c r="MW22" s="2" t="s">
        <v>446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158</v>
      </c>
      <c r="NI22" s="2" t="s">
        <v>176</v>
      </c>
      <c r="NJ22" s="2" t="s">
        <v>188</v>
      </c>
      <c r="NK22" s="2" t="s">
        <v>458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180</v>
      </c>
      <c r="NV22" s="2" t="s">
        <v>176</v>
      </c>
      <c r="NW22" s="2" t="s">
        <v>149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190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>
        <v>185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>
        <v>63</v>
      </c>
    </row>
    <row r="23">
      <c r="A23" s="2" t="s">
        <v>459</v>
      </c>
      <c r="B23" s="2" t="s">
        <v>138</v>
      </c>
      <c r="C23" s="2" t="s">
        <v>139</v>
      </c>
      <c r="D23" s="2" t="s">
        <v>377</v>
      </c>
      <c r="E23" s="2" t="s">
        <v>378</v>
      </c>
      <c r="F23" s="2" t="s">
        <v>318</v>
      </c>
      <c r="G23" s="2" t="s">
        <v>318</v>
      </c>
      <c r="H23" s="2" t="s">
        <v>318</v>
      </c>
      <c r="I23" s="2" t="s">
        <v>460</v>
      </c>
      <c r="J23" s="2" t="s">
        <v>144</v>
      </c>
      <c r="K23" s="2" t="s">
        <v>320</v>
      </c>
      <c r="L23" s="3">
        <v>72</v>
      </c>
      <c r="M23" s="3">
        <v>75.6</v>
      </c>
      <c r="N23" s="3">
        <v>164.99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321</v>
      </c>
      <c r="T23" s="2" t="s">
        <v>322</v>
      </c>
      <c r="U23" s="2" t="s">
        <v>461</v>
      </c>
      <c r="V23" s="2" t="s">
        <v>323</v>
      </c>
      <c r="W23" s="2" t="s">
        <v>154</v>
      </c>
      <c r="X23" s="2" t="s">
        <v>149</v>
      </c>
      <c r="Y23" s="2" t="s">
        <v>324</v>
      </c>
      <c r="Z23" s="4">
        <v>106</v>
      </c>
      <c r="AA23" s="4">
        <f>=ROUNDDOWN(53,0)</f>
      </c>
      <c r="AB23" s="5">
        <v>2</v>
      </c>
      <c r="AC23" s="2" t="s">
        <v>149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>
        <v>2</v>
      </c>
      <c r="AS23" s="8">
        <v>156.15</v>
      </c>
      <c r="AT23" s="7">
        <v>-1</v>
      </c>
      <c r="AU23" s="7">
        <v>-1</v>
      </c>
      <c r="AV23" s="4">
        <v>2</v>
      </c>
      <c r="AW23" s="8">
        <v>183.13</v>
      </c>
      <c r="AX23" s="4">
        <v>6</v>
      </c>
      <c r="AY23" s="8">
        <v>503.6</v>
      </c>
      <c r="AZ23" s="7">
        <v>-0.6667</v>
      </c>
      <c r="BA23" s="7">
        <v>-0.6364</v>
      </c>
      <c r="BB23" s="7"/>
      <c r="BC23" s="4">
        <v>2</v>
      </c>
      <c r="BD23" s="8">
        <v>183.13</v>
      </c>
      <c r="BE23" s="4">
        <v>6</v>
      </c>
      <c r="BF23" s="8">
        <v>503.6</v>
      </c>
      <c r="BG23" s="7">
        <v>-0.6667</v>
      </c>
      <c r="BH23" s="7">
        <v>-0.6364</v>
      </c>
      <c r="BI23" s="7">
        <v>1</v>
      </c>
      <c r="BJ23" s="4"/>
      <c r="BK23" s="8"/>
      <c r="BL23" s="2" t="s">
        <v>462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146</v>
      </c>
      <c r="BW23" s="2" t="s">
        <v>463</v>
      </c>
      <c r="BX23" s="2" t="s">
        <v>464</v>
      </c>
      <c r="BY23" s="2" t="s">
        <v>161</v>
      </c>
      <c r="BZ23" s="2" t="s">
        <v>161</v>
      </c>
      <c r="CA23" s="2" t="s">
        <v>149</v>
      </c>
      <c r="CB23" s="4"/>
      <c r="CC23" s="8"/>
      <c r="CD23" s="4"/>
      <c r="CE23" s="8"/>
      <c r="CF23" s="7"/>
      <c r="CG23" s="7"/>
      <c r="CH23" s="2" t="s">
        <v>158</v>
      </c>
      <c r="CI23" s="2" t="s">
        <v>146</v>
      </c>
      <c r="CJ23" s="2" t="s">
        <v>149</v>
      </c>
      <c r="CK23" s="2" t="s">
        <v>149</v>
      </c>
      <c r="CL23" s="2" t="s">
        <v>161</v>
      </c>
      <c r="CM23" s="2" t="s">
        <v>161</v>
      </c>
      <c r="CN23" s="2" t="s">
        <v>149</v>
      </c>
      <c r="CO23" s="4"/>
      <c r="CP23" s="8"/>
      <c r="CQ23" s="4">
        <v>1</v>
      </c>
      <c r="CR23" s="8">
        <v>79.38</v>
      </c>
      <c r="CS23" s="7">
        <v>-1</v>
      </c>
      <c r="CT23" s="7">
        <v>-1</v>
      </c>
      <c r="CU23" s="2" t="s">
        <v>158</v>
      </c>
      <c r="CV23" s="2" t="s">
        <v>146</v>
      </c>
      <c r="CW23" s="2" t="s">
        <v>328</v>
      </c>
      <c r="CX23" s="2" t="s">
        <v>465</v>
      </c>
      <c r="CY23" s="2" t="s">
        <v>161</v>
      </c>
      <c r="CZ23" s="2" t="s">
        <v>161</v>
      </c>
      <c r="DA23" s="2" t="s">
        <v>149</v>
      </c>
      <c r="DB23" s="4"/>
      <c r="DC23" s="8"/>
      <c r="DD23" s="4">
        <v>1</v>
      </c>
      <c r="DE23" s="8">
        <v>76.77</v>
      </c>
      <c r="DF23" s="7">
        <v>-1</v>
      </c>
      <c r="DG23" s="7">
        <v>-1</v>
      </c>
      <c r="DH23" s="2" t="s">
        <v>158</v>
      </c>
      <c r="DI23" s="2" t="s">
        <v>146</v>
      </c>
      <c r="DJ23" s="2" t="s">
        <v>330</v>
      </c>
      <c r="DK23" s="2" t="s">
        <v>348</v>
      </c>
      <c r="DL23" s="2" t="s">
        <v>161</v>
      </c>
      <c r="DM23" s="2" t="s">
        <v>161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146</v>
      </c>
      <c r="DW23" s="2" t="s">
        <v>332</v>
      </c>
      <c r="DX23" s="2" t="s">
        <v>466</v>
      </c>
      <c r="DY23" s="2" t="s">
        <v>161</v>
      </c>
      <c r="DZ23" s="2" t="s">
        <v>161</v>
      </c>
      <c r="EA23" s="2" t="s">
        <v>149</v>
      </c>
      <c r="EB23" s="4"/>
      <c r="EC23" s="8"/>
      <c r="ED23" s="4"/>
      <c r="EE23" s="8"/>
      <c r="EF23" s="7"/>
      <c r="EG23" s="7"/>
      <c r="EH23" s="2" t="s">
        <v>158</v>
      </c>
      <c r="EI23" s="2" t="s">
        <v>146</v>
      </c>
      <c r="EJ23" s="2" t="s">
        <v>334</v>
      </c>
      <c r="EK23" s="2" t="s">
        <v>467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179</v>
      </c>
      <c r="EV23" s="2" t="s">
        <v>146</v>
      </c>
      <c r="EW23" s="2" t="s">
        <v>149</v>
      </c>
      <c r="EX23" s="2" t="s">
        <v>149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158</v>
      </c>
      <c r="FI23" s="2" t="s">
        <v>146</v>
      </c>
      <c r="FJ23" s="2" t="s">
        <v>336</v>
      </c>
      <c r="FK23" s="2" t="s">
        <v>468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174</v>
      </c>
      <c r="FV23" s="2" t="s">
        <v>146</v>
      </c>
      <c r="FW23" s="2" t="s">
        <v>469</v>
      </c>
      <c r="FX23" s="2" t="s">
        <v>149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158</v>
      </c>
      <c r="GI23" s="2" t="s">
        <v>176</v>
      </c>
      <c r="GJ23" s="2" t="s">
        <v>339</v>
      </c>
      <c r="GK23" s="2" t="s">
        <v>470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179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180</v>
      </c>
      <c r="HI23" s="2" t="s">
        <v>146</v>
      </c>
      <c r="HJ23" s="2" t="s">
        <v>149</v>
      </c>
      <c r="HK23" s="2" t="s">
        <v>149</v>
      </c>
      <c r="HL23" s="2" t="s">
        <v>161</v>
      </c>
      <c r="HM23" s="2" t="s">
        <v>161</v>
      </c>
      <c r="HN23" s="2" t="s">
        <v>149</v>
      </c>
      <c r="HO23" s="4"/>
      <c r="HP23" s="8"/>
      <c r="HQ23" s="4"/>
      <c r="HR23" s="8"/>
      <c r="HS23" s="7"/>
      <c r="HT23" s="7"/>
      <c r="HU23" s="2" t="s">
        <v>180</v>
      </c>
      <c r="HV23" s="2" t="s">
        <v>176</v>
      </c>
      <c r="HW23" s="2" t="s">
        <v>149</v>
      </c>
      <c r="HX23" s="2" t="s">
        <v>149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179</v>
      </c>
      <c r="II23" s="2" t="s">
        <v>176</v>
      </c>
      <c r="IJ23" s="2" t="s">
        <v>149</v>
      </c>
      <c r="IK23" s="2" t="s">
        <v>149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184</v>
      </c>
      <c r="IV23" s="2" t="s">
        <v>146</v>
      </c>
      <c r="IW23" s="2" t="s">
        <v>149</v>
      </c>
      <c r="IX23" s="2" t="s">
        <v>149</v>
      </c>
      <c r="IY23" s="2" t="s">
        <v>161</v>
      </c>
      <c r="IZ23" s="2" t="s">
        <v>161</v>
      </c>
      <c r="JA23" s="2" t="s">
        <v>149</v>
      </c>
      <c r="JB23" s="4"/>
      <c r="JC23" s="8"/>
      <c r="JD23" s="4"/>
      <c r="JE23" s="8"/>
      <c r="JF23" s="7"/>
      <c r="JG23" s="7"/>
      <c r="JH23" s="2" t="s">
        <v>158</v>
      </c>
      <c r="JI23" s="2" t="s">
        <v>146</v>
      </c>
      <c r="JJ23" s="2" t="s">
        <v>222</v>
      </c>
      <c r="JK23" s="2" t="s">
        <v>471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180</v>
      </c>
      <c r="JV23" s="2" t="s">
        <v>146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184</v>
      </c>
      <c r="KI23" s="2" t="s">
        <v>146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180</v>
      </c>
      <c r="KV23" s="2" t="s">
        <v>146</v>
      </c>
      <c r="KW23" s="2" t="s">
        <v>149</v>
      </c>
      <c r="KX23" s="2" t="s">
        <v>149</v>
      </c>
      <c r="KY23" s="2" t="s">
        <v>161</v>
      </c>
      <c r="KZ23" s="2" t="s">
        <v>161</v>
      </c>
      <c r="LA23" s="2" t="s">
        <v>149</v>
      </c>
      <c r="LB23" s="4"/>
      <c r="LC23" s="8"/>
      <c r="LD23" s="4"/>
      <c r="LE23" s="8"/>
      <c r="LF23" s="7"/>
      <c r="LG23" s="7"/>
      <c r="LH23" s="2" t="s">
        <v>180</v>
      </c>
      <c r="LI23" s="2" t="s">
        <v>185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184</v>
      </c>
      <c r="LV23" s="2" t="s">
        <v>146</v>
      </c>
      <c r="LW23" s="2" t="s">
        <v>149</v>
      </c>
      <c r="LX23" s="2" t="s">
        <v>149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180</v>
      </c>
      <c r="MI23" s="2" t="s">
        <v>146</v>
      </c>
      <c r="MJ23" s="2" t="s">
        <v>149</v>
      </c>
      <c r="MK23" s="2" t="s">
        <v>149</v>
      </c>
      <c r="ML23" s="2" t="s">
        <v>161</v>
      </c>
      <c r="MM23" s="2" t="s">
        <v>161</v>
      </c>
      <c r="MN23" s="2" t="s">
        <v>149</v>
      </c>
      <c r="MO23" s="4"/>
      <c r="MP23" s="8"/>
      <c r="MQ23" s="4"/>
      <c r="MR23" s="8"/>
      <c r="MS23" s="7"/>
      <c r="MT23" s="7"/>
      <c r="MU23" s="2" t="s">
        <v>184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158</v>
      </c>
      <c r="NI23" s="2" t="s">
        <v>176</v>
      </c>
      <c r="NJ23" s="2" t="s">
        <v>342</v>
      </c>
      <c r="NK23" s="2" t="s">
        <v>472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180</v>
      </c>
      <c r="NV23" s="2" t="s">
        <v>176</v>
      </c>
      <c r="NW23" s="2" t="s">
        <v>149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179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>
        <v>44</v>
      </c>
      <c r="OP23" s="4"/>
      <c r="OQ23" s="4"/>
      <c r="OR23" s="4">
        <v>62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</row>
    <row r="24">
      <c r="A24" s="2" t="s">
        <v>473</v>
      </c>
      <c r="B24" s="2" t="s">
        <v>138</v>
      </c>
      <c r="C24" s="2" t="s">
        <v>139</v>
      </c>
      <c r="D24" s="2" t="s">
        <v>377</v>
      </c>
      <c r="E24" s="2" t="s">
        <v>378</v>
      </c>
      <c r="F24" s="2" t="s">
        <v>318</v>
      </c>
      <c r="G24" s="2" t="s">
        <v>318</v>
      </c>
      <c r="H24" s="2" t="s">
        <v>318</v>
      </c>
      <c r="I24" s="2" t="s">
        <v>460</v>
      </c>
      <c r="J24" s="2" t="s">
        <v>192</v>
      </c>
      <c r="K24" s="2" t="s">
        <v>320</v>
      </c>
      <c r="L24" s="3">
        <v>81.54</v>
      </c>
      <c r="M24" s="3">
        <v>85.62</v>
      </c>
      <c r="N24" s="3">
        <v>189.99</v>
      </c>
      <c r="O24" s="2" t="s">
        <v>146</v>
      </c>
      <c r="P24" s="2" t="s">
        <v>147</v>
      </c>
      <c r="Q24" s="2" t="s">
        <v>148</v>
      </c>
      <c r="R24" s="2" t="s">
        <v>149</v>
      </c>
      <c r="S24" s="2" t="s">
        <v>321</v>
      </c>
      <c r="T24" s="2" t="s">
        <v>322</v>
      </c>
      <c r="U24" s="2" t="s">
        <v>461</v>
      </c>
      <c r="V24" s="2" t="s">
        <v>323</v>
      </c>
      <c r="W24" s="2" t="s">
        <v>154</v>
      </c>
      <c r="X24" s="2" t="s">
        <v>149</v>
      </c>
      <c r="Y24" s="2" t="s">
        <v>324</v>
      </c>
      <c r="Z24" s="4">
        <v>129</v>
      </c>
      <c r="AA24" s="4">
        <f>=ROUNDDOWN(34.8648648648649,0)</f>
      </c>
      <c r="AB24" s="5">
        <v>3.7</v>
      </c>
      <c r="AC24" s="2" t="s">
        <v>149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2</v>
      </c>
      <c r="AQ24" s="8">
        <v>183.13</v>
      </c>
      <c r="AR24" s="4">
        <v>4</v>
      </c>
      <c r="AS24" s="8">
        <v>347.45</v>
      </c>
      <c r="AT24" s="7">
        <v>-0.5</v>
      </c>
      <c r="AU24" s="7">
        <v>-0.4729</v>
      </c>
      <c r="AV24" s="4" t="s">
        <v>149</v>
      </c>
      <c r="AW24" s="8" t="s">
        <v>149</v>
      </c>
      <c r="AX24" s="4" t="s">
        <v>149</v>
      </c>
      <c r="AY24" s="8" t="s">
        <v>149</v>
      </c>
      <c r="AZ24" s="7" t="s">
        <v>149</v>
      </c>
      <c r="BA24" s="7" t="s">
        <v>149</v>
      </c>
      <c r="BB24" s="7">
        <v>1</v>
      </c>
      <c r="BC24" s="4" t="s">
        <v>149</v>
      </c>
      <c r="BD24" s="8" t="s">
        <v>149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 t="s">
        <v>149</v>
      </c>
      <c r="BJ24" s="4">
        <v>2</v>
      </c>
      <c r="BK24" s="8">
        <v>183.13</v>
      </c>
      <c r="BL24" s="2" t="s">
        <v>462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146</v>
      </c>
      <c r="BW24" s="2" t="s">
        <v>463</v>
      </c>
      <c r="BX24" s="2" t="s">
        <v>474</v>
      </c>
      <c r="BY24" s="2" t="s">
        <v>161</v>
      </c>
      <c r="BZ24" s="2" t="s">
        <v>161</v>
      </c>
      <c r="CA24" s="2" t="s">
        <v>149</v>
      </c>
      <c r="CB24" s="4"/>
      <c r="CC24" s="8"/>
      <c r="CD24" s="4"/>
      <c r="CE24" s="8"/>
      <c r="CF24" s="7"/>
      <c r="CG24" s="7"/>
      <c r="CH24" s="2" t="s">
        <v>158</v>
      </c>
      <c r="CI24" s="2" t="s">
        <v>146</v>
      </c>
      <c r="CJ24" s="2" t="s">
        <v>149</v>
      </c>
      <c r="CK24" s="2" t="s">
        <v>149</v>
      </c>
      <c r="CL24" s="2" t="s">
        <v>161</v>
      </c>
      <c r="CM24" s="2" t="s">
        <v>161</v>
      </c>
      <c r="CN24" s="2" t="s">
        <v>149</v>
      </c>
      <c r="CO24" s="4">
        <v>1</v>
      </c>
      <c r="CP24" s="8">
        <v>96.44</v>
      </c>
      <c r="CQ24" s="4"/>
      <c r="CR24" s="8"/>
      <c r="CS24" s="7"/>
      <c r="CT24" s="7"/>
      <c r="CU24" s="2" t="s">
        <v>158</v>
      </c>
      <c r="CV24" s="2" t="s">
        <v>146</v>
      </c>
      <c r="CW24" s="2" t="s">
        <v>328</v>
      </c>
      <c r="CX24" s="2" t="s">
        <v>329</v>
      </c>
      <c r="CY24" s="2" t="s">
        <v>161</v>
      </c>
      <c r="CZ24" s="2" t="s">
        <v>161</v>
      </c>
      <c r="DA24" s="2" t="s">
        <v>149</v>
      </c>
      <c r="DB24" s="4">
        <v>1</v>
      </c>
      <c r="DC24" s="8">
        <v>86.69</v>
      </c>
      <c r="DD24" s="4">
        <v>4</v>
      </c>
      <c r="DE24" s="8">
        <v>347.45</v>
      </c>
      <c r="DF24" s="7">
        <v>-0.75</v>
      </c>
      <c r="DG24" s="7">
        <v>-0.7505</v>
      </c>
      <c r="DH24" s="2" t="s">
        <v>158</v>
      </c>
      <c r="DI24" s="2" t="s">
        <v>146</v>
      </c>
      <c r="DJ24" s="2" t="s">
        <v>330</v>
      </c>
      <c r="DK24" s="2" t="s">
        <v>348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146</v>
      </c>
      <c r="DW24" s="2" t="s">
        <v>332</v>
      </c>
      <c r="DX24" s="2" t="s">
        <v>348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158</v>
      </c>
      <c r="EI24" s="2" t="s">
        <v>146</v>
      </c>
      <c r="EJ24" s="2" t="s">
        <v>334</v>
      </c>
      <c r="EK24" s="2" t="s">
        <v>475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179</v>
      </c>
      <c r="EV24" s="2" t="s">
        <v>146</v>
      </c>
      <c r="EW24" s="2" t="s">
        <v>149</v>
      </c>
      <c r="EX24" s="2" t="s">
        <v>149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158</v>
      </c>
      <c r="FI24" s="2" t="s">
        <v>146</v>
      </c>
      <c r="FJ24" s="2" t="s">
        <v>336</v>
      </c>
      <c r="FK24" s="2" t="s">
        <v>476</v>
      </c>
      <c r="FL24" s="2" t="s">
        <v>161</v>
      </c>
      <c r="FM24" s="2" t="s">
        <v>161</v>
      </c>
      <c r="FN24" s="2" t="s">
        <v>149</v>
      </c>
      <c r="FO24" s="4"/>
      <c r="FP24" s="8"/>
      <c r="FQ24" s="4"/>
      <c r="FR24" s="8"/>
      <c r="FS24" s="7"/>
      <c r="FT24" s="7"/>
      <c r="FU24" s="2" t="s">
        <v>174</v>
      </c>
      <c r="FV24" s="2" t="s">
        <v>146</v>
      </c>
      <c r="FW24" s="2" t="s">
        <v>477</v>
      </c>
      <c r="FX24" s="2" t="s">
        <v>149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158</v>
      </c>
      <c r="GI24" s="2" t="s">
        <v>176</v>
      </c>
      <c r="GJ24" s="2" t="s">
        <v>339</v>
      </c>
      <c r="GK24" s="2" t="s">
        <v>478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179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180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180</v>
      </c>
      <c r="HV24" s="2" t="s">
        <v>176</v>
      </c>
      <c r="HW24" s="2" t="s">
        <v>149</v>
      </c>
      <c r="HX24" s="2" t="s">
        <v>149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179</v>
      </c>
      <c r="II24" s="2" t="s">
        <v>176</v>
      </c>
      <c r="IJ24" s="2" t="s">
        <v>149</v>
      </c>
      <c r="IK24" s="2" t="s">
        <v>149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184</v>
      </c>
      <c r="IV24" s="2" t="s">
        <v>146</v>
      </c>
      <c r="IW24" s="2" t="s">
        <v>149</v>
      </c>
      <c r="IX24" s="2" t="s">
        <v>149</v>
      </c>
      <c r="IY24" s="2" t="s">
        <v>161</v>
      </c>
      <c r="IZ24" s="2" t="s">
        <v>161</v>
      </c>
      <c r="JA24" s="2" t="s">
        <v>149</v>
      </c>
      <c r="JB24" s="4"/>
      <c r="JC24" s="8"/>
      <c r="JD24" s="4"/>
      <c r="JE24" s="8"/>
      <c r="JF24" s="7"/>
      <c r="JG24" s="7"/>
      <c r="JH24" s="2" t="s">
        <v>158</v>
      </c>
      <c r="JI24" s="2" t="s">
        <v>146</v>
      </c>
      <c r="JJ24" s="2" t="s">
        <v>222</v>
      </c>
      <c r="JK24" s="2" t="s">
        <v>149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180</v>
      </c>
      <c r="JV24" s="2" t="s">
        <v>146</v>
      </c>
      <c r="JW24" s="2" t="s">
        <v>149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184</v>
      </c>
      <c r="KI24" s="2" t="s">
        <v>146</v>
      </c>
      <c r="KJ24" s="2" t="s">
        <v>149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180</v>
      </c>
      <c r="KV24" s="2" t="s">
        <v>146</v>
      </c>
      <c r="KW24" s="2" t="s">
        <v>149</v>
      </c>
      <c r="KX24" s="2" t="s">
        <v>149</v>
      </c>
      <c r="KY24" s="2" t="s">
        <v>161</v>
      </c>
      <c r="KZ24" s="2" t="s">
        <v>161</v>
      </c>
      <c r="LA24" s="2" t="s">
        <v>149</v>
      </c>
      <c r="LB24" s="4"/>
      <c r="LC24" s="8"/>
      <c r="LD24" s="4"/>
      <c r="LE24" s="8"/>
      <c r="LF24" s="7"/>
      <c r="LG24" s="7"/>
      <c r="LH24" s="2" t="s">
        <v>180</v>
      </c>
      <c r="LI24" s="2" t="s">
        <v>185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184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180</v>
      </c>
      <c r="MI24" s="2" t="s">
        <v>146</v>
      </c>
      <c r="MJ24" s="2" t="s">
        <v>149</v>
      </c>
      <c r="MK24" s="2" t="s">
        <v>149</v>
      </c>
      <c r="ML24" s="2" t="s">
        <v>161</v>
      </c>
      <c r="MM24" s="2" t="s">
        <v>161</v>
      </c>
      <c r="MN24" s="2" t="s">
        <v>149</v>
      </c>
      <c r="MO24" s="4"/>
      <c r="MP24" s="8"/>
      <c r="MQ24" s="4"/>
      <c r="MR24" s="8"/>
      <c r="MS24" s="7"/>
      <c r="MT24" s="7"/>
      <c r="MU24" s="2" t="s">
        <v>184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158</v>
      </c>
      <c r="NI24" s="2" t="s">
        <v>176</v>
      </c>
      <c r="NJ24" s="2" t="s">
        <v>342</v>
      </c>
      <c r="NK24" s="2" t="s">
        <v>479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180</v>
      </c>
      <c r="NV24" s="2" t="s">
        <v>176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179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>
        <v>77</v>
      </c>
      <c r="OP24" s="4"/>
      <c r="OQ24" s="4"/>
      <c r="OR24" s="4">
        <v>52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</row>
    <row r="25">
      <c r="A25" s="2" t="s">
        <v>480</v>
      </c>
      <c r="B25" s="2" t="s">
        <v>138</v>
      </c>
      <c r="C25" s="2" t="s">
        <v>139</v>
      </c>
      <c r="D25" s="2" t="s">
        <v>377</v>
      </c>
      <c r="E25" s="2" t="s">
        <v>378</v>
      </c>
      <c r="F25" s="2" t="s">
        <v>275</v>
      </c>
      <c r="G25" s="2" t="s">
        <v>149</v>
      </c>
      <c r="H25" s="2" t="s">
        <v>149</v>
      </c>
      <c r="I25" s="2" t="s">
        <v>481</v>
      </c>
      <c r="J25" s="2" t="s">
        <v>277</v>
      </c>
      <c r="K25" s="2" t="s">
        <v>278</v>
      </c>
      <c r="L25" s="3">
        <v>89.3</v>
      </c>
      <c r="M25" s="3">
        <v>93.76</v>
      </c>
      <c r="N25" s="3">
        <v>189.99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279</v>
      </c>
      <c r="T25" s="2" t="s">
        <v>149</v>
      </c>
      <c r="U25" s="2" t="s">
        <v>152</v>
      </c>
      <c r="V25" s="2" t="s">
        <v>153</v>
      </c>
      <c r="W25" s="2" t="s">
        <v>154</v>
      </c>
      <c r="X25" s="2" t="s">
        <v>149</v>
      </c>
      <c r="Y25" s="2" t="s">
        <v>280</v>
      </c>
      <c r="Z25" s="4">
        <v>78</v>
      </c>
      <c r="AA25" s="4">
        <f>=ROUNDDOWN(39,0)</f>
      </c>
      <c r="AB25" s="5">
        <v>2</v>
      </c>
      <c r="AC25" s="2" t="s">
        <v>149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/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/>
      <c r="BJ25" s="4"/>
      <c r="BK25" s="8"/>
      <c r="BL25" s="2" t="s">
        <v>149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146</v>
      </c>
      <c r="BW25" s="2" t="s">
        <v>282</v>
      </c>
      <c r="BX25" s="2" t="s">
        <v>482</v>
      </c>
      <c r="BY25" s="2" t="s">
        <v>161</v>
      </c>
      <c r="BZ25" s="2" t="s">
        <v>161</v>
      </c>
      <c r="CA25" s="2" t="s">
        <v>149</v>
      </c>
      <c r="CB25" s="4"/>
      <c r="CC25" s="8"/>
      <c r="CD25" s="4"/>
      <c r="CE25" s="8"/>
      <c r="CF25" s="7"/>
      <c r="CG25" s="7"/>
      <c r="CH25" s="2" t="s">
        <v>216</v>
      </c>
      <c r="CI25" s="2" t="s">
        <v>176</v>
      </c>
      <c r="CJ25" s="2" t="s">
        <v>149</v>
      </c>
      <c r="CK25" s="2" t="s">
        <v>483</v>
      </c>
      <c r="CL25" s="2" t="s">
        <v>161</v>
      </c>
      <c r="CM25" s="2" t="s">
        <v>161</v>
      </c>
      <c r="CN25" s="2" t="s">
        <v>149</v>
      </c>
      <c r="CO25" s="4"/>
      <c r="CP25" s="8"/>
      <c r="CQ25" s="4"/>
      <c r="CR25" s="8"/>
      <c r="CS25" s="7"/>
      <c r="CT25" s="7"/>
      <c r="CU25" s="2" t="s">
        <v>158</v>
      </c>
      <c r="CV25" s="2" t="s">
        <v>146</v>
      </c>
      <c r="CW25" s="2" t="s">
        <v>285</v>
      </c>
      <c r="CX25" s="2" t="s">
        <v>308</v>
      </c>
      <c r="CY25" s="2" t="s">
        <v>161</v>
      </c>
      <c r="CZ25" s="2" t="s">
        <v>161</v>
      </c>
      <c r="DA25" s="2" t="s">
        <v>149</v>
      </c>
      <c r="DB25" s="4"/>
      <c r="DC25" s="8"/>
      <c r="DD25" s="4"/>
      <c r="DE25" s="8"/>
      <c r="DF25" s="7"/>
      <c r="DG25" s="7"/>
      <c r="DH25" s="2" t="s">
        <v>158</v>
      </c>
      <c r="DI25" s="2" t="s">
        <v>146</v>
      </c>
      <c r="DJ25" s="2" t="s">
        <v>285</v>
      </c>
      <c r="DK25" s="2" t="s">
        <v>484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146</v>
      </c>
      <c r="DW25" s="2" t="s">
        <v>288</v>
      </c>
      <c r="DX25" s="2" t="s">
        <v>485</v>
      </c>
      <c r="DY25" s="2" t="s">
        <v>161</v>
      </c>
      <c r="DZ25" s="2" t="s">
        <v>161</v>
      </c>
      <c r="EA25" s="2" t="s">
        <v>149</v>
      </c>
      <c r="EB25" s="4"/>
      <c r="EC25" s="8"/>
      <c r="ED25" s="4"/>
      <c r="EE25" s="8"/>
      <c r="EF25" s="7"/>
      <c r="EG25" s="7"/>
      <c r="EH25" s="2" t="s">
        <v>158</v>
      </c>
      <c r="EI25" s="2" t="s">
        <v>146</v>
      </c>
      <c r="EJ25" s="2" t="s">
        <v>285</v>
      </c>
      <c r="EK25" s="2" t="s">
        <v>486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179</v>
      </c>
      <c r="EV25" s="2" t="s">
        <v>146</v>
      </c>
      <c r="EW25" s="2" t="s">
        <v>149</v>
      </c>
      <c r="EX25" s="2" t="s">
        <v>149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158</v>
      </c>
      <c r="FI25" s="2" t="s">
        <v>146</v>
      </c>
      <c r="FJ25" s="2" t="s">
        <v>291</v>
      </c>
      <c r="FK25" s="2" t="s">
        <v>487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174</v>
      </c>
      <c r="FV25" s="2" t="s">
        <v>146</v>
      </c>
      <c r="FW25" s="2" t="s">
        <v>488</v>
      </c>
      <c r="FX25" s="2" t="s">
        <v>489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158</v>
      </c>
      <c r="GI25" s="2" t="s">
        <v>176</v>
      </c>
      <c r="GJ25" s="2" t="s">
        <v>224</v>
      </c>
      <c r="GK25" s="2" t="s">
        <v>490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295</v>
      </c>
      <c r="GV25" s="2" t="s">
        <v>146</v>
      </c>
      <c r="GW25" s="2" t="s">
        <v>149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180</v>
      </c>
      <c r="HI25" s="2" t="s">
        <v>146</v>
      </c>
      <c r="HJ25" s="2" t="s">
        <v>296</v>
      </c>
      <c r="HK25" s="2" t="s">
        <v>149</v>
      </c>
      <c r="HL25" s="2" t="s">
        <v>161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2" t="s">
        <v>149</v>
      </c>
      <c r="IB25" s="4"/>
      <c r="IC25" s="8"/>
      <c r="ID25" s="4"/>
      <c r="IE25" s="8"/>
      <c r="IF25" s="7"/>
      <c r="IG25" s="7"/>
      <c r="IH25" s="2" t="s">
        <v>297</v>
      </c>
      <c r="II25" s="2" t="s">
        <v>176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158</v>
      </c>
      <c r="JI25" s="2" t="s">
        <v>146</v>
      </c>
      <c r="JJ25" s="2" t="s">
        <v>285</v>
      </c>
      <c r="JK25" s="2" t="s">
        <v>491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180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184</v>
      </c>
      <c r="KI25" s="2" t="s">
        <v>146</v>
      </c>
      <c r="KJ25" s="2" t="s">
        <v>149</v>
      </c>
      <c r="KK25" s="2" t="s">
        <v>149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158</v>
      </c>
      <c r="KV25" s="2" t="s">
        <v>176</v>
      </c>
      <c r="KW25" s="2" t="s">
        <v>299</v>
      </c>
      <c r="KX25" s="2" t="s">
        <v>286</v>
      </c>
      <c r="KY25" s="2" t="s">
        <v>161</v>
      </c>
      <c r="KZ25" s="2" t="s">
        <v>161</v>
      </c>
      <c r="LA25" s="2" t="s">
        <v>149</v>
      </c>
      <c r="LB25" s="4"/>
      <c r="LC25" s="8"/>
      <c r="LD25" s="4"/>
      <c r="LE25" s="8"/>
      <c r="LF25" s="7"/>
      <c r="LG25" s="7"/>
      <c r="LH25" s="2" t="s">
        <v>180</v>
      </c>
      <c r="LI25" s="2" t="s">
        <v>185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184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184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158</v>
      </c>
      <c r="NI25" s="2" t="s">
        <v>176</v>
      </c>
      <c r="NJ25" s="2" t="s">
        <v>492</v>
      </c>
      <c r="NK25" s="2" t="s">
        <v>493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180</v>
      </c>
      <c r="NV25" s="2" t="s">
        <v>176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190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>
        <v>78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</row>
    <row r="26">
      <c r="A26" s="2" t="s">
        <v>494</v>
      </c>
      <c r="B26" s="2" t="s">
        <v>138</v>
      </c>
      <c r="C26" s="2" t="s">
        <v>139</v>
      </c>
      <c r="D26" s="2" t="s">
        <v>377</v>
      </c>
      <c r="E26" s="2" t="s">
        <v>378</v>
      </c>
      <c r="F26" s="2" t="s">
        <v>275</v>
      </c>
      <c r="G26" s="2" t="s">
        <v>149</v>
      </c>
      <c r="H26" s="2" t="s">
        <v>149</v>
      </c>
      <c r="I26" s="2" t="s">
        <v>481</v>
      </c>
      <c r="J26" s="2" t="s">
        <v>192</v>
      </c>
      <c r="K26" s="2" t="s">
        <v>278</v>
      </c>
      <c r="L26" s="3">
        <v>98.7</v>
      </c>
      <c r="M26" s="3">
        <v>103.63</v>
      </c>
      <c r="N26" s="3">
        <v>209.99</v>
      </c>
      <c r="O26" s="2" t="s">
        <v>146</v>
      </c>
      <c r="P26" s="2" t="s">
        <v>147</v>
      </c>
      <c r="Q26" s="2" t="s">
        <v>148</v>
      </c>
      <c r="R26" s="2" t="s">
        <v>149</v>
      </c>
      <c r="S26" s="2" t="s">
        <v>279</v>
      </c>
      <c r="T26" s="2" t="s">
        <v>149</v>
      </c>
      <c r="U26" s="2" t="s">
        <v>152</v>
      </c>
      <c r="V26" s="2" t="s">
        <v>153</v>
      </c>
      <c r="W26" s="2" t="s">
        <v>154</v>
      </c>
      <c r="X26" s="2" t="s">
        <v>149</v>
      </c>
      <c r="Y26" s="2" t="s">
        <v>280</v>
      </c>
      <c r="Z26" s="4">
        <v>85</v>
      </c>
      <c r="AA26" s="4">
        <f>=ROUNDDOWN(77.2727272727273,0)</f>
      </c>
      <c r="AB26" s="5">
        <v>1.1</v>
      </c>
      <c r="AC26" s="2" t="s">
        <v>149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149</v>
      </c>
      <c r="AW26" s="8" t="s">
        <v>149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/>
      <c r="BC26" s="4" t="s">
        <v>149</v>
      </c>
      <c r="BD26" s="8" t="s">
        <v>149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/>
      <c r="BJ26" s="4"/>
      <c r="BK26" s="8"/>
      <c r="BL26" s="2" t="s">
        <v>149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146</v>
      </c>
      <c r="BW26" s="2" t="s">
        <v>282</v>
      </c>
      <c r="BX26" s="2" t="s">
        <v>495</v>
      </c>
      <c r="BY26" s="2" t="s">
        <v>161</v>
      </c>
      <c r="BZ26" s="2" t="s">
        <v>161</v>
      </c>
      <c r="CA26" s="2" t="s">
        <v>149</v>
      </c>
      <c r="CB26" s="4"/>
      <c r="CC26" s="8"/>
      <c r="CD26" s="4"/>
      <c r="CE26" s="8"/>
      <c r="CF26" s="7"/>
      <c r="CG26" s="7"/>
      <c r="CH26" s="2" t="s">
        <v>216</v>
      </c>
      <c r="CI26" s="2" t="s">
        <v>176</v>
      </c>
      <c r="CJ26" s="2" t="s">
        <v>149</v>
      </c>
      <c r="CK26" s="2" t="s">
        <v>496</v>
      </c>
      <c r="CL26" s="2" t="s">
        <v>161</v>
      </c>
      <c r="CM26" s="2" t="s">
        <v>161</v>
      </c>
      <c r="CN26" s="2" t="s">
        <v>149</v>
      </c>
      <c r="CO26" s="4"/>
      <c r="CP26" s="8"/>
      <c r="CQ26" s="4"/>
      <c r="CR26" s="8"/>
      <c r="CS26" s="7"/>
      <c r="CT26" s="7"/>
      <c r="CU26" s="2" t="s">
        <v>158</v>
      </c>
      <c r="CV26" s="2" t="s">
        <v>146</v>
      </c>
      <c r="CW26" s="2" t="s">
        <v>285</v>
      </c>
      <c r="CX26" s="2" t="s">
        <v>497</v>
      </c>
      <c r="CY26" s="2" t="s">
        <v>161</v>
      </c>
      <c r="CZ26" s="2" t="s">
        <v>161</v>
      </c>
      <c r="DA26" s="2" t="s">
        <v>149</v>
      </c>
      <c r="DB26" s="4"/>
      <c r="DC26" s="8"/>
      <c r="DD26" s="4"/>
      <c r="DE26" s="8"/>
      <c r="DF26" s="7"/>
      <c r="DG26" s="7"/>
      <c r="DH26" s="2" t="s">
        <v>158</v>
      </c>
      <c r="DI26" s="2" t="s">
        <v>146</v>
      </c>
      <c r="DJ26" s="2" t="s">
        <v>285</v>
      </c>
      <c r="DK26" s="2" t="s">
        <v>298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158</v>
      </c>
      <c r="DV26" s="2" t="s">
        <v>146</v>
      </c>
      <c r="DW26" s="2" t="s">
        <v>288</v>
      </c>
      <c r="DX26" s="2" t="s">
        <v>498</v>
      </c>
      <c r="DY26" s="2" t="s">
        <v>161</v>
      </c>
      <c r="DZ26" s="2" t="s">
        <v>161</v>
      </c>
      <c r="EA26" s="2" t="s">
        <v>149</v>
      </c>
      <c r="EB26" s="4"/>
      <c r="EC26" s="8"/>
      <c r="ED26" s="4"/>
      <c r="EE26" s="8"/>
      <c r="EF26" s="7"/>
      <c r="EG26" s="7"/>
      <c r="EH26" s="2" t="s">
        <v>158</v>
      </c>
      <c r="EI26" s="2" t="s">
        <v>146</v>
      </c>
      <c r="EJ26" s="2" t="s">
        <v>285</v>
      </c>
      <c r="EK26" s="2" t="s">
        <v>499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179</v>
      </c>
      <c r="EV26" s="2" t="s">
        <v>146</v>
      </c>
      <c r="EW26" s="2" t="s">
        <v>149</v>
      </c>
      <c r="EX26" s="2" t="s">
        <v>149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158</v>
      </c>
      <c r="FI26" s="2" t="s">
        <v>146</v>
      </c>
      <c r="FJ26" s="2" t="s">
        <v>291</v>
      </c>
      <c r="FK26" s="2" t="s">
        <v>500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158</v>
      </c>
      <c r="FV26" s="2" t="s">
        <v>185</v>
      </c>
      <c r="FW26" s="2" t="s">
        <v>488</v>
      </c>
      <c r="FX26" s="2" t="s">
        <v>501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158</v>
      </c>
      <c r="GI26" s="2" t="s">
        <v>176</v>
      </c>
      <c r="GJ26" s="2" t="s">
        <v>224</v>
      </c>
      <c r="GK26" s="2" t="s">
        <v>149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295</v>
      </c>
      <c r="GV26" s="2" t="s">
        <v>146</v>
      </c>
      <c r="GW26" s="2" t="s">
        <v>149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180</v>
      </c>
      <c r="HI26" s="2" t="s">
        <v>146</v>
      </c>
      <c r="HJ26" s="2" t="s">
        <v>296</v>
      </c>
      <c r="HK26" s="2" t="s">
        <v>149</v>
      </c>
      <c r="HL26" s="2" t="s">
        <v>161</v>
      </c>
      <c r="HM26" s="2" t="s">
        <v>161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2" t="s">
        <v>149</v>
      </c>
      <c r="IB26" s="4"/>
      <c r="IC26" s="8"/>
      <c r="ID26" s="4"/>
      <c r="IE26" s="8"/>
      <c r="IF26" s="7"/>
      <c r="IG26" s="7"/>
      <c r="IH26" s="2" t="s">
        <v>297</v>
      </c>
      <c r="II26" s="2" t="s">
        <v>176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158</v>
      </c>
      <c r="JI26" s="2" t="s">
        <v>146</v>
      </c>
      <c r="JJ26" s="2" t="s">
        <v>285</v>
      </c>
      <c r="JK26" s="2" t="s">
        <v>502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180</v>
      </c>
      <c r="JV26" s="2" t="s">
        <v>146</v>
      </c>
      <c r="JW26" s="2" t="s">
        <v>149</v>
      </c>
      <c r="JX26" s="2" t="s">
        <v>149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184</v>
      </c>
      <c r="KI26" s="2" t="s">
        <v>146</v>
      </c>
      <c r="KJ26" s="2" t="s">
        <v>149</v>
      </c>
      <c r="KK26" s="2" t="s">
        <v>149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158</v>
      </c>
      <c r="KV26" s="2" t="s">
        <v>176</v>
      </c>
      <c r="KW26" s="2" t="s">
        <v>299</v>
      </c>
      <c r="KX26" s="2" t="s">
        <v>503</v>
      </c>
      <c r="KY26" s="2" t="s">
        <v>161</v>
      </c>
      <c r="KZ26" s="2" t="s">
        <v>161</v>
      </c>
      <c r="LA26" s="2" t="s">
        <v>149</v>
      </c>
      <c r="LB26" s="4"/>
      <c r="LC26" s="8"/>
      <c r="LD26" s="4"/>
      <c r="LE26" s="8"/>
      <c r="LF26" s="7"/>
      <c r="LG26" s="7"/>
      <c r="LH26" s="2" t="s">
        <v>180</v>
      </c>
      <c r="LI26" s="2" t="s">
        <v>185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184</v>
      </c>
      <c r="LV26" s="2" t="s">
        <v>146</v>
      </c>
      <c r="LW26" s="2" t="s">
        <v>149</v>
      </c>
      <c r="LX26" s="2" t="s">
        <v>149</v>
      </c>
      <c r="LY26" s="2" t="s">
        <v>161</v>
      </c>
      <c r="LZ26" s="2" t="s">
        <v>161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184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158</v>
      </c>
      <c r="NI26" s="2" t="s">
        <v>176</v>
      </c>
      <c r="NJ26" s="2" t="s">
        <v>492</v>
      </c>
      <c r="NK26" s="2" t="s">
        <v>504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180</v>
      </c>
      <c r="NV26" s="2" t="s">
        <v>176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190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>
        <v>85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</row>
    <row r="27">
      <c r="A27" s="2" t="s">
        <v>505</v>
      </c>
      <c r="B27" s="2" t="s">
        <v>138</v>
      </c>
      <c r="C27" s="2" t="s">
        <v>139</v>
      </c>
      <c r="D27" s="2" t="s">
        <v>377</v>
      </c>
      <c r="E27" s="2" t="s">
        <v>481</v>
      </c>
      <c r="F27" s="2" t="s">
        <v>354</v>
      </c>
      <c r="G27" s="2" t="s">
        <v>354</v>
      </c>
      <c r="H27" s="2" t="s">
        <v>354</v>
      </c>
      <c r="I27" s="2" t="s">
        <v>506</v>
      </c>
      <c r="J27" s="2" t="s">
        <v>144</v>
      </c>
      <c r="K27" s="2" t="s">
        <v>241</v>
      </c>
      <c r="L27" s="3">
        <v>77.69</v>
      </c>
      <c r="M27" s="3">
        <v>81.57</v>
      </c>
      <c r="N27" s="3">
        <v>179.99</v>
      </c>
      <c r="O27" s="2" t="s">
        <v>507</v>
      </c>
      <c r="P27" s="2" t="s">
        <v>358</v>
      </c>
      <c r="Q27" s="2" t="s">
        <v>148</v>
      </c>
      <c r="R27" s="2" t="s">
        <v>149</v>
      </c>
      <c r="S27" s="2" t="s">
        <v>359</v>
      </c>
      <c r="T27" s="2" t="s">
        <v>322</v>
      </c>
      <c r="U27" s="2" t="s">
        <v>152</v>
      </c>
      <c r="V27" s="2" t="s">
        <v>211</v>
      </c>
      <c r="W27" s="2" t="s">
        <v>154</v>
      </c>
      <c r="X27" s="2" t="s">
        <v>149</v>
      </c>
      <c r="Y27" s="2" t="s">
        <v>360</v>
      </c>
      <c r="Z27" s="4"/>
      <c r="AA27" s="4">
        <f>=ROUNDDOWN({0},0)</f>
      </c>
      <c r="AB27" s="5">
        <v>1.5</v>
      </c>
      <c r="AC27" s="2" t="s">
        <v>149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/>
      <c r="AQ27" s="8"/>
      <c r="AR27" s="4">
        <v>1</v>
      </c>
      <c r="AS27" s="8">
        <v>81.65</v>
      </c>
      <c r="AT27" s="7">
        <v>-1</v>
      </c>
      <c r="AU27" s="7">
        <v>-1</v>
      </c>
      <c r="AV27" s="4">
        <v>4</v>
      </c>
      <c r="AW27" s="8">
        <v>377.38</v>
      </c>
      <c r="AX27" s="4">
        <v>14</v>
      </c>
      <c r="AY27" s="8">
        <v>1257.76</v>
      </c>
      <c r="AZ27" s="7">
        <v>-0.7143</v>
      </c>
      <c r="BA27" s="7">
        <v>-0.7</v>
      </c>
      <c r="BB27" s="7"/>
      <c r="BC27" s="4">
        <v>4</v>
      </c>
      <c r="BD27" s="8">
        <v>377.38</v>
      </c>
      <c r="BE27" s="4">
        <v>14</v>
      </c>
      <c r="BF27" s="8">
        <v>1257.76</v>
      </c>
      <c r="BG27" s="7">
        <v>-0.7143</v>
      </c>
      <c r="BH27" s="7">
        <v>-0.7</v>
      </c>
      <c r="BI27" s="7">
        <v>1</v>
      </c>
      <c r="BJ27" s="4"/>
      <c r="BK27" s="8"/>
      <c r="BL27" s="2" t="s">
        <v>24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176</v>
      </c>
      <c r="BW27" s="2" t="s">
        <v>361</v>
      </c>
      <c r="BX27" s="2" t="s">
        <v>508</v>
      </c>
      <c r="BY27" s="2" t="s">
        <v>161</v>
      </c>
      <c r="BZ27" s="2" t="s">
        <v>161</v>
      </c>
      <c r="CA27" s="2" t="s">
        <v>149</v>
      </c>
      <c r="CB27" s="4"/>
      <c r="CC27" s="8"/>
      <c r="CD27" s="4"/>
      <c r="CE27" s="8"/>
      <c r="CF27" s="7"/>
      <c r="CG27" s="7"/>
      <c r="CH27" s="2" t="s">
        <v>158</v>
      </c>
      <c r="CI27" s="2" t="s">
        <v>176</v>
      </c>
      <c r="CJ27" s="2" t="s">
        <v>149</v>
      </c>
      <c r="CK27" s="2" t="s">
        <v>509</v>
      </c>
      <c r="CL27" s="2" t="s">
        <v>161</v>
      </c>
      <c r="CM27" s="2" t="s">
        <v>161</v>
      </c>
      <c r="CN27" s="2" t="s">
        <v>149</v>
      </c>
      <c r="CO27" s="4"/>
      <c r="CP27" s="8"/>
      <c r="CQ27" s="4"/>
      <c r="CR27" s="8"/>
      <c r="CS27" s="7"/>
      <c r="CT27" s="7"/>
      <c r="CU27" s="2" t="s">
        <v>158</v>
      </c>
      <c r="CV27" s="2" t="s">
        <v>176</v>
      </c>
      <c r="CW27" s="2" t="s">
        <v>364</v>
      </c>
      <c r="CX27" s="2" t="s">
        <v>510</v>
      </c>
      <c r="CY27" s="2" t="s">
        <v>161</v>
      </c>
      <c r="CZ27" s="2" t="s">
        <v>161</v>
      </c>
      <c r="DA27" s="2" t="s">
        <v>149</v>
      </c>
      <c r="DB27" s="4"/>
      <c r="DC27" s="8"/>
      <c r="DD27" s="4"/>
      <c r="DE27" s="8"/>
      <c r="DF27" s="7"/>
      <c r="DG27" s="7"/>
      <c r="DH27" s="2" t="s">
        <v>158</v>
      </c>
      <c r="DI27" s="2" t="s">
        <v>176</v>
      </c>
      <c r="DJ27" s="2" t="s">
        <v>366</v>
      </c>
      <c r="DK27" s="2" t="s">
        <v>367</v>
      </c>
      <c r="DL27" s="2" t="s">
        <v>161</v>
      </c>
      <c r="DM27" s="2" t="s">
        <v>161</v>
      </c>
      <c r="DN27" s="2" t="s">
        <v>149</v>
      </c>
      <c r="DO27" s="4"/>
      <c r="DP27" s="8"/>
      <c r="DQ27" s="4"/>
      <c r="DR27" s="8"/>
      <c r="DS27" s="7"/>
      <c r="DT27" s="7"/>
      <c r="DU27" s="2" t="s">
        <v>158</v>
      </c>
      <c r="DV27" s="2" t="s">
        <v>176</v>
      </c>
      <c r="DW27" s="2" t="s">
        <v>511</v>
      </c>
      <c r="DX27" s="2" t="s">
        <v>512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158</v>
      </c>
      <c r="EI27" s="2" t="s">
        <v>176</v>
      </c>
      <c r="EJ27" s="2" t="s">
        <v>370</v>
      </c>
      <c r="EK27" s="2" t="s">
        <v>513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158</v>
      </c>
      <c r="EV27" s="2" t="s">
        <v>176</v>
      </c>
      <c r="EW27" s="2" t="s">
        <v>170</v>
      </c>
      <c r="EX27" s="2" t="s">
        <v>514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158</v>
      </c>
      <c r="FI27" s="2" t="s">
        <v>176</v>
      </c>
      <c r="FJ27" s="2" t="s">
        <v>222</v>
      </c>
      <c r="FK27" s="2" t="s">
        <v>515</v>
      </c>
      <c r="FL27" s="2" t="s">
        <v>161</v>
      </c>
      <c r="FM27" s="2" t="s">
        <v>161</v>
      </c>
      <c r="FN27" s="2" t="s">
        <v>149</v>
      </c>
      <c r="FO27" s="4"/>
      <c r="FP27" s="8"/>
      <c r="FQ27" s="4">
        <v>1</v>
      </c>
      <c r="FR27" s="8">
        <v>81.65</v>
      </c>
      <c r="FS27" s="7">
        <v>-1</v>
      </c>
      <c r="FT27" s="7">
        <v>-1</v>
      </c>
      <c r="FU27" s="2" t="s">
        <v>158</v>
      </c>
      <c r="FV27" s="2" t="s">
        <v>176</v>
      </c>
      <c r="FW27" s="2" t="s">
        <v>372</v>
      </c>
      <c r="FX27" s="2" t="s">
        <v>516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158</v>
      </c>
      <c r="GI27" s="2" t="s">
        <v>176</v>
      </c>
      <c r="GJ27" s="2" t="s">
        <v>339</v>
      </c>
      <c r="GK27" s="2" t="s">
        <v>517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158</v>
      </c>
      <c r="GV27" s="2" t="s">
        <v>176</v>
      </c>
      <c r="GW27" s="2" t="s">
        <v>374</v>
      </c>
      <c r="GX27" s="2" t="s">
        <v>518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180</v>
      </c>
      <c r="HI27" s="2" t="s">
        <v>176</v>
      </c>
      <c r="HJ27" s="2" t="s">
        <v>149</v>
      </c>
      <c r="HK27" s="2" t="s">
        <v>149</v>
      </c>
      <c r="HL27" s="2" t="s">
        <v>161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180</v>
      </c>
      <c r="HV27" s="2" t="s">
        <v>176</v>
      </c>
      <c r="HW27" s="2" t="s">
        <v>149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179</v>
      </c>
      <c r="II27" s="2" t="s">
        <v>176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184</v>
      </c>
      <c r="IV27" s="2" t="s">
        <v>176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158</v>
      </c>
      <c r="JI27" s="2" t="s">
        <v>176</v>
      </c>
      <c r="JJ27" s="2" t="s">
        <v>511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180</v>
      </c>
      <c r="JV27" s="2" t="s">
        <v>176</v>
      </c>
      <c r="JW27" s="2" t="s">
        <v>149</v>
      </c>
      <c r="JX27" s="2" t="s">
        <v>149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184</v>
      </c>
      <c r="KI27" s="2" t="s">
        <v>176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180</v>
      </c>
      <c r="KV27" s="2" t="s">
        <v>176</v>
      </c>
      <c r="KW27" s="2" t="s">
        <v>149</v>
      </c>
      <c r="KX27" s="2" t="s">
        <v>149</v>
      </c>
      <c r="KY27" s="2" t="s">
        <v>161</v>
      </c>
      <c r="KZ27" s="2" t="s">
        <v>161</v>
      </c>
      <c r="LA27" s="2" t="s">
        <v>149</v>
      </c>
      <c r="LB27" s="4"/>
      <c r="LC27" s="8"/>
      <c r="LD27" s="4"/>
      <c r="LE27" s="8"/>
      <c r="LF27" s="7"/>
      <c r="LG27" s="7"/>
      <c r="LH27" s="2" t="s">
        <v>180</v>
      </c>
      <c r="LI27" s="2" t="s">
        <v>176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184</v>
      </c>
      <c r="LV27" s="2" t="s">
        <v>176</v>
      </c>
      <c r="LW27" s="2" t="s">
        <v>149</v>
      </c>
      <c r="LX27" s="2" t="s">
        <v>149</v>
      </c>
      <c r="LY27" s="2" t="s">
        <v>161</v>
      </c>
      <c r="LZ27" s="2" t="s">
        <v>161</v>
      </c>
      <c r="MA27" s="2" t="s">
        <v>149</v>
      </c>
      <c r="MB27" s="4"/>
      <c r="MC27" s="8"/>
      <c r="MD27" s="4"/>
      <c r="ME27" s="8"/>
      <c r="MF27" s="7"/>
      <c r="MG27" s="7"/>
      <c r="MH27" s="2" t="s">
        <v>180</v>
      </c>
      <c r="MI27" s="2" t="s">
        <v>176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184</v>
      </c>
      <c r="MV27" s="2" t="s">
        <v>176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180</v>
      </c>
      <c r="NI27" s="2" t="s">
        <v>176</v>
      </c>
      <c r="NJ27" s="2" t="s">
        <v>149</v>
      </c>
      <c r="NK27" s="2" t="s">
        <v>149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180</v>
      </c>
      <c r="NV27" s="2" t="s">
        <v>176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179</v>
      </c>
      <c r="OI27" s="2" t="s">
        <v>176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</row>
    <row r="28">
      <c r="A28" s="2" t="s">
        <v>519</v>
      </c>
      <c r="B28" s="2" t="s">
        <v>138</v>
      </c>
      <c r="C28" s="2" t="s">
        <v>139</v>
      </c>
      <c r="D28" s="2" t="s">
        <v>377</v>
      </c>
      <c r="E28" s="2" t="s">
        <v>481</v>
      </c>
      <c r="F28" s="2" t="s">
        <v>354</v>
      </c>
      <c r="G28" s="2" t="s">
        <v>354</v>
      </c>
      <c r="H28" s="2" t="s">
        <v>354</v>
      </c>
      <c r="I28" s="2" t="s">
        <v>506</v>
      </c>
      <c r="J28" s="2" t="s">
        <v>356</v>
      </c>
      <c r="K28" s="2" t="s">
        <v>241</v>
      </c>
      <c r="L28" s="3">
        <v>92.15</v>
      </c>
      <c r="M28" s="3">
        <v>96.76</v>
      </c>
      <c r="N28" s="3">
        <v>209.99</v>
      </c>
      <c r="O28" s="2" t="s">
        <v>357</v>
      </c>
      <c r="P28" s="2" t="s">
        <v>358</v>
      </c>
      <c r="Q28" s="2" t="s">
        <v>148</v>
      </c>
      <c r="R28" s="2" t="s">
        <v>149</v>
      </c>
      <c r="S28" s="2" t="s">
        <v>359</v>
      </c>
      <c r="T28" s="2" t="s">
        <v>322</v>
      </c>
      <c r="U28" s="2" t="s">
        <v>152</v>
      </c>
      <c r="V28" s="2" t="s">
        <v>211</v>
      </c>
      <c r="W28" s="2" t="s">
        <v>154</v>
      </c>
      <c r="X28" s="2" t="s">
        <v>149</v>
      </c>
      <c r="Y28" s="2" t="s">
        <v>360</v>
      </c>
      <c r="Z28" s="4">
        <v>161</v>
      </c>
      <c r="AA28" s="4">
        <f>=ROUNDDOWN(107.333333333333,0)</f>
      </c>
      <c r="AB28" s="5">
        <v>1.5</v>
      </c>
      <c r="AC28" s="2" t="s">
        <v>149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4</v>
      </c>
      <c r="AQ28" s="8">
        <v>377.38</v>
      </c>
      <c r="AR28" s="4">
        <v>13</v>
      </c>
      <c r="AS28" s="8">
        <v>1176.11</v>
      </c>
      <c r="AT28" s="7">
        <v>-0.6923</v>
      </c>
      <c r="AU28" s="7">
        <v>-0.6791</v>
      </c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>
        <v>1</v>
      </c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 t="s">
        <v>149</v>
      </c>
      <c r="BJ28" s="4">
        <v>4</v>
      </c>
      <c r="BK28" s="8">
        <v>377.38</v>
      </c>
      <c r="BL28" s="2" t="s">
        <v>520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146</v>
      </c>
      <c r="BW28" s="2" t="s">
        <v>361</v>
      </c>
      <c r="BX28" s="2" t="s">
        <v>521</v>
      </c>
      <c r="BY28" s="2" t="s">
        <v>161</v>
      </c>
      <c r="BZ28" s="2" t="s">
        <v>161</v>
      </c>
      <c r="CA28" s="2" t="s">
        <v>149</v>
      </c>
      <c r="CB28" s="4"/>
      <c r="CC28" s="8"/>
      <c r="CD28" s="4"/>
      <c r="CE28" s="8"/>
      <c r="CF28" s="7"/>
      <c r="CG28" s="7"/>
      <c r="CH28" s="2" t="s">
        <v>158</v>
      </c>
      <c r="CI28" s="2" t="s">
        <v>146</v>
      </c>
      <c r="CJ28" s="2" t="s">
        <v>149</v>
      </c>
      <c r="CK28" s="2" t="s">
        <v>522</v>
      </c>
      <c r="CL28" s="2" t="s">
        <v>161</v>
      </c>
      <c r="CM28" s="2" t="s">
        <v>161</v>
      </c>
      <c r="CN28" s="2" t="s">
        <v>149</v>
      </c>
      <c r="CO28" s="4"/>
      <c r="CP28" s="8"/>
      <c r="CQ28" s="4">
        <v>1</v>
      </c>
      <c r="CR28" s="8">
        <v>98.75</v>
      </c>
      <c r="CS28" s="7">
        <v>-1</v>
      </c>
      <c r="CT28" s="7">
        <v>-1</v>
      </c>
      <c r="CU28" s="2" t="s">
        <v>158</v>
      </c>
      <c r="CV28" s="2" t="s">
        <v>146</v>
      </c>
      <c r="CW28" s="2" t="s">
        <v>364</v>
      </c>
      <c r="CX28" s="2" t="s">
        <v>523</v>
      </c>
      <c r="CY28" s="2" t="s">
        <v>161</v>
      </c>
      <c r="CZ28" s="2" t="s">
        <v>161</v>
      </c>
      <c r="DA28" s="2" t="s">
        <v>149</v>
      </c>
      <c r="DB28" s="4"/>
      <c r="DC28" s="8"/>
      <c r="DD28" s="4"/>
      <c r="DE28" s="8"/>
      <c r="DF28" s="7"/>
      <c r="DG28" s="7"/>
      <c r="DH28" s="2" t="s">
        <v>158</v>
      </c>
      <c r="DI28" s="2" t="s">
        <v>146</v>
      </c>
      <c r="DJ28" s="2" t="s">
        <v>366</v>
      </c>
      <c r="DK28" s="2" t="s">
        <v>367</v>
      </c>
      <c r="DL28" s="2" t="s">
        <v>161</v>
      </c>
      <c r="DM28" s="2" t="s">
        <v>161</v>
      </c>
      <c r="DN28" s="2" t="s">
        <v>149</v>
      </c>
      <c r="DO28" s="4">
        <v>1</v>
      </c>
      <c r="DP28" s="8">
        <v>84.32</v>
      </c>
      <c r="DQ28" s="4"/>
      <c r="DR28" s="8"/>
      <c r="DS28" s="7"/>
      <c r="DT28" s="7"/>
      <c r="DU28" s="2" t="s">
        <v>158</v>
      </c>
      <c r="DV28" s="2" t="s">
        <v>146</v>
      </c>
      <c r="DW28" s="2" t="s">
        <v>511</v>
      </c>
      <c r="DX28" s="2" t="s">
        <v>367</v>
      </c>
      <c r="DY28" s="2" t="s">
        <v>161</v>
      </c>
      <c r="DZ28" s="2" t="s">
        <v>161</v>
      </c>
      <c r="EA28" s="2" t="s">
        <v>149</v>
      </c>
      <c r="EB28" s="4">
        <v>1</v>
      </c>
      <c r="EC28" s="8">
        <v>150</v>
      </c>
      <c r="ED28" s="4">
        <v>12</v>
      </c>
      <c r="EE28" s="8">
        <v>1077.36</v>
      </c>
      <c r="EF28" s="7">
        <v>-0.9167</v>
      </c>
      <c r="EG28" s="7">
        <v>-0.8608</v>
      </c>
      <c r="EH28" s="2" t="s">
        <v>158</v>
      </c>
      <c r="EI28" s="2" t="s">
        <v>146</v>
      </c>
      <c r="EJ28" s="2" t="s">
        <v>370</v>
      </c>
      <c r="EK28" s="2" t="s">
        <v>524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158</v>
      </c>
      <c r="EV28" s="2" t="s">
        <v>146</v>
      </c>
      <c r="EW28" s="2" t="s">
        <v>170</v>
      </c>
      <c r="EX28" s="2" t="s">
        <v>525</v>
      </c>
      <c r="EY28" s="2" t="s">
        <v>161</v>
      </c>
      <c r="EZ28" s="2" t="s">
        <v>161</v>
      </c>
      <c r="FA28" s="2" t="s">
        <v>149</v>
      </c>
      <c r="FB28" s="4">
        <v>2</v>
      </c>
      <c r="FC28" s="8">
        <v>143.06</v>
      </c>
      <c r="FD28" s="4"/>
      <c r="FE28" s="8"/>
      <c r="FF28" s="7"/>
      <c r="FG28" s="7"/>
      <c r="FH28" s="2" t="s">
        <v>158</v>
      </c>
      <c r="FI28" s="2" t="s">
        <v>146</v>
      </c>
      <c r="FJ28" s="2" t="s">
        <v>222</v>
      </c>
      <c r="FK28" s="2" t="s">
        <v>526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158</v>
      </c>
      <c r="FV28" s="2" t="s">
        <v>185</v>
      </c>
      <c r="FW28" s="2" t="s">
        <v>372</v>
      </c>
      <c r="FX28" s="2" t="s">
        <v>527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158</v>
      </c>
      <c r="GI28" s="2" t="s">
        <v>176</v>
      </c>
      <c r="GJ28" s="2" t="s">
        <v>339</v>
      </c>
      <c r="GK28" s="2" t="s">
        <v>528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158</v>
      </c>
      <c r="GV28" s="2" t="s">
        <v>185</v>
      </c>
      <c r="GW28" s="2" t="s">
        <v>374</v>
      </c>
      <c r="GX28" s="2" t="s">
        <v>390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180</v>
      </c>
      <c r="HI28" s="2" t="s">
        <v>146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180</v>
      </c>
      <c r="HV28" s="2" t="s">
        <v>176</v>
      </c>
      <c r="HW28" s="2" t="s">
        <v>149</v>
      </c>
      <c r="HX28" s="2" t="s">
        <v>149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179</v>
      </c>
      <c r="II28" s="2" t="s">
        <v>176</v>
      </c>
      <c r="IJ28" s="2" t="s">
        <v>149</v>
      </c>
      <c r="IK28" s="2" t="s">
        <v>149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184</v>
      </c>
      <c r="IV28" s="2" t="s">
        <v>146</v>
      </c>
      <c r="IW28" s="2" t="s">
        <v>149</v>
      </c>
      <c r="IX28" s="2" t="s">
        <v>149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158</v>
      </c>
      <c r="JI28" s="2" t="s">
        <v>146</v>
      </c>
      <c r="JJ28" s="2" t="s">
        <v>511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180</v>
      </c>
      <c r="JV28" s="2" t="s">
        <v>146</v>
      </c>
      <c r="JW28" s="2" t="s">
        <v>149</v>
      </c>
      <c r="JX28" s="2" t="s">
        <v>149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184</v>
      </c>
      <c r="KI28" s="2" t="s">
        <v>146</v>
      </c>
      <c r="KJ28" s="2" t="s">
        <v>149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180</v>
      </c>
      <c r="KV28" s="2" t="s">
        <v>146</v>
      </c>
      <c r="KW28" s="2" t="s">
        <v>149</v>
      </c>
      <c r="KX28" s="2" t="s">
        <v>149</v>
      </c>
      <c r="KY28" s="2" t="s">
        <v>161</v>
      </c>
      <c r="KZ28" s="2" t="s">
        <v>161</v>
      </c>
      <c r="LA28" s="2" t="s">
        <v>149</v>
      </c>
      <c r="LB28" s="4"/>
      <c r="LC28" s="8"/>
      <c r="LD28" s="4"/>
      <c r="LE28" s="8"/>
      <c r="LF28" s="7"/>
      <c r="LG28" s="7"/>
      <c r="LH28" s="2" t="s">
        <v>180</v>
      </c>
      <c r="LI28" s="2" t="s">
        <v>185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184</v>
      </c>
      <c r="LV28" s="2" t="s">
        <v>146</v>
      </c>
      <c r="LW28" s="2" t="s">
        <v>149</v>
      </c>
      <c r="LX28" s="2" t="s">
        <v>149</v>
      </c>
      <c r="LY28" s="2" t="s">
        <v>161</v>
      </c>
      <c r="LZ28" s="2" t="s">
        <v>161</v>
      </c>
      <c r="MA28" s="2" t="s">
        <v>149</v>
      </c>
      <c r="MB28" s="4"/>
      <c r="MC28" s="8"/>
      <c r="MD28" s="4"/>
      <c r="ME28" s="8"/>
      <c r="MF28" s="7"/>
      <c r="MG28" s="7"/>
      <c r="MH28" s="2" t="s">
        <v>180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184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180</v>
      </c>
      <c r="NI28" s="2" t="s">
        <v>146</v>
      </c>
      <c r="NJ28" s="2" t="s">
        <v>149</v>
      </c>
      <c r="NK28" s="2" t="s">
        <v>149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180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179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>
        <v>161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</row>
    <row r="29">
      <c r="A29" s="2" t="s">
        <v>529</v>
      </c>
      <c r="B29" s="2" t="s">
        <v>138</v>
      </c>
      <c r="C29" s="2" t="s">
        <v>139</v>
      </c>
      <c r="D29" s="2" t="s">
        <v>377</v>
      </c>
      <c r="E29" s="2" t="s">
        <v>530</v>
      </c>
      <c r="F29" s="2" t="s">
        <v>531</v>
      </c>
      <c r="G29" s="2" t="s">
        <v>149</v>
      </c>
      <c r="H29" s="2" t="s">
        <v>149</v>
      </c>
      <c r="I29" s="2" t="s">
        <v>149</v>
      </c>
      <c r="J29" s="2" t="s">
        <v>532</v>
      </c>
      <c r="K29" s="2" t="s">
        <v>278</v>
      </c>
      <c r="L29" s="3"/>
      <c r="M29" s="3"/>
      <c r="N29" s="3"/>
      <c r="O29" s="2" t="s">
        <v>507</v>
      </c>
      <c r="P29" s="2" t="s">
        <v>149</v>
      </c>
      <c r="Q29" s="2" t="s">
        <v>149</v>
      </c>
      <c r="R29" s="2" t="s">
        <v>31</v>
      </c>
      <c r="S29" s="2" t="s">
        <v>149</v>
      </c>
      <c r="T29" s="2" t="s">
        <v>149</v>
      </c>
      <c r="U29" s="2" t="s">
        <v>149</v>
      </c>
      <c r="V29" s="2" t="s">
        <v>149</v>
      </c>
      <c r="W29" s="2" t="s">
        <v>149</v>
      </c>
      <c r="X29" s="2" t="s">
        <v>149</v>
      </c>
      <c r="Y29" s="2" t="s">
        <v>149</v>
      </c>
      <c r="Z29" s="4"/>
      <c r="AA29" s="4">
        <f>=ROUNDDOWN({0},0)</f>
      </c>
      <c r="AB29" s="5"/>
      <c r="AC29" s="2" t="s">
        <v>149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/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/>
      <c r="BJ29" s="4"/>
      <c r="BK29" s="8"/>
      <c r="BL29" s="2" t="s">
        <v>149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149</v>
      </c>
      <c r="BW29" s="2" t="s">
        <v>149</v>
      </c>
      <c r="BX29" s="2" t="s">
        <v>149</v>
      </c>
      <c r="BY29" s="2" t="s">
        <v>149</v>
      </c>
      <c r="BZ29" s="2" t="s">
        <v>149</v>
      </c>
      <c r="CA29" s="2" t="s">
        <v>149</v>
      </c>
      <c r="CB29" s="4"/>
      <c r="CC29" s="8"/>
      <c r="CD29" s="4"/>
      <c r="CE29" s="8"/>
      <c r="CF29" s="7"/>
      <c r="CG29" s="7"/>
      <c r="CH29" s="2" t="s">
        <v>149</v>
      </c>
      <c r="CI29" s="2" t="s">
        <v>149</v>
      </c>
      <c r="CJ29" s="2" t="s">
        <v>149</v>
      </c>
      <c r="CK29" s="2" t="s">
        <v>149</v>
      </c>
      <c r="CL29" s="2" t="s">
        <v>149</v>
      </c>
      <c r="CM29" s="2" t="s">
        <v>149</v>
      </c>
      <c r="CN29" s="2" t="s">
        <v>149</v>
      </c>
      <c r="CO29" s="4"/>
      <c r="CP29" s="8"/>
      <c r="CQ29" s="4"/>
      <c r="CR29" s="8"/>
      <c r="CS29" s="7"/>
      <c r="CT29" s="7"/>
      <c r="CU29" s="2" t="s">
        <v>149</v>
      </c>
      <c r="CV29" s="2" t="s">
        <v>149</v>
      </c>
      <c r="CW29" s="2" t="s">
        <v>149</v>
      </c>
      <c r="CX29" s="2" t="s">
        <v>149</v>
      </c>
      <c r="CY29" s="2" t="s">
        <v>149</v>
      </c>
      <c r="CZ29" s="2" t="s">
        <v>149</v>
      </c>
      <c r="DA29" s="2" t="s">
        <v>149</v>
      </c>
      <c r="DB29" s="4"/>
      <c r="DC29" s="8"/>
      <c r="DD29" s="4"/>
      <c r="DE29" s="8"/>
      <c r="DF29" s="7"/>
      <c r="DG29" s="7"/>
      <c r="DH29" s="2" t="s">
        <v>149</v>
      </c>
      <c r="DI29" s="2" t="s">
        <v>149</v>
      </c>
      <c r="DJ29" s="2" t="s">
        <v>149</v>
      </c>
      <c r="DK29" s="2" t="s">
        <v>149</v>
      </c>
      <c r="DL29" s="2" t="s">
        <v>149</v>
      </c>
      <c r="DM29" s="2" t="s">
        <v>149</v>
      </c>
      <c r="DN29" s="2" t="s">
        <v>149</v>
      </c>
      <c r="DO29" s="4"/>
      <c r="DP29" s="8"/>
      <c r="DQ29" s="4"/>
      <c r="DR29" s="8"/>
      <c r="DS29" s="7"/>
      <c r="DT29" s="7"/>
      <c r="DU29" s="2" t="s">
        <v>149</v>
      </c>
      <c r="DV29" s="2" t="s">
        <v>149</v>
      </c>
      <c r="DW29" s="2" t="s">
        <v>149</v>
      </c>
      <c r="DX29" s="2" t="s">
        <v>149</v>
      </c>
      <c r="DY29" s="2" t="s">
        <v>149</v>
      </c>
      <c r="DZ29" s="2" t="s">
        <v>149</v>
      </c>
      <c r="EA29" s="2" t="s">
        <v>149</v>
      </c>
      <c r="EB29" s="4"/>
      <c r="EC29" s="8"/>
      <c r="ED29" s="4"/>
      <c r="EE29" s="8"/>
      <c r="EF29" s="7"/>
      <c r="EG29" s="7"/>
      <c r="EH29" s="2" t="s">
        <v>149</v>
      </c>
      <c r="EI29" s="2" t="s">
        <v>149</v>
      </c>
      <c r="EJ29" s="2" t="s">
        <v>149</v>
      </c>
      <c r="EK29" s="2" t="s">
        <v>149</v>
      </c>
      <c r="EL29" s="2" t="s">
        <v>149</v>
      </c>
      <c r="EM29" s="2" t="s">
        <v>149</v>
      </c>
      <c r="EN29" s="2" t="s">
        <v>149</v>
      </c>
      <c r="EO29" s="4"/>
      <c r="EP29" s="8"/>
      <c r="EQ29" s="4"/>
      <c r="ER29" s="8"/>
      <c r="ES29" s="7"/>
      <c r="ET29" s="7"/>
      <c r="EU29" s="2" t="s">
        <v>149</v>
      </c>
      <c r="EV29" s="2" t="s">
        <v>149</v>
      </c>
      <c r="EW29" s="2" t="s">
        <v>149</v>
      </c>
      <c r="EX29" s="2" t="s">
        <v>149</v>
      </c>
      <c r="EY29" s="2" t="s">
        <v>149</v>
      </c>
      <c r="EZ29" s="2" t="s">
        <v>149</v>
      </c>
      <c r="FA29" s="2" t="s">
        <v>149</v>
      </c>
      <c r="FB29" s="4"/>
      <c r="FC29" s="8"/>
      <c r="FD29" s="4"/>
      <c r="FE29" s="8"/>
      <c r="FF29" s="7"/>
      <c r="FG29" s="7"/>
      <c r="FH29" s="2" t="s">
        <v>149</v>
      </c>
      <c r="FI29" s="2" t="s">
        <v>149</v>
      </c>
      <c r="FJ29" s="2" t="s">
        <v>149</v>
      </c>
      <c r="FK29" s="2" t="s">
        <v>149</v>
      </c>
      <c r="FL29" s="2" t="s">
        <v>149</v>
      </c>
      <c r="FM29" s="2" t="s">
        <v>149</v>
      </c>
      <c r="FN29" s="2" t="s">
        <v>149</v>
      </c>
      <c r="FO29" s="4"/>
      <c r="FP29" s="8"/>
      <c r="FQ29" s="4"/>
      <c r="FR29" s="8"/>
      <c r="FS29" s="7"/>
      <c r="FT29" s="7"/>
      <c r="FU29" s="2" t="s">
        <v>149</v>
      </c>
      <c r="FV29" s="2" t="s">
        <v>149</v>
      </c>
      <c r="FW29" s="2" t="s">
        <v>149</v>
      </c>
      <c r="FX29" s="2" t="s">
        <v>149</v>
      </c>
      <c r="FY29" s="2" t="s">
        <v>149</v>
      </c>
      <c r="FZ29" s="2" t="s">
        <v>149</v>
      </c>
      <c r="GA29" s="2" t="s">
        <v>149</v>
      </c>
      <c r="GB29" s="4"/>
      <c r="GC29" s="8"/>
      <c r="GD29" s="4"/>
      <c r="GE29" s="8"/>
      <c r="GF29" s="7"/>
      <c r="GG29" s="7"/>
      <c r="GH29" s="2" t="s">
        <v>149</v>
      </c>
      <c r="GI29" s="2" t="s">
        <v>149</v>
      </c>
      <c r="GJ29" s="2" t="s">
        <v>149</v>
      </c>
      <c r="GK29" s="2" t="s">
        <v>149</v>
      </c>
      <c r="GL29" s="2" t="s">
        <v>149</v>
      </c>
      <c r="GM29" s="2" t="s">
        <v>149</v>
      </c>
      <c r="GN29" s="2" t="s">
        <v>149</v>
      </c>
      <c r="GO29" s="4"/>
      <c r="GP29" s="8"/>
      <c r="GQ29" s="4"/>
      <c r="GR29" s="8"/>
      <c r="GS29" s="7"/>
      <c r="GT29" s="7"/>
      <c r="GU29" s="2" t="s">
        <v>149</v>
      </c>
      <c r="GV29" s="2" t="s">
        <v>149</v>
      </c>
      <c r="GW29" s="2" t="s">
        <v>149</v>
      </c>
      <c r="GX29" s="2" t="s">
        <v>149</v>
      </c>
      <c r="GY29" s="2" t="s">
        <v>149</v>
      </c>
      <c r="GZ29" s="2" t="s">
        <v>149</v>
      </c>
      <c r="HA29" s="2" t="s">
        <v>149</v>
      </c>
      <c r="HB29" s="4"/>
      <c r="HC29" s="8"/>
      <c r="HD29" s="4"/>
      <c r="HE29" s="8"/>
      <c r="HF29" s="7"/>
      <c r="HG29" s="7"/>
      <c r="HH29" s="2" t="s">
        <v>149</v>
      </c>
      <c r="HI29" s="2" t="s">
        <v>149</v>
      </c>
      <c r="HJ29" s="2" t="s">
        <v>149</v>
      </c>
      <c r="HK29" s="2" t="s">
        <v>149</v>
      </c>
      <c r="HL29" s="2" t="s">
        <v>149</v>
      </c>
      <c r="HM29" s="2" t="s">
        <v>149</v>
      </c>
      <c r="HN29" s="2" t="s">
        <v>149</v>
      </c>
      <c r="HO29" s="4"/>
      <c r="HP29" s="8"/>
      <c r="HQ29" s="4"/>
      <c r="HR29" s="8"/>
      <c r="HS29" s="7"/>
      <c r="HT29" s="7"/>
      <c r="HU29" s="2" t="s">
        <v>149</v>
      </c>
      <c r="HV29" s="2" t="s">
        <v>149</v>
      </c>
      <c r="HW29" s="2" t="s">
        <v>149</v>
      </c>
      <c r="HX29" s="2" t="s">
        <v>149</v>
      </c>
      <c r="HY29" s="2" t="s">
        <v>149</v>
      </c>
      <c r="HZ29" s="2" t="s">
        <v>149</v>
      </c>
      <c r="IA29" s="2" t="s">
        <v>149</v>
      </c>
      <c r="IB29" s="4"/>
      <c r="IC29" s="8"/>
      <c r="ID29" s="4"/>
      <c r="IE29" s="8"/>
      <c r="IF29" s="7"/>
      <c r="IG29" s="7"/>
      <c r="IH29" s="2" t="s">
        <v>149</v>
      </c>
      <c r="II29" s="2" t="s">
        <v>149</v>
      </c>
      <c r="IJ29" s="2" t="s">
        <v>149</v>
      </c>
      <c r="IK29" s="2" t="s">
        <v>149</v>
      </c>
      <c r="IL29" s="2" t="s">
        <v>149</v>
      </c>
      <c r="IM29" s="2" t="s">
        <v>149</v>
      </c>
      <c r="IN29" s="2" t="s">
        <v>149</v>
      </c>
      <c r="IO29" s="4"/>
      <c r="IP29" s="8"/>
      <c r="IQ29" s="4"/>
      <c r="IR29" s="8"/>
      <c r="IS29" s="7"/>
      <c r="IT29" s="7"/>
      <c r="IU29" s="2" t="s">
        <v>149</v>
      </c>
      <c r="IV29" s="2" t="s">
        <v>149</v>
      </c>
      <c r="IW29" s="2" t="s">
        <v>149</v>
      </c>
      <c r="IX29" s="2" t="s">
        <v>149</v>
      </c>
      <c r="IY29" s="2" t="s">
        <v>149</v>
      </c>
      <c r="IZ29" s="2" t="s">
        <v>149</v>
      </c>
      <c r="JA29" s="2" t="s">
        <v>149</v>
      </c>
      <c r="JB29" s="4"/>
      <c r="JC29" s="8"/>
      <c r="JD29" s="4"/>
      <c r="JE29" s="8"/>
      <c r="JF29" s="7"/>
      <c r="JG29" s="7"/>
      <c r="JH29" s="2" t="s">
        <v>149</v>
      </c>
      <c r="JI29" s="2" t="s">
        <v>149</v>
      </c>
      <c r="JJ29" s="2" t="s">
        <v>149</v>
      </c>
      <c r="JK29" s="2" t="s">
        <v>149</v>
      </c>
      <c r="JL29" s="2" t="s">
        <v>149</v>
      </c>
      <c r="JM29" s="2" t="s">
        <v>149</v>
      </c>
      <c r="JN29" s="2" t="s">
        <v>149</v>
      </c>
      <c r="JO29" s="4"/>
      <c r="JP29" s="8"/>
      <c r="JQ29" s="4"/>
      <c r="JR29" s="8"/>
      <c r="JS29" s="7"/>
      <c r="JT29" s="7"/>
      <c r="JU29" s="2" t="s">
        <v>149</v>
      </c>
      <c r="JV29" s="2" t="s">
        <v>149</v>
      </c>
      <c r="JW29" s="2" t="s">
        <v>149</v>
      </c>
      <c r="JX29" s="2" t="s">
        <v>149</v>
      </c>
      <c r="JY29" s="2" t="s">
        <v>149</v>
      </c>
      <c r="JZ29" s="2" t="s">
        <v>149</v>
      </c>
      <c r="KA29" s="2" t="s">
        <v>149</v>
      </c>
      <c r="KB29" s="4"/>
      <c r="KC29" s="8"/>
      <c r="KD29" s="4"/>
      <c r="KE29" s="8"/>
      <c r="KF29" s="7"/>
      <c r="KG29" s="7"/>
      <c r="KH29" s="2" t="s">
        <v>149</v>
      </c>
      <c r="KI29" s="2" t="s">
        <v>149</v>
      </c>
      <c r="KJ29" s="2" t="s">
        <v>149</v>
      </c>
      <c r="KK29" s="2" t="s">
        <v>149</v>
      </c>
      <c r="KL29" s="2" t="s">
        <v>149</v>
      </c>
      <c r="KM29" s="2" t="s">
        <v>149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149</v>
      </c>
      <c r="LI29" s="2" t="s">
        <v>149</v>
      </c>
      <c r="LJ29" s="2" t="s">
        <v>149</v>
      </c>
      <c r="LK29" s="2" t="s">
        <v>149</v>
      </c>
      <c r="LL29" s="2" t="s">
        <v>149</v>
      </c>
      <c r="LM29" s="2" t="s">
        <v>149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149</v>
      </c>
      <c r="MI29" s="2" t="s">
        <v>149</v>
      </c>
      <c r="MJ29" s="2" t="s">
        <v>149</v>
      </c>
      <c r="MK29" s="2" t="s">
        <v>149</v>
      </c>
      <c r="ML29" s="2" t="s">
        <v>149</v>
      </c>
      <c r="MM29" s="2" t="s">
        <v>149</v>
      </c>
      <c r="MN29" s="2" t="s">
        <v>149</v>
      </c>
      <c r="MO29" s="4"/>
      <c r="MP29" s="8"/>
      <c r="MQ29" s="4"/>
      <c r="MR29" s="8"/>
      <c r="MS29" s="7"/>
      <c r="MT29" s="7"/>
      <c r="MU29" s="2" t="s">
        <v>149</v>
      </c>
      <c r="MV29" s="2" t="s">
        <v>149</v>
      </c>
      <c r="MW29" s="2" t="s">
        <v>149</v>
      </c>
      <c r="MX29" s="2" t="s">
        <v>149</v>
      </c>
      <c r="MY29" s="2" t="s">
        <v>149</v>
      </c>
      <c r="MZ29" s="2" t="s">
        <v>149</v>
      </c>
      <c r="NA29" s="2" t="s">
        <v>149</v>
      </c>
      <c r="NB29" s="4"/>
      <c r="NC29" s="8"/>
      <c r="ND29" s="4"/>
      <c r="NE29" s="8"/>
      <c r="NF29" s="7"/>
      <c r="NG29" s="7"/>
      <c r="NH29" s="2" t="s">
        <v>149</v>
      </c>
      <c r="NI29" s="2" t="s">
        <v>149</v>
      </c>
      <c r="NJ29" s="2" t="s">
        <v>149</v>
      </c>
      <c r="NK29" s="2" t="s">
        <v>149</v>
      </c>
      <c r="NL29" s="2" t="s">
        <v>149</v>
      </c>
      <c r="NM29" s="2" t="s">
        <v>149</v>
      </c>
      <c r="NN29" s="2" t="s">
        <v>149</v>
      </c>
      <c r="NO29" s="4"/>
      <c r="NP29" s="8"/>
      <c r="NQ29" s="4"/>
      <c r="NR29" s="8"/>
      <c r="NS29" s="7"/>
      <c r="NT29" s="7"/>
      <c r="NU29" s="2" t="s">
        <v>149</v>
      </c>
      <c r="NV29" s="2" t="s">
        <v>149</v>
      </c>
      <c r="NW29" s="2" t="s">
        <v>149</v>
      </c>
      <c r="NX29" s="2" t="s">
        <v>149</v>
      </c>
      <c r="NY29" s="2" t="s">
        <v>149</v>
      </c>
      <c r="NZ29" s="2" t="s">
        <v>149</v>
      </c>
      <c r="OA29" s="2" t="s">
        <v>149</v>
      </c>
      <c r="OB29" s="4"/>
      <c r="OC29" s="8"/>
      <c r="OD29" s="4"/>
      <c r="OE29" s="8"/>
      <c r="OF29" s="7"/>
      <c r="OG29" s="7"/>
      <c r="OH29" s="2" t="s">
        <v>149</v>
      </c>
      <c r="OI29" s="2" t="s">
        <v>149</v>
      </c>
      <c r="OJ29" s="2" t="s">
        <v>149</v>
      </c>
      <c r="OK29" s="2" t="s">
        <v>149</v>
      </c>
      <c r="OL29" s="2" t="s">
        <v>149</v>
      </c>
      <c r="OM29" s="2" t="s">
        <v>149</v>
      </c>
      <c r="ON29" s="2" t="s">
        <v>149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</row>
    <row r="30">
      <c r="A30" s="2" t="s">
        <v>533</v>
      </c>
      <c r="B30" s="2" t="s">
        <v>138</v>
      </c>
      <c r="C30" s="2" t="s">
        <v>139</v>
      </c>
      <c r="D30" s="2" t="s">
        <v>377</v>
      </c>
      <c r="E30" s="2" t="s">
        <v>530</v>
      </c>
      <c r="F30" s="2" t="s">
        <v>531</v>
      </c>
      <c r="G30" s="2" t="s">
        <v>149</v>
      </c>
      <c r="H30" s="2" t="s">
        <v>149</v>
      </c>
      <c r="I30" s="2" t="s">
        <v>149</v>
      </c>
      <c r="J30" s="2" t="s">
        <v>534</v>
      </c>
      <c r="K30" s="2" t="s">
        <v>278</v>
      </c>
      <c r="L30" s="3"/>
      <c r="M30" s="3"/>
      <c r="N30" s="3"/>
      <c r="O30" s="2" t="s">
        <v>507</v>
      </c>
      <c r="P30" s="2" t="s">
        <v>149</v>
      </c>
      <c r="Q30" s="2" t="s">
        <v>149</v>
      </c>
      <c r="R30" s="2" t="s">
        <v>31</v>
      </c>
      <c r="S30" s="2" t="s">
        <v>149</v>
      </c>
      <c r="T30" s="2" t="s">
        <v>149</v>
      </c>
      <c r="U30" s="2" t="s">
        <v>149</v>
      </c>
      <c r="V30" s="2" t="s">
        <v>149</v>
      </c>
      <c r="W30" s="2" t="s">
        <v>149</v>
      </c>
      <c r="X30" s="2" t="s">
        <v>149</v>
      </c>
      <c r="Y30" s="2" t="s">
        <v>149</v>
      </c>
      <c r="Z30" s="4"/>
      <c r="AA30" s="4">
        <f>=ROUNDDOWN({0},0)</f>
      </c>
      <c r="AB30" s="5"/>
      <c r="AC30" s="2" t="s">
        <v>149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149</v>
      </c>
      <c r="AW30" s="8" t="s">
        <v>149</v>
      </c>
      <c r="AX30" s="4" t="s">
        <v>149</v>
      </c>
      <c r="AY30" s="8" t="s">
        <v>149</v>
      </c>
      <c r="AZ30" s="7" t="s">
        <v>149</v>
      </c>
      <c r="BA30" s="7" t="s">
        <v>149</v>
      </c>
      <c r="BB30" s="7"/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/>
      <c r="BJ30" s="4"/>
      <c r="BK30" s="8"/>
      <c r="BL30" s="2" t="s">
        <v>149</v>
      </c>
      <c r="BM30" s="7"/>
      <c r="BN30" s="7"/>
      <c r="BO30" s="4"/>
      <c r="BP30" s="8"/>
      <c r="BQ30" s="4"/>
      <c r="BR30" s="8"/>
      <c r="BS30" s="7"/>
      <c r="BT30" s="7"/>
      <c r="BU30" s="2" t="s">
        <v>149</v>
      </c>
      <c r="BV30" s="2" t="s">
        <v>149</v>
      </c>
      <c r="BW30" s="2" t="s">
        <v>149</v>
      </c>
      <c r="BX30" s="2" t="s">
        <v>149</v>
      </c>
      <c r="BY30" s="2" t="s">
        <v>149</v>
      </c>
      <c r="BZ30" s="2" t="s">
        <v>149</v>
      </c>
      <c r="CA30" s="2" t="s">
        <v>149</v>
      </c>
      <c r="CB30" s="4"/>
      <c r="CC30" s="8"/>
      <c r="CD30" s="4"/>
      <c r="CE30" s="8"/>
      <c r="CF30" s="7"/>
      <c r="CG30" s="7"/>
      <c r="CH30" s="2" t="s">
        <v>149</v>
      </c>
      <c r="CI30" s="2" t="s">
        <v>149</v>
      </c>
      <c r="CJ30" s="2" t="s">
        <v>149</v>
      </c>
      <c r="CK30" s="2" t="s">
        <v>149</v>
      </c>
      <c r="CL30" s="2" t="s">
        <v>149</v>
      </c>
      <c r="CM30" s="2" t="s">
        <v>149</v>
      </c>
      <c r="CN30" s="2" t="s">
        <v>149</v>
      </c>
      <c r="CO30" s="4"/>
      <c r="CP30" s="8"/>
      <c r="CQ30" s="4"/>
      <c r="CR30" s="8"/>
      <c r="CS30" s="7"/>
      <c r="CT30" s="7"/>
      <c r="CU30" s="2" t="s">
        <v>149</v>
      </c>
      <c r="CV30" s="2" t="s">
        <v>149</v>
      </c>
      <c r="CW30" s="2" t="s">
        <v>149</v>
      </c>
      <c r="CX30" s="2" t="s">
        <v>149</v>
      </c>
      <c r="CY30" s="2" t="s">
        <v>149</v>
      </c>
      <c r="CZ30" s="2" t="s">
        <v>149</v>
      </c>
      <c r="DA30" s="2" t="s">
        <v>149</v>
      </c>
      <c r="DB30" s="4"/>
      <c r="DC30" s="8"/>
      <c r="DD30" s="4"/>
      <c r="DE30" s="8"/>
      <c r="DF30" s="7"/>
      <c r="DG30" s="7"/>
      <c r="DH30" s="2" t="s">
        <v>149</v>
      </c>
      <c r="DI30" s="2" t="s">
        <v>149</v>
      </c>
      <c r="DJ30" s="2" t="s">
        <v>149</v>
      </c>
      <c r="DK30" s="2" t="s">
        <v>149</v>
      </c>
      <c r="DL30" s="2" t="s">
        <v>149</v>
      </c>
      <c r="DM30" s="2" t="s">
        <v>149</v>
      </c>
      <c r="DN30" s="2" t="s">
        <v>149</v>
      </c>
      <c r="DO30" s="4"/>
      <c r="DP30" s="8"/>
      <c r="DQ30" s="4"/>
      <c r="DR30" s="8"/>
      <c r="DS30" s="7"/>
      <c r="DT30" s="7"/>
      <c r="DU30" s="2" t="s">
        <v>149</v>
      </c>
      <c r="DV30" s="2" t="s">
        <v>149</v>
      </c>
      <c r="DW30" s="2" t="s">
        <v>149</v>
      </c>
      <c r="DX30" s="2" t="s">
        <v>149</v>
      </c>
      <c r="DY30" s="2" t="s">
        <v>149</v>
      </c>
      <c r="DZ30" s="2" t="s">
        <v>149</v>
      </c>
      <c r="EA30" s="2" t="s">
        <v>149</v>
      </c>
      <c r="EB30" s="4"/>
      <c r="EC30" s="8"/>
      <c r="ED30" s="4"/>
      <c r="EE30" s="8"/>
      <c r="EF30" s="7"/>
      <c r="EG30" s="7"/>
      <c r="EH30" s="2" t="s">
        <v>149</v>
      </c>
      <c r="EI30" s="2" t="s">
        <v>149</v>
      </c>
      <c r="EJ30" s="2" t="s">
        <v>149</v>
      </c>
      <c r="EK30" s="2" t="s">
        <v>149</v>
      </c>
      <c r="EL30" s="2" t="s">
        <v>149</v>
      </c>
      <c r="EM30" s="2" t="s">
        <v>149</v>
      </c>
      <c r="EN30" s="2" t="s">
        <v>149</v>
      </c>
      <c r="EO30" s="4"/>
      <c r="EP30" s="8"/>
      <c r="EQ30" s="4"/>
      <c r="ER30" s="8"/>
      <c r="ES30" s="7"/>
      <c r="ET30" s="7"/>
      <c r="EU30" s="2" t="s">
        <v>149</v>
      </c>
      <c r="EV30" s="2" t="s">
        <v>149</v>
      </c>
      <c r="EW30" s="2" t="s">
        <v>149</v>
      </c>
      <c r="EX30" s="2" t="s">
        <v>149</v>
      </c>
      <c r="EY30" s="2" t="s">
        <v>149</v>
      </c>
      <c r="EZ30" s="2" t="s">
        <v>149</v>
      </c>
      <c r="FA30" s="2" t="s">
        <v>149</v>
      </c>
      <c r="FB30" s="4"/>
      <c r="FC30" s="8"/>
      <c r="FD30" s="4"/>
      <c r="FE30" s="8"/>
      <c r="FF30" s="7"/>
      <c r="FG30" s="7"/>
      <c r="FH30" s="2" t="s">
        <v>149</v>
      </c>
      <c r="FI30" s="2" t="s">
        <v>149</v>
      </c>
      <c r="FJ30" s="2" t="s">
        <v>149</v>
      </c>
      <c r="FK30" s="2" t="s">
        <v>149</v>
      </c>
      <c r="FL30" s="2" t="s">
        <v>149</v>
      </c>
      <c r="FM30" s="2" t="s">
        <v>149</v>
      </c>
      <c r="FN30" s="2" t="s">
        <v>149</v>
      </c>
      <c r="FO30" s="4"/>
      <c r="FP30" s="8"/>
      <c r="FQ30" s="4"/>
      <c r="FR30" s="8"/>
      <c r="FS30" s="7"/>
      <c r="FT30" s="7"/>
      <c r="FU30" s="2" t="s">
        <v>149</v>
      </c>
      <c r="FV30" s="2" t="s">
        <v>149</v>
      </c>
      <c r="FW30" s="2" t="s">
        <v>149</v>
      </c>
      <c r="FX30" s="2" t="s">
        <v>149</v>
      </c>
      <c r="FY30" s="2" t="s">
        <v>149</v>
      </c>
      <c r="FZ30" s="2" t="s">
        <v>149</v>
      </c>
      <c r="GA30" s="2" t="s">
        <v>149</v>
      </c>
      <c r="GB30" s="4"/>
      <c r="GC30" s="8"/>
      <c r="GD30" s="4"/>
      <c r="GE30" s="8"/>
      <c r="GF30" s="7"/>
      <c r="GG30" s="7"/>
      <c r="GH30" s="2" t="s">
        <v>149</v>
      </c>
      <c r="GI30" s="2" t="s">
        <v>149</v>
      </c>
      <c r="GJ30" s="2" t="s">
        <v>149</v>
      </c>
      <c r="GK30" s="2" t="s">
        <v>149</v>
      </c>
      <c r="GL30" s="2" t="s">
        <v>149</v>
      </c>
      <c r="GM30" s="2" t="s">
        <v>149</v>
      </c>
      <c r="GN30" s="2" t="s">
        <v>149</v>
      </c>
      <c r="GO30" s="4"/>
      <c r="GP30" s="8"/>
      <c r="GQ30" s="4"/>
      <c r="GR30" s="8"/>
      <c r="GS30" s="7"/>
      <c r="GT30" s="7"/>
      <c r="GU30" s="2" t="s">
        <v>149</v>
      </c>
      <c r="GV30" s="2" t="s">
        <v>149</v>
      </c>
      <c r="GW30" s="2" t="s">
        <v>149</v>
      </c>
      <c r="GX30" s="2" t="s">
        <v>149</v>
      </c>
      <c r="GY30" s="2" t="s">
        <v>149</v>
      </c>
      <c r="GZ30" s="2" t="s">
        <v>149</v>
      </c>
      <c r="HA30" s="2" t="s">
        <v>149</v>
      </c>
      <c r="HB30" s="4"/>
      <c r="HC30" s="8"/>
      <c r="HD30" s="4"/>
      <c r="HE30" s="8"/>
      <c r="HF30" s="7"/>
      <c r="HG30" s="7"/>
      <c r="HH30" s="2" t="s">
        <v>149</v>
      </c>
      <c r="HI30" s="2" t="s">
        <v>149</v>
      </c>
      <c r="HJ30" s="2" t="s">
        <v>149</v>
      </c>
      <c r="HK30" s="2" t="s">
        <v>149</v>
      </c>
      <c r="HL30" s="2" t="s">
        <v>149</v>
      </c>
      <c r="HM30" s="2" t="s">
        <v>149</v>
      </c>
      <c r="HN30" s="2" t="s">
        <v>149</v>
      </c>
      <c r="HO30" s="4"/>
      <c r="HP30" s="8"/>
      <c r="HQ30" s="4"/>
      <c r="HR30" s="8"/>
      <c r="HS30" s="7"/>
      <c r="HT30" s="7"/>
      <c r="HU30" s="2" t="s">
        <v>149</v>
      </c>
      <c r="HV30" s="2" t="s">
        <v>149</v>
      </c>
      <c r="HW30" s="2" t="s">
        <v>149</v>
      </c>
      <c r="HX30" s="2" t="s">
        <v>149</v>
      </c>
      <c r="HY30" s="2" t="s">
        <v>149</v>
      </c>
      <c r="HZ30" s="2" t="s">
        <v>149</v>
      </c>
      <c r="IA30" s="2" t="s">
        <v>149</v>
      </c>
      <c r="IB30" s="4"/>
      <c r="IC30" s="8"/>
      <c r="ID30" s="4"/>
      <c r="IE30" s="8"/>
      <c r="IF30" s="7"/>
      <c r="IG30" s="7"/>
      <c r="IH30" s="2" t="s">
        <v>149</v>
      </c>
      <c r="II30" s="2" t="s">
        <v>149</v>
      </c>
      <c r="IJ30" s="2" t="s">
        <v>149</v>
      </c>
      <c r="IK30" s="2" t="s">
        <v>149</v>
      </c>
      <c r="IL30" s="2" t="s">
        <v>149</v>
      </c>
      <c r="IM30" s="2" t="s">
        <v>149</v>
      </c>
      <c r="IN30" s="2" t="s">
        <v>149</v>
      </c>
      <c r="IO30" s="4"/>
      <c r="IP30" s="8"/>
      <c r="IQ30" s="4"/>
      <c r="IR30" s="8"/>
      <c r="IS30" s="7"/>
      <c r="IT30" s="7"/>
      <c r="IU30" s="2" t="s">
        <v>149</v>
      </c>
      <c r="IV30" s="2" t="s">
        <v>149</v>
      </c>
      <c r="IW30" s="2" t="s">
        <v>149</v>
      </c>
      <c r="IX30" s="2" t="s">
        <v>149</v>
      </c>
      <c r="IY30" s="2" t="s">
        <v>149</v>
      </c>
      <c r="IZ30" s="2" t="s">
        <v>149</v>
      </c>
      <c r="JA30" s="2" t="s">
        <v>149</v>
      </c>
      <c r="JB30" s="4"/>
      <c r="JC30" s="8"/>
      <c r="JD30" s="4"/>
      <c r="JE30" s="8"/>
      <c r="JF30" s="7"/>
      <c r="JG30" s="7"/>
      <c r="JH30" s="2" t="s">
        <v>149</v>
      </c>
      <c r="JI30" s="2" t="s">
        <v>149</v>
      </c>
      <c r="JJ30" s="2" t="s">
        <v>149</v>
      </c>
      <c r="JK30" s="2" t="s">
        <v>149</v>
      </c>
      <c r="JL30" s="2" t="s">
        <v>149</v>
      </c>
      <c r="JM30" s="2" t="s">
        <v>149</v>
      </c>
      <c r="JN30" s="2" t="s">
        <v>149</v>
      </c>
      <c r="JO30" s="4"/>
      <c r="JP30" s="8"/>
      <c r="JQ30" s="4"/>
      <c r="JR30" s="8"/>
      <c r="JS30" s="7"/>
      <c r="JT30" s="7"/>
      <c r="JU30" s="2" t="s">
        <v>149</v>
      </c>
      <c r="JV30" s="2" t="s">
        <v>149</v>
      </c>
      <c r="JW30" s="2" t="s">
        <v>149</v>
      </c>
      <c r="JX30" s="2" t="s">
        <v>149</v>
      </c>
      <c r="JY30" s="2" t="s">
        <v>149</v>
      </c>
      <c r="JZ30" s="2" t="s">
        <v>149</v>
      </c>
      <c r="KA30" s="2" t="s">
        <v>149</v>
      </c>
      <c r="KB30" s="4"/>
      <c r="KC30" s="8"/>
      <c r="KD30" s="4"/>
      <c r="KE30" s="8"/>
      <c r="KF30" s="7"/>
      <c r="KG30" s="7"/>
      <c r="KH30" s="2" t="s">
        <v>149</v>
      </c>
      <c r="KI30" s="2" t="s">
        <v>149</v>
      </c>
      <c r="KJ30" s="2" t="s">
        <v>149</v>
      </c>
      <c r="KK30" s="2" t="s">
        <v>149</v>
      </c>
      <c r="KL30" s="2" t="s">
        <v>149</v>
      </c>
      <c r="KM30" s="2" t="s">
        <v>149</v>
      </c>
      <c r="KN30" s="2" t="s">
        <v>149</v>
      </c>
      <c r="KO30" s="4"/>
      <c r="KP30" s="8"/>
      <c r="KQ30" s="4"/>
      <c r="KR30" s="8"/>
      <c r="KS30" s="7"/>
      <c r="KT30" s="7"/>
      <c r="KU30" s="2" t="s">
        <v>149</v>
      </c>
      <c r="KV30" s="2" t="s">
        <v>149</v>
      </c>
      <c r="KW30" s="2" t="s">
        <v>149</v>
      </c>
      <c r="KX30" s="2" t="s">
        <v>149</v>
      </c>
      <c r="KY30" s="2" t="s">
        <v>149</v>
      </c>
      <c r="KZ30" s="2" t="s">
        <v>149</v>
      </c>
      <c r="LA30" s="2" t="s">
        <v>149</v>
      </c>
      <c r="LB30" s="4"/>
      <c r="LC30" s="8"/>
      <c r="LD30" s="4"/>
      <c r="LE30" s="8"/>
      <c r="LF30" s="7"/>
      <c r="LG30" s="7"/>
      <c r="LH30" s="2" t="s">
        <v>149</v>
      </c>
      <c r="LI30" s="2" t="s">
        <v>149</v>
      </c>
      <c r="LJ30" s="2" t="s">
        <v>149</v>
      </c>
      <c r="LK30" s="2" t="s">
        <v>149</v>
      </c>
      <c r="LL30" s="2" t="s">
        <v>149</v>
      </c>
      <c r="LM30" s="2" t="s">
        <v>149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149</v>
      </c>
      <c r="MI30" s="2" t="s">
        <v>149</v>
      </c>
      <c r="MJ30" s="2" t="s">
        <v>149</v>
      </c>
      <c r="MK30" s="2" t="s">
        <v>149</v>
      </c>
      <c r="ML30" s="2" t="s">
        <v>149</v>
      </c>
      <c r="MM30" s="2" t="s">
        <v>149</v>
      </c>
      <c r="MN30" s="2" t="s">
        <v>149</v>
      </c>
      <c r="MO30" s="4"/>
      <c r="MP30" s="8"/>
      <c r="MQ30" s="4"/>
      <c r="MR30" s="8"/>
      <c r="MS30" s="7"/>
      <c r="MT30" s="7"/>
      <c r="MU30" s="2" t="s">
        <v>149</v>
      </c>
      <c r="MV30" s="2" t="s">
        <v>149</v>
      </c>
      <c r="MW30" s="2" t="s">
        <v>149</v>
      </c>
      <c r="MX30" s="2" t="s">
        <v>149</v>
      </c>
      <c r="MY30" s="2" t="s">
        <v>149</v>
      </c>
      <c r="MZ30" s="2" t="s">
        <v>149</v>
      </c>
      <c r="NA30" s="2" t="s">
        <v>149</v>
      </c>
      <c r="NB30" s="4"/>
      <c r="NC30" s="8"/>
      <c r="ND30" s="4"/>
      <c r="NE30" s="8"/>
      <c r="NF30" s="7"/>
      <c r="NG30" s="7"/>
      <c r="NH30" s="2" t="s">
        <v>149</v>
      </c>
      <c r="NI30" s="2" t="s">
        <v>149</v>
      </c>
      <c r="NJ30" s="2" t="s">
        <v>149</v>
      </c>
      <c r="NK30" s="2" t="s">
        <v>149</v>
      </c>
      <c r="NL30" s="2" t="s">
        <v>149</v>
      </c>
      <c r="NM30" s="2" t="s">
        <v>149</v>
      </c>
      <c r="NN30" s="2" t="s">
        <v>149</v>
      </c>
      <c r="NO30" s="4"/>
      <c r="NP30" s="8"/>
      <c r="NQ30" s="4"/>
      <c r="NR30" s="8"/>
      <c r="NS30" s="7"/>
      <c r="NT30" s="7"/>
      <c r="NU30" s="2" t="s">
        <v>149</v>
      </c>
      <c r="NV30" s="2" t="s">
        <v>149</v>
      </c>
      <c r="NW30" s="2" t="s">
        <v>149</v>
      </c>
      <c r="NX30" s="2" t="s">
        <v>149</v>
      </c>
      <c r="NY30" s="2" t="s">
        <v>149</v>
      </c>
      <c r="NZ30" s="2" t="s">
        <v>149</v>
      </c>
      <c r="OA30" s="2" t="s">
        <v>149</v>
      </c>
      <c r="OB30" s="4"/>
      <c r="OC30" s="8"/>
      <c r="OD30" s="4"/>
      <c r="OE30" s="8"/>
      <c r="OF30" s="7"/>
      <c r="OG30" s="7"/>
      <c r="OH30" s="2" t="s">
        <v>149</v>
      </c>
      <c r="OI30" s="2" t="s">
        <v>149</v>
      </c>
      <c r="OJ30" s="2" t="s">
        <v>149</v>
      </c>
      <c r="OK30" s="2" t="s">
        <v>149</v>
      </c>
      <c r="OL30" s="2" t="s">
        <v>149</v>
      </c>
      <c r="OM30" s="2" t="s">
        <v>149</v>
      </c>
      <c r="ON30" s="2" t="s">
        <v>149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</row>
    <row r="31">
      <c r="A31" s="2" t="s">
        <v>535</v>
      </c>
      <c r="B31" s="2" t="s">
        <v>138</v>
      </c>
      <c r="C31" s="2" t="s">
        <v>139</v>
      </c>
      <c r="D31" s="2" t="s">
        <v>536</v>
      </c>
      <c r="E31" s="2" t="s">
        <v>537</v>
      </c>
      <c r="F31" s="2" t="s">
        <v>142</v>
      </c>
      <c r="G31" s="2" t="s">
        <v>142</v>
      </c>
      <c r="H31" s="2" t="s">
        <v>142</v>
      </c>
      <c r="I31" s="2" t="s">
        <v>538</v>
      </c>
      <c r="J31" s="2" t="s">
        <v>539</v>
      </c>
      <c r="K31" s="2" t="s">
        <v>145</v>
      </c>
      <c r="L31" s="3">
        <v>18</v>
      </c>
      <c r="M31" s="3">
        <v>18.9</v>
      </c>
      <c r="N31" s="3">
        <v>44.99</v>
      </c>
      <c r="O31" s="2" t="s">
        <v>146</v>
      </c>
      <c r="P31" s="2" t="s">
        <v>147</v>
      </c>
      <c r="Q31" s="2" t="s">
        <v>148</v>
      </c>
      <c r="R31" s="2" t="s">
        <v>149</v>
      </c>
      <c r="S31" s="2" t="s">
        <v>540</v>
      </c>
      <c r="T31" s="2" t="s">
        <v>151</v>
      </c>
      <c r="U31" s="2" t="s">
        <v>541</v>
      </c>
      <c r="V31" s="2" t="s">
        <v>153</v>
      </c>
      <c r="W31" s="2" t="s">
        <v>154</v>
      </c>
      <c r="X31" s="2" t="s">
        <v>149</v>
      </c>
      <c r="Y31" s="2" t="s">
        <v>155</v>
      </c>
      <c r="Z31" s="4">
        <v>62</v>
      </c>
      <c r="AA31" s="4">
        <f>=ROUNDDOWN(12.4,0)</f>
      </c>
      <c r="AB31" s="5">
        <v>5</v>
      </c>
      <c r="AC31" s="2" t="s">
        <v>542</v>
      </c>
      <c r="AD31" s="4">
        <v>241</v>
      </c>
      <c r="AE31" s="4">
        <v>241</v>
      </c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8</v>
      </c>
      <c r="AQ31" s="8">
        <v>158.71</v>
      </c>
      <c r="AR31" s="4"/>
      <c r="AS31" s="8"/>
      <c r="AT31" s="7"/>
      <c r="AU31" s="7"/>
      <c r="AV31" s="4">
        <v>8</v>
      </c>
      <c r="AW31" s="8">
        <v>158.71</v>
      </c>
      <c r="AX31" s="4"/>
      <c r="AY31" s="8"/>
      <c r="AZ31" s="7"/>
      <c r="BA31" s="7"/>
      <c r="BB31" s="7">
        <v>1</v>
      </c>
      <c r="BC31" s="4">
        <v>8</v>
      </c>
      <c r="BD31" s="8">
        <v>158.71</v>
      </c>
      <c r="BE31" s="4"/>
      <c r="BF31" s="8"/>
      <c r="BG31" s="7"/>
      <c r="BH31" s="7"/>
      <c r="BI31" s="7">
        <v>1</v>
      </c>
      <c r="BJ31" s="4">
        <v>8</v>
      </c>
      <c r="BK31" s="8">
        <v>158.71</v>
      </c>
      <c r="BL31" s="2" t="s">
        <v>543</v>
      </c>
      <c r="BM31" s="7">
        <v>1</v>
      </c>
      <c r="BN31" s="7">
        <v>1</v>
      </c>
      <c r="BO31" s="4">
        <v>1</v>
      </c>
      <c r="BP31" s="8">
        <v>20.26</v>
      </c>
      <c r="BQ31" s="4"/>
      <c r="BR31" s="8"/>
      <c r="BS31" s="7"/>
      <c r="BT31" s="7"/>
      <c r="BU31" s="2" t="s">
        <v>158</v>
      </c>
      <c r="BV31" s="2" t="s">
        <v>146</v>
      </c>
      <c r="BW31" s="2" t="s">
        <v>159</v>
      </c>
      <c r="BX31" s="2" t="s">
        <v>183</v>
      </c>
      <c r="BY31" s="2" t="s">
        <v>161</v>
      </c>
      <c r="BZ31" s="2" t="s">
        <v>161</v>
      </c>
      <c r="CA31" s="2" t="s">
        <v>149</v>
      </c>
      <c r="CB31" s="4">
        <v>3</v>
      </c>
      <c r="CC31" s="8">
        <v>59.34</v>
      </c>
      <c r="CD31" s="4"/>
      <c r="CE31" s="8"/>
      <c r="CF31" s="7"/>
      <c r="CG31" s="7"/>
      <c r="CH31" s="2" t="s">
        <v>158</v>
      </c>
      <c r="CI31" s="2" t="s">
        <v>146</v>
      </c>
      <c r="CJ31" s="2" t="s">
        <v>149</v>
      </c>
      <c r="CK31" s="2" t="s">
        <v>544</v>
      </c>
      <c r="CL31" s="2" t="s">
        <v>161</v>
      </c>
      <c r="CM31" s="2" t="s">
        <v>161</v>
      </c>
      <c r="CN31" s="2" t="s">
        <v>149</v>
      </c>
      <c r="CO31" s="4"/>
      <c r="CP31" s="8"/>
      <c r="CQ31" s="4"/>
      <c r="CR31" s="8"/>
      <c r="CS31" s="7"/>
      <c r="CT31" s="7"/>
      <c r="CU31" s="2" t="s">
        <v>158</v>
      </c>
      <c r="CV31" s="2" t="s">
        <v>146</v>
      </c>
      <c r="CW31" s="2" t="s">
        <v>155</v>
      </c>
      <c r="CX31" s="2" t="s">
        <v>545</v>
      </c>
      <c r="CY31" s="2" t="s">
        <v>161</v>
      </c>
      <c r="CZ31" s="2" t="s">
        <v>161</v>
      </c>
      <c r="DA31" s="2" t="s">
        <v>149</v>
      </c>
      <c r="DB31" s="4"/>
      <c r="DC31" s="8"/>
      <c r="DD31" s="4"/>
      <c r="DE31" s="8"/>
      <c r="DF31" s="7"/>
      <c r="DG31" s="7"/>
      <c r="DH31" s="2" t="s">
        <v>158</v>
      </c>
      <c r="DI31" s="2" t="s">
        <v>146</v>
      </c>
      <c r="DJ31" s="2" t="s">
        <v>164</v>
      </c>
      <c r="DK31" s="2" t="s">
        <v>383</v>
      </c>
      <c r="DL31" s="2" t="s">
        <v>161</v>
      </c>
      <c r="DM31" s="2" t="s">
        <v>161</v>
      </c>
      <c r="DN31" s="2" t="s">
        <v>149</v>
      </c>
      <c r="DO31" s="4">
        <v>3</v>
      </c>
      <c r="DP31" s="8">
        <v>60.21</v>
      </c>
      <c r="DQ31" s="4"/>
      <c r="DR31" s="8"/>
      <c r="DS31" s="7"/>
      <c r="DT31" s="7"/>
      <c r="DU31" s="2" t="s">
        <v>158</v>
      </c>
      <c r="DV31" s="2" t="s">
        <v>146</v>
      </c>
      <c r="DW31" s="2" t="s">
        <v>166</v>
      </c>
      <c r="DX31" s="2" t="s">
        <v>167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158</v>
      </c>
      <c r="EI31" s="2" t="s">
        <v>146</v>
      </c>
      <c r="EJ31" s="2" t="s">
        <v>168</v>
      </c>
      <c r="EK31" s="2" t="s">
        <v>546</v>
      </c>
      <c r="EL31" s="2" t="s">
        <v>161</v>
      </c>
      <c r="EM31" s="2" t="s">
        <v>161</v>
      </c>
      <c r="EN31" s="2" t="s">
        <v>149</v>
      </c>
      <c r="EO31" s="4">
        <v>1</v>
      </c>
      <c r="EP31" s="8">
        <v>18.9</v>
      </c>
      <c r="EQ31" s="4"/>
      <c r="ER31" s="8"/>
      <c r="ES31" s="7"/>
      <c r="ET31" s="7"/>
      <c r="EU31" s="2" t="s">
        <v>158</v>
      </c>
      <c r="EV31" s="2" t="s">
        <v>146</v>
      </c>
      <c r="EW31" s="2" t="s">
        <v>170</v>
      </c>
      <c r="EX31" s="2" t="s">
        <v>547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158</v>
      </c>
      <c r="FI31" s="2" t="s">
        <v>146</v>
      </c>
      <c r="FJ31" s="2" t="s">
        <v>172</v>
      </c>
      <c r="FK31" s="2" t="s">
        <v>548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174</v>
      </c>
      <c r="FV31" s="2" t="s">
        <v>146</v>
      </c>
      <c r="FW31" s="2" t="s">
        <v>440</v>
      </c>
      <c r="FX31" s="2" t="s">
        <v>149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158</v>
      </c>
      <c r="GI31" s="2" t="s">
        <v>176</v>
      </c>
      <c r="GJ31" s="2" t="s">
        <v>251</v>
      </c>
      <c r="GK31" s="2" t="s">
        <v>178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179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158</v>
      </c>
      <c r="HI31" s="2" t="s">
        <v>146</v>
      </c>
      <c r="HJ31" s="2" t="s">
        <v>253</v>
      </c>
      <c r="HK31" s="2" t="s">
        <v>455</v>
      </c>
      <c r="HL31" s="2" t="s">
        <v>161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149</v>
      </c>
      <c r="HV31" s="2" t="s">
        <v>149</v>
      </c>
      <c r="HW31" s="2" t="s">
        <v>149</v>
      </c>
      <c r="HX31" s="2" t="s">
        <v>149</v>
      </c>
      <c r="HY31" s="2" t="s">
        <v>149</v>
      </c>
      <c r="HZ31" s="2" t="s">
        <v>149</v>
      </c>
      <c r="IA31" s="2" t="s">
        <v>149</v>
      </c>
      <c r="IB31" s="4"/>
      <c r="IC31" s="8"/>
      <c r="ID31" s="4"/>
      <c r="IE31" s="8"/>
      <c r="IF31" s="7"/>
      <c r="IG31" s="7"/>
      <c r="IH31" s="2" t="s">
        <v>158</v>
      </c>
      <c r="II31" s="2" t="s">
        <v>176</v>
      </c>
      <c r="IJ31" s="2" t="s">
        <v>149</v>
      </c>
      <c r="IK31" s="2" t="s">
        <v>549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158</v>
      </c>
      <c r="JI31" s="2" t="s">
        <v>146</v>
      </c>
      <c r="JJ31" s="2" t="s">
        <v>182</v>
      </c>
      <c r="JK31" s="2" t="s">
        <v>550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180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184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158</v>
      </c>
      <c r="KV31" s="2" t="s">
        <v>185</v>
      </c>
      <c r="KW31" s="2" t="s">
        <v>186</v>
      </c>
      <c r="KX31" s="2" t="s">
        <v>551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180</v>
      </c>
      <c r="LI31" s="2" t="s">
        <v>185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184</v>
      </c>
      <c r="LV31" s="2" t="s">
        <v>146</v>
      </c>
      <c r="LW31" s="2" t="s">
        <v>149</v>
      </c>
      <c r="LX31" s="2" t="s">
        <v>149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149</v>
      </c>
      <c r="MI31" s="2" t="s">
        <v>149</v>
      </c>
      <c r="MJ31" s="2" t="s">
        <v>149</v>
      </c>
      <c r="MK31" s="2" t="s">
        <v>149</v>
      </c>
      <c r="ML31" s="2" t="s">
        <v>149</v>
      </c>
      <c r="MM31" s="2" t="s">
        <v>149</v>
      </c>
      <c r="MN31" s="2" t="s">
        <v>149</v>
      </c>
      <c r="MO31" s="4"/>
      <c r="MP31" s="8"/>
      <c r="MQ31" s="4"/>
      <c r="MR31" s="8"/>
      <c r="MS31" s="7"/>
      <c r="MT31" s="7"/>
      <c r="MU31" s="2" t="s">
        <v>184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158</v>
      </c>
      <c r="NI31" s="2" t="s">
        <v>176</v>
      </c>
      <c r="NJ31" s="2" t="s">
        <v>458</v>
      </c>
      <c r="NK31" s="2" t="s">
        <v>238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180</v>
      </c>
      <c r="NV31" s="2" t="s">
        <v>176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179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>
        <v>62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>
        <v>241</v>
      </c>
      <c r="PK31" s="4"/>
    </row>
    <row r="32">
      <c r="A32" s="2" t="s">
        <v>552</v>
      </c>
      <c r="B32" s="2" t="s">
        <v>138</v>
      </c>
      <c r="C32" s="2" t="s">
        <v>139</v>
      </c>
      <c r="D32" s="2" t="s">
        <v>536</v>
      </c>
      <c r="E32" s="2" t="s">
        <v>537</v>
      </c>
      <c r="F32" s="2" t="s">
        <v>206</v>
      </c>
      <c r="G32" s="2" t="s">
        <v>206</v>
      </c>
      <c r="H32" s="2" t="s">
        <v>206</v>
      </c>
      <c r="I32" s="2" t="s">
        <v>538</v>
      </c>
      <c r="J32" s="2" t="s">
        <v>539</v>
      </c>
      <c r="K32" s="2" t="s">
        <v>208</v>
      </c>
      <c r="L32" s="3">
        <v>18.85</v>
      </c>
      <c r="M32" s="3">
        <v>19.79</v>
      </c>
      <c r="N32" s="3">
        <v>46.99</v>
      </c>
      <c r="O32" s="2" t="s">
        <v>146</v>
      </c>
      <c r="P32" s="2" t="s">
        <v>209</v>
      </c>
      <c r="Q32" s="2" t="s">
        <v>148</v>
      </c>
      <c r="R32" s="2" t="s">
        <v>149</v>
      </c>
      <c r="S32" s="2" t="s">
        <v>553</v>
      </c>
      <c r="T32" s="2" t="s">
        <v>151</v>
      </c>
      <c r="U32" s="2" t="s">
        <v>541</v>
      </c>
      <c r="V32" s="2" t="s">
        <v>211</v>
      </c>
      <c r="W32" s="2" t="s">
        <v>212</v>
      </c>
      <c r="X32" s="2" t="s">
        <v>154</v>
      </c>
      <c r="Y32" s="2" t="s">
        <v>213</v>
      </c>
      <c r="Z32" s="4">
        <v>116</v>
      </c>
      <c r="AA32" s="4">
        <f>=ROUNDDOWN(89.2307692307692,0)</f>
      </c>
      <c r="AB32" s="5">
        <v>1.3</v>
      </c>
      <c r="AC32" s="2" t="s">
        <v>149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3</v>
      </c>
      <c r="AQ32" s="8">
        <v>61.29</v>
      </c>
      <c r="AR32" s="4">
        <v>2</v>
      </c>
      <c r="AS32" s="8">
        <v>37.8</v>
      </c>
      <c r="AT32" s="7">
        <v>0.5</v>
      </c>
      <c r="AU32" s="7">
        <v>0.6214</v>
      </c>
      <c r="AV32" s="4">
        <v>3</v>
      </c>
      <c r="AW32" s="8">
        <v>61.29</v>
      </c>
      <c r="AX32" s="4">
        <v>2</v>
      </c>
      <c r="AY32" s="8">
        <v>37.8</v>
      </c>
      <c r="AZ32" s="7">
        <v>0.5</v>
      </c>
      <c r="BA32" s="7">
        <v>0.6214</v>
      </c>
      <c r="BB32" s="7">
        <v>1</v>
      </c>
      <c r="BC32" s="4">
        <v>3</v>
      </c>
      <c r="BD32" s="8">
        <v>61.29</v>
      </c>
      <c r="BE32" s="4">
        <v>3</v>
      </c>
      <c r="BF32" s="8">
        <v>57.99</v>
      </c>
      <c r="BG32" s="7" t="s">
        <v>149</v>
      </c>
      <c r="BH32" s="7">
        <v>0.0569</v>
      </c>
      <c r="BI32" s="7">
        <v>1</v>
      </c>
      <c r="BJ32" s="4">
        <v>3</v>
      </c>
      <c r="BK32" s="8">
        <v>61.29</v>
      </c>
      <c r="BL32" s="2" t="s">
        <v>554</v>
      </c>
      <c r="BM32" s="7">
        <v>1</v>
      </c>
      <c r="BN32" s="7">
        <v>1</v>
      </c>
      <c r="BO32" s="4">
        <v>1</v>
      </c>
      <c r="BP32" s="8">
        <v>21.37</v>
      </c>
      <c r="BQ32" s="4"/>
      <c r="BR32" s="8"/>
      <c r="BS32" s="7"/>
      <c r="BT32" s="7"/>
      <c r="BU32" s="2" t="s">
        <v>158</v>
      </c>
      <c r="BV32" s="2" t="s">
        <v>146</v>
      </c>
      <c r="BW32" s="2" t="s">
        <v>214</v>
      </c>
      <c r="BX32" s="2" t="s">
        <v>555</v>
      </c>
      <c r="BY32" s="2" t="s">
        <v>161</v>
      </c>
      <c r="BZ32" s="2" t="s">
        <v>161</v>
      </c>
      <c r="CA32" s="2" t="s">
        <v>149</v>
      </c>
      <c r="CB32" s="4"/>
      <c r="CC32" s="8"/>
      <c r="CD32" s="4"/>
      <c r="CE32" s="8"/>
      <c r="CF32" s="7"/>
      <c r="CG32" s="7"/>
      <c r="CH32" s="2" t="s">
        <v>158</v>
      </c>
      <c r="CI32" s="2" t="s">
        <v>146</v>
      </c>
      <c r="CJ32" s="2" t="s">
        <v>149</v>
      </c>
      <c r="CK32" s="2" t="s">
        <v>556</v>
      </c>
      <c r="CL32" s="2" t="s">
        <v>161</v>
      </c>
      <c r="CM32" s="2" t="s">
        <v>161</v>
      </c>
      <c r="CN32" s="2" t="s">
        <v>149</v>
      </c>
      <c r="CO32" s="4">
        <v>2</v>
      </c>
      <c r="CP32" s="8">
        <v>39.92</v>
      </c>
      <c r="CQ32" s="4">
        <v>1</v>
      </c>
      <c r="CR32" s="8">
        <v>18.9</v>
      </c>
      <c r="CS32" s="7">
        <v>1</v>
      </c>
      <c r="CT32" s="7">
        <v>1.1122</v>
      </c>
      <c r="CU32" s="2" t="s">
        <v>158</v>
      </c>
      <c r="CV32" s="2" t="s">
        <v>146</v>
      </c>
      <c r="CW32" s="2" t="s">
        <v>214</v>
      </c>
      <c r="CX32" s="2" t="s">
        <v>557</v>
      </c>
      <c r="CY32" s="2" t="s">
        <v>161</v>
      </c>
      <c r="CZ32" s="2" t="s">
        <v>161</v>
      </c>
      <c r="DA32" s="2" t="s">
        <v>149</v>
      </c>
      <c r="DB32" s="4"/>
      <c r="DC32" s="8"/>
      <c r="DD32" s="4"/>
      <c r="DE32" s="8"/>
      <c r="DF32" s="7"/>
      <c r="DG32" s="7"/>
      <c r="DH32" s="2" t="s">
        <v>158</v>
      </c>
      <c r="DI32" s="2" t="s">
        <v>146</v>
      </c>
      <c r="DJ32" s="2" t="s">
        <v>214</v>
      </c>
      <c r="DK32" s="2" t="s">
        <v>199</v>
      </c>
      <c r="DL32" s="2" t="s">
        <v>161</v>
      </c>
      <c r="DM32" s="2" t="s">
        <v>161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146</v>
      </c>
      <c r="DW32" s="2" t="s">
        <v>166</v>
      </c>
      <c r="DX32" s="2" t="s">
        <v>270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168</v>
      </c>
      <c r="EK32" s="2" t="s">
        <v>220</v>
      </c>
      <c r="EL32" s="2" t="s">
        <v>161</v>
      </c>
      <c r="EM32" s="2" t="s">
        <v>161</v>
      </c>
      <c r="EN32" s="2" t="s">
        <v>149</v>
      </c>
      <c r="EO32" s="4"/>
      <c r="EP32" s="8"/>
      <c r="EQ32" s="4">
        <v>1</v>
      </c>
      <c r="ER32" s="8">
        <v>18.9</v>
      </c>
      <c r="ES32" s="7">
        <v>-1</v>
      </c>
      <c r="ET32" s="7">
        <v>-1</v>
      </c>
      <c r="EU32" s="2" t="s">
        <v>158</v>
      </c>
      <c r="EV32" s="2" t="s">
        <v>146</v>
      </c>
      <c r="EW32" s="2" t="s">
        <v>170</v>
      </c>
      <c r="EX32" s="2" t="s">
        <v>558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559</v>
      </c>
      <c r="FK32" s="2" t="s">
        <v>560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174</v>
      </c>
      <c r="FV32" s="2" t="s">
        <v>146</v>
      </c>
      <c r="FW32" s="2" t="s">
        <v>175</v>
      </c>
      <c r="FX32" s="2" t="s">
        <v>149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158</v>
      </c>
      <c r="GI32" s="2" t="s">
        <v>176</v>
      </c>
      <c r="GJ32" s="2" t="s">
        <v>224</v>
      </c>
      <c r="GK32" s="2" t="s">
        <v>561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179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180</v>
      </c>
      <c r="HI32" s="2" t="s">
        <v>146</v>
      </c>
      <c r="HJ32" s="2" t="s">
        <v>149</v>
      </c>
      <c r="HK32" s="2" t="s">
        <v>149</v>
      </c>
      <c r="HL32" s="2" t="s">
        <v>161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149</v>
      </c>
      <c r="HV32" s="2" t="s">
        <v>149</v>
      </c>
      <c r="HW32" s="2" t="s">
        <v>149</v>
      </c>
      <c r="HX32" s="2" t="s">
        <v>149</v>
      </c>
      <c r="HY32" s="2" t="s">
        <v>149</v>
      </c>
      <c r="HZ32" s="2" t="s">
        <v>149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176</v>
      </c>
      <c r="IJ32" s="2" t="s">
        <v>149</v>
      </c>
      <c r="IK32" s="2" t="s">
        <v>562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158</v>
      </c>
      <c r="JI32" s="2" t="s">
        <v>146</v>
      </c>
      <c r="JJ32" s="2" t="s">
        <v>182</v>
      </c>
      <c r="JK32" s="2" t="s">
        <v>384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180</v>
      </c>
      <c r="JV32" s="2" t="s">
        <v>146</v>
      </c>
      <c r="JW32" s="2" t="s">
        <v>149</v>
      </c>
      <c r="JX32" s="2" t="s">
        <v>149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179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158</v>
      </c>
      <c r="KV32" s="2" t="s">
        <v>185</v>
      </c>
      <c r="KW32" s="2" t="s">
        <v>186</v>
      </c>
      <c r="KX32" s="2" t="s">
        <v>203</v>
      </c>
      <c r="KY32" s="2" t="s">
        <v>161</v>
      </c>
      <c r="KZ32" s="2" t="s">
        <v>161</v>
      </c>
      <c r="LA32" s="2" t="s">
        <v>149</v>
      </c>
      <c r="LB32" s="4"/>
      <c r="LC32" s="8"/>
      <c r="LD32" s="4"/>
      <c r="LE32" s="8"/>
      <c r="LF32" s="7"/>
      <c r="LG32" s="7"/>
      <c r="LH32" s="2" t="s">
        <v>180</v>
      </c>
      <c r="LI32" s="2" t="s">
        <v>185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179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179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158</v>
      </c>
      <c r="NI32" s="2" t="s">
        <v>176</v>
      </c>
      <c r="NJ32" s="2" t="s">
        <v>238</v>
      </c>
      <c r="NK32" s="2" t="s">
        <v>315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180</v>
      </c>
      <c r="NV32" s="2" t="s">
        <v>176</v>
      </c>
      <c r="NW32" s="2" t="s">
        <v>149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179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>
        <v>116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</row>
    <row r="33">
      <c r="A33" s="2" t="s">
        <v>563</v>
      </c>
      <c r="B33" s="2" t="s">
        <v>138</v>
      </c>
      <c r="C33" s="2" t="s">
        <v>139</v>
      </c>
      <c r="D33" s="2" t="s">
        <v>536</v>
      </c>
      <c r="E33" s="2" t="s">
        <v>537</v>
      </c>
      <c r="F33" s="2" t="s">
        <v>206</v>
      </c>
      <c r="G33" s="2" t="s">
        <v>206</v>
      </c>
      <c r="H33" s="2" t="s">
        <v>206</v>
      </c>
      <c r="I33" s="2" t="s">
        <v>538</v>
      </c>
      <c r="J33" s="2" t="s">
        <v>539</v>
      </c>
      <c r="K33" s="2" t="s">
        <v>241</v>
      </c>
      <c r="L33" s="3">
        <v>18.85</v>
      </c>
      <c r="M33" s="3">
        <v>19.79</v>
      </c>
      <c r="N33" s="3">
        <v>46.99</v>
      </c>
      <c r="O33" s="2" t="s">
        <v>146</v>
      </c>
      <c r="P33" s="2" t="s">
        <v>209</v>
      </c>
      <c r="Q33" s="2" t="s">
        <v>148</v>
      </c>
      <c r="R33" s="2" t="s">
        <v>149</v>
      </c>
      <c r="S33" s="2" t="s">
        <v>553</v>
      </c>
      <c r="T33" s="2" t="s">
        <v>151</v>
      </c>
      <c r="U33" s="2" t="s">
        <v>541</v>
      </c>
      <c r="V33" s="2" t="s">
        <v>211</v>
      </c>
      <c r="W33" s="2" t="s">
        <v>212</v>
      </c>
      <c r="X33" s="2" t="s">
        <v>564</v>
      </c>
      <c r="Y33" s="2" t="s">
        <v>213</v>
      </c>
      <c r="Z33" s="4">
        <v>52</v>
      </c>
      <c r="AA33" s="4">
        <f>=ROUNDDOWN(16.25,0)</f>
      </c>
      <c r="AB33" s="5">
        <v>3.2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/>
      <c r="AQ33" s="8"/>
      <c r="AR33" s="4">
        <v>1</v>
      </c>
      <c r="AS33" s="8">
        <v>20.19</v>
      </c>
      <c r="AT33" s="7">
        <v>-1</v>
      </c>
      <c r="AU33" s="7">
        <v>-1</v>
      </c>
      <c r="AV33" s="4"/>
      <c r="AW33" s="8"/>
      <c r="AX33" s="4">
        <v>1</v>
      </c>
      <c r="AY33" s="8">
        <v>20.19</v>
      </c>
      <c r="AZ33" s="7">
        <v>-1</v>
      </c>
      <c r="BA33" s="7">
        <v>-1</v>
      </c>
      <c r="BB33" s="7"/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146</v>
      </c>
      <c r="BW33" s="2" t="s">
        <v>214</v>
      </c>
      <c r="BX33" s="2" t="s">
        <v>565</v>
      </c>
      <c r="BY33" s="2" t="s">
        <v>161</v>
      </c>
      <c r="BZ33" s="2" t="s">
        <v>161</v>
      </c>
      <c r="CA33" s="2" t="s">
        <v>149</v>
      </c>
      <c r="CB33" s="4"/>
      <c r="CC33" s="8"/>
      <c r="CD33" s="4"/>
      <c r="CE33" s="8"/>
      <c r="CF33" s="7"/>
      <c r="CG33" s="7"/>
      <c r="CH33" s="2" t="s">
        <v>158</v>
      </c>
      <c r="CI33" s="2" t="s">
        <v>146</v>
      </c>
      <c r="CJ33" s="2" t="s">
        <v>149</v>
      </c>
      <c r="CK33" s="2" t="s">
        <v>251</v>
      </c>
      <c r="CL33" s="2" t="s">
        <v>161</v>
      </c>
      <c r="CM33" s="2" t="s">
        <v>161</v>
      </c>
      <c r="CN33" s="2" t="s">
        <v>149</v>
      </c>
      <c r="CO33" s="4"/>
      <c r="CP33" s="8"/>
      <c r="CQ33" s="4"/>
      <c r="CR33" s="8"/>
      <c r="CS33" s="7"/>
      <c r="CT33" s="7"/>
      <c r="CU33" s="2" t="s">
        <v>158</v>
      </c>
      <c r="CV33" s="2" t="s">
        <v>146</v>
      </c>
      <c r="CW33" s="2" t="s">
        <v>214</v>
      </c>
      <c r="CX33" s="2" t="s">
        <v>410</v>
      </c>
      <c r="CY33" s="2" t="s">
        <v>161</v>
      </c>
      <c r="CZ33" s="2" t="s">
        <v>161</v>
      </c>
      <c r="DA33" s="2" t="s">
        <v>149</v>
      </c>
      <c r="DB33" s="4"/>
      <c r="DC33" s="8"/>
      <c r="DD33" s="4">
        <v>1</v>
      </c>
      <c r="DE33" s="8">
        <v>20.19</v>
      </c>
      <c r="DF33" s="7">
        <v>-1</v>
      </c>
      <c r="DG33" s="7">
        <v>-1</v>
      </c>
      <c r="DH33" s="2" t="s">
        <v>158</v>
      </c>
      <c r="DI33" s="2" t="s">
        <v>146</v>
      </c>
      <c r="DJ33" s="2" t="s">
        <v>214</v>
      </c>
      <c r="DK33" s="2" t="s">
        <v>195</v>
      </c>
      <c r="DL33" s="2" t="s">
        <v>161</v>
      </c>
      <c r="DM33" s="2" t="s">
        <v>161</v>
      </c>
      <c r="DN33" s="2" t="s">
        <v>149</v>
      </c>
      <c r="DO33" s="4"/>
      <c r="DP33" s="8"/>
      <c r="DQ33" s="4"/>
      <c r="DR33" s="8"/>
      <c r="DS33" s="7"/>
      <c r="DT33" s="7"/>
      <c r="DU33" s="2" t="s">
        <v>158</v>
      </c>
      <c r="DV33" s="2" t="s">
        <v>146</v>
      </c>
      <c r="DW33" s="2" t="s">
        <v>166</v>
      </c>
      <c r="DX33" s="2" t="s">
        <v>566</v>
      </c>
      <c r="DY33" s="2" t="s">
        <v>161</v>
      </c>
      <c r="DZ33" s="2" t="s">
        <v>161</v>
      </c>
      <c r="EA33" s="2" t="s">
        <v>149</v>
      </c>
      <c r="EB33" s="4"/>
      <c r="EC33" s="8"/>
      <c r="ED33" s="4"/>
      <c r="EE33" s="8"/>
      <c r="EF33" s="7"/>
      <c r="EG33" s="7"/>
      <c r="EH33" s="2" t="s">
        <v>158</v>
      </c>
      <c r="EI33" s="2" t="s">
        <v>146</v>
      </c>
      <c r="EJ33" s="2" t="s">
        <v>197</v>
      </c>
      <c r="EK33" s="2" t="s">
        <v>438</v>
      </c>
      <c r="EL33" s="2" t="s">
        <v>161</v>
      </c>
      <c r="EM33" s="2" t="s">
        <v>161</v>
      </c>
      <c r="EN33" s="2" t="s">
        <v>149</v>
      </c>
      <c r="EO33" s="4"/>
      <c r="EP33" s="8"/>
      <c r="EQ33" s="4"/>
      <c r="ER33" s="8"/>
      <c r="ES33" s="7"/>
      <c r="ET33" s="7"/>
      <c r="EU33" s="2" t="s">
        <v>158</v>
      </c>
      <c r="EV33" s="2" t="s">
        <v>146</v>
      </c>
      <c r="EW33" s="2" t="s">
        <v>170</v>
      </c>
      <c r="EX33" s="2" t="s">
        <v>567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559</v>
      </c>
      <c r="FK33" s="2" t="s">
        <v>568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174</v>
      </c>
      <c r="FV33" s="2" t="s">
        <v>146</v>
      </c>
      <c r="FW33" s="2" t="s">
        <v>175</v>
      </c>
      <c r="FX33" s="2" t="s">
        <v>149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158</v>
      </c>
      <c r="GI33" s="2" t="s">
        <v>176</v>
      </c>
      <c r="GJ33" s="2" t="s">
        <v>224</v>
      </c>
      <c r="GK33" s="2" t="s">
        <v>417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179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180</v>
      </c>
      <c r="HI33" s="2" t="s">
        <v>146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149</v>
      </c>
      <c r="HV33" s="2" t="s">
        <v>149</v>
      </c>
      <c r="HW33" s="2" t="s">
        <v>149</v>
      </c>
      <c r="HX33" s="2" t="s">
        <v>149</v>
      </c>
      <c r="HY33" s="2" t="s">
        <v>149</v>
      </c>
      <c r="HZ33" s="2" t="s">
        <v>149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176</v>
      </c>
      <c r="IJ33" s="2" t="s">
        <v>149</v>
      </c>
      <c r="IK33" s="2" t="s">
        <v>569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158</v>
      </c>
      <c r="JI33" s="2" t="s">
        <v>146</v>
      </c>
      <c r="JJ33" s="2" t="s">
        <v>182</v>
      </c>
      <c r="JK33" s="2" t="s">
        <v>159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180</v>
      </c>
      <c r="JV33" s="2" t="s">
        <v>146</v>
      </c>
      <c r="JW33" s="2" t="s">
        <v>149</v>
      </c>
      <c r="JX33" s="2" t="s">
        <v>149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179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158</v>
      </c>
      <c r="KV33" s="2" t="s">
        <v>185</v>
      </c>
      <c r="KW33" s="2" t="s">
        <v>186</v>
      </c>
      <c r="KX33" s="2" t="s">
        <v>570</v>
      </c>
      <c r="KY33" s="2" t="s">
        <v>161</v>
      </c>
      <c r="KZ33" s="2" t="s">
        <v>161</v>
      </c>
      <c r="LA33" s="2" t="s">
        <v>149</v>
      </c>
      <c r="LB33" s="4"/>
      <c r="LC33" s="8"/>
      <c r="LD33" s="4"/>
      <c r="LE33" s="8"/>
      <c r="LF33" s="7"/>
      <c r="LG33" s="7"/>
      <c r="LH33" s="2" t="s">
        <v>180</v>
      </c>
      <c r="LI33" s="2" t="s">
        <v>185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179</v>
      </c>
      <c r="LV33" s="2" t="s">
        <v>146</v>
      </c>
      <c r="LW33" s="2" t="s">
        <v>149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179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158</v>
      </c>
      <c r="NI33" s="2" t="s">
        <v>176</v>
      </c>
      <c r="NJ33" s="2" t="s">
        <v>458</v>
      </c>
      <c r="NK33" s="2" t="s">
        <v>259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180</v>
      </c>
      <c r="NV33" s="2" t="s">
        <v>176</v>
      </c>
      <c r="NW33" s="2" t="s">
        <v>149</v>
      </c>
      <c r="NX33" s="2" t="s">
        <v>149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179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4"/>
      <c r="OQ33" s="4"/>
      <c r="OR33" s="4">
        <v>52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</row>
    <row r="34">
      <c r="A34" s="2" t="s">
        <v>571</v>
      </c>
      <c r="B34" s="2" t="s">
        <v>138</v>
      </c>
      <c r="C34" s="2" t="s">
        <v>139</v>
      </c>
      <c r="D34" s="2" t="s">
        <v>572</v>
      </c>
      <c r="E34" s="2" t="s">
        <v>573</v>
      </c>
      <c r="F34" s="2" t="s">
        <v>354</v>
      </c>
      <c r="G34" s="2" t="s">
        <v>354</v>
      </c>
      <c r="H34" s="2" t="s">
        <v>354</v>
      </c>
      <c r="I34" s="2" t="s">
        <v>574</v>
      </c>
      <c r="J34" s="2" t="s">
        <v>575</v>
      </c>
      <c r="K34" s="2" t="s">
        <v>241</v>
      </c>
      <c r="L34" s="3">
        <v>18.77</v>
      </c>
      <c r="M34" s="3">
        <v>19.71</v>
      </c>
      <c r="N34" s="3">
        <v>39.99</v>
      </c>
      <c r="O34" s="2" t="s">
        <v>357</v>
      </c>
      <c r="P34" s="2" t="s">
        <v>358</v>
      </c>
      <c r="Q34" s="2" t="s">
        <v>148</v>
      </c>
      <c r="R34" s="2" t="s">
        <v>149</v>
      </c>
      <c r="S34" s="2" t="s">
        <v>359</v>
      </c>
      <c r="T34" s="2" t="s">
        <v>322</v>
      </c>
      <c r="U34" s="2" t="s">
        <v>541</v>
      </c>
      <c r="V34" s="2" t="s">
        <v>211</v>
      </c>
      <c r="W34" s="2" t="s">
        <v>154</v>
      </c>
      <c r="X34" s="2" t="s">
        <v>149</v>
      </c>
      <c r="Y34" s="2" t="s">
        <v>360</v>
      </c>
      <c r="Z34" s="4">
        <v>64</v>
      </c>
      <c r="AA34" s="4">
        <f>=ROUNDDOWN(13.6170212765957,0)</f>
      </c>
      <c r="AB34" s="5">
        <v>4.7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7</v>
      </c>
      <c r="AQ34" s="8">
        <v>85.2</v>
      </c>
      <c r="AR34" s="4">
        <v>2</v>
      </c>
      <c r="AS34" s="8">
        <v>37.8</v>
      </c>
      <c r="AT34" s="7">
        <v>2.5</v>
      </c>
      <c r="AU34" s="7">
        <v>1.254</v>
      </c>
      <c r="AV34" s="4">
        <v>7</v>
      </c>
      <c r="AW34" s="8">
        <v>85.2</v>
      </c>
      <c r="AX34" s="4">
        <v>2</v>
      </c>
      <c r="AY34" s="8">
        <v>37.8</v>
      </c>
      <c r="AZ34" s="7">
        <v>2.5</v>
      </c>
      <c r="BA34" s="7">
        <v>1.254</v>
      </c>
      <c r="BB34" s="7">
        <v>1</v>
      </c>
      <c r="BC34" s="4">
        <v>7</v>
      </c>
      <c r="BD34" s="8">
        <v>85.2</v>
      </c>
      <c r="BE34" s="4">
        <v>2</v>
      </c>
      <c r="BF34" s="8">
        <v>37.8</v>
      </c>
      <c r="BG34" s="7">
        <v>2.5</v>
      </c>
      <c r="BH34" s="7">
        <v>1.254</v>
      </c>
      <c r="BI34" s="7">
        <v>1</v>
      </c>
      <c r="BJ34" s="4">
        <v>7</v>
      </c>
      <c r="BK34" s="8">
        <v>85.2</v>
      </c>
      <c r="BL34" s="2" t="s">
        <v>576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361</v>
      </c>
      <c r="BX34" s="2" t="s">
        <v>577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146</v>
      </c>
      <c r="CJ34" s="2" t="s">
        <v>149</v>
      </c>
      <c r="CK34" s="2" t="s">
        <v>149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364</v>
      </c>
      <c r="CX34" s="2" t="s">
        <v>578</v>
      </c>
      <c r="CY34" s="2" t="s">
        <v>161</v>
      </c>
      <c r="CZ34" s="2" t="s">
        <v>161</v>
      </c>
      <c r="DA34" s="2" t="s">
        <v>149</v>
      </c>
      <c r="DB34" s="4">
        <v>6</v>
      </c>
      <c r="DC34" s="8">
        <v>64.44</v>
      </c>
      <c r="DD34" s="4"/>
      <c r="DE34" s="8"/>
      <c r="DF34" s="7"/>
      <c r="DG34" s="7"/>
      <c r="DH34" s="2" t="s">
        <v>158</v>
      </c>
      <c r="DI34" s="2" t="s">
        <v>146</v>
      </c>
      <c r="DJ34" s="2" t="s">
        <v>366</v>
      </c>
      <c r="DK34" s="2" t="s">
        <v>510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158</v>
      </c>
      <c r="DV34" s="2" t="s">
        <v>146</v>
      </c>
      <c r="DW34" s="2" t="s">
        <v>368</v>
      </c>
      <c r="DX34" s="2" t="s">
        <v>579</v>
      </c>
      <c r="DY34" s="2" t="s">
        <v>161</v>
      </c>
      <c r="DZ34" s="2" t="s">
        <v>161</v>
      </c>
      <c r="EA34" s="2" t="s">
        <v>149</v>
      </c>
      <c r="EB34" s="4"/>
      <c r="EC34" s="8"/>
      <c r="ED34" s="4">
        <v>2</v>
      </c>
      <c r="EE34" s="8">
        <v>37.8</v>
      </c>
      <c r="EF34" s="7">
        <v>-1</v>
      </c>
      <c r="EG34" s="7">
        <v>-1</v>
      </c>
      <c r="EH34" s="2" t="s">
        <v>158</v>
      </c>
      <c r="EI34" s="2" t="s">
        <v>146</v>
      </c>
      <c r="EJ34" s="2" t="s">
        <v>370</v>
      </c>
      <c r="EK34" s="2" t="s">
        <v>580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190</v>
      </c>
      <c r="EV34" s="2" t="s">
        <v>176</v>
      </c>
      <c r="EW34" s="2" t="s">
        <v>170</v>
      </c>
      <c r="EX34" s="2" t="s">
        <v>266</v>
      </c>
      <c r="EY34" s="2" t="s">
        <v>161</v>
      </c>
      <c r="EZ34" s="2" t="s">
        <v>161</v>
      </c>
      <c r="FA34" s="2" t="s">
        <v>149</v>
      </c>
      <c r="FB34" s="4">
        <v>1</v>
      </c>
      <c r="FC34" s="8">
        <v>20.76</v>
      </c>
      <c r="FD34" s="4"/>
      <c r="FE34" s="8"/>
      <c r="FF34" s="7"/>
      <c r="FG34" s="7"/>
      <c r="FH34" s="2" t="s">
        <v>158</v>
      </c>
      <c r="FI34" s="2" t="s">
        <v>146</v>
      </c>
      <c r="FJ34" s="2" t="s">
        <v>222</v>
      </c>
      <c r="FK34" s="2" t="s">
        <v>467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158</v>
      </c>
      <c r="FV34" s="2" t="s">
        <v>185</v>
      </c>
      <c r="FW34" s="2" t="s">
        <v>581</v>
      </c>
      <c r="FX34" s="2" t="s">
        <v>582</v>
      </c>
      <c r="FY34" s="2" t="s">
        <v>161</v>
      </c>
      <c r="FZ34" s="2" t="s">
        <v>161</v>
      </c>
      <c r="GA34" s="2" t="s">
        <v>149</v>
      </c>
      <c r="GB34" s="4"/>
      <c r="GC34" s="8"/>
      <c r="GD34" s="4"/>
      <c r="GE34" s="8"/>
      <c r="GF34" s="7"/>
      <c r="GG34" s="7"/>
      <c r="GH34" s="2" t="s">
        <v>158</v>
      </c>
      <c r="GI34" s="2" t="s">
        <v>176</v>
      </c>
      <c r="GJ34" s="2" t="s">
        <v>339</v>
      </c>
      <c r="GK34" s="2" t="s">
        <v>149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179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180</v>
      </c>
      <c r="HI34" s="2" t="s">
        <v>146</v>
      </c>
      <c r="HJ34" s="2" t="s">
        <v>149</v>
      </c>
      <c r="HK34" s="2" t="s">
        <v>149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180</v>
      </c>
      <c r="HV34" s="2" t="s">
        <v>176</v>
      </c>
      <c r="HW34" s="2" t="s">
        <v>149</v>
      </c>
      <c r="HX34" s="2" t="s">
        <v>149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179</v>
      </c>
      <c r="II34" s="2" t="s">
        <v>176</v>
      </c>
      <c r="IJ34" s="2" t="s">
        <v>149</v>
      </c>
      <c r="IK34" s="2" t="s">
        <v>149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184</v>
      </c>
      <c r="IV34" s="2" t="s">
        <v>146</v>
      </c>
      <c r="IW34" s="2" t="s">
        <v>149</v>
      </c>
      <c r="IX34" s="2" t="s">
        <v>149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158</v>
      </c>
      <c r="JI34" s="2" t="s">
        <v>146</v>
      </c>
      <c r="JJ34" s="2" t="s">
        <v>368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180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184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180</v>
      </c>
      <c r="KV34" s="2" t="s">
        <v>146</v>
      </c>
      <c r="KW34" s="2" t="s">
        <v>149</v>
      </c>
      <c r="KX34" s="2" t="s">
        <v>149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180</v>
      </c>
      <c r="LI34" s="2" t="s">
        <v>185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184</v>
      </c>
      <c r="LV34" s="2" t="s">
        <v>146</v>
      </c>
      <c r="LW34" s="2" t="s">
        <v>149</v>
      </c>
      <c r="LX34" s="2" t="s">
        <v>149</v>
      </c>
      <c r="LY34" s="2" t="s">
        <v>161</v>
      </c>
      <c r="LZ34" s="2" t="s">
        <v>161</v>
      </c>
      <c r="MA34" s="2" t="s">
        <v>149</v>
      </c>
      <c r="MB34" s="4"/>
      <c r="MC34" s="8"/>
      <c r="MD34" s="4"/>
      <c r="ME34" s="8"/>
      <c r="MF34" s="7"/>
      <c r="MG34" s="7"/>
      <c r="MH34" s="2" t="s">
        <v>180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184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180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180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179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>
        <v>64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</row>
    <row r="35">
      <c r="A35" s="2" t="s">
        <v>583</v>
      </c>
      <c r="B35" s="2" t="s">
        <v>138</v>
      </c>
      <c r="C35" s="2" t="s">
        <v>139</v>
      </c>
      <c r="D35" s="2" t="s">
        <v>572</v>
      </c>
      <c r="E35" s="2" t="s">
        <v>573</v>
      </c>
      <c r="F35" s="2" t="s">
        <v>354</v>
      </c>
      <c r="G35" s="2" t="s">
        <v>354</v>
      </c>
      <c r="H35" s="2" t="s">
        <v>354</v>
      </c>
      <c r="I35" s="2" t="s">
        <v>574</v>
      </c>
      <c r="J35" s="2" t="s">
        <v>575</v>
      </c>
      <c r="K35" s="2" t="s">
        <v>208</v>
      </c>
      <c r="L35" s="3">
        <v>18</v>
      </c>
      <c r="M35" s="3">
        <v>18.9</v>
      </c>
      <c r="N35" s="3">
        <v>39.99</v>
      </c>
      <c r="O35" s="2" t="s">
        <v>584</v>
      </c>
      <c r="P35" s="2" t="s">
        <v>358</v>
      </c>
      <c r="Q35" s="2" t="s">
        <v>148</v>
      </c>
      <c r="R35" s="2" t="s">
        <v>149</v>
      </c>
      <c r="S35" s="2" t="s">
        <v>585</v>
      </c>
      <c r="T35" s="2" t="s">
        <v>322</v>
      </c>
      <c r="U35" s="2" t="s">
        <v>541</v>
      </c>
      <c r="V35" s="2" t="s">
        <v>211</v>
      </c>
      <c r="W35" s="2" t="s">
        <v>586</v>
      </c>
      <c r="X35" s="2" t="s">
        <v>154</v>
      </c>
      <c r="Y35" s="2" t="s">
        <v>360</v>
      </c>
      <c r="Z35" s="4">
        <v>3</v>
      </c>
      <c r="AA35" s="4">
        <f>=ROUNDDOWN(3,0)</f>
      </c>
      <c r="AB35" s="5">
        <v>1</v>
      </c>
      <c r="AC35" s="2" t="s">
        <v>149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/>
      <c r="BJ35" s="4"/>
      <c r="BK35" s="8"/>
      <c r="BL35" s="2" t="s">
        <v>149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146</v>
      </c>
      <c r="BW35" s="2" t="s">
        <v>361</v>
      </c>
      <c r="BX35" s="2" t="s">
        <v>587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149</v>
      </c>
      <c r="CK35" s="2" t="s">
        <v>149</v>
      </c>
      <c r="CL35" s="2" t="s">
        <v>161</v>
      </c>
      <c r="CM35" s="2" t="s">
        <v>161</v>
      </c>
      <c r="CN35" s="2" t="s">
        <v>149</v>
      </c>
      <c r="CO35" s="4"/>
      <c r="CP35" s="8"/>
      <c r="CQ35" s="4"/>
      <c r="CR35" s="8"/>
      <c r="CS35" s="7"/>
      <c r="CT35" s="7"/>
      <c r="CU35" s="2" t="s">
        <v>158</v>
      </c>
      <c r="CV35" s="2" t="s">
        <v>146</v>
      </c>
      <c r="CW35" s="2" t="s">
        <v>364</v>
      </c>
      <c r="CX35" s="2" t="s">
        <v>588</v>
      </c>
      <c r="CY35" s="2" t="s">
        <v>161</v>
      </c>
      <c r="CZ35" s="2" t="s">
        <v>161</v>
      </c>
      <c r="DA35" s="2" t="s">
        <v>149</v>
      </c>
      <c r="DB35" s="4"/>
      <c r="DC35" s="8"/>
      <c r="DD35" s="4"/>
      <c r="DE35" s="8"/>
      <c r="DF35" s="7"/>
      <c r="DG35" s="7"/>
      <c r="DH35" s="2" t="s">
        <v>158</v>
      </c>
      <c r="DI35" s="2" t="s">
        <v>146</v>
      </c>
      <c r="DJ35" s="2" t="s">
        <v>366</v>
      </c>
      <c r="DK35" s="2" t="s">
        <v>589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146</v>
      </c>
      <c r="DW35" s="2" t="s">
        <v>360</v>
      </c>
      <c r="DX35" s="2" t="s">
        <v>590</v>
      </c>
      <c r="DY35" s="2" t="s">
        <v>161</v>
      </c>
      <c r="DZ35" s="2" t="s">
        <v>161</v>
      </c>
      <c r="EA35" s="2" t="s">
        <v>149</v>
      </c>
      <c r="EB35" s="4"/>
      <c r="EC35" s="8"/>
      <c r="ED35" s="4"/>
      <c r="EE35" s="8"/>
      <c r="EF35" s="7"/>
      <c r="EG35" s="7"/>
      <c r="EH35" s="2" t="s">
        <v>158</v>
      </c>
      <c r="EI35" s="2" t="s">
        <v>146</v>
      </c>
      <c r="EJ35" s="2" t="s">
        <v>370</v>
      </c>
      <c r="EK35" s="2" t="s">
        <v>591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190</v>
      </c>
      <c r="EV35" s="2" t="s">
        <v>176</v>
      </c>
      <c r="EW35" s="2" t="s">
        <v>170</v>
      </c>
      <c r="EX35" s="2" t="s">
        <v>149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158</v>
      </c>
      <c r="FI35" s="2" t="s">
        <v>146</v>
      </c>
      <c r="FJ35" s="2" t="s">
        <v>222</v>
      </c>
      <c r="FK35" s="2" t="s">
        <v>592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158</v>
      </c>
      <c r="FV35" s="2" t="s">
        <v>185</v>
      </c>
      <c r="FW35" s="2" t="s">
        <v>581</v>
      </c>
      <c r="FX35" s="2" t="s">
        <v>149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158</v>
      </c>
      <c r="GI35" s="2" t="s">
        <v>176</v>
      </c>
      <c r="GJ35" s="2" t="s">
        <v>339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179</v>
      </c>
      <c r="GV35" s="2" t="s">
        <v>146</v>
      </c>
      <c r="GW35" s="2" t="s">
        <v>149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180</v>
      </c>
      <c r="HI35" s="2" t="s">
        <v>146</v>
      </c>
      <c r="HJ35" s="2" t="s">
        <v>149</v>
      </c>
      <c r="HK35" s="2" t="s">
        <v>149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180</v>
      </c>
      <c r="HV35" s="2" t="s">
        <v>176</v>
      </c>
      <c r="HW35" s="2" t="s">
        <v>149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179</v>
      </c>
      <c r="II35" s="2" t="s">
        <v>176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184</v>
      </c>
      <c r="IV35" s="2" t="s">
        <v>146</v>
      </c>
      <c r="IW35" s="2" t="s">
        <v>149</v>
      </c>
      <c r="IX35" s="2" t="s">
        <v>149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158</v>
      </c>
      <c r="JI35" s="2" t="s">
        <v>146</v>
      </c>
      <c r="JJ35" s="2" t="s">
        <v>360</v>
      </c>
      <c r="JK35" s="2" t="s">
        <v>593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180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184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180</v>
      </c>
      <c r="KV35" s="2" t="s">
        <v>146</v>
      </c>
      <c r="KW35" s="2" t="s">
        <v>149</v>
      </c>
      <c r="KX35" s="2" t="s">
        <v>149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180</v>
      </c>
      <c r="LI35" s="2" t="s">
        <v>185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184</v>
      </c>
      <c r="LV35" s="2" t="s">
        <v>146</v>
      </c>
      <c r="LW35" s="2" t="s">
        <v>149</v>
      </c>
      <c r="LX35" s="2" t="s">
        <v>149</v>
      </c>
      <c r="LY35" s="2" t="s">
        <v>161</v>
      </c>
      <c r="LZ35" s="2" t="s">
        <v>161</v>
      </c>
      <c r="MA35" s="2" t="s">
        <v>149</v>
      </c>
      <c r="MB35" s="4"/>
      <c r="MC35" s="8"/>
      <c r="MD35" s="4"/>
      <c r="ME35" s="8"/>
      <c r="MF35" s="7"/>
      <c r="MG35" s="7"/>
      <c r="MH35" s="2" t="s">
        <v>180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184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180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180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179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</row>
    <row r="36">
      <c r="A36" s="2" t="s">
        <v>594</v>
      </c>
      <c r="B36" s="2" t="s">
        <v>138</v>
      </c>
      <c r="C36" s="2" t="s">
        <v>139</v>
      </c>
      <c r="D36" s="2" t="s">
        <v>572</v>
      </c>
      <c r="E36" s="2" t="s">
        <v>573</v>
      </c>
      <c r="F36" s="2" t="s">
        <v>206</v>
      </c>
      <c r="G36" s="2" t="s">
        <v>206</v>
      </c>
      <c r="H36" s="2" t="s">
        <v>206</v>
      </c>
      <c r="I36" s="2" t="s">
        <v>595</v>
      </c>
      <c r="J36" s="2" t="s">
        <v>596</v>
      </c>
      <c r="K36" s="2" t="s">
        <v>241</v>
      </c>
      <c r="L36" s="3">
        <v>18.1</v>
      </c>
      <c r="M36" s="3">
        <v>19</v>
      </c>
      <c r="N36" s="3">
        <v>44.99</v>
      </c>
      <c r="O36" s="2" t="s">
        <v>146</v>
      </c>
      <c r="P36" s="2" t="s">
        <v>209</v>
      </c>
      <c r="Q36" s="2" t="s">
        <v>148</v>
      </c>
      <c r="R36" s="2" t="s">
        <v>149</v>
      </c>
      <c r="S36" s="2" t="s">
        <v>597</v>
      </c>
      <c r="T36" s="2" t="s">
        <v>151</v>
      </c>
      <c r="U36" s="2" t="s">
        <v>541</v>
      </c>
      <c r="V36" s="2" t="s">
        <v>211</v>
      </c>
      <c r="W36" s="2" t="s">
        <v>212</v>
      </c>
      <c r="X36" s="2" t="s">
        <v>154</v>
      </c>
      <c r="Y36" s="2" t="s">
        <v>213</v>
      </c>
      <c r="Z36" s="4">
        <v>123</v>
      </c>
      <c r="AA36" s="4">
        <f>=ROUNDDOWN(30,0)</f>
      </c>
      <c r="AB36" s="5">
        <v>4.1</v>
      </c>
      <c r="AC36" s="2" t="s">
        <v>149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2</v>
      </c>
      <c r="AQ36" s="8">
        <v>40.06</v>
      </c>
      <c r="AR36" s="4">
        <v>4</v>
      </c>
      <c r="AS36" s="8">
        <v>79.52</v>
      </c>
      <c r="AT36" s="7">
        <v>-0.5</v>
      </c>
      <c r="AU36" s="7">
        <v>-0.4962</v>
      </c>
      <c r="AV36" s="4">
        <v>2</v>
      </c>
      <c r="AW36" s="8">
        <v>40.06</v>
      </c>
      <c r="AX36" s="4">
        <v>4</v>
      </c>
      <c r="AY36" s="8">
        <v>79.52</v>
      </c>
      <c r="AZ36" s="7">
        <v>-0.5</v>
      </c>
      <c r="BA36" s="7">
        <v>-0.4962</v>
      </c>
      <c r="BB36" s="7">
        <v>1</v>
      </c>
      <c r="BC36" s="4">
        <v>3</v>
      </c>
      <c r="BD36" s="8">
        <v>59.95</v>
      </c>
      <c r="BE36" s="4">
        <v>9</v>
      </c>
      <c r="BF36" s="8">
        <v>175.98</v>
      </c>
      <c r="BG36" s="7">
        <v>-0.6667</v>
      </c>
      <c r="BH36" s="7">
        <v>-0.6593</v>
      </c>
      <c r="BI36" s="7">
        <v>0.6682</v>
      </c>
      <c r="BJ36" s="4">
        <v>2</v>
      </c>
      <c r="BK36" s="8">
        <v>40.06</v>
      </c>
      <c r="BL36" s="2" t="s">
        <v>462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214</v>
      </c>
      <c r="BX36" s="2" t="s">
        <v>423</v>
      </c>
      <c r="BY36" s="2" t="s">
        <v>161</v>
      </c>
      <c r="BZ36" s="2" t="s">
        <v>161</v>
      </c>
      <c r="CA36" s="2" t="s">
        <v>149</v>
      </c>
      <c r="CB36" s="4"/>
      <c r="CC36" s="8"/>
      <c r="CD36" s="4"/>
      <c r="CE36" s="8"/>
      <c r="CF36" s="7"/>
      <c r="CG36" s="7"/>
      <c r="CH36" s="2" t="s">
        <v>158</v>
      </c>
      <c r="CI36" s="2" t="s">
        <v>146</v>
      </c>
      <c r="CJ36" s="2" t="s">
        <v>149</v>
      </c>
      <c r="CK36" s="2" t="s">
        <v>598</v>
      </c>
      <c r="CL36" s="2" t="s">
        <v>161</v>
      </c>
      <c r="CM36" s="2" t="s">
        <v>161</v>
      </c>
      <c r="CN36" s="2" t="s">
        <v>149</v>
      </c>
      <c r="CO36" s="4">
        <v>2</v>
      </c>
      <c r="CP36" s="8">
        <v>40.06</v>
      </c>
      <c r="CQ36" s="4"/>
      <c r="CR36" s="8"/>
      <c r="CS36" s="7"/>
      <c r="CT36" s="7"/>
      <c r="CU36" s="2" t="s">
        <v>158</v>
      </c>
      <c r="CV36" s="2" t="s">
        <v>146</v>
      </c>
      <c r="CW36" s="2" t="s">
        <v>214</v>
      </c>
      <c r="CX36" s="2" t="s">
        <v>599</v>
      </c>
      <c r="CY36" s="2" t="s">
        <v>161</v>
      </c>
      <c r="CZ36" s="2" t="s">
        <v>161</v>
      </c>
      <c r="DA36" s="2" t="s">
        <v>149</v>
      </c>
      <c r="DB36" s="4"/>
      <c r="DC36" s="8"/>
      <c r="DD36" s="4">
        <v>4</v>
      </c>
      <c r="DE36" s="8">
        <v>79.52</v>
      </c>
      <c r="DF36" s="7">
        <v>-1</v>
      </c>
      <c r="DG36" s="7">
        <v>-1</v>
      </c>
      <c r="DH36" s="2" t="s">
        <v>158</v>
      </c>
      <c r="DI36" s="2" t="s">
        <v>146</v>
      </c>
      <c r="DJ36" s="2" t="s">
        <v>214</v>
      </c>
      <c r="DK36" s="2" t="s">
        <v>600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146</v>
      </c>
      <c r="DW36" s="2" t="s">
        <v>166</v>
      </c>
      <c r="DX36" s="2" t="s">
        <v>167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197</v>
      </c>
      <c r="EK36" s="2" t="s">
        <v>544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158</v>
      </c>
      <c r="EV36" s="2" t="s">
        <v>146</v>
      </c>
      <c r="EW36" s="2" t="s">
        <v>170</v>
      </c>
      <c r="EX36" s="2" t="s">
        <v>601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158</v>
      </c>
      <c r="FI36" s="2" t="s">
        <v>146</v>
      </c>
      <c r="FJ36" s="2" t="s">
        <v>222</v>
      </c>
      <c r="FK36" s="2" t="s">
        <v>334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174</v>
      </c>
      <c r="FV36" s="2" t="s">
        <v>146</v>
      </c>
      <c r="FW36" s="2" t="s">
        <v>175</v>
      </c>
      <c r="FX36" s="2" t="s">
        <v>149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158</v>
      </c>
      <c r="GI36" s="2" t="s">
        <v>176</v>
      </c>
      <c r="GJ36" s="2" t="s">
        <v>251</v>
      </c>
      <c r="GK36" s="2" t="s">
        <v>430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179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180</v>
      </c>
      <c r="HI36" s="2" t="s">
        <v>146</v>
      </c>
      <c r="HJ36" s="2" t="s">
        <v>149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149</v>
      </c>
      <c r="HV36" s="2" t="s">
        <v>149</v>
      </c>
      <c r="HW36" s="2" t="s">
        <v>149</v>
      </c>
      <c r="HX36" s="2" t="s">
        <v>149</v>
      </c>
      <c r="HY36" s="2" t="s">
        <v>149</v>
      </c>
      <c r="HZ36" s="2" t="s">
        <v>149</v>
      </c>
      <c r="IA36" s="2" t="s">
        <v>149</v>
      </c>
      <c r="IB36" s="4"/>
      <c r="IC36" s="8"/>
      <c r="ID36" s="4"/>
      <c r="IE36" s="8"/>
      <c r="IF36" s="7"/>
      <c r="IG36" s="7"/>
      <c r="IH36" s="2" t="s">
        <v>158</v>
      </c>
      <c r="II36" s="2" t="s">
        <v>176</v>
      </c>
      <c r="IJ36" s="2" t="s">
        <v>149</v>
      </c>
      <c r="IK36" s="2" t="s">
        <v>602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158</v>
      </c>
      <c r="JI36" s="2" t="s">
        <v>146</v>
      </c>
      <c r="JJ36" s="2" t="s">
        <v>256</v>
      </c>
      <c r="JK36" s="2" t="s">
        <v>257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180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179</v>
      </c>
      <c r="KI36" s="2" t="s">
        <v>146</v>
      </c>
      <c r="KJ36" s="2" t="s">
        <v>149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158</v>
      </c>
      <c r="KV36" s="2" t="s">
        <v>185</v>
      </c>
      <c r="KW36" s="2" t="s">
        <v>186</v>
      </c>
      <c r="KX36" s="2" t="s">
        <v>551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180</v>
      </c>
      <c r="LI36" s="2" t="s">
        <v>185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179</v>
      </c>
      <c r="LV36" s="2" t="s">
        <v>146</v>
      </c>
      <c r="LW36" s="2" t="s">
        <v>149</v>
      </c>
      <c r="LX36" s="2" t="s">
        <v>149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179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158</v>
      </c>
      <c r="NI36" s="2" t="s">
        <v>176</v>
      </c>
      <c r="NJ36" s="2" t="s">
        <v>227</v>
      </c>
      <c r="NK36" s="2" t="s">
        <v>259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180</v>
      </c>
      <c r="NV36" s="2" t="s">
        <v>176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179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>
        <v>55</v>
      </c>
      <c r="OP36" s="4"/>
      <c r="OQ36" s="4"/>
      <c r="OR36" s="4">
        <v>68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</row>
    <row r="37">
      <c r="A37" s="2" t="s">
        <v>603</v>
      </c>
      <c r="B37" s="2" t="s">
        <v>138</v>
      </c>
      <c r="C37" s="2" t="s">
        <v>139</v>
      </c>
      <c r="D37" s="2" t="s">
        <v>572</v>
      </c>
      <c r="E37" s="2" t="s">
        <v>573</v>
      </c>
      <c r="F37" s="2" t="s">
        <v>206</v>
      </c>
      <c r="G37" s="2" t="s">
        <v>206</v>
      </c>
      <c r="H37" s="2" t="s">
        <v>206</v>
      </c>
      <c r="I37" s="2" t="s">
        <v>595</v>
      </c>
      <c r="J37" s="2" t="s">
        <v>596</v>
      </c>
      <c r="K37" s="2" t="s">
        <v>208</v>
      </c>
      <c r="L37" s="3">
        <v>18.1</v>
      </c>
      <c r="M37" s="3">
        <v>19</v>
      </c>
      <c r="N37" s="3">
        <v>44.99</v>
      </c>
      <c r="O37" s="2" t="s">
        <v>146</v>
      </c>
      <c r="P37" s="2" t="s">
        <v>209</v>
      </c>
      <c r="Q37" s="2" t="s">
        <v>148</v>
      </c>
      <c r="R37" s="2" t="s">
        <v>149</v>
      </c>
      <c r="S37" s="2" t="s">
        <v>210</v>
      </c>
      <c r="T37" s="2" t="s">
        <v>151</v>
      </c>
      <c r="U37" s="2" t="s">
        <v>541</v>
      </c>
      <c r="V37" s="2" t="s">
        <v>211</v>
      </c>
      <c r="W37" s="2" t="s">
        <v>212</v>
      </c>
      <c r="X37" s="2" t="s">
        <v>154</v>
      </c>
      <c r="Y37" s="2" t="s">
        <v>213</v>
      </c>
      <c r="Z37" s="4">
        <v>182</v>
      </c>
      <c r="AA37" s="4">
        <f>=ROUNDDOWN(62.7586206896552,0)</f>
      </c>
      <c r="AB37" s="5">
        <v>2.9</v>
      </c>
      <c r="AC37" s="2" t="s">
        <v>149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1</v>
      </c>
      <c r="AQ37" s="8">
        <v>19.89</v>
      </c>
      <c r="AR37" s="4">
        <v>5</v>
      </c>
      <c r="AS37" s="8">
        <v>96.46</v>
      </c>
      <c r="AT37" s="7">
        <v>-0.8</v>
      </c>
      <c r="AU37" s="7">
        <v>-0.7938</v>
      </c>
      <c r="AV37" s="4">
        <v>1</v>
      </c>
      <c r="AW37" s="8">
        <v>19.89</v>
      </c>
      <c r="AX37" s="4">
        <v>5</v>
      </c>
      <c r="AY37" s="8">
        <v>96.46</v>
      </c>
      <c r="AZ37" s="7">
        <v>-0.8</v>
      </c>
      <c r="BA37" s="7">
        <v>-0.7938</v>
      </c>
      <c r="BB37" s="7">
        <v>1</v>
      </c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>
        <v>0.3318</v>
      </c>
      <c r="BJ37" s="4">
        <v>1</v>
      </c>
      <c r="BK37" s="8">
        <v>19.89</v>
      </c>
      <c r="BL37" s="2" t="s">
        <v>261</v>
      </c>
      <c r="BM37" s="7">
        <v>1</v>
      </c>
      <c r="BN37" s="7">
        <v>1</v>
      </c>
      <c r="BO37" s="4">
        <v>1</v>
      </c>
      <c r="BP37" s="8">
        <v>19.89</v>
      </c>
      <c r="BQ37" s="4"/>
      <c r="BR37" s="8"/>
      <c r="BS37" s="7"/>
      <c r="BT37" s="7"/>
      <c r="BU37" s="2" t="s">
        <v>158</v>
      </c>
      <c r="BV37" s="2" t="s">
        <v>146</v>
      </c>
      <c r="BW37" s="2" t="s">
        <v>214</v>
      </c>
      <c r="BX37" s="2" t="s">
        <v>604</v>
      </c>
      <c r="BY37" s="2" t="s">
        <v>161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158</v>
      </c>
      <c r="CI37" s="2" t="s">
        <v>146</v>
      </c>
      <c r="CJ37" s="2" t="s">
        <v>149</v>
      </c>
      <c r="CK37" s="2" t="s">
        <v>605</v>
      </c>
      <c r="CL37" s="2" t="s">
        <v>161</v>
      </c>
      <c r="CM37" s="2" t="s">
        <v>161</v>
      </c>
      <c r="CN37" s="2" t="s">
        <v>149</v>
      </c>
      <c r="CO37" s="4"/>
      <c r="CP37" s="8"/>
      <c r="CQ37" s="4">
        <v>3</v>
      </c>
      <c r="CR37" s="8">
        <v>56.76</v>
      </c>
      <c r="CS37" s="7">
        <v>-1</v>
      </c>
      <c r="CT37" s="7">
        <v>-1</v>
      </c>
      <c r="CU37" s="2" t="s">
        <v>158</v>
      </c>
      <c r="CV37" s="2" t="s">
        <v>146</v>
      </c>
      <c r="CW37" s="2" t="s">
        <v>214</v>
      </c>
      <c r="CX37" s="2" t="s">
        <v>549</v>
      </c>
      <c r="CY37" s="2" t="s">
        <v>161</v>
      </c>
      <c r="CZ37" s="2" t="s">
        <v>161</v>
      </c>
      <c r="DA37" s="2" t="s">
        <v>149</v>
      </c>
      <c r="DB37" s="4"/>
      <c r="DC37" s="8"/>
      <c r="DD37" s="4">
        <v>2</v>
      </c>
      <c r="DE37" s="8">
        <v>39.7</v>
      </c>
      <c r="DF37" s="7">
        <v>-1</v>
      </c>
      <c r="DG37" s="7">
        <v>-1</v>
      </c>
      <c r="DH37" s="2" t="s">
        <v>158</v>
      </c>
      <c r="DI37" s="2" t="s">
        <v>146</v>
      </c>
      <c r="DJ37" s="2" t="s">
        <v>214</v>
      </c>
      <c r="DK37" s="2" t="s">
        <v>606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166</v>
      </c>
      <c r="DX37" s="2" t="s">
        <v>270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168</v>
      </c>
      <c r="EK37" s="2" t="s">
        <v>220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158</v>
      </c>
      <c r="EV37" s="2" t="s">
        <v>146</v>
      </c>
      <c r="EW37" s="2" t="s">
        <v>170</v>
      </c>
      <c r="EX37" s="2" t="s">
        <v>558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158</v>
      </c>
      <c r="FI37" s="2" t="s">
        <v>146</v>
      </c>
      <c r="FJ37" s="2" t="s">
        <v>222</v>
      </c>
      <c r="FK37" s="2" t="s">
        <v>607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174</v>
      </c>
      <c r="FV37" s="2" t="s">
        <v>146</v>
      </c>
      <c r="FW37" s="2" t="s">
        <v>175</v>
      </c>
      <c r="FX37" s="2" t="s">
        <v>149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158</v>
      </c>
      <c r="GI37" s="2" t="s">
        <v>176</v>
      </c>
      <c r="GJ37" s="2" t="s">
        <v>224</v>
      </c>
      <c r="GK37" s="2" t="s">
        <v>608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179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180</v>
      </c>
      <c r="HI37" s="2" t="s">
        <v>146</v>
      </c>
      <c r="HJ37" s="2" t="s">
        <v>149</v>
      </c>
      <c r="HK37" s="2" t="s">
        <v>149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149</v>
      </c>
      <c r="HV37" s="2" t="s">
        <v>149</v>
      </c>
      <c r="HW37" s="2" t="s">
        <v>149</v>
      </c>
      <c r="HX37" s="2" t="s">
        <v>149</v>
      </c>
      <c r="HY37" s="2" t="s">
        <v>149</v>
      </c>
      <c r="HZ37" s="2" t="s">
        <v>149</v>
      </c>
      <c r="IA37" s="2" t="s">
        <v>149</v>
      </c>
      <c r="IB37" s="4"/>
      <c r="IC37" s="8"/>
      <c r="ID37" s="4"/>
      <c r="IE37" s="8"/>
      <c r="IF37" s="7"/>
      <c r="IG37" s="7"/>
      <c r="IH37" s="2" t="s">
        <v>158</v>
      </c>
      <c r="II37" s="2" t="s">
        <v>176</v>
      </c>
      <c r="IJ37" s="2" t="s">
        <v>149</v>
      </c>
      <c r="IK37" s="2" t="s">
        <v>609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158</v>
      </c>
      <c r="JI37" s="2" t="s">
        <v>146</v>
      </c>
      <c r="JJ37" s="2" t="s">
        <v>182</v>
      </c>
      <c r="JK37" s="2" t="s">
        <v>165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180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179</v>
      </c>
      <c r="KI37" s="2" t="s">
        <v>146</v>
      </c>
      <c r="KJ37" s="2" t="s">
        <v>149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158</v>
      </c>
      <c r="KV37" s="2" t="s">
        <v>185</v>
      </c>
      <c r="KW37" s="2" t="s">
        <v>186</v>
      </c>
      <c r="KX37" s="2" t="s">
        <v>610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180</v>
      </c>
      <c r="LI37" s="2" t="s">
        <v>185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179</v>
      </c>
      <c r="LV37" s="2" t="s">
        <v>146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179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158</v>
      </c>
      <c r="NI37" s="2" t="s">
        <v>176</v>
      </c>
      <c r="NJ37" s="2" t="s">
        <v>238</v>
      </c>
      <c r="NK37" s="2" t="s">
        <v>301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180</v>
      </c>
      <c r="NV37" s="2" t="s">
        <v>176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179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/>
      <c r="OP37" s="4"/>
      <c r="OQ37" s="4"/>
      <c r="OR37" s="4">
        <v>182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</row>
    <row r="38">
      <c r="A38" s="2" t="s">
        <v>611</v>
      </c>
      <c r="B38" s="2" t="s">
        <v>138</v>
      </c>
      <c r="C38" s="2" t="s">
        <v>139</v>
      </c>
      <c r="D38" s="2" t="s">
        <v>572</v>
      </c>
      <c r="E38" s="2" t="s">
        <v>573</v>
      </c>
      <c r="F38" s="2" t="s">
        <v>275</v>
      </c>
      <c r="G38" s="2" t="s">
        <v>149</v>
      </c>
      <c r="H38" s="2" t="s">
        <v>149</v>
      </c>
      <c r="I38" s="2" t="s">
        <v>575</v>
      </c>
      <c r="J38" s="2" t="s">
        <v>575</v>
      </c>
      <c r="K38" s="2" t="s">
        <v>208</v>
      </c>
      <c r="L38" s="3">
        <v>28.87</v>
      </c>
      <c r="M38" s="3">
        <v>30.31</v>
      </c>
      <c r="N38" s="3">
        <v>64.99</v>
      </c>
      <c r="O38" s="2" t="s">
        <v>146</v>
      </c>
      <c r="P38" s="2" t="s">
        <v>147</v>
      </c>
      <c r="Q38" s="2" t="s">
        <v>148</v>
      </c>
      <c r="R38" s="2" t="s">
        <v>149</v>
      </c>
      <c r="S38" s="2" t="s">
        <v>612</v>
      </c>
      <c r="T38" s="2" t="s">
        <v>149</v>
      </c>
      <c r="U38" s="2" t="s">
        <v>149</v>
      </c>
      <c r="V38" s="2" t="s">
        <v>613</v>
      </c>
      <c r="W38" s="2" t="s">
        <v>154</v>
      </c>
      <c r="X38" s="2" t="s">
        <v>149</v>
      </c>
      <c r="Y38" s="2" t="s">
        <v>280</v>
      </c>
      <c r="Z38" s="4">
        <v>99</v>
      </c>
      <c r="AA38" s="4">
        <f>=ROUNDDOWN(52.1052631578947,0)</f>
      </c>
      <c r="AB38" s="5">
        <v>1.9</v>
      </c>
      <c r="AC38" s="2" t="s">
        <v>149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2</v>
      </c>
      <c r="AQ38" s="8">
        <v>58.82</v>
      </c>
      <c r="AR38" s="4">
        <v>1</v>
      </c>
      <c r="AS38" s="8">
        <v>29.73</v>
      </c>
      <c r="AT38" s="7">
        <v>1</v>
      </c>
      <c r="AU38" s="7">
        <v>0.9785</v>
      </c>
      <c r="AV38" s="4">
        <v>2</v>
      </c>
      <c r="AW38" s="8">
        <v>58.82</v>
      </c>
      <c r="AX38" s="4">
        <v>1</v>
      </c>
      <c r="AY38" s="8">
        <v>29.73</v>
      </c>
      <c r="AZ38" s="7">
        <v>1</v>
      </c>
      <c r="BA38" s="7">
        <v>0.9785</v>
      </c>
      <c r="BB38" s="7">
        <v>1</v>
      </c>
      <c r="BC38" s="4">
        <v>2</v>
      </c>
      <c r="BD38" s="8">
        <v>58.82</v>
      </c>
      <c r="BE38" s="4">
        <v>1</v>
      </c>
      <c r="BF38" s="8">
        <v>29.73</v>
      </c>
      <c r="BG38" s="7">
        <v>1</v>
      </c>
      <c r="BH38" s="7">
        <v>0.9785</v>
      </c>
      <c r="BI38" s="7">
        <v>1</v>
      </c>
      <c r="BJ38" s="4">
        <v>2</v>
      </c>
      <c r="BK38" s="8">
        <v>58.82</v>
      </c>
      <c r="BL38" s="2" t="s">
        <v>462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158</v>
      </c>
      <c r="BV38" s="2" t="s">
        <v>146</v>
      </c>
      <c r="BW38" s="2" t="s">
        <v>614</v>
      </c>
      <c r="BX38" s="2" t="s">
        <v>306</v>
      </c>
      <c r="BY38" s="2" t="s">
        <v>161</v>
      </c>
      <c r="BZ38" s="2" t="s">
        <v>161</v>
      </c>
      <c r="CA38" s="2" t="s">
        <v>149</v>
      </c>
      <c r="CB38" s="4"/>
      <c r="CC38" s="8"/>
      <c r="CD38" s="4"/>
      <c r="CE38" s="8"/>
      <c r="CF38" s="7"/>
      <c r="CG38" s="7"/>
      <c r="CH38" s="2" t="s">
        <v>158</v>
      </c>
      <c r="CI38" s="2" t="s">
        <v>146</v>
      </c>
      <c r="CJ38" s="2" t="s">
        <v>149</v>
      </c>
      <c r="CK38" s="2" t="s">
        <v>615</v>
      </c>
      <c r="CL38" s="2" t="s">
        <v>161</v>
      </c>
      <c r="CM38" s="2" t="s">
        <v>161</v>
      </c>
      <c r="CN38" s="2" t="s">
        <v>149</v>
      </c>
      <c r="CO38" s="4">
        <v>2</v>
      </c>
      <c r="CP38" s="8">
        <v>58.82</v>
      </c>
      <c r="CQ38" s="4"/>
      <c r="CR38" s="8"/>
      <c r="CS38" s="7"/>
      <c r="CT38" s="7"/>
      <c r="CU38" s="2" t="s">
        <v>158</v>
      </c>
      <c r="CV38" s="2" t="s">
        <v>146</v>
      </c>
      <c r="CW38" s="2" t="s">
        <v>285</v>
      </c>
      <c r="CX38" s="2" t="s">
        <v>308</v>
      </c>
      <c r="CY38" s="2" t="s">
        <v>161</v>
      </c>
      <c r="CZ38" s="2" t="s">
        <v>161</v>
      </c>
      <c r="DA38" s="2" t="s">
        <v>149</v>
      </c>
      <c r="DB38" s="4"/>
      <c r="DC38" s="8"/>
      <c r="DD38" s="4">
        <v>1</v>
      </c>
      <c r="DE38" s="8">
        <v>29.73</v>
      </c>
      <c r="DF38" s="7">
        <v>-1</v>
      </c>
      <c r="DG38" s="7">
        <v>-1</v>
      </c>
      <c r="DH38" s="2" t="s">
        <v>158</v>
      </c>
      <c r="DI38" s="2" t="s">
        <v>146</v>
      </c>
      <c r="DJ38" s="2" t="s">
        <v>285</v>
      </c>
      <c r="DK38" s="2" t="s">
        <v>298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158</v>
      </c>
      <c r="DV38" s="2" t="s">
        <v>146</v>
      </c>
      <c r="DW38" s="2" t="s">
        <v>288</v>
      </c>
      <c r="DX38" s="2" t="s">
        <v>485</v>
      </c>
      <c r="DY38" s="2" t="s">
        <v>161</v>
      </c>
      <c r="DZ38" s="2" t="s">
        <v>161</v>
      </c>
      <c r="EA38" s="2" t="s">
        <v>149</v>
      </c>
      <c r="EB38" s="4"/>
      <c r="EC38" s="8"/>
      <c r="ED38" s="4"/>
      <c r="EE38" s="8"/>
      <c r="EF38" s="7"/>
      <c r="EG38" s="7"/>
      <c r="EH38" s="2" t="s">
        <v>158</v>
      </c>
      <c r="EI38" s="2" t="s">
        <v>146</v>
      </c>
      <c r="EJ38" s="2" t="s">
        <v>285</v>
      </c>
      <c r="EK38" s="2" t="s">
        <v>486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179</v>
      </c>
      <c r="EV38" s="2" t="s">
        <v>146</v>
      </c>
      <c r="EW38" s="2" t="s">
        <v>149</v>
      </c>
      <c r="EX38" s="2" t="s">
        <v>149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158</v>
      </c>
      <c r="FI38" s="2" t="s">
        <v>146</v>
      </c>
      <c r="FJ38" s="2" t="s">
        <v>394</v>
      </c>
      <c r="FK38" s="2" t="s">
        <v>218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174</v>
      </c>
      <c r="FV38" s="2" t="s">
        <v>146</v>
      </c>
      <c r="FW38" s="2" t="s">
        <v>394</v>
      </c>
      <c r="FX38" s="2" t="s">
        <v>312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158</v>
      </c>
      <c r="GI38" s="2" t="s">
        <v>176</v>
      </c>
      <c r="GJ38" s="2" t="s">
        <v>224</v>
      </c>
      <c r="GK38" s="2" t="s">
        <v>149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295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180</v>
      </c>
      <c r="HI38" s="2" t="s">
        <v>146</v>
      </c>
      <c r="HJ38" s="2" t="s">
        <v>296</v>
      </c>
      <c r="HK38" s="2" t="s">
        <v>149</v>
      </c>
      <c r="HL38" s="2" t="s">
        <v>161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149</v>
      </c>
      <c r="HV38" s="2" t="s">
        <v>149</v>
      </c>
      <c r="HW38" s="2" t="s">
        <v>149</v>
      </c>
      <c r="HX38" s="2" t="s">
        <v>149</v>
      </c>
      <c r="HY38" s="2" t="s">
        <v>149</v>
      </c>
      <c r="HZ38" s="2" t="s">
        <v>149</v>
      </c>
      <c r="IA38" s="2" t="s">
        <v>149</v>
      </c>
      <c r="IB38" s="4"/>
      <c r="IC38" s="8"/>
      <c r="ID38" s="4"/>
      <c r="IE38" s="8"/>
      <c r="IF38" s="7"/>
      <c r="IG38" s="7"/>
      <c r="IH38" s="2" t="s">
        <v>297</v>
      </c>
      <c r="II38" s="2" t="s">
        <v>176</v>
      </c>
      <c r="IJ38" s="2" t="s">
        <v>149</v>
      </c>
      <c r="IK38" s="2" t="s">
        <v>149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158</v>
      </c>
      <c r="JI38" s="2" t="s">
        <v>146</v>
      </c>
      <c r="JJ38" s="2" t="s">
        <v>285</v>
      </c>
      <c r="JK38" s="2" t="s">
        <v>298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180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184</v>
      </c>
      <c r="KI38" s="2" t="s">
        <v>146</v>
      </c>
      <c r="KJ38" s="2" t="s">
        <v>149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158</v>
      </c>
      <c r="KV38" s="2" t="s">
        <v>185</v>
      </c>
      <c r="KW38" s="2" t="s">
        <v>299</v>
      </c>
      <c r="KX38" s="2" t="s">
        <v>286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180</v>
      </c>
      <c r="LI38" s="2" t="s">
        <v>185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184</v>
      </c>
      <c r="LV38" s="2" t="s">
        <v>146</v>
      </c>
      <c r="LW38" s="2" t="s">
        <v>149</v>
      </c>
      <c r="LX38" s="2" t="s">
        <v>149</v>
      </c>
      <c r="LY38" s="2" t="s">
        <v>161</v>
      </c>
      <c r="LZ38" s="2" t="s">
        <v>161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184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158</v>
      </c>
      <c r="NI38" s="2" t="s">
        <v>176</v>
      </c>
      <c r="NJ38" s="2" t="s">
        <v>227</v>
      </c>
      <c r="NK38" s="2" t="s">
        <v>238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180</v>
      </c>
      <c r="NV38" s="2" t="s">
        <v>176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2" t="s">
        <v>149</v>
      </c>
      <c r="ON38" s="2" t="s">
        <v>149</v>
      </c>
      <c r="OO38" s="4">
        <v>99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</row>
    <row r="39">
      <c r="A39" s="16" t="s">
        <v>616</v>
      </c>
      <c r="B39" s="9" t="s">
        <v>149</v>
      </c>
      <c r="C39" s="9" t="s">
        <v>149</v>
      </c>
      <c r="D39" s="9" t="s">
        <v>149</v>
      </c>
      <c r="E39" s="9" t="s">
        <v>149</v>
      </c>
      <c r="F39" s="9" t="s">
        <v>149</v>
      </c>
      <c r="G39" s="9" t="s">
        <v>149</v>
      </c>
      <c r="H39" s="9" t="s">
        <v>149</v>
      </c>
      <c r="I39" s="9" t="s">
        <v>149</v>
      </c>
      <c r="J39" s="9" t="s">
        <v>149</v>
      </c>
      <c r="K39" s="9" t="s">
        <v>149</v>
      </c>
      <c r="L39" s="10"/>
      <c r="M39" s="10"/>
      <c r="N39" s="10"/>
      <c r="O39" s="9" t="s">
        <v>149</v>
      </c>
      <c r="P39" s="9" t="s">
        <v>149</v>
      </c>
      <c r="Q39" s="9" t="s">
        <v>149</v>
      </c>
      <c r="R39" s="9" t="s">
        <v>149</v>
      </c>
      <c r="S39" s="9" t="s">
        <v>149</v>
      </c>
      <c r="T39" s="9" t="s">
        <v>149</v>
      </c>
      <c r="U39" s="9" t="s">
        <v>149</v>
      </c>
      <c r="V39" s="9" t="s">
        <v>149</v>
      </c>
      <c r="W39" s="9" t="s">
        <v>149</v>
      </c>
      <c r="X39" s="9" t="s">
        <v>149</v>
      </c>
      <c r="Y39" s="9" t="s">
        <v>149</v>
      </c>
      <c r="Z39" s="11">
        <v>3286</v>
      </c>
      <c r="AA39" s="11">
        <f>=ROUNDDOWN({0},0)</f>
      </c>
      <c r="AB39" s="12">
        <v>99.9</v>
      </c>
      <c r="AC39" s="9" t="s">
        <v>149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149</v>
      </c>
      <c r="AM39" s="11"/>
      <c r="AN39" s="11"/>
      <c r="AO39" s="14"/>
      <c r="AP39" s="11">
        <v>71</v>
      </c>
      <c r="AQ39" s="15">
        <v>4700.76</v>
      </c>
      <c r="AR39" s="11">
        <v>73</v>
      </c>
      <c r="AS39" s="15">
        <v>5345.68</v>
      </c>
      <c r="AT39" s="14">
        <v>-0.0274</v>
      </c>
      <c r="AU39" s="14">
        <v>-0.1206</v>
      </c>
      <c r="AV39" s="11">
        <v>71</v>
      </c>
      <c r="AW39" s="15">
        <v>4700.76</v>
      </c>
      <c r="AX39" s="11">
        <v>73</v>
      </c>
      <c r="AY39" s="15">
        <v>5345.68</v>
      </c>
      <c r="AZ39" s="14">
        <v>-0.0274</v>
      </c>
      <c r="BA39" s="14">
        <v>-0.1206</v>
      </c>
      <c r="BB39" s="14"/>
      <c r="BC39" s="11">
        <v>71</v>
      </c>
      <c r="BD39" s="15">
        <v>4700.76</v>
      </c>
      <c r="BE39" s="11">
        <v>73</v>
      </c>
      <c r="BF39" s="15">
        <v>5345.68</v>
      </c>
      <c r="BG39" s="14">
        <v>-0.0274</v>
      </c>
      <c r="BH39" s="14">
        <v>-0.1206</v>
      </c>
      <c r="BI39" s="14"/>
      <c r="BJ39" s="11"/>
      <c r="BK39" s="15"/>
      <c r="BL39" s="9" t="s">
        <v>149</v>
      </c>
      <c r="BM39" s="14"/>
      <c r="BN39" s="14"/>
      <c r="BO39" s="11">
        <v>17</v>
      </c>
      <c r="BP39" s="15">
        <v>1417.63</v>
      </c>
      <c r="BQ39" s="11">
        <v>6</v>
      </c>
      <c r="BR39" s="15">
        <v>600.18</v>
      </c>
      <c r="BS39" s="14">
        <v>1.8333</v>
      </c>
      <c r="BT39" s="14">
        <v>1.362</v>
      </c>
      <c r="BU39" s="9" t="s">
        <v>149</v>
      </c>
      <c r="BV39" s="9" t="s">
        <v>149</v>
      </c>
      <c r="BW39" s="9" t="s">
        <v>149</v>
      </c>
      <c r="BX39" s="9" t="s">
        <v>149</v>
      </c>
      <c r="BY39" s="9" t="s">
        <v>149</v>
      </c>
      <c r="BZ39" s="9" t="s">
        <v>149</v>
      </c>
      <c r="CA39" s="9" t="s">
        <v>149</v>
      </c>
      <c r="CB39" s="11">
        <v>11</v>
      </c>
      <c r="CC39" s="15">
        <v>809.38</v>
      </c>
      <c r="CD39" s="11">
        <v>7</v>
      </c>
      <c r="CE39" s="15">
        <v>647.62</v>
      </c>
      <c r="CF39" s="14">
        <v>0.5714</v>
      </c>
      <c r="CG39" s="14">
        <v>0.2498</v>
      </c>
      <c r="CH39" s="9" t="s">
        <v>149</v>
      </c>
      <c r="CI39" s="9" t="s">
        <v>149</v>
      </c>
      <c r="CJ39" s="9" t="s">
        <v>149</v>
      </c>
      <c r="CK39" s="9" t="s">
        <v>149</v>
      </c>
      <c r="CL39" s="9" t="s">
        <v>149</v>
      </c>
      <c r="CM39" s="9" t="s">
        <v>149</v>
      </c>
      <c r="CN39" s="9" t="s">
        <v>149</v>
      </c>
      <c r="CO39" s="11">
        <v>14</v>
      </c>
      <c r="CP39" s="15">
        <v>698.66</v>
      </c>
      <c r="CQ39" s="11">
        <v>10</v>
      </c>
      <c r="CR39" s="15">
        <v>545.91</v>
      </c>
      <c r="CS39" s="14">
        <v>0.4</v>
      </c>
      <c r="CT39" s="14">
        <v>0.2798</v>
      </c>
      <c r="CU39" s="9" t="s">
        <v>149</v>
      </c>
      <c r="CV39" s="9" t="s">
        <v>149</v>
      </c>
      <c r="CW39" s="9" t="s">
        <v>149</v>
      </c>
      <c r="CX39" s="9" t="s">
        <v>149</v>
      </c>
      <c r="CY39" s="9" t="s">
        <v>149</v>
      </c>
      <c r="CZ39" s="9" t="s">
        <v>149</v>
      </c>
      <c r="DA39" s="9" t="s">
        <v>149</v>
      </c>
      <c r="DB39" s="11">
        <v>12</v>
      </c>
      <c r="DC39" s="15">
        <v>606.61</v>
      </c>
      <c r="DD39" s="11">
        <v>24</v>
      </c>
      <c r="DE39" s="15">
        <v>1473.61</v>
      </c>
      <c r="DF39" s="14">
        <v>-0.5</v>
      </c>
      <c r="DG39" s="14">
        <v>-0.5884</v>
      </c>
      <c r="DH39" s="9" t="s">
        <v>149</v>
      </c>
      <c r="DI39" s="9" t="s">
        <v>149</v>
      </c>
      <c r="DJ39" s="9" t="s">
        <v>149</v>
      </c>
      <c r="DK39" s="9" t="s">
        <v>149</v>
      </c>
      <c r="DL39" s="9" t="s">
        <v>149</v>
      </c>
      <c r="DM39" s="9" t="s">
        <v>149</v>
      </c>
      <c r="DN39" s="9" t="s">
        <v>149</v>
      </c>
      <c r="DO39" s="11">
        <v>9</v>
      </c>
      <c r="DP39" s="15">
        <v>515.18</v>
      </c>
      <c r="DQ39" s="11">
        <v>2</v>
      </c>
      <c r="DR39" s="15">
        <v>169.78</v>
      </c>
      <c r="DS39" s="14">
        <v>3.5</v>
      </c>
      <c r="DT39" s="14">
        <v>2.0344</v>
      </c>
      <c r="DU39" s="9" t="s">
        <v>149</v>
      </c>
      <c r="DV39" s="9" t="s">
        <v>149</v>
      </c>
      <c r="DW39" s="9" t="s">
        <v>149</v>
      </c>
      <c r="DX39" s="9" t="s">
        <v>149</v>
      </c>
      <c r="DY39" s="9" t="s">
        <v>149</v>
      </c>
      <c r="DZ39" s="9" t="s">
        <v>149</v>
      </c>
      <c r="EA39" s="9" t="s">
        <v>149</v>
      </c>
      <c r="EB39" s="11">
        <v>2</v>
      </c>
      <c r="EC39" s="15">
        <v>279.75</v>
      </c>
      <c r="ED39" s="11">
        <v>16</v>
      </c>
      <c r="EE39" s="15">
        <v>1334.24</v>
      </c>
      <c r="EF39" s="14">
        <v>-0.875</v>
      </c>
      <c r="EG39" s="14">
        <v>-0.7903</v>
      </c>
      <c r="EH39" s="9" t="s">
        <v>149</v>
      </c>
      <c r="EI39" s="9" t="s">
        <v>149</v>
      </c>
      <c r="EJ39" s="9" t="s">
        <v>149</v>
      </c>
      <c r="EK39" s="9" t="s">
        <v>149</v>
      </c>
      <c r="EL39" s="9" t="s">
        <v>149</v>
      </c>
      <c r="EM39" s="9" t="s">
        <v>149</v>
      </c>
      <c r="EN39" s="9" t="s">
        <v>149</v>
      </c>
      <c r="EO39" s="11">
        <v>3</v>
      </c>
      <c r="EP39" s="15">
        <v>209.73</v>
      </c>
      <c r="EQ39" s="11">
        <v>4</v>
      </c>
      <c r="ER39" s="15">
        <v>300.2</v>
      </c>
      <c r="ES39" s="14">
        <v>-0.25</v>
      </c>
      <c r="ET39" s="14">
        <v>-0.3014</v>
      </c>
      <c r="EU39" s="9" t="s">
        <v>149</v>
      </c>
      <c r="EV39" s="9" t="s">
        <v>149</v>
      </c>
      <c r="EW39" s="9" t="s">
        <v>149</v>
      </c>
      <c r="EX39" s="9" t="s">
        <v>149</v>
      </c>
      <c r="EY39" s="9" t="s">
        <v>149</v>
      </c>
      <c r="EZ39" s="9" t="s">
        <v>149</v>
      </c>
      <c r="FA39" s="9" t="s">
        <v>149</v>
      </c>
      <c r="FB39" s="11">
        <v>3</v>
      </c>
      <c r="FC39" s="15">
        <v>163.82</v>
      </c>
      <c r="FD39" s="11">
        <v>2</v>
      </c>
      <c r="FE39" s="15">
        <v>142.88</v>
      </c>
      <c r="FF39" s="14">
        <v>0.5</v>
      </c>
      <c r="FG39" s="14">
        <v>0.1466</v>
      </c>
      <c r="FH39" s="9" t="s">
        <v>149</v>
      </c>
      <c r="FI39" s="9" t="s">
        <v>149</v>
      </c>
      <c r="FJ39" s="9" t="s">
        <v>149</v>
      </c>
      <c r="FK39" s="9" t="s">
        <v>149</v>
      </c>
      <c r="FL39" s="9" t="s">
        <v>149</v>
      </c>
      <c r="FM39" s="9" t="s">
        <v>149</v>
      </c>
      <c r="FN39" s="9" t="s">
        <v>149</v>
      </c>
      <c r="FO39" s="11"/>
      <c r="FP39" s="15"/>
      <c r="FQ39" s="11">
        <v>1</v>
      </c>
      <c r="FR39" s="15">
        <v>81.65</v>
      </c>
      <c r="FS39" s="14">
        <v>-1</v>
      </c>
      <c r="FT39" s="14">
        <v>-1</v>
      </c>
      <c r="FU39" s="9" t="s">
        <v>149</v>
      </c>
      <c r="FV39" s="9" t="s">
        <v>149</v>
      </c>
      <c r="FW39" s="9" t="s">
        <v>149</v>
      </c>
      <c r="FX39" s="9" t="s">
        <v>149</v>
      </c>
      <c r="FY39" s="9" t="s">
        <v>149</v>
      </c>
      <c r="FZ39" s="9" t="s">
        <v>149</v>
      </c>
      <c r="GA39" s="9" t="s">
        <v>149</v>
      </c>
      <c r="GB39" s="11"/>
      <c r="GC39" s="15"/>
      <c r="GD39" s="11">
        <v>1</v>
      </c>
      <c r="GE39" s="15">
        <v>49.61</v>
      </c>
      <c r="GF39" s="14">
        <v>-1</v>
      </c>
      <c r="GG39" s="14">
        <v>-1</v>
      </c>
      <c r="GH39" s="9" t="s">
        <v>149</v>
      </c>
      <c r="GI39" s="9" t="s">
        <v>149</v>
      </c>
      <c r="GJ39" s="9" t="s">
        <v>149</v>
      </c>
      <c r="GK39" s="9" t="s">
        <v>149</v>
      </c>
      <c r="GL39" s="9" t="s">
        <v>149</v>
      </c>
      <c r="GM39" s="9" t="s">
        <v>149</v>
      </c>
      <c r="GN39" s="9" t="s">
        <v>149</v>
      </c>
      <c r="GO39" s="11"/>
      <c r="GP39" s="15"/>
      <c r="GQ39" s="11"/>
      <c r="GR39" s="15"/>
      <c r="GS39" s="14"/>
      <c r="GT39" s="14"/>
      <c r="GU39" s="9" t="s">
        <v>149</v>
      </c>
      <c r="GV39" s="9" t="s">
        <v>149</v>
      </c>
      <c r="GW39" s="9" t="s">
        <v>149</v>
      </c>
      <c r="GX39" s="9" t="s">
        <v>149</v>
      </c>
      <c r="GY39" s="9" t="s">
        <v>149</v>
      </c>
      <c r="GZ39" s="9" t="s">
        <v>149</v>
      </c>
      <c r="HA39" s="9" t="s">
        <v>149</v>
      </c>
      <c r="HB39" s="11"/>
      <c r="HC39" s="15"/>
      <c r="HD39" s="11"/>
      <c r="HE39" s="15"/>
      <c r="HF39" s="14"/>
      <c r="HG39" s="14"/>
      <c r="HH39" s="9" t="s">
        <v>149</v>
      </c>
      <c r="HI39" s="9" t="s">
        <v>149</v>
      </c>
      <c r="HJ39" s="9" t="s">
        <v>149</v>
      </c>
      <c r="HK39" s="9" t="s">
        <v>149</v>
      </c>
      <c r="HL39" s="9" t="s">
        <v>149</v>
      </c>
      <c r="HM39" s="9" t="s">
        <v>149</v>
      </c>
      <c r="HN39" s="9" t="s">
        <v>149</v>
      </c>
      <c r="HO39" s="11"/>
      <c r="HP39" s="15"/>
      <c r="HQ39" s="11"/>
      <c r="HR39" s="15"/>
      <c r="HS39" s="14"/>
      <c r="HT39" s="14"/>
      <c r="HU39" s="9" t="s">
        <v>149</v>
      </c>
      <c r="HV39" s="9" t="s">
        <v>149</v>
      </c>
      <c r="HW39" s="9" t="s">
        <v>149</v>
      </c>
      <c r="HX39" s="9" t="s">
        <v>149</v>
      </c>
      <c r="HY39" s="9" t="s">
        <v>149</v>
      </c>
      <c r="HZ39" s="9" t="s">
        <v>149</v>
      </c>
      <c r="IA39" s="9" t="s">
        <v>149</v>
      </c>
      <c r="IB39" s="11"/>
      <c r="IC39" s="15"/>
      <c r="ID39" s="11"/>
      <c r="IE39" s="15"/>
      <c r="IF39" s="14"/>
      <c r="IG39" s="14"/>
      <c r="IH39" s="9" t="s">
        <v>149</v>
      </c>
      <c r="II39" s="9" t="s">
        <v>149</v>
      </c>
      <c r="IJ39" s="9" t="s">
        <v>149</v>
      </c>
      <c r="IK39" s="9" t="s">
        <v>149</v>
      </c>
      <c r="IL39" s="9" t="s">
        <v>149</v>
      </c>
      <c r="IM39" s="9" t="s">
        <v>149</v>
      </c>
      <c r="IN39" s="9" t="s">
        <v>149</v>
      </c>
      <c r="IO39" s="11"/>
      <c r="IP39" s="15"/>
      <c r="IQ39" s="11"/>
      <c r="IR39" s="15"/>
      <c r="IS39" s="14"/>
      <c r="IT39" s="14"/>
      <c r="IU39" s="9" t="s">
        <v>149</v>
      </c>
      <c r="IV39" s="9" t="s">
        <v>149</v>
      </c>
      <c r="IW39" s="9" t="s">
        <v>149</v>
      </c>
      <c r="IX39" s="9" t="s">
        <v>149</v>
      </c>
      <c r="IY39" s="9" t="s">
        <v>149</v>
      </c>
      <c r="IZ39" s="9" t="s">
        <v>149</v>
      </c>
      <c r="JA39" s="9" t="s">
        <v>149</v>
      </c>
      <c r="JB39" s="11"/>
      <c r="JC39" s="15"/>
      <c r="JD39" s="11"/>
      <c r="JE39" s="15"/>
      <c r="JF39" s="14"/>
      <c r="JG39" s="14"/>
      <c r="JH39" s="9" t="s">
        <v>149</v>
      </c>
      <c r="JI39" s="9" t="s">
        <v>149</v>
      </c>
      <c r="JJ39" s="9" t="s">
        <v>149</v>
      </c>
      <c r="JK39" s="9" t="s">
        <v>149</v>
      </c>
      <c r="JL39" s="9" t="s">
        <v>149</v>
      </c>
      <c r="JM39" s="9" t="s">
        <v>149</v>
      </c>
      <c r="JN39" s="9" t="s">
        <v>149</v>
      </c>
      <c r="JO39" s="11"/>
      <c r="JP39" s="15"/>
      <c r="JQ39" s="11"/>
      <c r="JR39" s="15"/>
      <c r="JS39" s="14"/>
      <c r="JT39" s="14"/>
      <c r="JU39" s="9" t="s">
        <v>149</v>
      </c>
      <c r="JV39" s="9" t="s">
        <v>149</v>
      </c>
      <c r="JW39" s="9" t="s">
        <v>149</v>
      </c>
      <c r="JX39" s="9" t="s">
        <v>149</v>
      </c>
      <c r="JY39" s="9" t="s">
        <v>149</v>
      </c>
      <c r="JZ39" s="9" t="s">
        <v>149</v>
      </c>
      <c r="KA39" s="9" t="s">
        <v>149</v>
      </c>
      <c r="KB39" s="11"/>
      <c r="KC39" s="15"/>
      <c r="KD39" s="11"/>
      <c r="KE39" s="15"/>
      <c r="KF39" s="14"/>
      <c r="KG39" s="14"/>
      <c r="KH39" s="9" t="s">
        <v>149</v>
      </c>
      <c r="KI39" s="9" t="s">
        <v>149</v>
      </c>
      <c r="KJ39" s="9" t="s">
        <v>149</v>
      </c>
      <c r="KK39" s="9" t="s">
        <v>149</v>
      </c>
      <c r="KL39" s="9" t="s">
        <v>149</v>
      </c>
      <c r="KM39" s="9" t="s">
        <v>149</v>
      </c>
      <c r="KN39" s="9" t="s">
        <v>149</v>
      </c>
      <c r="KO39" s="11"/>
      <c r="KP39" s="15"/>
      <c r="KQ39" s="11"/>
      <c r="KR39" s="15"/>
      <c r="KS39" s="14"/>
      <c r="KT39" s="14"/>
      <c r="KU39" s="9" t="s">
        <v>149</v>
      </c>
      <c r="KV39" s="9" t="s">
        <v>149</v>
      </c>
      <c r="KW39" s="9" t="s">
        <v>149</v>
      </c>
      <c r="KX39" s="9" t="s">
        <v>149</v>
      </c>
      <c r="KY39" s="9" t="s">
        <v>149</v>
      </c>
      <c r="KZ39" s="9" t="s">
        <v>149</v>
      </c>
      <c r="LA39" s="9" t="s">
        <v>149</v>
      </c>
      <c r="LB39" s="11"/>
      <c r="LC39" s="15"/>
      <c r="LD39" s="11"/>
      <c r="LE39" s="15"/>
      <c r="LF39" s="14"/>
      <c r="LG39" s="14"/>
      <c r="LH39" s="9" t="s">
        <v>149</v>
      </c>
      <c r="LI39" s="9" t="s">
        <v>149</v>
      </c>
      <c r="LJ39" s="9" t="s">
        <v>149</v>
      </c>
      <c r="LK39" s="9" t="s">
        <v>149</v>
      </c>
      <c r="LL39" s="9" t="s">
        <v>149</v>
      </c>
      <c r="LM39" s="9" t="s">
        <v>149</v>
      </c>
      <c r="LN39" s="9" t="s">
        <v>149</v>
      </c>
      <c r="LO39" s="11"/>
      <c r="LP39" s="15"/>
      <c r="LQ39" s="11"/>
      <c r="LR39" s="15"/>
      <c r="LS39" s="14"/>
      <c r="LT39" s="14"/>
      <c r="LU39" s="9" t="s">
        <v>149</v>
      </c>
      <c r="LV39" s="9" t="s">
        <v>149</v>
      </c>
      <c r="LW39" s="9" t="s">
        <v>149</v>
      </c>
      <c r="LX39" s="9" t="s">
        <v>149</v>
      </c>
      <c r="LY39" s="9" t="s">
        <v>149</v>
      </c>
      <c r="LZ39" s="9" t="s">
        <v>149</v>
      </c>
      <c r="MA39" s="9" t="s">
        <v>149</v>
      </c>
      <c r="MB39" s="11"/>
      <c r="MC39" s="15"/>
      <c r="MD39" s="11"/>
      <c r="ME39" s="15"/>
      <c r="MF39" s="14"/>
      <c r="MG39" s="14"/>
      <c r="MH39" s="9" t="s">
        <v>149</v>
      </c>
      <c r="MI39" s="9" t="s">
        <v>149</v>
      </c>
      <c r="MJ39" s="9" t="s">
        <v>149</v>
      </c>
      <c r="MK39" s="9" t="s">
        <v>149</v>
      </c>
      <c r="ML39" s="9" t="s">
        <v>149</v>
      </c>
      <c r="MM39" s="9" t="s">
        <v>149</v>
      </c>
      <c r="MN39" s="9" t="s">
        <v>149</v>
      </c>
      <c r="MO39" s="11"/>
      <c r="MP39" s="15"/>
      <c r="MQ39" s="11"/>
      <c r="MR39" s="15"/>
      <c r="MS39" s="14"/>
      <c r="MT39" s="14"/>
      <c r="MU39" s="9" t="s">
        <v>149</v>
      </c>
      <c r="MV39" s="9" t="s">
        <v>149</v>
      </c>
      <c r="MW39" s="9" t="s">
        <v>149</v>
      </c>
      <c r="MX39" s="9" t="s">
        <v>149</v>
      </c>
      <c r="MY39" s="9" t="s">
        <v>149</v>
      </c>
      <c r="MZ39" s="9" t="s">
        <v>149</v>
      </c>
      <c r="NA39" s="9" t="s">
        <v>149</v>
      </c>
      <c r="NB39" s="11"/>
      <c r="NC39" s="15"/>
      <c r="ND39" s="11"/>
      <c r="NE39" s="15"/>
      <c r="NF39" s="14"/>
      <c r="NG39" s="14"/>
      <c r="NH39" s="9" t="s">
        <v>149</v>
      </c>
      <c r="NI39" s="9" t="s">
        <v>149</v>
      </c>
      <c r="NJ39" s="9" t="s">
        <v>149</v>
      </c>
      <c r="NK39" s="9" t="s">
        <v>149</v>
      </c>
      <c r="NL39" s="9" t="s">
        <v>149</v>
      </c>
      <c r="NM39" s="9" t="s">
        <v>149</v>
      </c>
      <c r="NN39" s="9" t="s">
        <v>149</v>
      </c>
      <c r="NO39" s="11"/>
      <c r="NP39" s="15"/>
      <c r="NQ39" s="11"/>
      <c r="NR39" s="15"/>
      <c r="NS39" s="14"/>
      <c r="NT39" s="14"/>
      <c r="NU39" s="9" t="s">
        <v>149</v>
      </c>
      <c r="NV39" s="9" t="s">
        <v>149</v>
      </c>
      <c r="NW39" s="9" t="s">
        <v>149</v>
      </c>
      <c r="NX39" s="9" t="s">
        <v>149</v>
      </c>
      <c r="NY39" s="9" t="s">
        <v>149</v>
      </c>
      <c r="NZ39" s="9" t="s">
        <v>149</v>
      </c>
      <c r="OA39" s="9" t="s">
        <v>149</v>
      </c>
      <c r="OB39" s="11"/>
      <c r="OC39" s="15"/>
      <c r="OD39" s="11"/>
      <c r="OE39" s="15"/>
      <c r="OF39" s="14"/>
      <c r="OG39" s="14"/>
      <c r="OH39" s="9" t="s">
        <v>149</v>
      </c>
      <c r="OI39" s="9" t="s">
        <v>149</v>
      </c>
      <c r="OJ39" s="9" t="s">
        <v>149</v>
      </c>
      <c r="OK39" s="9" t="s">
        <v>149</v>
      </c>
      <c r="OL39" s="9" t="s">
        <v>149</v>
      </c>
      <c r="OM39" s="9" t="s">
        <v>149</v>
      </c>
      <c r="ON39" s="9" t="s">
        <v>149</v>
      </c>
      <c r="OO39" s="11">
        <v>1914</v>
      </c>
      <c r="OP39" s="11">
        <v>16</v>
      </c>
      <c r="OQ39" s="11"/>
      <c r="OR39" s="11">
        <v>1356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241</v>
      </c>
      <c r="PK39" s="11">
        <v>523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K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620</v>
      </c>
      <c r="J4" s="1" t="s">
        <v>621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622</v>
      </c>
      <c r="P4" s="1" t="s">
        <v>623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29</v>
      </c>
      <c r="F6" s="8">
        <v>2310.91</v>
      </c>
      <c r="G6" s="4">
        <v>27</v>
      </c>
      <c r="H6" s="8">
        <v>2122.79</v>
      </c>
      <c r="I6" s="7">
        <v>0.0741</v>
      </c>
      <c r="J6" s="7">
        <v>0.0886</v>
      </c>
      <c r="K6" s="4">
        <v>23</v>
      </c>
      <c r="L6" s="8">
        <v>1983.29</v>
      </c>
      <c r="M6" s="4">
        <v>21</v>
      </c>
      <c r="N6" s="8">
        <v>1816.33</v>
      </c>
      <c r="O6" s="7">
        <v>0.0952</v>
      </c>
      <c r="P6" s="7">
        <v>0.0919</v>
      </c>
    </row>
    <row r="7">
      <c r="A7" s="2" t="s">
        <v>138</v>
      </c>
      <c r="B7" s="2" t="s">
        <v>139</v>
      </c>
      <c r="C7" s="2" t="s">
        <v>140</v>
      </c>
      <c r="D7" s="2" t="s">
        <v>317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6</v>
      </c>
      <c r="L7" s="8">
        <v>327.62</v>
      </c>
      <c r="M7" s="4">
        <v>6</v>
      </c>
      <c r="N7" s="8">
        <v>306.46</v>
      </c>
      <c r="O7" s="7"/>
      <c r="P7" s="7">
        <v>0.069</v>
      </c>
    </row>
    <row r="8">
      <c r="A8" s="2" t="s">
        <v>138</v>
      </c>
      <c r="B8" s="2" t="s">
        <v>139</v>
      </c>
      <c r="C8" s="2" t="s">
        <v>377</v>
      </c>
      <c r="D8" s="2" t="s">
        <v>378</v>
      </c>
      <c r="E8" s="4">
        <v>19</v>
      </c>
      <c r="F8" s="8">
        <v>1965.88</v>
      </c>
      <c r="G8" s="4">
        <v>31</v>
      </c>
      <c r="H8" s="8">
        <v>2921.39</v>
      </c>
      <c r="I8" s="7">
        <v>-0.3871</v>
      </c>
      <c r="J8" s="7">
        <v>-0.3271</v>
      </c>
      <c r="K8" s="4">
        <v>15</v>
      </c>
      <c r="L8" s="8">
        <v>1588.5</v>
      </c>
      <c r="M8" s="4">
        <v>17</v>
      </c>
      <c r="N8" s="8">
        <v>1663.63</v>
      </c>
      <c r="O8" s="7">
        <v>-0.1176</v>
      </c>
      <c r="P8" s="7">
        <v>-0.0452</v>
      </c>
    </row>
    <row r="9">
      <c r="A9" s="2" t="s">
        <v>138</v>
      </c>
      <c r="B9" s="2" t="s">
        <v>139</v>
      </c>
      <c r="C9" s="2" t="s">
        <v>377</v>
      </c>
      <c r="D9" s="2" t="s">
        <v>481</v>
      </c>
      <c r="E9" s="4" t="s">
        <v>149</v>
      </c>
      <c r="F9" s="8" t="s">
        <v>149</v>
      </c>
      <c r="G9" s="4" t="s">
        <v>149</v>
      </c>
      <c r="H9" s="8" t="s">
        <v>149</v>
      </c>
      <c r="I9" s="7" t="s">
        <v>149</v>
      </c>
      <c r="J9" s="7" t="s">
        <v>149</v>
      </c>
      <c r="K9" s="4">
        <v>4</v>
      </c>
      <c r="L9" s="8">
        <v>377.38</v>
      </c>
      <c r="M9" s="4">
        <v>14</v>
      </c>
      <c r="N9" s="8">
        <v>1257.76</v>
      </c>
      <c r="O9" s="7">
        <v>-0.7143</v>
      </c>
      <c r="P9" s="7">
        <v>-0.7</v>
      </c>
    </row>
    <row r="10">
      <c r="A10" s="2" t="s">
        <v>138</v>
      </c>
      <c r="B10" s="2" t="s">
        <v>139</v>
      </c>
      <c r="C10" s="2" t="s">
        <v>377</v>
      </c>
      <c r="D10" s="2" t="s">
        <v>530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/>
      <c r="L10" s="8"/>
      <c r="M10" s="4"/>
      <c r="N10" s="8"/>
      <c r="O10" s="7"/>
      <c r="P10" s="7"/>
    </row>
    <row r="11">
      <c r="A11" s="2" t="s">
        <v>138</v>
      </c>
      <c r="B11" s="2" t="s">
        <v>139</v>
      </c>
      <c r="C11" s="2" t="s">
        <v>536</v>
      </c>
      <c r="D11" s="2" t="s">
        <v>537</v>
      </c>
      <c r="E11" s="4">
        <v>11</v>
      </c>
      <c r="F11" s="8">
        <v>220</v>
      </c>
      <c r="G11" s="4">
        <v>3</v>
      </c>
      <c r="H11" s="8">
        <v>57.99</v>
      </c>
      <c r="I11" s="7">
        <v>2.6667</v>
      </c>
      <c r="J11" s="7">
        <v>2.7938</v>
      </c>
      <c r="K11" s="4">
        <v>11</v>
      </c>
      <c r="L11" s="8">
        <v>220</v>
      </c>
      <c r="M11" s="4">
        <v>3</v>
      </c>
      <c r="N11" s="8">
        <v>57.99</v>
      </c>
      <c r="O11" s="7">
        <v>2.6667</v>
      </c>
      <c r="P11" s="7">
        <v>2.7938</v>
      </c>
    </row>
    <row r="12">
      <c r="A12" s="2" t="s">
        <v>138</v>
      </c>
      <c r="B12" s="2" t="s">
        <v>139</v>
      </c>
      <c r="C12" s="2" t="s">
        <v>572</v>
      </c>
      <c r="D12" s="2" t="s">
        <v>573</v>
      </c>
      <c r="E12" s="4">
        <v>12</v>
      </c>
      <c r="F12" s="8">
        <v>203.97</v>
      </c>
      <c r="G12" s="4">
        <v>12</v>
      </c>
      <c r="H12" s="8">
        <v>243.51</v>
      </c>
      <c r="I12" s="7"/>
      <c r="J12" s="7">
        <v>-0.1624</v>
      </c>
      <c r="K12" s="4">
        <v>12</v>
      </c>
      <c r="L12" s="8">
        <v>203.97</v>
      </c>
      <c r="M12" s="4">
        <v>12</v>
      </c>
      <c r="N12" s="8">
        <v>243.51</v>
      </c>
      <c r="O12" s="7"/>
      <c r="P12" s="7">
        <v>-0.1624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620</v>
      </c>
      <c r="I4" s="1" t="s">
        <v>621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622</v>
      </c>
      <c r="O4" s="1" t="s">
        <v>623</v>
      </c>
    </row>
    <row r="5">
      <c r="A5" s="1" t="s">
        <v>80</v>
      </c>
      <c r="B5" s="1" t="s">
        <v>82</v>
      </c>
      <c r="C5" s="1" t="s">
        <v>83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138</v>
      </c>
      <c r="B6" s="2" t="s">
        <v>140</v>
      </c>
      <c r="C6" s="2" t="s">
        <v>141</v>
      </c>
      <c r="D6" s="4">
        <v>29</v>
      </c>
      <c r="E6" s="8">
        <v>2310.91</v>
      </c>
      <c r="F6" s="4">
        <v>27</v>
      </c>
      <c r="G6" s="8">
        <v>2122.79</v>
      </c>
      <c r="H6" s="7">
        <v>0.0741</v>
      </c>
      <c r="I6" s="7">
        <v>0.0886</v>
      </c>
      <c r="J6" s="4">
        <v>23</v>
      </c>
      <c r="K6" s="8">
        <v>1983.29</v>
      </c>
      <c r="L6" s="4">
        <v>21</v>
      </c>
      <c r="M6" s="8">
        <v>1816.33</v>
      </c>
      <c r="N6" s="7">
        <v>0.0952</v>
      </c>
      <c r="O6" s="7">
        <v>0.0919</v>
      </c>
    </row>
    <row r="7">
      <c r="A7" s="2" t="s">
        <v>138</v>
      </c>
      <c r="B7" s="2" t="s">
        <v>140</v>
      </c>
      <c r="C7" s="2" t="s">
        <v>317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6</v>
      </c>
      <c r="K7" s="8">
        <v>327.62</v>
      </c>
      <c r="L7" s="4">
        <v>6</v>
      </c>
      <c r="M7" s="8">
        <v>306.46</v>
      </c>
      <c r="N7" s="7"/>
      <c r="O7" s="7">
        <v>0.069</v>
      </c>
    </row>
    <row r="8">
      <c r="A8" s="2" t="s">
        <v>138</v>
      </c>
      <c r="B8" s="2" t="s">
        <v>377</v>
      </c>
      <c r="C8" s="2" t="s">
        <v>378</v>
      </c>
      <c r="D8" s="4">
        <v>19</v>
      </c>
      <c r="E8" s="8">
        <v>1965.88</v>
      </c>
      <c r="F8" s="4">
        <v>31</v>
      </c>
      <c r="G8" s="8">
        <v>2921.39</v>
      </c>
      <c r="H8" s="7">
        <v>-0.3871</v>
      </c>
      <c r="I8" s="7">
        <v>-0.3271</v>
      </c>
      <c r="J8" s="4">
        <v>15</v>
      </c>
      <c r="K8" s="8">
        <v>1588.5</v>
      </c>
      <c r="L8" s="4">
        <v>17</v>
      </c>
      <c r="M8" s="8">
        <v>1663.63</v>
      </c>
      <c r="N8" s="7">
        <v>-0.1176</v>
      </c>
      <c r="O8" s="7">
        <v>-0.0452</v>
      </c>
    </row>
    <row r="9">
      <c r="A9" s="2" t="s">
        <v>138</v>
      </c>
      <c r="B9" s="2" t="s">
        <v>377</v>
      </c>
      <c r="C9" s="2" t="s">
        <v>481</v>
      </c>
      <c r="D9" s="4" t="s">
        <v>149</v>
      </c>
      <c r="E9" s="8" t="s">
        <v>149</v>
      </c>
      <c r="F9" s="4" t="s">
        <v>149</v>
      </c>
      <c r="G9" s="8" t="s">
        <v>149</v>
      </c>
      <c r="H9" s="7" t="s">
        <v>149</v>
      </c>
      <c r="I9" s="7" t="s">
        <v>149</v>
      </c>
      <c r="J9" s="4">
        <v>4</v>
      </c>
      <c r="K9" s="8">
        <v>377.38</v>
      </c>
      <c r="L9" s="4">
        <v>14</v>
      </c>
      <c r="M9" s="8">
        <v>1257.76</v>
      </c>
      <c r="N9" s="7">
        <v>-0.7143</v>
      </c>
      <c r="O9" s="7">
        <v>-0.7</v>
      </c>
    </row>
    <row r="10">
      <c r="A10" s="2" t="s">
        <v>138</v>
      </c>
      <c r="B10" s="2" t="s">
        <v>377</v>
      </c>
      <c r="C10" s="2" t="s">
        <v>530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/>
      <c r="K10" s="8"/>
      <c r="L10" s="4"/>
      <c r="M10" s="8"/>
      <c r="N10" s="7"/>
      <c r="O10" s="7"/>
    </row>
    <row r="11">
      <c r="A11" s="2" t="s">
        <v>138</v>
      </c>
      <c r="B11" s="2" t="s">
        <v>536</v>
      </c>
      <c r="C11" s="2" t="s">
        <v>537</v>
      </c>
      <c r="D11" s="4">
        <v>11</v>
      </c>
      <c r="E11" s="8">
        <v>220</v>
      </c>
      <c r="F11" s="4">
        <v>3</v>
      </c>
      <c r="G11" s="8">
        <v>57.99</v>
      </c>
      <c r="H11" s="7">
        <v>2.6667</v>
      </c>
      <c r="I11" s="7">
        <v>2.7938</v>
      </c>
      <c r="J11" s="4">
        <v>11</v>
      </c>
      <c r="K11" s="8">
        <v>220</v>
      </c>
      <c r="L11" s="4">
        <v>3</v>
      </c>
      <c r="M11" s="8">
        <v>57.99</v>
      </c>
      <c r="N11" s="7">
        <v>2.6667</v>
      </c>
      <c r="O11" s="7">
        <v>2.7938</v>
      </c>
    </row>
    <row r="12">
      <c r="A12" s="2" t="s">
        <v>138</v>
      </c>
      <c r="B12" s="2" t="s">
        <v>572</v>
      </c>
      <c r="C12" s="2" t="s">
        <v>573</v>
      </c>
      <c r="D12" s="4">
        <v>12</v>
      </c>
      <c r="E12" s="8">
        <v>203.97</v>
      </c>
      <c r="F12" s="4">
        <v>12</v>
      </c>
      <c r="G12" s="8">
        <v>243.51</v>
      </c>
      <c r="H12" s="7"/>
      <c r="I12" s="7">
        <v>-0.1624</v>
      </c>
      <c r="J12" s="4">
        <v>12</v>
      </c>
      <c r="K12" s="8">
        <v>203.97</v>
      </c>
      <c r="L12" s="4">
        <v>12</v>
      </c>
      <c r="M12" s="8">
        <v>243.51</v>
      </c>
      <c r="N12" s="7"/>
      <c r="O12" s="7">
        <v>-0.1624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