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<sst xmlns="http://schemas.openxmlformats.org/spreadsheetml/2006/main" count="52" uniqueCount="52">
  <si>
    <t>Date Type:</t>
  </si>
  <si>
    <t>Shipped Date</t>
  </si>
  <si>
    <t>Start Date:</t>
  </si>
  <si>
    <t>07/01/2025</t>
  </si>
  <si>
    <t>End Date:</t>
  </si>
  <si>
    <t>05/10/2026</t>
  </si>
  <si>
    <t>Report Run Date:</t>
  </si>
  <si>
    <t>05/11/2026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</si>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</sst>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504830</v>
      </c>
      <c r="C5" s="11">
        <f>=ROUNDDOWN(21.1436493244319,0)</f>
      </c>
      <c r="D5" s="11">
        <v>322712</v>
      </c>
      <c r="E5" s="12">
        <v>0.8938</v>
      </c>
      <c r="F5" s="11"/>
      <c r="G5" s="11">
        <f>=ROUNDDOWN({0},0)</f>
      </c>
      <c r="H5" s="11">
        <v>440</v>
      </c>
      <c r="I5" s="12">
        <v>0.5791</v>
      </c>
      <c r="J5" s="11">
        <v>9610</v>
      </c>
      <c r="K5" s="13">
        <v>642120.87</v>
      </c>
      <c r="L5" s="11">
        <v>2184</v>
      </c>
      <c r="M5" s="14">
        <v>294.01</v>
      </c>
      <c r="N5" s="11"/>
      <c r="O5" s="13"/>
      <c r="P5" s="11"/>
      <c r="Q5" s="14"/>
      <c r="R5" s="12"/>
      <c r="S5" s="12"/>
      <c r="T5" s="12"/>
      <c r="U5" s="12"/>
      <c r="V5" s="11">
        <v>7602</v>
      </c>
      <c r="W5" s="13">
        <v>494078.87</v>
      </c>
      <c r="X5" s="11">
        <v>724</v>
      </c>
      <c r="Y5" s="11"/>
      <c r="Z5" s="13"/>
      <c r="AA5" s="11"/>
      <c r="AB5" s="12"/>
      <c r="AC5" s="12"/>
      <c r="AD5" s="11">
        <v>525</v>
      </c>
      <c r="AE5" s="13">
        <v>36716.52</v>
      </c>
      <c r="AF5" s="11">
        <v>175</v>
      </c>
      <c r="AG5" s="11"/>
      <c r="AH5" s="13"/>
      <c r="AI5" s="11"/>
      <c r="AJ5" s="12"/>
      <c r="AK5" s="12"/>
      <c r="AL5" s="11">
        <v>1358</v>
      </c>
      <c r="AM5" s="13">
        <v>99044.38</v>
      </c>
      <c r="AN5" s="11">
        <v>537</v>
      </c>
      <c r="AO5" s="11"/>
      <c r="AP5" s="13"/>
      <c r="AQ5" s="11"/>
      <c r="AR5" s="12"/>
      <c r="AS5" s="12"/>
      <c r="AT5" s="11">
        <v>125</v>
      </c>
      <c r="AU5" s="13">
        <v>12281.1</v>
      </c>
      <c r="AV5" s="11">
        <v>170</v>
      </c>
      <c r="AW5" s="11"/>
      <c r="AX5" s="13"/>
      <c r="AY5" s="11"/>
      <c r="AZ5" s="12"/>
      <c r="BA5" s="12"/>
    </row>
    <row r="6">
      <c r="A6" s="10" t="s">
        <v>36</v>
      </c>
      <c r="B6" s="11">
        <v>168</v>
      </c>
      <c r="C6" s="11">
        <f>=ROUNDDOWN({0},0)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13079</v>
      </c>
      <c r="C7" s="11">
        <f>=ROUNDDOWN(12.088917644884,0)</f>
      </c>
      <c r="D7" s="11">
        <v>31904</v>
      </c>
      <c r="E7" s="12">
        <v>0.8623</v>
      </c>
      <c r="F7" s="11"/>
      <c r="G7" s="11">
        <f>=ROUNDDOWN({0},0)</f>
      </c>
      <c r="H7" s="11"/>
      <c r="I7" s="12"/>
      <c r="J7" s="11">
        <v>2031</v>
      </c>
      <c r="K7" s="13">
        <v>111637.03</v>
      </c>
      <c r="L7" s="11">
        <v>67</v>
      </c>
      <c r="M7" s="14">
        <v>1666.22</v>
      </c>
      <c r="N7" s="11"/>
      <c r="O7" s="13"/>
      <c r="P7" s="11"/>
      <c r="Q7" s="14"/>
      <c r="R7" s="12"/>
      <c r="S7" s="12"/>
      <c r="T7" s="12"/>
      <c r="U7" s="12"/>
      <c r="V7" s="11">
        <v>659</v>
      </c>
      <c r="W7" s="13">
        <v>37330.27</v>
      </c>
      <c r="X7" s="11">
        <v>40</v>
      </c>
      <c r="Y7" s="11"/>
      <c r="Z7" s="13"/>
      <c r="AA7" s="11"/>
      <c r="AB7" s="12"/>
      <c r="AC7" s="12"/>
      <c r="AD7" s="11">
        <v>299</v>
      </c>
      <c r="AE7" s="13">
        <v>14049.08</v>
      </c>
      <c r="AF7" s="11">
        <v>20</v>
      </c>
      <c r="AG7" s="11"/>
      <c r="AH7" s="13"/>
      <c r="AI7" s="11"/>
      <c r="AJ7" s="12"/>
      <c r="AK7" s="12"/>
      <c r="AL7" s="11">
        <v>542</v>
      </c>
      <c r="AM7" s="13">
        <v>23072.41</v>
      </c>
      <c r="AN7" s="11">
        <v>53</v>
      </c>
      <c r="AO7" s="11"/>
      <c r="AP7" s="13"/>
      <c r="AQ7" s="11"/>
      <c r="AR7" s="12"/>
      <c r="AS7" s="12"/>
      <c r="AT7" s="11">
        <v>531</v>
      </c>
      <c r="AU7" s="13">
        <v>37185.27</v>
      </c>
      <c r="AV7" s="11">
        <v>55</v>
      </c>
      <c r="AW7" s="11"/>
      <c r="AX7" s="13"/>
      <c r="AY7" s="11"/>
      <c r="AZ7" s="12"/>
      <c r="BA7" s="12"/>
    </row>
    <row r="8">
      <c r="A8" s="10" t="s">
        <v>38</v>
      </c>
      <c r="B8" s="11">
        <v>100771</v>
      </c>
      <c r="C8" s="11">
        <f>=ROUNDDOWN(15.4578085932107,0)</f>
      </c>
      <c r="D8" s="11">
        <v>81489</v>
      </c>
      <c r="E8" s="12">
        <v>0.9796</v>
      </c>
      <c r="F8" s="11"/>
      <c r="G8" s="11">
        <f>=ROUNDDOWN({0},0)</f>
      </c>
      <c r="H8" s="11"/>
      <c r="I8" s="12"/>
      <c r="J8" s="11">
        <v>702</v>
      </c>
      <c r="K8" s="13">
        <v>36775.24</v>
      </c>
      <c r="L8" s="11">
        <v>253</v>
      </c>
      <c r="M8" s="14">
        <v>145.36</v>
      </c>
      <c r="N8" s="11"/>
      <c r="O8" s="13"/>
      <c r="P8" s="11"/>
      <c r="Q8" s="14"/>
      <c r="R8" s="12"/>
      <c r="S8" s="12"/>
      <c r="T8" s="12"/>
      <c r="U8" s="12"/>
      <c r="V8" s="11"/>
      <c r="W8" s="13"/>
      <c r="X8" s="11"/>
      <c r="Y8" s="11"/>
      <c r="Z8" s="13"/>
      <c r="AA8" s="11"/>
      <c r="AB8" s="12"/>
      <c r="AC8" s="12"/>
      <c r="AD8" s="11">
        <v>702</v>
      </c>
      <c r="AE8" s="13">
        <v>36775.24</v>
      </c>
      <c r="AF8" s="11">
        <v>63</v>
      </c>
      <c r="AG8" s="11"/>
      <c r="AH8" s="13"/>
      <c r="AI8" s="11"/>
      <c r="AJ8" s="12"/>
      <c r="AK8" s="12"/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</row>
    <row r="9">
      <c r="A9" s="10" t="s">
        <v>39</v>
      </c>
      <c r="B9" s="11">
        <v>227064</v>
      </c>
      <c r="C9" s="11">
        <f>=ROUNDDOWN(20.3910017511562,0)</f>
      </c>
      <c r="D9" s="11">
        <v>222062</v>
      </c>
      <c r="E9" s="12">
        <v>0.9503</v>
      </c>
      <c r="F9" s="11"/>
      <c r="G9" s="11">
        <f>=ROUNDDOWN({0},0)</f>
      </c>
      <c r="H9" s="11"/>
      <c r="I9" s="12"/>
      <c r="J9" s="11">
        <v>1145</v>
      </c>
      <c r="K9" s="13">
        <v>25023.58</v>
      </c>
      <c r="L9" s="11">
        <v>391</v>
      </c>
      <c r="M9" s="14">
        <v>64</v>
      </c>
      <c r="N9" s="11"/>
      <c r="O9" s="13"/>
      <c r="P9" s="11"/>
      <c r="Q9" s="14"/>
      <c r="R9" s="12"/>
      <c r="S9" s="12"/>
      <c r="T9" s="12"/>
      <c r="U9" s="12"/>
      <c r="V9" s="11"/>
      <c r="W9" s="13"/>
      <c r="X9" s="11">
        <v>2</v>
      </c>
      <c r="Y9" s="11"/>
      <c r="Z9" s="13"/>
      <c r="AA9" s="11"/>
      <c r="AB9" s="12"/>
      <c r="AC9" s="12"/>
      <c r="AD9" s="11">
        <v>1145</v>
      </c>
      <c r="AE9" s="13">
        <v>25023.58</v>
      </c>
      <c r="AF9" s="11">
        <v>76</v>
      </c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</row>
    <row r="10">
      <c r="A10" s="10" t="s">
        <v>40</v>
      </c>
      <c r="B10" s="11">
        <v>360336</v>
      </c>
      <c r="C10" s="11">
        <f>=ROUNDDOWN(24.6925559689986,0)</f>
      </c>
      <c r="D10" s="11">
        <v>280871</v>
      </c>
      <c r="E10" s="12">
        <v>0.9056</v>
      </c>
      <c r="F10" s="11"/>
      <c r="G10" s="11">
        <f>=ROUNDDOWN({0},0)</f>
      </c>
      <c r="H10" s="11"/>
      <c r="I10" s="12"/>
      <c r="J10" s="11">
        <v>6952</v>
      </c>
      <c r="K10" s="13">
        <v>307658.38</v>
      </c>
      <c r="L10" s="11">
        <v>1037</v>
      </c>
      <c r="M10" s="14">
        <v>296.68</v>
      </c>
      <c r="N10" s="11"/>
      <c r="O10" s="13"/>
      <c r="P10" s="11"/>
      <c r="Q10" s="14"/>
      <c r="R10" s="12"/>
      <c r="S10" s="12"/>
      <c r="T10" s="12"/>
      <c r="U10" s="12"/>
      <c r="V10" s="11">
        <v>4299</v>
      </c>
      <c r="W10" s="13">
        <v>175646.76</v>
      </c>
      <c r="X10" s="11">
        <v>388</v>
      </c>
      <c r="Y10" s="11"/>
      <c r="Z10" s="13"/>
      <c r="AA10" s="11"/>
      <c r="AB10" s="12"/>
      <c r="AC10" s="12"/>
      <c r="AD10" s="11">
        <v>2581</v>
      </c>
      <c r="AE10" s="13">
        <v>129705.55</v>
      </c>
      <c r="AF10" s="11">
        <v>102</v>
      </c>
      <c r="AG10" s="11"/>
      <c r="AH10" s="13"/>
      <c r="AI10" s="11"/>
      <c r="AJ10" s="12"/>
      <c r="AK10" s="12"/>
      <c r="AL10" s="11">
        <v>72</v>
      </c>
      <c r="AM10" s="13">
        <v>2306.07</v>
      </c>
      <c r="AN10" s="11">
        <v>20</v>
      </c>
      <c r="AO10" s="11"/>
      <c r="AP10" s="13"/>
      <c r="AQ10" s="11"/>
      <c r="AR10" s="12"/>
      <c r="AS10" s="12"/>
      <c r="AT10" s="11"/>
      <c r="AU10" s="13"/>
      <c r="AV10" s="11"/>
      <c r="AW10" s="11"/>
      <c r="AX10" s="13"/>
      <c r="AY10" s="11"/>
      <c r="AZ10" s="12"/>
      <c r="BA10" s="12"/>
    </row>
    <row r="11">
      <c r="A11" s="10" t="s">
        <v>41</v>
      </c>
      <c r="B11" s="11">
        <v>2305</v>
      </c>
      <c r="C11" s="11">
        <f>=ROUNDDOWN(70.7055214723926,0)</f>
      </c>
      <c r="D11" s="11">
        <v>414</v>
      </c>
      <c r="E11" s="12">
        <v>0.7221</v>
      </c>
      <c r="F11" s="11"/>
      <c r="G11" s="11">
        <f>=ROUNDDOWN({0},0)</f>
      </c>
      <c r="H11" s="11"/>
      <c r="I11" s="12"/>
      <c r="J11" s="11"/>
      <c r="K11" s="13"/>
      <c r="L11" s="11">
        <v>59</v>
      </c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17</v>
      </c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</row>
    <row r="12">
      <c r="A12" s="10" t="s">
        <v>42</v>
      </c>
      <c r="B12" s="11">
        <v>54850</v>
      </c>
      <c r="C12" s="11">
        <f>=ROUNDDOWN(11.6382694307114,0)</f>
      </c>
      <c r="D12" s="11">
        <v>102622</v>
      </c>
      <c r="E12" s="12">
        <v>0.8759</v>
      </c>
      <c r="F12" s="11"/>
      <c r="G12" s="11">
        <f>=ROUNDDOWN({0},0)</f>
      </c>
      <c r="H12" s="11">
        <v>6400</v>
      </c>
      <c r="I12" s="12">
        <v>0.3712</v>
      </c>
      <c r="J12" s="11">
        <v>23207</v>
      </c>
      <c r="K12" s="13">
        <v>4302820.78</v>
      </c>
      <c r="L12" s="11">
        <v>356</v>
      </c>
      <c r="M12" s="14">
        <v>12086.58</v>
      </c>
      <c r="N12" s="11"/>
      <c r="O12" s="13"/>
      <c r="P12" s="11"/>
      <c r="Q12" s="14"/>
      <c r="R12" s="12"/>
      <c r="S12" s="12"/>
      <c r="T12" s="12"/>
      <c r="U12" s="12"/>
      <c r="V12" s="11">
        <v>20156</v>
      </c>
      <c r="W12" s="13">
        <v>3879984.67</v>
      </c>
      <c r="X12" s="11">
        <v>155</v>
      </c>
      <c r="Y12" s="11"/>
      <c r="Z12" s="13"/>
      <c r="AA12" s="11"/>
      <c r="AB12" s="12"/>
      <c r="AC12" s="12"/>
      <c r="AD12" s="11">
        <v>581</v>
      </c>
      <c r="AE12" s="13">
        <v>70816.79</v>
      </c>
      <c r="AF12" s="11">
        <v>107</v>
      </c>
      <c r="AG12" s="11"/>
      <c r="AH12" s="13"/>
      <c r="AI12" s="11"/>
      <c r="AJ12" s="12"/>
      <c r="AK12" s="12"/>
      <c r="AL12" s="11">
        <v>1706</v>
      </c>
      <c r="AM12" s="13">
        <v>223529.89</v>
      </c>
      <c r="AN12" s="11">
        <v>204</v>
      </c>
      <c r="AO12" s="11"/>
      <c r="AP12" s="13"/>
      <c r="AQ12" s="11"/>
      <c r="AR12" s="12"/>
      <c r="AS12" s="12"/>
      <c r="AT12" s="11">
        <v>764</v>
      </c>
      <c r="AU12" s="13">
        <v>128489.43</v>
      </c>
      <c r="AV12" s="11">
        <v>240</v>
      </c>
      <c r="AW12" s="11"/>
      <c r="AX12" s="13"/>
      <c r="AY12" s="11"/>
      <c r="AZ12" s="12"/>
      <c r="BA12" s="12"/>
    </row>
    <row r="13">
      <c r="A13" s="10" t="s">
        <v>43</v>
      </c>
      <c r="B13" s="11">
        <v>24355</v>
      </c>
      <c r="C13" s="11">
        <f>=ROUNDDOWN(45.0768091800851,0)</f>
      </c>
      <c r="D13" s="11">
        <v>14993</v>
      </c>
      <c r="E13" s="12">
        <v>0.9558</v>
      </c>
      <c r="F13" s="11"/>
      <c r="G13" s="11">
        <f>=ROUNDDOWN({0},0)</f>
      </c>
      <c r="H13" s="11"/>
      <c r="I13" s="12"/>
      <c r="J13" s="11">
        <v>82</v>
      </c>
      <c r="K13" s="13">
        <v>8385.55</v>
      </c>
      <c r="L13" s="11">
        <v>244</v>
      </c>
      <c r="M13" s="14">
        <v>34.37</v>
      </c>
      <c r="N13" s="11"/>
      <c r="O13" s="13"/>
      <c r="P13" s="11"/>
      <c r="Q13" s="14"/>
      <c r="R13" s="12"/>
      <c r="S13" s="12"/>
      <c r="T13" s="12"/>
      <c r="U13" s="12"/>
      <c r="V13" s="11">
        <v>16</v>
      </c>
      <c r="W13" s="13">
        <v>1782.72</v>
      </c>
      <c r="X13" s="11">
        <v>18</v>
      </c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>
        <v>66</v>
      </c>
      <c r="AM13" s="13">
        <v>6602.83</v>
      </c>
      <c r="AN13" s="11">
        <v>41</v>
      </c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5605</v>
      </c>
      <c r="C14" s="11">
        <f>=ROUNDDOWN(10.8037779491133,0)</f>
      </c>
      <c r="D14" s="11">
        <v>9738</v>
      </c>
      <c r="E14" s="12">
        <v>0.8171</v>
      </c>
      <c r="F14" s="11"/>
      <c r="G14" s="11">
        <f>=ROUNDDOWN({0},0)</f>
      </c>
      <c r="H14" s="11"/>
      <c r="I14" s="12"/>
      <c r="J14" s="11">
        <v>1866</v>
      </c>
      <c r="K14" s="13">
        <v>141647</v>
      </c>
      <c r="L14" s="11">
        <v>51</v>
      </c>
      <c r="M14" s="14">
        <v>2777.39</v>
      </c>
      <c r="N14" s="11"/>
      <c r="O14" s="13"/>
      <c r="P14" s="11"/>
      <c r="Q14" s="14"/>
      <c r="R14" s="12"/>
      <c r="S14" s="12"/>
      <c r="T14" s="12"/>
      <c r="U14" s="12"/>
      <c r="V14" s="11">
        <v>720</v>
      </c>
      <c r="W14" s="13">
        <v>62337.29</v>
      </c>
      <c r="X14" s="11">
        <v>38</v>
      </c>
      <c r="Y14" s="11"/>
      <c r="Z14" s="13"/>
      <c r="AA14" s="11"/>
      <c r="AB14" s="12"/>
      <c r="AC14" s="12"/>
      <c r="AD14" s="11">
        <v>445</v>
      </c>
      <c r="AE14" s="13">
        <v>28426</v>
      </c>
      <c r="AF14" s="11">
        <v>22</v>
      </c>
      <c r="AG14" s="11"/>
      <c r="AH14" s="13"/>
      <c r="AI14" s="11"/>
      <c r="AJ14" s="12"/>
      <c r="AK14" s="12"/>
      <c r="AL14" s="11">
        <v>331</v>
      </c>
      <c r="AM14" s="13">
        <v>21995.7</v>
      </c>
      <c r="AN14" s="11">
        <v>44</v>
      </c>
      <c r="AO14" s="11"/>
      <c r="AP14" s="13"/>
      <c r="AQ14" s="11"/>
      <c r="AR14" s="12"/>
      <c r="AS14" s="12"/>
      <c r="AT14" s="11">
        <v>370</v>
      </c>
      <c r="AU14" s="13">
        <v>28888.01</v>
      </c>
      <c r="AV14" s="11">
        <v>39</v>
      </c>
      <c r="AW14" s="11"/>
      <c r="AX14" s="13"/>
      <c r="AY14" s="11"/>
      <c r="AZ14" s="12"/>
      <c r="BA14" s="12"/>
    </row>
    <row r="15">
      <c r="A15" s="10" t="s">
        <v>45</v>
      </c>
      <c r="B15" s="11">
        <v>6068</v>
      </c>
      <c r="C15" s="11">
        <f>=ROUNDDOWN(6.79279077577522,0)</f>
      </c>
      <c r="D15" s="11">
        <v>6360</v>
      </c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22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14361</v>
      </c>
      <c r="C16" s="11">
        <f>=ROUNDDOWN(34.7387518142235,0)</f>
      </c>
      <c r="D16" s="11">
        <v>7762</v>
      </c>
      <c r="E16" s="12">
        <v>0.8726</v>
      </c>
      <c r="F16" s="11"/>
      <c r="G16" s="11">
        <f>=ROUNDDOWN({0},0)</f>
      </c>
      <c r="H16" s="11"/>
      <c r="I16" s="12"/>
      <c r="J16" s="11"/>
      <c r="K16" s="13"/>
      <c r="L16" s="11">
        <v>54</v>
      </c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</row>
    <row r="17">
      <c r="A17" s="10" t="s">
        <v>47</v>
      </c>
      <c r="B17" s="11">
        <v>3774</v>
      </c>
      <c r="C17" s="11">
        <f>=ROUNDDOWN(373.663366336634,0)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</row>
    <row r="18">
      <c r="A18" s="10" t="s">
        <v>48</v>
      </c>
      <c r="B18" s="11">
        <v>219990</v>
      </c>
      <c r="C18" s="11">
        <f>=ROUNDDOWN(11.8441667519127,0)</f>
      </c>
      <c r="D18" s="11">
        <v>341771</v>
      </c>
      <c r="E18" s="12">
        <v>0.9409</v>
      </c>
      <c r="F18" s="11"/>
      <c r="G18" s="11">
        <f>=ROUNDDOWN({0},0)</f>
      </c>
      <c r="H18" s="11"/>
      <c r="I18" s="12"/>
      <c r="J18" s="11">
        <v>1893</v>
      </c>
      <c r="K18" s="13">
        <v>76633.78</v>
      </c>
      <c r="L18" s="11">
        <v>1308</v>
      </c>
      <c r="M18" s="14">
        <v>58.59</v>
      </c>
      <c r="N18" s="11"/>
      <c r="O18" s="13"/>
      <c r="P18" s="11"/>
      <c r="Q18" s="14"/>
      <c r="R18" s="12"/>
      <c r="S18" s="12"/>
      <c r="T18" s="12"/>
      <c r="U18" s="12"/>
      <c r="V18" s="11"/>
      <c r="W18" s="13"/>
      <c r="X18" s="11"/>
      <c r="Y18" s="11"/>
      <c r="Z18" s="13"/>
      <c r="AA18" s="11"/>
      <c r="AB18" s="12"/>
      <c r="AC18" s="12"/>
      <c r="AD18" s="11">
        <v>1893</v>
      </c>
      <c r="AE18" s="13">
        <v>76633.78</v>
      </c>
      <c r="AF18" s="11">
        <v>81</v>
      </c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</row>
    <row r="19">
      <c r="A19" s="10" t="s">
        <v>49</v>
      </c>
      <c r="B19" s="11">
        <v>63268</v>
      </c>
      <c r="C19" s="11">
        <f>=ROUNDDOWN(20.8791498910963,0)</f>
      </c>
      <c r="D19" s="11">
        <v>81045</v>
      </c>
      <c r="E19" s="12">
        <v>0.9611</v>
      </c>
      <c r="F19" s="11"/>
      <c r="G19" s="11">
        <f>=ROUNDDOWN({0},0)</f>
      </c>
      <c r="H19" s="11"/>
      <c r="I19" s="12"/>
      <c r="J19" s="11">
        <v>6120</v>
      </c>
      <c r="K19" s="13">
        <v>207484.54</v>
      </c>
      <c r="L19" s="11">
        <v>157</v>
      </c>
      <c r="M19" s="14">
        <v>1321.56</v>
      </c>
      <c r="N19" s="11"/>
      <c r="O19" s="13"/>
      <c r="P19" s="11"/>
      <c r="Q19" s="14"/>
      <c r="R19" s="12"/>
      <c r="S19" s="12"/>
      <c r="T19" s="12"/>
      <c r="U19" s="12"/>
      <c r="V19" s="11"/>
      <c r="W19" s="13"/>
      <c r="X19" s="11">
        <v>4</v>
      </c>
      <c r="Y19" s="11"/>
      <c r="Z19" s="13"/>
      <c r="AA19" s="11"/>
      <c r="AB19" s="12"/>
      <c r="AC19" s="12"/>
      <c r="AD19" s="11">
        <v>6120</v>
      </c>
      <c r="AE19" s="13">
        <v>207484.54</v>
      </c>
      <c r="AF19" s="11">
        <v>82</v>
      </c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</row>
    <row r="20">
      <c r="A20" s="10" t="s">
        <v>50</v>
      </c>
      <c r="B20" s="11">
        <v>200081</v>
      </c>
      <c r="C20" s="11">
        <f>=ROUNDDOWN(24.4203729922375,0)</f>
      </c>
      <c r="D20" s="11">
        <v>149401</v>
      </c>
      <c r="E20" s="12">
        <v>0.9567</v>
      </c>
      <c r="F20" s="11"/>
      <c r="G20" s="11">
        <f>=ROUNDDOWN({0},0)</f>
      </c>
      <c r="H20" s="11"/>
      <c r="I20" s="12"/>
      <c r="J20" s="11">
        <v>10007</v>
      </c>
      <c r="K20" s="13">
        <v>258080.33</v>
      </c>
      <c r="L20" s="11">
        <v>565</v>
      </c>
      <c r="M20" s="14">
        <v>456.78</v>
      </c>
      <c r="N20" s="11"/>
      <c r="O20" s="13"/>
      <c r="P20" s="11"/>
      <c r="Q20" s="14"/>
      <c r="R20" s="12"/>
      <c r="S20" s="12"/>
      <c r="T20" s="12"/>
      <c r="U20" s="12"/>
      <c r="V20" s="11">
        <v>10007</v>
      </c>
      <c r="W20" s="13">
        <v>258080.33</v>
      </c>
      <c r="X20" s="11">
        <v>201</v>
      </c>
      <c r="Y20" s="11"/>
      <c r="Z20" s="13"/>
      <c r="AA20" s="11"/>
      <c r="AB20" s="12"/>
      <c r="AC20" s="12"/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</row>
    <row r="21">
      <c r="A21" s="19" t="s">
        <v>51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63615</v>
      </c>
      <c r="K21" s="17">
        <v>6118267.08</v>
      </c>
      <c r="L21" s="15">
        <v>6760</v>
      </c>
      <c r="M21" s="18">
        <v>905.07</v>
      </c>
      <c r="N21" s="15"/>
      <c r="O21" s="17"/>
      <c r="P21" s="15"/>
      <c r="Q21" s="18"/>
      <c r="R21" s="16"/>
      <c r="S21" s="16"/>
      <c r="T21" s="16"/>
      <c r="U21" s="16"/>
      <c r="V21" s="15">
        <v>43459</v>
      </c>
      <c r="W21" s="17">
        <v>4909240.91</v>
      </c>
      <c r="X21" s="15">
        <v>1570</v>
      </c>
      <c r="Y21" s="15"/>
      <c r="Z21" s="17"/>
      <c r="AA21" s="15"/>
      <c r="AB21" s="16"/>
      <c r="AC21" s="16"/>
      <c r="AD21" s="15">
        <v>14291</v>
      </c>
      <c r="AE21" s="17">
        <v>625631.08</v>
      </c>
      <c r="AF21" s="15">
        <v>728</v>
      </c>
      <c r="AG21" s="15"/>
      <c r="AH21" s="17"/>
      <c r="AI21" s="15"/>
      <c r="AJ21" s="16"/>
      <c r="AK21" s="16"/>
      <c r="AL21" s="15">
        <v>4075</v>
      </c>
      <c r="AM21" s="17">
        <v>376551.28</v>
      </c>
      <c r="AN21" s="15">
        <v>916</v>
      </c>
      <c r="AO21" s="15"/>
      <c r="AP21" s="17"/>
      <c r="AQ21" s="15"/>
      <c r="AR21" s="16"/>
      <c r="AS21" s="16"/>
      <c r="AT21" s="15">
        <v>1790</v>
      </c>
      <c r="AU21" s="17">
        <v>206843.81</v>
      </c>
      <c r="AV21" s="15">
        <v>504</v>
      </c>
      <c r="AW21" s="15"/>
      <c r="AX21" s="17"/>
      <c r="AY21" s="15"/>
      <c r="AZ21" s="16"/>
      <c r="BA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