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6 Q2\WEST\"/>
    </mc:Choice>
  </mc:AlternateContent>
  <xr:revisionPtr revIDLastSave="0" documentId="13_ncr:1_{C3FDC5CE-E16E-48D7-9D29-10573FD53C7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ummary" sheetId="1" r:id="rId1"/>
    <sheet name="D sku list" sheetId="2" r:id="rId2"/>
    <sheet name="Rec and Ship Tiers" sheetId="3" state="hidden" r:id="rId3"/>
  </sheets>
  <definedNames>
    <definedName name="_xlnm._FilterDatabase" localSheetId="1" hidden="1">'D sku list'!$A$1:$S$64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" l="1"/>
  <c r="J7" i="1"/>
  <c r="C16" i="1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C18" i="1"/>
  <c r="B18" i="1"/>
  <c r="C17" i="1"/>
  <c r="B17" i="1"/>
  <c r="B16" i="1"/>
  <c r="C15" i="1"/>
  <c r="B15" i="1"/>
  <c r="C14" i="1"/>
  <c r="B14" i="1"/>
  <c r="C13" i="1"/>
  <c r="B13" i="1"/>
  <c r="C12" i="1"/>
  <c r="B12" i="1"/>
  <c r="C11" i="1"/>
  <c r="B11" i="1"/>
  <c r="B19" i="1" l="1"/>
  <c r="C19" i="1"/>
</calcChain>
</file>

<file path=xl/sharedStrings.xml><?xml version="1.0" encoding="utf-8"?>
<sst xmlns="http://schemas.openxmlformats.org/spreadsheetml/2006/main" count="777" uniqueCount="364">
  <si>
    <t>Inventory Closeout Summary by Division (WDC)</t>
  </si>
  <si>
    <t>Division</t>
  </si>
  <si>
    <t>Total Quantity</t>
  </si>
  <si>
    <t>Total CuFt</t>
  </si>
  <si>
    <t>Art(ART)</t>
  </si>
  <si>
    <t>Basic Bedding(BASI)</t>
  </si>
  <si>
    <t>Bath &amp; Kitchen Softgoods(BATH)</t>
  </si>
  <si>
    <t>Blanket(BLK)</t>
  </si>
  <si>
    <t>Fashion Bedding(ADUL)</t>
  </si>
  <si>
    <t>Furniture(FUR)</t>
  </si>
  <si>
    <t>Sheets(SHET)</t>
  </si>
  <si>
    <t>Window(WIN)</t>
  </si>
  <si>
    <t>Grand Total</t>
  </si>
  <si>
    <t>Channel</t>
  </si>
  <si>
    <t>Pattern</t>
  </si>
  <si>
    <t>Item No.</t>
  </si>
  <si>
    <t>UPC</t>
  </si>
  <si>
    <t>Brand</t>
  </si>
  <si>
    <t>Product Category</t>
  </si>
  <si>
    <t>Color</t>
  </si>
  <si>
    <t>Size</t>
  </si>
  <si>
    <t>Item Description</t>
  </si>
  <si>
    <t>Case Pack</t>
  </si>
  <si>
    <t>Carton length</t>
  </si>
  <si>
    <t>Carton Width</t>
  </si>
  <si>
    <t>Carton Height</t>
  </si>
  <si>
    <t>CF/UNIT</t>
  </si>
  <si>
    <t>Loc</t>
  </si>
  <si>
    <t>QOH</t>
  </si>
  <si>
    <t>Total CF</t>
  </si>
  <si>
    <t>Unit Price</t>
  </si>
  <si>
    <t>WHOLESALE</t>
  </si>
  <si>
    <t>7 Pc Multipack Set</t>
  </si>
  <si>
    <t>42428420T</t>
  </si>
  <si>
    <t>086569766595</t>
  </si>
  <si>
    <t>CANVAS</t>
  </si>
  <si>
    <t>Multi</t>
  </si>
  <si>
    <t>18x36x1.75"</t>
  </si>
  <si>
    <t>7PC CVS 3852</t>
  </si>
  <si>
    <t>1</t>
  </si>
  <si>
    <t>WDC</t>
  </si>
  <si>
    <t>Leaves On Squares Mtl Sculpt</t>
  </si>
  <si>
    <t>086569748072</t>
  </si>
  <si>
    <t>AWD</t>
  </si>
  <si>
    <t>20x20x1"</t>
  </si>
  <si>
    <t>LEAVES ON SQUARES MTL SCULPT</t>
  </si>
  <si>
    <t>EDL Microfiber</t>
  </si>
  <si>
    <t>FR16-407</t>
  </si>
  <si>
    <t>041226497090</t>
  </si>
  <si>
    <t>MATT PAD/TOPPER</t>
  </si>
  <si>
    <t>White</t>
  </si>
  <si>
    <t>38x75x10"</t>
  </si>
  <si>
    <t>100% Polyester Microfiber Mattress Pad</t>
  </si>
  <si>
    <t>EDL Waterproof</t>
  </si>
  <si>
    <t>FR16-412</t>
  </si>
  <si>
    <t>041226497045</t>
  </si>
  <si>
    <t>53x75x10"</t>
  </si>
  <si>
    <t>100% Polyester Waterproof Mattress pad</t>
  </si>
  <si>
    <t>FR16-410</t>
  </si>
  <si>
    <t>041226497137</t>
  </si>
  <si>
    <t>78x80x10"</t>
  </si>
  <si>
    <t>FR16-413</t>
  </si>
  <si>
    <t>041226497052</t>
  </si>
  <si>
    <t>60x80x10"</t>
  </si>
  <si>
    <t>KR16-042</t>
  </si>
  <si>
    <t>041226497113</t>
  </si>
  <si>
    <t>FR16-408</t>
  </si>
  <si>
    <t>FR16-411</t>
  </si>
  <si>
    <t>041226497038</t>
  </si>
  <si>
    <t>FR16-414</t>
  </si>
  <si>
    <t>041226497069</t>
  </si>
  <si>
    <t>Iik Hooded Towel</t>
  </si>
  <si>
    <t>JP73-1035</t>
  </si>
  <si>
    <t>022164514728</t>
  </si>
  <si>
    <t>INK+IVY Kids</t>
  </si>
  <si>
    <t>FASHION TOWEL</t>
  </si>
  <si>
    <t>Bear</t>
  </si>
  <si>
    <t>25x50"</t>
  </si>
  <si>
    <t>100% Cotton Solid Dyed Velour Kids Hooded Towel Front Velour and Reverse Terry</t>
  </si>
  <si>
    <t>JP73-1036</t>
  </si>
  <si>
    <t>022164514735</t>
  </si>
  <si>
    <t>Unicorn</t>
  </si>
  <si>
    <t>JP73-1037</t>
  </si>
  <si>
    <t>022164514742</t>
  </si>
  <si>
    <t>Baseball</t>
  </si>
  <si>
    <t>ECOM</t>
  </si>
  <si>
    <t>Spa Waffle|Spa Waffle|Spa Waffle</t>
  </si>
  <si>
    <t>MP70-8562</t>
  </si>
  <si>
    <t>022164478020</t>
  </si>
  <si>
    <t>Madison Park</t>
  </si>
  <si>
    <t>SHOWER CURTAIN</t>
  </si>
  <si>
    <t>Cream</t>
  </si>
  <si>
    <t>Long: 72x78"</t>
  </si>
  <si>
    <t>100% Polyester Shower Curtain</t>
  </si>
  <si>
    <t>20</t>
  </si>
  <si>
    <t>Iik 6Pc Washcloth Set</t>
  </si>
  <si>
    <t>JP73-1030</t>
  </si>
  <si>
    <t>022164513684</t>
  </si>
  <si>
    <t>Pink Combo</t>
  </si>
  <si>
    <t>12"x12"(6)</t>
  </si>
  <si>
    <t>100% Cotton Solid Dyed 6pcs Washcloth Set</t>
  </si>
  <si>
    <t>IIK 6Pc Washcloth Set</t>
  </si>
  <si>
    <t>JP73-1038</t>
  </si>
  <si>
    <t>022164514759</t>
  </si>
  <si>
    <t>Purple Combo</t>
  </si>
  <si>
    <t>JP73-1039</t>
  </si>
  <si>
    <t>022164514766</t>
  </si>
  <si>
    <t>Blue Combo</t>
  </si>
  <si>
    <t>Bernston|Bernston|Bernston</t>
  </si>
  <si>
    <t>WR9201030822-02</t>
  </si>
  <si>
    <t>022164186864</t>
  </si>
  <si>
    <t>Woolrich</t>
  </si>
  <si>
    <t>COMFORTER (SET)</t>
  </si>
  <si>
    <t>Red</t>
  </si>
  <si>
    <t>Faull/Queen: 88x92"/20x26+2"(2)</t>
  </si>
  <si>
    <t>100% Polyester Woolrich Faux Wool to Faux Fur Comforter Set</t>
  </si>
  <si>
    <t>WR9201030822-05</t>
  </si>
  <si>
    <t>022164186895</t>
  </si>
  <si>
    <t>Grey</t>
  </si>
  <si>
    <t>WR9201030822-08</t>
  </si>
  <si>
    <t>022164186925</t>
  </si>
  <si>
    <t>Green</t>
  </si>
  <si>
    <t>Hollis|Asher|Asher</t>
  </si>
  <si>
    <t>MP10-8265</t>
  </si>
  <si>
    <t>022164300253</t>
  </si>
  <si>
    <t>Grey/Ivory</t>
  </si>
  <si>
    <t>Full/Queen: 90x90"/20x26+2"(2)</t>
  </si>
  <si>
    <t>100% Polyester Back Print Sherpa Comforter Set</t>
  </si>
  <si>
    <t>HHFBA Heated Mattress Pad</t>
  </si>
  <si>
    <t>MPT55-0059</t>
  </si>
  <si>
    <t>086569278333</t>
  </si>
  <si>
    <t>MP2 by Madison Park</t>
  </si>
  <si>
    <t>ELEC MATT PAD</t>
  </si>
  <si>
    <t>King: 78x80"+15"</t>
  </si>
  <si>
    <t>100% Polyester Heated Mattress Pad</t>
  </si>
  <si>
    <t>2</t>
  </si>
  <si>
    <t>HD Quilt Sky</t>
  </si>
  <si>
    <t>FR14-1943</t>
  </si>
  <si>
    <t>888777043556</t>
  </si>
  <si>
    <t>HD design</t>
  </si>
  <si>
    <t>QUILT</t>
  </si>
  <si>
    <t>Bright White 11-0601</t>
  </si>
  <si>
    <t>Full/Queen:88x92"</t>
  </si>
  <si>
    <t>100% Polyester Quilt</t>
  </si>
  <si>
    <t>Bella</t>
  </si>
  <si>
    <t>DL10-1161</t>
  </si>
  <si>
    <t>022164387650</t>
  </si>
  <si>
    <t>Studio D</t>
  </si>
  <si>
    <t>Ivory</t>
  </si>
  <si>
    <t>Twin: 68x92"/20x26"</t>
  </si>
  <si>
    <t>80% Polyester 20% Cotton Comforter Set</t>
  </si>
  <si>
    <t>Rhea|Rhea|Rhea</t>
  </si>
  <si>
    <t>II10-1222</t>
  </si>
  <si>
    <t>086569999740</t>
  </si>
  <si>
    <t>INK+IVY</t>
  </si>
  <si>
    <t>Off-White/Navy</t>
  </si>
  <si>
    <t>Full/Queen: 88"W x 92"L / 20"W x 26"L (2)</t>
  </si>
  <si>
    <t>100% Cotton Jacquard Comforter  Set</t>
  </si>
  <si>
    <t>Laetitia|Virginia|Cecily</t>
  </si>
  <si>
    <t>MP10-5881</t>
  </si>
  <si>
    <t>086569030610</t>
  </si>
  <si>
    <t>Full/Queen: 90"W x 90"L/20"W x 26"L(2)</t>
  </si>
  <si>
    <t>100% Cotton Tufted Chenille Comforter Set</t>
  </si>
  <si>
    <t>II10-1223</t>
  </si>
  <si>
    <t>086569999757</t>
  </si>
  <si>
    <t>King/Cal King: 104"W x 92"L / 20"W x 36"L (2)</t>
  </si>
  <si>
    <t>Aria|Milan|Senia</t>
  </si>
  <si>
    <t>AM10-0076</t>
  </si>
  <si>
    <t>022164335538</t>
  </si>
  <si>
    <t>Super Listing</t>
  </si>
  <si>
    <t>Sage</t>
  </si>
  <si>
    <t>Twin/Twin XL: 66x90"/20x26"(1)</t>
  </si>
  <si>
    <t>100% Polyester Printed MF Comforter Mini Set</t>
  </si>
  <si>
    <t>3</t>
  </si>
  <si>
    <t>Camden|Reese|Leighton</t>
  </si>
  <si>
    <t>AM10-0100</t>
  </si>
  <si>
    <t>022164335774</t>
  </si>
  <si>
    <t>Gray</t>
  </si>
  <si>
    <t>King/Cal King: 104x90"/20x36+2"(2)/108x102"/78x80+</t>
  </si>
  <si>
    <t>100% Polyester Printed Comforter Bed In A Bag</t>
  </si>
  <si>
    <t>AM10-0107</t>
  </si>
  <si>
    <t>022164335842</t>
  </si>
  <si>
    <t>Neutral</t>
  </si>
  <si>
    <t>Queen: 90x90"/20x26+2"(2)/90x102"/60x80+15"/20x30"(2)</t>
  </si>
  <si>
    <t>Lancaster</t>
  </si>
  <si>
    <t>IIF20-0023B</t>
  </si>
  <si>
    <t>675716694937</t>
  </si>
  <si>
    <t>DINING TABLE</t>
  </si>
  <si>
    <t>Amber/Graphite</t>
  </si>
  <si>
    <t>50 x 32 1/2 x 28"</t>
  </si>
  <si>
    <t>Lancaster Large Dining Table (legs)</t>
  </si>
  <si>
    <t>Harbor|Harbor|Harbor</t>
  </si>
  <si>
    <t>HH121-0001</t>
  </si>
  <si>
    <t>086569949288</t>
  </si>
  <si>
    <t>Harbor House Blue</t>
  </si>
  <si>
    <t>Brown</t>
  </si>
  <si>
    <t>63"W x 35.5"D x 30"H</t>
  </si>
  <si>
    <t>Harbor Dining Table</t>
  </si>
  <si>
    <t>Bay|Bay|Bay</t>
  </si>
  <si>
    <t>HH120-0239</t>
  </si>
  <si>
    <t>086569042941</t>
  </si>
  <si>
    <t>OCCASIONL TABLE</t>
  </si>
  <si>
    <t>Dark Mahogany</t>
  </si>
  <si>
    <t>52"W x 18"D x 30"H</t>
  </si>
  <si>
    <t>Bay Console Table</t>
  </si>
  <si>
    <t>Drake</t>
  </si>
  <si>
    <t>HH115-0146A</t>
  </si>
  <si>
    <t>086569963055</t>
  </si>
  <si>
    <t>BED</t>
  </si>
  <si>
    <t>Beige</t>
  </si>
  <si>
    <t>68.7"W x 10"D x 54"H</t>
  </si>
  <si>
    <t>Drake Queen Bed Headboard</t>
  </si>
  <si>
    <t>HH115-0146B</t>
  </si>
  <si>
    <t>086569963062</t>
  </si>
  <si>
    <t>68.7"w x 86"D x 15"H</t>
  </si>
  <si>
    <t>Drake Queen Bed Footboard/Side Rail</t>
  </si>
  <si>
    <t>Microfiber 75GSM|Microfiber 75GSM|Microfiber 75GSM</t>
  </si>
  <si>
    <t>CS20-0130</t>
  </si>
  <si>
    <t>675716896096</t>
  </si>
  <si>
    <t>Comfort Spaces</t>
  </si>
  <si>
    <t>SHEET/SHEET SET</t>
  </si>
  <si>
    <t>Teal</t>
  </si>
  <si>
    <t>Queen: 90x102"/20x30"(4)/60x80"+14"</t>
  </si>
  <si>
    <t>100% Polyester Microfiber Solid 6pcs Sheet Set</t>
  </si>
  <si>
    <t>CS20-0129</t>
  </si>
  <si>
    <t>675716896089</t>
  </si>
  <si>
    <t>Full: 81x96"/20x30"(4)/54x75"+14"</t>
  </si>
  <si>
    <t>Gotham Texture</t>
  </si>
  <si>
    <t>BB40-1304</t>
  </si>
  <si>
    <t>675716565435</t>
  </si>
  <si>
    <t>Kenneth Cole</t>
  </si>
  <si>
    <t>WINDOW PANEL</t>
  </si>
  <si>
    <t>Azure Blue</t>
  </si>
  <si>
    <t>2x52x108",Grommet</t>
  </si>
  <si>
    <t>100% Polyester Lined Textured Grommet Top Panel</t>
  </si>
  <si>
    <t>6</t>
  </si>
  <si>
    <t>BB40-1302</t>
  </si>
  <si>
    <t>675716565411</t>
  </si>
  <si>
    <t>BB40-960</t>
  </si>
  <si>
    <t>675716470340</t>
  </si>
  <si>
    <t>Chalk</t>
  </si>
  <si>
    <t>2x52x95",Grommet</t>
  </si>
  <si>
    <t>BB40-961</t>
  </si>
  <si>
    <t>675716470357</t>
  </si>
  <si>
    <t>Hemp</t>
  </si>
  <si>
    <t>BB40-962</t>
  </si>
  <si>
    <t>675716470364</t>
  </si>
  <si>
    <t>Graphite</t>
  </si>
  <si>
    <t>BB40-1280</t>
  </si>
  <si>
    <t>675716564551</t>
  </si>
  <si>
    <t>BB40-953</t>
  </si>
  <si>
    <t>675716470272</t>
  </si>
  <si>
    <t>2x52x84",Grommet</t>
  </si>
  <si>
    <t>BB40-1279</t>
  </si>
  <si>
    <t>675716564544</t>
  </si>
  <si>
    <t>BB40-947</t>
  </si>
  <si>
    <t>675716470210</t>
  </si>
  <si>
    <t>2x52x63",Grommet</t>
  </si>
  <si>
    <t>BB40-948</t>
  </si>
  <si>
    <t>675716470227</t>
  </si>
  <si>
    <t>Valerie Light Filtering</t>
  </si>
  <si>
    <t>KL40-3418</t>
  </si>
  <si>
    <t>022164212280</t>
  </si>
  <si>
    <t>37x84"(2)</t>
  </si>
  <si>
    <t>97% Polyester 3% Spandex Dyed Panel Pair</t>
  </si>
  <si>
    <t>4</t>
  </si>
  <si>
    <t>Morill Spa</t>
  </si>
  <si>
    <t>FR40-1706</t>
  </si>
  <si>
    <t>022164129472</t>
  </si>
  <si>
    <t>Urban Habitat</t>
  </si>
  <si>
    <t>Spa</t>
  </si>
  <si>
    <t>50x63"</t>
  </si>
  <si>
    <t>100% Polyester Window Panel</t>
  </si>
  <si>
    <t>FR40-1673</t>
  </si>
  <si>
    <t>022164117189</t>
  </si>
  <si>
    <t>50 x 84"</t>
  </si>
  <si>
    <t>Nicholas Sage</t>
  </si>
  <si>
    <t>FR40-1723</t>
  </si>
  <si>
    <t>022164129649</t>
  </si>
  <si>
    <t>Gabriella|Gabriella|Gabriella</t>
  </si>
  <si>
    <t>BB40-3498</t>
  </si>
  <si>
    <t>086569351722</t>
  </si>
  <si>
    <t>76x95"(2)/38x95"</t>
  </si>
  <si>
    <t>100% Cotton Printed Panel Pair</t>
  </si>
  <si>
    <t>Lora|Lora|Lora</t>
  </si>
  <si>
    <t>BB40-3262</t>
  </si>
  <si>
    <t>086569219640</t>
  </si>
  <si>
    <t>76x108"(2)/38x108"</t>
  </si>
  <si>
    <t>100% Polyester Jaquard Sheer Pair</t>
  </si>
  <si>
    <t>Eyelet Stripe|Eyelet Stripe|Eyelet Stripe</t>
  </si>
  <si>
    <t>BB40-3675</t>
  </si>
  <si>
    <t>086569454072</t>
  </si>
  <si>
    <t xml:space="preserve">Bee&amp;Willow  </t>
  </si>
  <si>
    <t>50x108"</t>
  </si>
  <si>
    <t>100% Polyester Vertical Stripe Solid Semi Sheer</t>
  </si>
  <si>
    <t>Multi-stripe|Multi-stripe|Multi-stripe</t>
  </si>
  <si>
    <t>BB40-3679</t>
  </si>
  <si>
    <t>086569454119</t>
  </si>
  <si>
    <t>Linen</t>
  </si>
  <si>
    <t>100% Polyester Vertical Stripe Sheer</t>
  </si>
  <si>
    <t>BB40-3674</t>
  </si>
  <si>
    <t>086569454065</t>
  </si>
  <si>
    <t>50x95"</t>
  </si>
  <si>
    <t>BB40-3678</t>
  </si>
  <si>
    <t>086569454102</t>
  </si>
  <si>
    <t>BB40-3261</t>
  </si>
  <si>
    <t>086569219633</t>
  </si>
  <si>
    <t>BB40-3673</t>
  </si>
  <si>
    <t>086569454058</t>
  </si>
  <si>
    <t>50x84"</t>
  </si>
  <si>
    <t>BB40-3677</t>
  </si>
  <si>
    <t>086569454096</t>
  </si>
  <si>
    <t>BB40-3676</t>
  </si>
  <si>
    <t>086569454089</t>
  </si>
  <si>
    <t>BB40-3672</t>
  </si>
  <si>
    <t>086569454041</t>
  </si>
  <si>
    <t>BB40-3259</t>
  </si>
  <si>
    <t>086569219619</t>
  </si>
  <si>
    <t>76x63"(2)/38x63"</t>
  </si>
  <si>
    <t>Tier</t>
  </si>
  <si>
    <t>CF Range</t>
  </si>
  <si>
    <t>REC (per carton, by carton cube)</t>
  </si>
  <si>
    <t>ECOM shipping (by unit cf)</t>
  </si>
  <si>
    <t>Wholesale shipping (by carton cf)</t>
  </si>
  <si>
    <t>0-0.7</t>
  </si>
  <si>
    <t>0.7-1.3</t>
  </si>
  <si>
    <t>1.3-1.9</t>
  </si>
  <si>
    <t>1.9-2.8</t>
  </si>
  <si>
    <t>2.8-4.9</t>
  </si>
  <si>
    <t>4.9-12.6</t>
  </si>
  <si>
    <t>12.6-50</t>
  </si>
  <si>
    <t>50-100</t>
  </si>
  <si>
    <t>Half Gaylord</t>
  </si>
  <si>
    <t>Gaylord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</si>
  <si>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</si>
  <si>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</si>
  <si>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</si>
  <si>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</si>
  <si>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</si>
  <si>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</si>
  <si>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</si>
  <si>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</si>
  <si>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</si>
  <si>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</si>
  <si>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</si>
  <si>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</si>
  <si>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</si>
  <si>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</si>
  <si>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</si>
  <si>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</si>
  <si>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</si>
  <si>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</si>
  <si>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</si>
  <si>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</si>
  <si>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</si>
  <si>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TRUCK#</t>
  </si>
  <si>
    <t>PO SALES</t>
  </si>
  <si>
    <t>Elaine Sun</t>
  </si>
  <si>
    <t>Truckload</t>
  </si>
  <si>
    <t>Collect</t>
  </si>
  <si>
    <t>FOB E &amp; E Warehouse</t>
  </si>
  <si>
    <t>Prepaid before shipment</t>
  </si>
  <si>
    <t>HL-050826</t>
  </si>
  <si>
    <t>5/18-5/22/2026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</si>
</sst>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\(#,##0\);\-"/>
    <numFmt numFmtId="165" formatCode="#,##0.00;\(#,##0.00\);\-"/>
    <numFmt numFmtId="166" formatCode="#,##0.0"/>
    <numFmt numFmtId="167" formatCode="\$#,##0.00"/>
    <numFmt numFmtId="168" formatCode="\$#,##0"/>
  </numFmts>
  <fonts count="13">
    <font>
      <sz val="11"/>
      <color theme="1"/>
      <name val="Calibri"/>
      <family val="2"/>
      <charset val="1"/>
    </font>
    <font>
      <b/>
      <sz val="14"/>
      <name val="Arial"/>
      <charset val="1"/>
    </font>
    <font>
      <b/>
      <sz val="11"/>
      <color rgb="FFFFFFFF"/>
      <name val="Arial"/>
      <charset val="1"/>
    </font>
    <font>
      <sz val="11"/>
      <name val="Arial"/>
      <charset val="1"/>
    </font>
    <font>
      <b/>
      <sz val="11"/>
      <name val="Arial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9"/>
      <name val="Arial"/>
      <family val="2"/>
      <charset val="1"/>
    </font>
    <font>
      <sz val="11"/>
      <name val="Calibri"/>
      <family val="2"/>
      <charset val="1"/>
    </font>
    <font>
      <b/>
      <sz val="11"/>
      <name val="Cambria"/>
      <charset val="1"/>
    </font>
    <font>
      <sz val="10"/>
      <name val="Arial"/>
      <family val="2"/>
      <charset val="1"/>
    </font>
    <font>
      <sz val="8"/>
      <name val="Agtos"/>
      <charset val="1"/>
    </font>
    <font>
      <b/>
      <sz val="8"/>
      <name val="Agtos"/>
      <charset val="1"/>
    </font>
  </fonts>
  <fills count="8">
    <fill>
      <patternFill patternType="none"/>
    </fill>
    <fill>
      <patternFill patternType="gray125"/>
    </fill>
    <fill>
      <patternFill patternType="solid">
        <fgColor rgb="FF305496"/>
        <bgColor rgb="FF2F5496"/>
      </patternFill>
    </fill>
    <fill>
      <patternFill patternType="solid">
        <fgColor rgb="FFD9E1F2"/>
        <bgColor rgb="FFD9D9D9"/>
      </patternFill>
    </fill>
    <fill>
      <patternFill patternType="solid">
        <fgColor rgb="FF2F5496"/>
        <bgColor rgb="FF305496"/>
      </patternFill>
    </fill>
    <fill>
      <patternFill patternType="solid">
        <fgColor rgb="FF843C0C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6" borderId="2" xfId="0" applyFont="1" applyFill="1" applyBorder="1"/>
    <xf numFmtId="2" fontId="6" fillId="0" borderId="2" xfId="0" applyNumberFormat="1" applyFont="1" applyBorder="1"/>
    <xf numFmtId="3" fontId="6" fillId="0" borderId="2" xfId="0" applyNumberFormat="1" applyFont="1" applyBorder="1"/>
    <xf numFmtId="166" fontId="6" fillId="0" borderId="2" xfId="0" applyNumberFormat="1" applyFont="1" applyBorder="1"/>
    <xf numFmtId="167" fontId="6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7" fillId="0" borderId="2" xfId="0" applyFont="1" applyBorder="1"/>
    <xf numFmtId="2" fontId="7" fillId="0" borderId="2" xfId="0" applyNumberFormat="1" applyFont="1" applyBorder="1"/>
    <xf numFmtId="3" fontId="7" fillId="0" borderId="2" xfId="0" applyNumberFormat="1" applyFont="1" applyBorder="1"/>
    <xf numFmtId="166" fontId="7" fillId="0" borderId="2" xfId="0" applyNumberFormat="1" applyFont="1" applyBorder="1"/>
    <xf numFmtId="167" fontId="7" fillId="0" borderId="2" xfId="0" applyNumberFormat="1" applyFont="1" applyBorder="1"/>
    <xf numFmtId="0" fontId="8" fillId="0" borderId="0" xfId="0" applyFont="1"/>
    <xf numFmtId="0" fontId="9" fillId="0" borderId="0" xfId="0" applyFont="1"/>
    <xf numFmtId="167" fontId="0" fillId="0" borderId="0" xfId="0" applyNumberFormat="1"/>
    <xf numFmtId="0" fontId="11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right" wrapText="1" indent="1"/>
    </xf>
    <xf numFmtId="0" fontId="12" fillId="0" borderId="0" xfId="1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indent="1"/>
    </xf>
    <xf numFmtId="14" fontId="12" fillId="0" borderId="0" xfId="1" applyNumberFormat="1" applyFont="1" applyAlignment="1">
      <alignment horizontal="left"/>
    </xf>
    <xf numFmtId="0" fontId="12" fillId="7" borderId="3" xfId="1" applyFont="1" applyFill="1" applyBorder="1"/>
    <xf numFmtId="0" fontId="12" fillId="7" borderId="3" xfId="1" applyFont="1" applyFill="1" applyBorder="1" applyAlignment="1">
      <alignment horizontal="center" wrapText="1"/>
    </xf>
    <xf numFmtId="0" fontId="12" fillId="7" borderId="3" xfId="1" applyFont="1" applyFill="1" applyBorder="1" applyAlignment="1">
      <alignment horizontal="center"/>
    </xf>
    <xf numFmtId="0" fontId="12" fillId="0" borderId="4" xfId="1" applyFont="1" applyBorder="1"/>
    <xf numFmtId="0" fontId="12" fillId="0" borderId="4" xfId="1" applyFont="1" applyBorder="1" applyAlignment="1">
      <alignment horizontal="center"/>
    </xf>
    <xf numFmtId="168" fontId="12" fillId="0" borderId="4" xfId="1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2" fillId="7" borderId="3" xfId="1" applyFont="1" applyFill="1" applyBorder="1" applyAlignment="1">
      <alignment horizontal="center" wrapText="1"/>
    </xf>
    <xf numFmtId="0" fontId="12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1" fontId="0" fillId="0" borderId="0" xfId="0" applyNumberFormat="1"/>
  </cellXfs>
  <cellStyles count="2">
    <cellStyle name="Normal" xfId="0" builtinId="0"/>
    <cellStyle name="Normal 3" xfId="1" xr:uid="{0E304EE9-7086-425D-900E-D87694F637CC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F5496"/>
      <rgbColor rgb="FF969696"/>
      <rgbColor rgb="FF003366"/>
      <rgbColor rgb="FF339966"/>
      <rgbColor rgb="FF003300"/>
      <rgbColor rgb="FF333300"/>
      <rgbColor rgb="FF843C0C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381000</xdr:colOff>
      <xdr:row>1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B02E6D-7738-4956-8E10-088363E7A6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620"/>
          <a:ext cx="1927860" cy="4953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C20" sqref="C20"/>
    </sheetView>
  </sheetViews>
  <sheetFormatPr defaultColWidth="8.6640625" defaultRowHeight="14.4"/>
  <cols>
    <col min="1" max="1" width="22.5546875" customWidth="1"/>
    <col min="2" max="2" width="17.21875" bestFit="1" customWidth="1"/>
    <col min="3" max="3" width="10.88671875" bestFit="1" customWidth="1"/>
    <col min="4" max="4" width="19" bestFit="1" customWidth="1"/>
    <col min="6" max="6" width="10.109375" customWidth="1"/>
    <col min="7" max="7" width="10.21875" customWidth="1"/>
    <col min="8" max="8" width="11.44140625" customWidth="1"/>
    <col min="9" max="9" width="10.33203125" bestFit="1" customWidth="1"/>
  </cols>
  <sheetData>
    <row r="1" spans="1:10" s="25" customFormat="1" ht="33" customHeight="1">
      <c r="F1" s="26"/>
      <c r="G1" s="26"/>
    </row>
    <row r="2" spans="1:10" s="25" customFormat="1" ht="15" customHeight="1">
      <c r="A2" s="27" t="s">
        <v>334</v>
      </c>
      <c r="B2" s="28" t="s">
        <v>335</v>
      </c>
      <c r="C2" s="27" t="s">
        <v>336</v>
      </c>
      <c r="D2" s="28" t="s">
        <v>337</v>
      </c>
      <c r="E2" s="27" t="s">
        <v>338</v>
      </c>
      <c r="F2" s="28" t="s">
        <v>337</v>
      </c>
      <c r="G2" s="29"/>
      <c r="H2" s="27" t="s">
        <v>339</v>
      </c>
      <c r="I2" s="29" t="s">
        <v>362</v>
      </c>
    </row>
    <row r="3" spans="1:10" s="25" customFormat="1" ht="13.5" customHeight="1">
      <c r="A3" s="28"/>
      <c r="B3" s="28" t="s">
        <v>340</v>
      </c>
      <c r="C3" s="30"/>
      <c r="D3" s="28" t="s">
        <v>341</v>
      </c>
      <c r="E3" s="28"/>
      <c r="F3" s="28" t="s">
        <v>341</v>
      </c>
      <c r="G3" s="30"/>
      <c r="H3" s="27" t="s">
        <v>342</v>
      </c>
      <c r="I3" s="31">
        <v>46150</v>
      </c>
    </row>
    <row r="4" spans="1:10" s="25" customFormat="1" ht="13.5" customHeight="1">
      <c r="A4" s="28"/>
      <c r="B4" s="28" t="s">
        <v>343</v>
      </c>
      <c r="C4" s="28"/>
      <c r="D4" s="28" t="s">
        <v>344</v>
      </c>
      <c r="E4" s="28"/>
      <c r="F4" s="28" t="s">
        <v>344</v>
      </c>
      <c r="G4" s="30"/>
      <c r="H4" s="27" t="s">
        <v>345</v>
      </c>
      <c r="I4" s="31" t="s">
        <v>363</v>
      </c>
    </row>
    <row r="5" spans="1:10" s="25" customFormat="1" ht="13.5" customHeight="1" thickBot="1">
      <c r="A5" s="28"/>
      <c r="B5" s="28" t="s">
        <v>346</v>
      </c>
      <c r="C5" s="28"/>
      <c r="D5" s="29" t="s">
        <v>347</v>
      </c>
      <c r="E5" s="28"/>
      <c r="F5" s="29" t="s">
        <v>347</v>
      </c>
      <c r="G5" s="30"/>
      <c r="H5" s="27" t="s">
        <v>348</v>
      </c>
      <c r="I5" s="29" t="s">
        <v>349</v>
      </c>
    </row>
    <row r="6" spans="1:10" s="25" customFormat="1" ht="26.25" customHeight="1">
      <c r="A6" s="32" t="s">
        <v>350</v>
      </c>
      <c r="B6" s="33" t="s">
        <v>351</v>
      </c>
      <c r="C6" s="39" t="s">
        <v>352</v>
      </c>
      <c r="D6" s="39"/>
      <c r="E6" s="39" t="s">
        <v>353</v>
      </c>
      <c r="F6" s="39"/>
      <c r="G6" s="39" t="s">
        <v>354</v>
      </c>
      <c r="H6" s="39"/>
      <c r="I6" s="34" t="s">
        <v>355</v>
      </c>
      <c r="J6" s="33" t="s">
        <v>356</v>
      </c>
    </row>
    <row r="7" spans="1:10" s="26" customFormat="1" ht="26.25" customHeight="1">
      <c r="A7" s="35" t="s">
        <v>357</v>
      </c>
      <c r="B7" s="36" t="s">
        <v>358</v>
      </c>
      <c r="C7" s="40" t="s">
        <v>359</v>
      </c>
      <c r="D7" s="40"/>
      <c r="E7" s="40" t="s">
        <v>360</v>
      </c>
      <c r="F7" s="40"/>
      <c r="G7" s="41" t="s">
        <v>361</v>
      </c>
      <c r="H7" s="41"/>
      <c r="I7" s="36">
        <v>2</v>
      </c>
      <c r="J7" s="37">
        <f>I7*2000</f>
        <v>4000</v>
      </c>
    </row>
    <row r="8" spans="1:10" ht="21.75" customHeight="1">
      <c r="A8" s="38" t="s">
        <v>0</v>
      </c>
      <c r="B8" s="38"/>
      <c r="C8" s="38"/>
    </row>
    <row r="10" spans="1:10" ht="19.5" customHeight="1">
      <c r="A10" s="1" t="s">
        <v>1</v>
      </c>
      <c r="B10" s="1" t="s">
        <v>2</v>
      </c>
      <c r="C10" s="1" t="s">
        <v>3</v>
      </c>
    </row>
    <row r="11" spans="1:10">
      <c r="A11" s="2" t="s">
        <v>4</v>
      </c>
      <c r="B11" s="3">
        <f>SUMIF('D sku list'!E:E,A11,'D sku list'!Q:Q)</f>
        <v>12</v>
      </c>
      <c r="C11" s="4">
        <f>SUMIF('D sku list'!E:E,A11,'D sku list'!R:R)</f>
        <v>16.203400000000002</v>
      </c>
    </row>
    <row r="12" spans="1:10">
      <c r="A12" s="2" t="s">
        <v>5</v>
      </c>
      <c r="B12" s="3">
        <f>SUMIF('D sku list'!E:E,A12,'D sku list'!Q:Q)</f>
        <v>8</v>
      </c>
      <c r="C12" s="4">
        <f>SUMIF('D sku list'!E:E,A12,'D sku list'!R:R)</f>
        <v>4.67</v>
      </c>
    </row>
    <row r="13" spans="1:10">
      <c r="A13" s="2" t="s">
        <v>6</v>
      </c>
      <c r="B13" s="3">
        <f>SUMIF('D sku list'!E:E,A13,'D sku list'!Q:Q)</f>
        <v>55</v>
      </c>
      <c r="C13" s="4">
        <f>SUMIF('D sku list'!E:E,A13,'D sku list'!R:R)</f>
        <v>12.857799999999999</v>
      </c>
    </row>
    <row r="14" spans="1:10">
      <c r="A14" s="2" t="s">
        <v>7</v>
      </c>
      <c r="B14" s="3">
        <f>SUMIF('D sku list'!E:E,A14,'D sku list'!Q:Q)</f>
        <v>851</v>
      </c>
      <c r="C14" s="4">
        <f>SUMIF('D sku list'!E:E,A14,'D sku list'!R:R)</f>
        <v>934.05080000000009</v>
      </c>
    </row>
    <row r="15" spans="1:10">
      <c r="A15" s="2" t="s">
        <v>8</v>
      </c>
      <c r="B15" s="3">
        <f>SUMIF('D sku list'!E:E,A15,'D sku list'!Q:Q)</f>
        <v>755</v>
      </c>
      <c r="C15" s="4">
        <f>SUMIF('D sku list'!E:E,A15,'D sku list'!R:R)</f>
        <v>1167.8151999999998</v>
      </c>
    </row>
    <row r="16" spans="1:10">
      <c r="A16" s="2" t="s">
        <v>9</v>
      </c>
      <c r="B16" s="3">
        <f>SUMIF('D sku list'!E:E,A16,'D sku list'!Q:Q)</f>
        <v>21</v>
      </c>
      <c r="C16" s="4">
        <f>SUMIF('D sku list'!E:E,A16,'D sku list'!R:R)</f>
        <v>393.01339999999999</v>
      </c>
    </row>
    <row r="17" spans="1:3">
      <c r="A17" s="2" t="s">
        <v>10</v>
      </c>
      <c r="B17" s="3">
        <f>SUMIF('D sku list'!E:E,A17,'D sku list'!Q:Q)</f>
        <v>200</v>
      </c>
      <c r="C17" s="4">
        <f>SUMIF('D sku list'!E:E,A17,'D sku list'!R:R)</f>
        <v>46.489999999999995</v>
      </c>
    </row>
    <row r="18" spans="1:3">
      <c r="A18" s="2" t="s">
        <v>11</v>
      </c>
      <c r="B18" s="3">
        <f>SUMIF('D sku list'!E:E,A18,'D sku list'!Q:Q)</f>
        <v>19581</v>
      </c>
      <c r="C18" s="4">
        <f>SUMIF('D sku list'!E:E,A18,'D sku list'!R:R)</f>
        <v>2573.7296999999999</v>
      </c>
    </row>
    <row r="19" spans="1:3">
      <c r="A19" s="5" t="s">
        <v>12</v>
      </c>
      <c r="B19" s="6">
        <f>SUM(B11:B18)</f>
        <v>21483</v>
      </c>
      <c r="C19" s="7">
        <f>SUM(C11:C18)</f>
        <v>5148.8302999999996</v>
      </c>
    </row>
    <row r="20" spans="1:3">
      <c r="C20" s="42">
        <f>C19/2</f>
        <v>2574.4151499999998</v>
      </c>
    </row>
  </sheetData>
  <mergeCells count="7">
    <mergeCell ref="A8:C8"/>
    <mergeCell ref="C6:D6"/>
    <mergeCell ref="E6:F6"/>
    <mergeCell ref="G6:H6"/>
    <mergeCell ref="C7:D7"/>
    <mergeCell ref="E7:F7"/>
    <mergeCell ref="G7:H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4"/>
  <sheetViews>
    <sheetView topLeftCell="C1" zoomScaleNormal="100" workbookViewId="0">
      <selection activeCell="I18" sqref="I18"/>
    </sheetView>
  </sheetViews>
  <sheetFormatPr defaultColWidth="8.6640625" defaultRowHeight="14.4"/>
  <cols>
    <col min="1" max="1" width="14.21875" customWidth="1"/>
    <col min="2" max="2" width="18.44140625" customWidth="1"/>
    <col min="3" max="3" width="12.6640625" customWidth="1"/>
    <col min="4" max="4" width="12" customWidth="1"/>
    <col min="5" max="5" width="16" customWidth="1"/>
    <col min="10" max="10" width="32.5546875" customWidth="1"/>
    <col min="17" max="17" width="6.109375" customWidth="1"/>
  </cols>
  <sheetData>
    <row r="1" spans="1:19" ht="24" customHeight="1">
      <c r="A1" s="8" t="s">
        <v>13</v>
      </c>
      <c r="B1" s="8" t="s">
        <v>14</v>
      </c>
      <c r="C1" s="8" t="s">
        <v>15</v>
      </c>
      <c r="D1" s="8" t="s">
        <v>16</v>
      </c>
      <c r="E1" s="8" t="s">
        <v>1</v>
      </c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  <c r="O1" s="8" t="s">
        <v>26</v>
      </c>
      <c r="P1" s="8" t="s">
        <v>27</v>
      </c>
      <c r="Q1" s="8" t="s">
        <v>28</v>
      </c>
      <c r="R1" s="8" t="s">
        <v>29</v>
      </c>
      <c r="S1" s="9" t="s">
        <v>30</v>
      </c>
    </row>
    <row r="2" spans="1:19" ht="14.25" customHeight="1">
      <c r="A2" s="10" t="s">
        <v>31</v>
      </c>
      <c r="B2" s="10" t="s">
        <v>32</v>
      </c>
      <c r="C2" s="11" t="s">
        <v>33</v>
      </c>
      <c r="D2" s="10" t="s">
        <v>34</v>
      </c>
      <c r="E2" s="10" t="s">
        <v>4</v>
      </c>
      <c r="F2" s="10"/>
      <c r="G2" s="10" t="s">
        <v>35</v>
      </c>
      <c r="H2" s="10" t="s">
        <v>36</v>
      </c>
      <c r="I2" s="10" t="s">
        <v>37</v>
      </c>
      <c r="J2" s="10" t="s">
        <v>38</v>
      </c>
      <c r="K2" s="10" t="s">
        <v>39</v>
      </c>
      <c r="L2" s="10">
        <v>36.811</v>
      </c>
      <c r="M2" s="10">
        <v>4.3307000000000002</v>
      </c>
      <c r="N2" s="10">
        <v>18.897600000000001</v>
      </c>
      <c r="O2" s="12">
        <f t="shared" ref="O2:O32" si="0">L2*M2*N2/1728/K2</f>
        <v>1.743406374291389</v>
      </c>
      <c r="P2" s="10" t="s">
        <v>40</v>
      </c>
      <c r="Q2" s="13">
        <v>1</v>
      </c>
      <c r="R2" s="14">
        <v>1.7434000000000001</v>
      </c>
      <c r="S2" s="15">
        <v>59.78</v>
      </c>
    </row>
    <row r="3" spans="1:19" ht="14.25" customHeight="1">
      <c r="A3" s="10" t="s">
        <v>31</v>
      </c>
      <c r="B3" s="10" t="s">
        <v>41</v>
      </c>
      <c r="C3" s="16">
        <v>42362710</v>
      </c>
      <c r="D3" s="10" t="s">
        <v>42</v>
      </c>
      <c r="E3" s="10" t="s">
        <v>4</v>
      </c>
      <c r="F3" s="10"/>
      <c r="G3" s="10" t="s">
        <v>43</v>
      </c>
      <c r="H3" s="10" t="s">
        <v>36</v>
      </c>
      <c r="I3" s="10" t="s">
        <v>44</v>
      </c>
      <c r="J3" s="10" t="s">
        <v>45</v>
      </c>
      <c r="K3" s="10">
        <v>1</v>
      </c>
      <c r="L3" s="10">
        <v>20.87</v>
      </c>
      <c r="M3" s="10">
        <v>5.1181000000000001</v>
      </c>
      <c r="N3" s="10">
        <v>21.26</v>
      </c>
      <c r="O3" s="12">
        <f t="shared" si="0"/>
        <v>1.3141675470023149</v>
      </c>
      <c r="P3" s="10" t="s">
        <v>40</v>
      </c>
      <c r="Q3" s="13">
        <v>11</v>
      </c>
      <c r="R3" s="14">
        <v>14.46</v>
      </c>
      <c r="S3" s="15">
        <v>70</v>
      </c>
    </row>
    <row r="4" spans="1:19" ht="14.25" customHeight="1">
      <c r="A4" s="10" t="s">
        <v>31</v>
      </c>
      <c r="B4" s="10" t="s">
        <v>46</v>
      </c>
      <c r="C4" s="10" t="s">
        <v>47</v>
      </c>
      <c r="D4" s="10" t="s">
        <v>48</v>
      </c>
      <c r="E4" s="10" t="s">
        <v>5</v>
      </c>
      <c r="F4" s="10"/>
      <c r="G4" s="10" t="s">
        <v>49</v>
      </c>
      <c r="H4" s="10" t="s">
        <v>50</v>
      </c>
      <c r="I4" s="10" t="s">
        <v>51</v>
      </c>
      <c r="J4" s="10" t="s">
        <v>52</v>
      </c>
      <c r="K4" s="10">
        <v>2</v>
      </c>
      <c r="L4" s="10">
        <v>15.75</v>
      </c>
      <c r="M4" s="10">
        <v>13.78</v>
      </c>
      <c r="N4" s="10">
        <v>6.69</v>
      </c>
      <c r="O4" s="12">
        <f t="shared" si="0"/>
        <v>0.42012851562500003</v>
      </c>
      <c r="P4" s="10" t="s">
        <v>40</v>
      </c>
      <c r="Q4" s="13">
        <v>1</v>
      </c>
      <c r="R4" s="14">
        <v>0.42</v>
      </c>
      <c r="S4" s="15">
        <v>5.89</v>
      </c>
    </row>
    <row r="5" spans="1:19" ht="14.25" customHeight="1">
      <c r="A5" s="10" t="s">
        <v>31</v>
      </c>
      <c r="B5" s="10" t="s">
        <v>53</v>
      </c>
      <c r="C5" s="10" t="s">
        <v>54</v>
      </c>
      <c r="D5" s="10" t="s">
        <v>55</v>
      </c>
      <c r="E5" s="10" t="s">
        <v>5</v>
      </c>
      <c r="F5" s="10"/>
      <c r="G5" s="10" t="s">
        <v>49</v>
      </c>
      <c r="H5" s="10" t="s">
        <v>50</v>
      </c>
      <c r="I5" s="10" t="s">
        <v>56</v>
      </c>
      <c r="J5" s="10" t="s">
        <v>57</v>
      </c>
      <c r="K5" s="10">
        <v>2</v>
      </c>
      <c r="L5" s="10">
        <v>15.747999999999999</v>
      </c>
      <c r="M5" s="10">
        <v>13.779500000000001</v>
      </c>
      <c r="N5" s="10">
        <v>9.4488000000000003</v>
      </c>
      <c r="O5" s="12">
        <f t="shared" si="0"/>
        <v>0.59328284120972219</v>
      </c>
      <c r="P5" s="10" t="s">
        <v>40</v>
      </c>
      <c r="Q5" s="13">
        <v>1</v>
      </c>
      <c r="R5" s="14">
        <v>0.59</v>
      </c>
      <c r="S5" s="15">
        <v>8.51</v>
      </c>
    </row>
    <row r="6" spans="1:19" ht="14.25" customHeight="1">
      <c r="A6" s="10" t="s">
        <v>31</v>
      </c>
      <c r="B6" s="10" t="s">
        <v>46</v>
      </c>
      <c r="C6" s="10" t="s">
        <v>58</v>
      </c>
      <c r="D6" s="10" t="s">
        <v>59</v>
      </c>
      <c r="E6" s="10" t="s">
        <v>5</v>
      </c>
      <c r="F6" s="10"/>
      <c r="G6" s="10" t="s">
        <v>49</v>
      </c>
      <c r="H6" s="10" t="s">
        <v>50</v>
      </c>
      <c r="I6" s="10" t="s">
        <v>60</v>
      </c>
      <c r="J6" s="10" t="s">
        <v>52</v>
      </c>
      <c r="K6" s="10">
        <v>2</v>
      </c>
      <c r="L6" s="10">
        <v>15.747999999999999</v>
      </c>
      <c r="M6" s="10">
        <v>13.779500000000001</v>
      </c>
      <c r="N6" s="10">
        <v>11.0236</v>
      </c>
      <c r="O6" s="12">
        <f t="shared" si="0"/>
        <v>0.69216331474467596</v>
      </c>
      <c r="P6" s="10" t="s">
        <v>40</v>
      </c>
      <c r="Q6" s="13">
        <v>1</v>
      </c>
      <c r="R6" s="14">
        <v>0.69</v>
      </c>
      <c r="S6" s="15">
        <v>9.82</v>
      </c>
    </row>
    <row r="7" spans="1:19" ht="14.25" customHeight="1">
      <c r="A7" s="10" t="s">
        <v>31</v>
      </c>
      <c r="B7" s="10" t="s">
        <v>53</v>
      </c>
      <c r="C7" s="10" t="s">
        <v>61</v>
      </c>
      <c r="D7" s="10" t="s">
        <v>62</v>
      </c>
      <c r="E7" s="10" t="s">
        <v>5</v>
      </c>
      <c r="F7" s="10"/>
      <c r="G7" s="10" t="s">
        <v>49</v>
      </c>
      <c r="H7" s="10" t="s">
        <v>50</v>
      </c>
      <c r="I7" s="10" t="s">
        <v>63</v>
      </c>
      <c r="J7" s="10" t="s">
        <v>57</v>
      </c>
      <c r="K7" s="10">
        <v>2</v>
      </c>
      <c r="L7" s="10">
        <v>15.747999999999999</v>
      </c>
      <c r="M7" s="10">
        <v>13.779500000000001</v>
      </c>
      <c r="N7" s="10">
        <v>10.629899999999999</v>
      </c>
      <c r="O7" s="12">
        <f t="shared" si="0"/>
        <v>0.66744319636093741</v>
      </c>
      <c r="P7" s="10" t="s">
        <v>40</v>
      </c>
      <c r="Q7" s="13">
        <v>1</v>
      </c>
      <c r="R7" s="14">
        <v>0.67</v>
      </c>
      <c r="S7" s="15">
        <v>9.82</v>
      </c>
    </row>
    <row r="8" spans="1:19" ht="14.25" customHeight="1">
      <c r="A8" s="10" t="s">
        <v>31</v>
      </c>
      <c r="B8" s="10" t="s">
        <v>46</v>
      </c>
      <c r="C8" s="10" t="s">
        <v>64</v>
      </c>
      <c r="D8" s="10" t="s">
        <v>65</v>
      </c>
      <c r="E8" s="10" t="s">
        <v>5</v>
      </c>
      <c r="F8" s="10"/>
      <c r="G8" s="10" t="s">
        <v>49</v>
      </c>
      <c r="H8" s="10" t="s">
        <v>50</v>
      </c>
      <c r="I8" s="10" t="s">
        <v>56</v>
      </c>
      <c r="J8" s="10" t="s">
        <v>52</v>
      </c>
      <c r="K8" s="10">
        <v>2</v>
      </c>
      <c r="L8" s="10">
        <v>15.747999999999999</v>
      </c>
      <c r="M8" s="10">
        <v>13.779500000000001</v>
      </c>
      <c r="N8" s="10">
        <v>8.2676999999999996</v>
      </c>
      <c r="O8" s="12">
        <f t="shared" si="0"/>
        <v>0.51912248605850686</v>
      </c>
      <c r="P8" s="10" t="s">
        <v>40</v>
      </c>
      <c r="Q8" s="13">
        <v>1</v>
      </c>
      <c r="R8" s="14">
        <v>0.52</v>
      </c>
      <c r="S8" s="15">
        <v>7.36</v>
      </c>
    </row>
    <row r="9" spans="1:19" ht="14.25" customHeight="1">
      <c r="A9" s="10" t="s">
        <v>31</v>
      </c>
      <c r="B9" s="10" t="s">
        <v>46</v>
      </c>
      <c r="C9" s="10" t="s">
        <v>66</v>
      </c>
      <c r="D9" s="10" t="s">
        <v>65</v>
      </c>
      <c r="E9" s="10" t="s">
        <v>5</v>
      </c>
      <c r="F9" s="10"/>
      <c r="G9" s="10" t="s">
        <v>49</v>
      </c>
      <c r="H9" s="10" t="s">
        <v>50</v>
      </c>
      <c r="I9" s="10" t="s">
        <v>56</v>
      </c>
      <c r="J9" s="10" t="s">
        <v>52</v>
      </c>
      <c r="K9" s="10">
        <v>2</v>
      </c>
      <c r="L9" s="10">
        <v>15.747999999999999</v>
      </c>
      <c r="M9" s="10">
        <v>13.779500000000001</v>
      </c>
      <c r="N9" s="10">
        <v>8.2676999999999996</v>
      </c>
      <c r="O9" s="12">
        <f t="shared" si="0"/>
        <v>0.51912248605850686</v>
      </c>
      <c r="P9" s="10" t="s">
        <v>40</v>
      </c>
      <c r="Q9" s="13">
        <v>1</v>
      </c>
      <c r="R9" s="14">
        <v>0.52</v>
      </c>
      <c r="S9" s="15">
        <v>7.36</v>
      </c>
    </row>
    <row r="10" spans="1:19" ht="14.25" customHeight="1">
      <c r="A10" s="10" t="s">
        <v>31</v>
      </c>
      <c r="B10" s="10" t="s">
        <v>53</v>
      </c>
      <c r="C10" s="10" t="s">
        <v>67</v>
      </c>
      <c r="D10" s="10" t="s">
        <v>68</v>
      </c>
      <c r="E10" s="10" t="s">
        <v>5</v>
      </c>
      <c r="F10" s="10"/>
      <c r="G10" s="10" t="s">
        <v>49</v>
      </c>
      <c r="H10" s="10" t="s">
        <v>50</v>
      </c>
      <c r="I10" s="10" t="s">
        <v>51</v>
      </c>
      <c r="J10" s="10" t="s">
        <v>57</v>
      </c>
      <c r="K10" s="10">
        <v>2</v>
      </c>
      <c r="L10" s="10">
        <v>15.747999999999999</v>
      </c>
      <c r="M10" s="10">
        <v>13.779500000000001</v>
      </c>
      <c r="N10" s="10">
        <v>7.8739999999999997</v>
      </c>
      <c r="O10" s="12">
        <f t="shared" si="0"/>
        <v>0.49440236767476847</v>
      </c>
      <c r="P10" s="10" t="s">
        <v>40</v>
      </c>
      <c r="Q10" s="13">
        <v>1</v>
      </c>
      <c r="R10" s="14">
        <v>0.49</v>
      </c>
      <c r="S10" s="15">
        <v>7.36</v>
      </c>
    </row>
    <row r="11" spans="1:19" ht="14.25" customHeight="1">
      <c r="A11" s="10" t="s">
        <v>31</v>
      </c>
      <c r="B11" s="10" t="s">
        <v>53</v>
      </c>
      <c r="C11" s="10" t="s">
        <v>69</v>
      </c>
      <c r="D11" s="10" t="s">
        <v>70</v>
      </c>
      <c r="E11" s="10" t="s">
        <v>5</v>
      </c>
      <c r="F11" s="10"/>
      <c r="G11" s="10" t="s">
        <v>49</v>
      </c>
      <c r="H11" s="10" t="s">
        <v>50</v>
      </c>
      <c r="I11" s="10" t="s">
        <v>60</v>
      </c>
      <c r="J11" s="10" t="s">
        <v>57</v>
      </c>
      <c r="K11" s="10">
        <v>2</v>
      </c>
      <c r="L11" s="10">
        <v>15.75</v>
      </c>
      <c r="M11" s="10">
        <v>13.78</v>
      </c>
      <c r="N11" s="10">
        <v>12.2</v>
      </c>
      <c r="O11" s="12">
        <f t="shared" si="0"/>
        <v>0.76615364583333323</v>
      </c>
      <c r="P11" s="10" t="s">
        <v>40</v>
      </c>
      <c r="Q11" s="13">
        <v>1</v>
      </c>
      <c r="R11" s="14">
        <v>0.77</v>
      </c>
      <c r="S11" s="15">
        <v>11.29</v>
      </c>
    </row>
    <row r="12" spans="1:19" ht="14.25" customHeight="1">
      <c r="A12" s="10" t="s">
        <v>31</v>
      </c>
      <c r="B12" s="10" t="s">
        <v>71</v>
      </c>
      <c r="C12" s="10" t="s">
        <v>72</v>
      </c>
      <c r="D12" s="10" t="s">
        <v>73</v>
      </c>
      <c r="E12" s="10" t="s">
        <v>6</v>
      </c>
      <c r="F12" s="10" t="s">
        <v>74</v>
      </c>
      <c r="G12" s="10" t="s">
        <v>75</v>
      </c>
      <c r="H12" s="10" t="s">
        <v>76</v>
      </c>
      <c r="I12" s="10" t="s">
        <v>77</v>
      </c>
      <c r="J12" s="10" t="s">
        <v>78</v>
      </c>
      <c r="K12" s="10">
        <v>12</v>
      </c>
      <c r="L12" s="10">
        <v>30</v>
      </c>
      <c r="M12" s="10">
        <v>12</v>
      </c>
      <c r="N12" s="10">
        <v>24</v>
      </c>
      <c r="O12" s="12">
        <f t="shared" si="0"/>
        <v>0.41666666666666669</v>
      </c>
      <c r="P12" s="10" t="s">
        <v>40</v>
      </c>
      <c r="Q12" s="13">
        <v>9</v>
      </c>
      <c r="R12" s="14">
        <v>3.75</v>
      </c>
      <c r="S12" s="15">
        <v>8.25</v>
      </c>
    </row>
    <row r="13" spans="1:19" ht="14.25" customHeight="1">
      <c r="A13" s="10" t="s">
        <v>31</v>
      </c>
      <c r="B13" s="10" t="s">
        <v>71</v>
      </c>
      <c r="C13" s="10" t="s">
        <v>79</v>
      </c>
      <c r="D13" s="10" t="s">
        <v>80</v>
      </c>
      <c r="E13" s="10" t="s">
        <v>6</v>
      </c>
      <c r="F13" s="10" t="s">
        <v>74</v>
      </c>
      <c r="G13" s="10" t="s">
        <v>75</v>
      </c>
      <c r="H13" s="10" t="s">
        <v>81</v>
      </c>
      <c r="I13" s="10" t="s">
        <v>77</v>
      </c>
      <c r="J13" s="10" t="s">
        <v>78</v>
      </c>
      <c r="K13" s="10">
        <v>12</v>
      </c>
      <c r="L13" s="10">
        <v>30</v>
      </c>
      <c r="M13" s="10">
        <v>12</v>
      </c>
      <c r="N13" s="10">
        <v>24</v>
      </c>
      <c r="O13" s="12">
        <f t="shared" si="0"/>
        <v>0.41666666666666669</v>
      </c>
      <c r="P13" s="10" t="s">
        <v>40</v>
      </c>
      <c r="Q13" s="13">
        <v>8</v>
      </c>
      <c r="R13" s="14">
        <v>3.33</v>
      </c>
      <c r="S13" s="15">
        <v>8.25</v>
      </c>
    </row>
    <row r="14" spans="1:19" ht="14.25" customHeight="1">
      <c r="A14" s="10" t="s">
        <v>31</v>
      </c>
      <c r="B14" s="10" t="s">
        <v>71</v>
      </c>
      <c r="C14" s="10" t="s">
        <v>82</v>
      </c>
      <c r="D14" s="10" t="s">
        <v>83</v>
      </c>
      <c r="E14" s="10" t="s">
        <v>6</v>
      </c>
      <c r="F14" s="10" t="s">
        <v>74</v>
      </c>
      <c r="G14" s="10" t="s">
        <v>75</v>
      </c>
      <c r="H14" s="10" t="s">
        <v>84</v>
      </c>
      <c r="I14" s="10" t="s">
        <v>77</v>
      </c>
      <c r="J14" s="10" t="s">
        <v>78</v>
      </c>
      <c r="K14" s="10">
        <v>12</v>
      </c>
      <c r="L14" s="10">
        <v>30</v>
      </c>
      <c r="M14" s="10">
        <v>12</v>
      </c>
      <c r="N14" s="10">
        <v>24</v>
      </c>
      <c r="O14" s="12">
        <f t="shared" si="0"/>
        <v>0.41666666666666669</v>
      </c>
      <c r="P14" s="10" t="s">
        <v>40</v>
      </c>
      <c r="Q14" s="13">
        <v>9</v>
      </c>
      <c r="R14" s="14">
        <v>3.75</v>
      </c>
      <c r="S14" s="15">
        <v>8.25</v>
      </c>
    </row>
    <row r="15" spans="1:19" ht="14.25" customHeight="1">
      <c r="A15" s="10" t="s">
        <v>85</v>
      </c>
      <c r="B15" s="10" t="s">
        <v>86</v>
      </c>
      <c r="C15" s="11" t="s">
        <v>87</v>
      </c>
      <c r="D15" s="10" t="s">
        <v>88</v>
      </c>
      <c r="E15" s="10" t="s">
        <v>6</v>
      </c>
      <c r="F15" s="10" t="s">
        <v>89</v>
      </c>
      <c r="G15" s="10" t="s">
        <v>90</v>
      </c>
      <c r="H15" s="10" t="s">
        <v>91</v>
      </c>
      <c r="I15" s="10" t="s">
        <v>92</v>
      </c>
      <c r="J15" s="10" t="s">
        <v>93</v>
      </c>
      <c r="K15" s="10" t="s">
        <v>94</v>
      </c>
      <c r="L15" s="10">
        <v>22.834599999999998</v>
      </c>
      <c r="M15" s="10">
        <v>18.110199999999999</v>
      </c>
      <c r="N15" s="10">
        <v>8.2676999999999996</v>
      </c>
      <c r="O15" s="12">
        <f t="shared" si="0"/>
        <v>9.8929913771721154E-2</v>
      </c>
      <c r="P15" s="10" t="s">
        <v>40</v>
      </c>
      <c r="Q15" s="13">
        <v>2</v>
      </c>
      <c r="R15" s="14">
        <v>0.1978</v>
      </c>
      <c r="S15" s="15">
        <v>16.87</v>
      </c>
    </row>
    <row r="16" spans="1:19" ht="14.25" customHeight="1">
      <c r="A16" s="10" t="s">
        <v>31</v>
      </c>
      <c r="B16" s="10" t="s">
        <v>95</v>
      </c>
      <c r="C16" s="10" t="s">
        <v>96</v>
      </c>
      <c r="D16" s="10" t="s">
        <v>97</v>
      </c>
      <c r="E16" s="10" t="s">
        <v>6</v>
      </c>
      <c r="F16" s="10" t="s">
        <v>74</v>
      </c>
      <c r="G16" s="10" t="s">
        <v>75</v>
      </c>
      <c r="H16" s="10" t="s">
        <v>98</v>
      </c>
      <c r="I16" s="10" t="s">
        <v>99</v>
      </c>
      <c r="J16" s="10" t="s">
        <v>100</v>
      </c>
      <c r="K16" s="10">
        <v>18</v>
      </c>
      <c r="L16" s="10">
        <v>18.503900000000002</v>
      </c>
      <c r="M16" s="10">
        <v>12.5984</v>
      </c>
      <c r="N16" s="10">
        <v>9.0550999999999995</v>
      </c>
      <c r="O16" s="12">
        <f t="shared" si="0"/>
        <v>6.7866534534149189E-2</v>
      </c>
      <c r="P16" s="10" t="s">
        <v>40</v>
      </c>
      <c r="Q16" s="13">
        <v>9</v>
      </c>
      <c r="R16" s="14">
        <v>0.61</v>
      </c>
      <c r="S16" s="15">
        <v>3.5</v>
      </c>
    </row>
    <row r="17" spans="1:19" ht="14.25" customHeight="1">
      <c r="A17" s="10" t="s">
        <v>31</v>
      </c>
      <c r="B17" s="10" t="s">
        <v>101</v>
      </c>
      <c r="C17" s="10" t="s">
        <v>102</v>
      </c>
      <c r="D17" s="10" t="s">
        <v>103</v>
      </c>
      <c r="E17" s="10" t="s">
        <v>6</v>
      </c>
      <c r="F17" s="10" t="s">
        <v>74</v>
      </c>
      <c r="G17" s="10" t="s">
        <v>75</v>
      </c>
      <c r="H17" s="10" t="s">
        <v>104</v>
      </c>
      <c r="I17" s="10" t="s">
        <v>99</v>
      </c>
      <c r="J17" s="10" t="s">
        <v>100</v>
      </c>
      <c r="K17" s="10">
        <v>18</v>
      </c>
      <c r="L17" s="10">
        <v>18.503900000000002</v>
      </c>
      <c r="M17" s="10">
        <v>12.5984</v>
      </c>
      <c r="N17" s="10">
        <v>9.0550999999999995</v>
      </c>
      <c r="O17" s="12">
        <f t="shared" si="0"/>
        <v>6.7866534534149189E-2</v>
      </c>
      <c r="P17" s="10" t="s">
        <v>40</v>
      </c>
      <c r="Q17" s="13">
        <v>9</v>
      </c>
      <c r="R17" s="14">
        <v>0.61</v>
      </c>
      <c r="S17" s="15">
        <v>3.5</v>
      </c>
    </row>
    <row r="18" spans="1:19" ht="14.25" customHeight="1">
      <c r="A18" s="10" t="s">
        <v>31</v>
      </c>
      <c r="B18" s="10" t="s">
        <v>95</v>
      </c>
      <c r="C18" s="10" t="s">
        <v>105</v>
      </c>
      <c r="D18" s="10" t="s">
        <v>106</v>
      </c>
      <c r="E18" s="10" t="s">
        <v>6</v>
      </c>
      <c r="F18" s="10" t="s">
        <v>74</v>
      </c>
      <c r="G18" s="10" t="s">
        <v>75</v>
      </c>
      <c r="H18" s="10" t="s">
        <v>107</v>
      </c>
      <c r="I18" s="10" t="s">
        <v>99</v>
      </c>
      <c r="J18" s="10" t="s">
        <v>100</v>
      </c>
      <c r="K18" s="10">
        <v>18</v>
      </c>
      <c r="L18" s="10">
        <v>18.503900000000002</v>
      </c>
      <c r="M18" s="10">
        <v>12.5984</v>
      </c>
      <c r="N18" s="10">
        <v>9.0550999999999995</v>
      </c>
      <c r="O18" s="12">
        <f t="shared" si="0"/>
        <v>6.7866534534149189E-2</v>
      </c>
      <c r="P18" s="10" t="s">
        <v>40</v>
      </c>
      <c r="Q18" s="13">
        <v>9</v>
      </c>
      <c r="R18" s="14">
        <v>0.61</v>
      </c>
      <c r="S18" s="15">
        <v>3.5</v>
      </c>
    </row>
    <row r="19" spans="1:19" ht="14.25" customHeight="1">
      <c r="A19" s="10" t="s">
        <v>85</v>
      </c>
      <c r="B19" s="10" t="s">
        <v>108</v>
      </c>
      <c r="C19" s="10" t="s">
        <v>109</v>
      </c>
      <c r="D19" s="10" t="s">
        <v>110</v>
      </c>
      <c r="E19" s="10" t="s">
        <v>7</v>
      </c>
      <c r="F19" s="10" t="s">
        <v>111</v>
      </c>
      <c r="G19" s="10" t="s">
        <v>112</v>
      </c>
      <c r="H19" s="10" t="s">
        <v>113</v>
      </c>
      <c r="I19" s="10" t="s">
        <v>114</v>
      </c>
      <c r="J19" s="10" t="s">
        <v>115</v>
      </c>
      <c r="K19" s="10">
        <v>1</v>
      </c>
      <c r="L19" s="10">
        <v>18.897600000000001</v>
      </c>
      <c r="M19" s="10">
        <v>10.629899999999999</v>
      </c>
      <c r="N19" s="10">
        <v>9.4488000000000003</v>
      </c>
      <c r="O19" s="12">
        <f t="shared" si="0"/>
        <v>1.0984208031539999</v>
      </c>
      <c r="P19" s="10" t="s">
        <v>40</v>
      </c>
      <c r="Q19" s="13">
        <v>283</v>
      </c>
      <c r="R19" s="14">
        <v>310.85000000000002</v>
      </c>
      <c r="S19" s="15">
        <v>53.33</v>
      </c>
    </row>
    <row r="20" spans="1:19" ht="14.25" customHeight="1">
      <c r="A20" s="10" t="s">
        <v>85</v>
      </c>
      <c r="B20" s="10" t="s">
        <v>108</v>
      </c>
      <c r="C20" s="10" t="s">
        <v>116</v>
      </c>
      <c r="D20" s="10" t="s">
        <v>117</v>
      </c>
      <c r="E20" s="10" t="s">
        <v>7</v>
      </c>
      <c r="F20" s="10" t="s">
        <v>111</v>
      </c>
      <c r="G20" s="10" t="s">
        <v>112</v>
      </c>
      <c r="H20" s="10" t="s">
        <v>118</v>
      </c>
      <c r="I20" s="10" t="s">
        <v>114</v>
      </c>
      <c r="J20" s="10" t="s">
        <v>115</v>
      </c>
      <c r="K20" s="10">
        <v>1</v>
      </c>
      <c r="L20" s="10">
        <v>18.897600000000001</v>
      </c>
      <c r="M20" s="10">
        <v>9.4488000000000003</v>
      </c>
      <c r="N20" s="10">
        <v>10.629899999999999</v>
      </c>
      <c r="O20" s="12">
        <f t="shared" si="0"/>
        <v>1.0984208031540001</v>
      </c>
      <c r="P20" s="10" t="s">
        <v>40</v>
      </c>
      <c r="Q20" s="13">
        <v>245</v>
      </c>
      <c r="R20" s="14">
        <v>269.11</v>
      </c>
      <c r="S20" s="15">
        <v>53.33</v>
      </c>
    </row>
    <row r="21" spans="1:19" ht="14.25" customHeight="1">
      <c r="A21" s="10" t="s">
        <v>85</v>
      </c>
      <c r="B21" s="10" t="s">
        <v>108</v>
      </c>
      <c r="C21" s="10" t="s">
        <v>119</v>
      </c>
      <c r="D21" s="10" t="s">
        <v>120</v>
      </c>
      <c r="E21" s="10" t="s">
        <v>7</v>
      </c>
      <c r="F21" s="10" t="s">
        <v>111</v>
      </c>
      <c r="G21" s="10" t="s">
        <v>112</v>
      </c>
      <c r="H21" s="10" t="s">
        <v>121</v>
      </c>
      <c r="I21" s="10" t="s">
        <v>114</v>
      </c>
      <c r="J21" s="10" t="s">
        <v>115</v>
      </c>
      <c r="K21" s="10">
        <v>1</v>
      </c>
      <c r="L21" s="10">
        <v>18.897600000000001</v>
      </c>
      <c r="M21" s="10">
        <v>9.4488000000000003</v>
      </c>
      <c r="N21" s="10">
        <v>10.629899999999999</v>
      </c>
      <c r="O21" s="12">
        <f t="shared" si="0"/>
        <v>1.0984208031540001</v>
      </c>
      <c r="P21" s="10" t="s">
        <v>40</v>
      </c>
      <c r="Q21" s="13">
        <v>259</v>
      </c>
      <c r="R21" s="14">
        <v>284.49</v>
      </c>
      <c r="S21" s="15">
        <v>53.33</v>
      </c>
    </row>
    <row r="22" spans="1:19" ht="14.25" customHeight="1">
      <c r="A22" s="10" t="s">
        <v>85</v>
      </c>
      <c r="B22" s="10" t="s">
        <v>122</v>
      </c>
      <c r="C22" s="11" t="s">
        <v>123</v>
      </c>
      <c r="D22" s="10" t="s">
        <v>124</v>
      </c>
      <c r="E22" s="10" t="s">
        <v>7</v>
      </c>
      <c r="F22" s="10" t="s">
        <v>89</v>
      </c>
      <c r="G22" s="10" t="s">
        <v>112</v>
      </c>
      <c r="H22" s="10" t="s">
        <v>125</v>
      </c>
      <c r="I22" s="10" t="s">
        <v>126</v>
      </c>
      <c r="J22" s="10" t="s">
        <v>127</v>
      </c>
      <c r="K22" s="10" t="s">
        <v>39</v>
      </c>
      <c r="L22" s="10">
        <v>18.503900000000002</v>
      </c>
      <c r="M22" s="10">
        <v>10.629899999999999</v>
      </c>
      <c r="N22" s="10">
        <v>10.2362</v>
      </c>
      <c r="O22" s="12">
        <f t="shared" si="0"/>
        <v>1.1651651227900937</v>
      </c>
      <c r="P22" s="10" t="s">
        <v>40</v>
      </c>
      <c r="Q22" s="13">
        <v>9</v>
      </c>
      <c r="R22" s="14">
        <v>10.486800000000001</v>
      </c>
      <c r="S22" s="15">
        <v>39.130000000000003</v>
      </c>
    </row>
    <row r="23" spans="1:19" ht="14.25" customHeight="1">
      <c r="A23" s="10" t="s">
        <v>31</v>
      </c>
      <c r="B23" s="10" t="s">
        <v>128</v>
      </c>
      <c r="C23" s="11" t="s">
        <v>129</v>
      </c>
      <c r="D23" s="10" t="s">
        <v>130</v>
      </c>
      <c r="E23" s="10" t="s">
        <v>7</v>
      </c>
      <c r="F23" s="10" t="s">
        <v>131</v>
      </c>
      <c r="G23" s="10" t="s">
        <v>132</v>
      </c>
      <c r="H23" s="10" t="s">
        <v>50</v>
      </c>
      <c r="I23" s="10" t="s">
        <v>133</v>
      </c>
      <c r="J23" s="10" t="s">
        <v>134</v>
      </c>
      <c r="K23" s="10" t="s">
        <v>135</v>
      </c>
      <c r="L23" s="10">
        <v>18.110199999999999</v>
      </c>
      <c r="M23" s="10">
        <v>13.189</v>
      </c>
      <c r="N23" s="10">
        <v>15.5512</v>
      </c>
      <c r="O23" s="12">
        <f t="shared" si="0"/>
        <v>1.0747941344917129</v>
      </c>
      <c r="P23" s="10" t="s">
        <v>40</v>
      </c>
      <c r="Q23" s="13">
        <v>55</v>
      </c>
      <c r="R23" s="14">
        <v>59.113999999999997</v>
      </c>
      <c r="S23" s="15">
        <v>118</v>
      </c>
    </row>
    <row r="24" spans="1:19" ht="14.25" customHeight="1">
      <c r="A24" s="10" t="s">
        <v>31</v>
      </c>
      <c r="B24" s="10" t="s">
        <v>136</v>
      </c>
      <c r="C24" s="10" t="s">
        <v>137</v>
      </c>
      <c r="D24" s="10" t="s">
        <v>138</v>
      </c>
      <c r="E24" s="10" t="s">
        <v>8</v>
      </c>
      <c r="F24" s="10" t="s">
        <v>139</v>
      </c>
      <c r="G24" s="10" t="s">
        <v>140</v>
      </c>
      <c r="H24" s="10" t="s">
        <v>141</v>
      </c>
      <c r="I24" s="10" t="s">
        <v>142</v>
      </c>
      <c r="J24" s="10" t="s">
        <v>143</v>
      </c>
      <c r="K24" s="10">
        <v>2</v>
      </c>
      <c r="L24" s="10">
        <v>18.307099999999998</v>
      </c>
      <c r="M24" s="10">
        <v>15.747999999999999</v>
      </c>
      <c r="N24" s="10">
        <v>12.5984</v>
      </c>
      <c r="O24" s="12">
        <f t="shared" si="0"/>
        <v>1.0509610462218517</v>
      </c>
      <c r="P24" s="10" t="s">
        <v>40</v>
      </c>
      <c r="Q24" s="13">
        <v>39</v>
      </c>
      <c r="R24" s="14">
        <v>40.99</v>
      </c>
      <c r="S24" s="15">
        <v>31.27</v>
      </c>
    </row>
    <row r="25" spans="1:19" ht="14.25" customHeight="1">
      <c r="A25" s="10" t="s">
        <v>31</v>
      </c>
      <c r="B25" s="10" t="s">
        <v>144</v>
      </c>
      <c r="C25" s="10" t="s">
        <v>145</v>
      </c>
      <c r="D25" s="10" t="s">
        <v>146</v>
      </c>
      <c r="E25" s="10" t="s">
        <v>8</v>
      </c>
      <c r="F25" s="10" t="s">
        <v>147</v>
      </c>
      <c r="G25" s="10" t="s">
        <v>112</v>
      </c>
      <c r="H25" s="10" t="s">
        <v>148</v>
      </c>
      <c r="I25" s="10" t="s">
        <v>149</v>
      </c>
      <c r="J25" s="10" t="s">
        <v>150</v>
      </c>
      <c r="K25" s="10">
        <v>1</v>
      </c>
      <c r="L25" s="10">
        <v>22.834599999999998</v>
      </c>
      <c r="M25" s="10">
        <v>22.834599999999998</v>
      </c>
      <c r="N25" s="10">
        <v>11.811</v>
      </c>
      <c r="O25" s="12">
        <f t="shared" si="0"/>
        <v>3.5639347818384017</v>
      </c>
      <c r="P25" s="10" t="s">
        <v>40</v>
      </c>
      <c r="Q25" s="13">
        <v>9</v>
      </c>
      <c r="R25" s="14">
        <v>32.08</v>
      </c>
      <c r="S25" s="15">
        <v>40</v>
      </c>
    </row>
    <row r="26" spans="1:19" ht="14.25" customHeight="1">
      <c r="A26" s="10" t="s">
        <v>85</v>
      </c>
      <c r="B26" s="10" t="s">
        <v>151</v>
      </c>
      <c r="C26" s="10" t="s">
        <v>152</v>
      </c>
      <c r="D26" s="10" t="s">
        <v>153</v>
      </c>
      <c r="E26" s="10" t="s">
        <v>8</v>
      </c>
      <c r="F26" s="10" t="s">
        <v>154</v>
      </c>
      <c r="G26" s="10" t="s">
        <v>112</v>
      </c>
      <c r="H26" s="10" t="s">
        <v>155</v>
      </c>
      <c r="I26" s="10" t="s">
        <v>156</v>
      </c>
      <c r="J26" s="10" t="s">
        <v>157</v>
      </c>
      <c r="K26" s="10">
        <v>1</v>
      </c>
      <c r="L26" s="10">
        <v>19.690000000000001</v>
      </c>
      <c r="M26" s="10">
        <v>11.81</v>
      </c>
      <c r="N26" s="10">
        <v>11.42</v>
      </c>
      <c r="O26" s="12">
        <f t="shared" si="0"/>
        <v>1.5368022210648149</v>
      </c>
      <c r="P26" s="10" t="s">
        <v>40</v>
      </c>
      <c r="Q26" s="13">
        <v>270</v>
      </c>
      <c r="R26" s="14">
        <v>414.94</v>
      </c>
      <c r="S26" s="15">
        <v>52.99</v>
      </c>
    </row>
    <row r="27" spans="1:19" ht="14.25" customHeight="1">
      <c r="A27" s="10" t="s">
        <v>85</v>
      </c>
      <c r="B27" s="10" t="s">
        <v>158</v>
      </c>
      <c r="C27" s="10" t="s">
        <v>159</v>
      </c>
      <c r="D27" s="10" t="s">
        <v>160</v>
      </c>
      <c r="E27" s="10" t="s">
        <v>8</v>
      </c>
      <c r="F27" s="10" t="s">
        <v>89</v>
      </c>
      <c r="G27" s="10" t="s">
        <v>112</v>
      </c>
      <c r="H27" s="10" t="s">
        <v>118</v>
      </c>
      <c r="I27" s="10" t="s">
        <v>161</v>
      </c>
      <c r="J27" s="10" t="s">
        <v>162</v>
      </c>
      <c r="K27" s="10">
        <v>1</v>
      </c>
      <c r="L27" s="10">
        <v>23.622</v>
      </c>
      <c r="M27" s="10">
        <v>18.897600000000001</v>
      </c>
      <c r="N27" s="10">
        <v>10.629899999999999</v>
      </c>
      <c r="O27" s="12">
        <f t="shared" si="0"/>
        <v>2.7460520078849999</v>
      </c>
      <c r="P27" s="10" t="s">
        <v>40</v>
      </c>
      <c r="Q27" s="13">
        <v>65</v>
      </c>
      <c r="R27" s="14">
        <v>178.49</v>
      </c>
      <c r="S27" s="15">
        <v>73.599999999999994</v>
      </c>
    </row>
    <row r="28" spans="1:19" ht="14.25" customHeight="1">
      <c r="A28" s="10" t="s">
        <v>85</v>
      </c>
      <c r="B28" s="10" t="s">
        <v>151</v>
      </c>
      <c r="C28" s="10" t="s">
        <v>163</v>
      </c>
      <c r="D28" s="10" t="s">
        <v>164</v>
      </c>
      <c r="E28" s="10" t="s">
        <v>8</v>
      </c>
      <c r="F28" s="10" t="s">
        <v>154</v>
      </c>
      <c r="G28" s="10" t="s">
        <v>112</v>
      </c>
      <c r="H28" s="10" t="s">
        <v>155</v>
      </c>
      <c r="I28" s="10" t="s">
        <v>165</v>
      </c>
      <c r="J28" s="10" t="s">
        <v>157</v>
      </c>
      <c r="K28" s="10">
        <v>1</v>
      </c>
      <c r="L28" s="10">
        <v>19.690000000000001</v>
      </c>
      <c r="M28" s="10">
        <v>12.2</v>
      </c>
      <c r="N28" s="10">
        <v>11.81</v>
      </c>
      <c r="O28" s="12">
        <f t="shared" si="0"/>
        <v>1.6417676967592594</v>
      </c>
      <c r="P28" s="10" t="s">
        <v>40</v>
      </c>
      <c r="Q28" s="13">
        <v>205</v>
      </c>
      <c r="R28" s="14">
        <v>336.56</v>
      </c>
      <c r="S28" s="15">
        <v>69</v>
      </c>
    </row>
    <row r="29" spans="1:19" ht="14.25" customHeight="1">
      <c r="A29" s="10" t="s">
        <v>85</v>
      </c>
      <c r="B29" s="10" t="s">
        <v>166</v>
      </c>
      <c r="C29" s="11" t="s">
        <v>167</v>
      </c>
      <c r="D29" s="10" t="s">
        <v>168</v>
      </c>
      <c r="E29" s="10" t="s">
        <v>8</v>
      </c>
      <c r="F29" s="10" t="s">
        <v>169</v>
      </c>
      <c r="G29" s="10" t="s">
        <v>112</v>
      </c>
      <c r="H29" s="10" t="s">
        <v>170</v>
      </c>
      <c r="I29" s="10" t="s">
        <v>171</v>
      </c>
      <c r="J29" s="10" t="s">
        <v>172</v>
      </c>
      <c r="K29" s="10" t="s">
        <v>173</v>
      </c>
      <c r="L29" s="10">
        <v>16.535399999999999</v>
      </c>
      <c r="M29" s="10">
        <v>13.779500000000001</v>
      </c>
      <c r="N29" s="10">
        <v>12.5984</v>
      </c>
      <c r="O29" s="12">
        <f t="shared" si="0"/>
        <v>0.55373065179574077</v>
      </c>
      <c r="P29" s="10" t="s">
        <v>40</v>
      </c>
      <c r="Q29" s="13">
        <v>20</v>
      </c>
      <c r="R29" s="14">
        <v>11.074</v>
      </c>
      <c r="S29" s="15">
        <v>19.989999999999998</v>
      </c>
    </row>
    <row r="30" spans="1:19" ht="14.25" customHeight="1">
      <c r="A30" s="10" t="s">
        <v>85</v>
      </c>
      <c r="B30" s="10" t="s">
        <v>174</v>
      </c>
      <c r="C30" s="10" t="s">
        <v>175</v>
      </c>
      <c r="D30" s="10" t="s">
        <v>176</v>
      </c>
      <c r="E30" s="10" t="s">
        <v>8</v>
      </c>
      <c r="F30" s="10" t="s">
        <v>169</v>
      </c>
      <c r="G30" s="10" t="s">
        <v>112</v>
      </c>
      <c r="H30" s="10" t="s">
        <v>177</v>
      </c>
      <c r="I30" s="10" t="s">
        <v>178</v>
      </c>
      <c r="J30" s="10" t="s">
        <v>179</v>
      </c>
      <c r="K30" s="10">
        <v>3</v>
      </c>
      <c r="L30" s="10">
        <v>25.590599999999998</v>
      </c>
      <c r="M30" s="10">
        <v>16.535399999999999</v>
      </c>
      <c r="N30" s="10">
        <v>13.189</v>
      </c>
      <c r="O30" s="12">
        <f t="shared" si="0"/>
        <v>1.076569443805625</v>
      </c>
      <c r="P30" s="10" t="s">
        <v>40</v>
      </c>
      <c r="Q30" s="13">
        <v>101</v>
      </c>
      <c r="R30" s="14">
        <v>108.73</v>
      </c>
      <c r="S30" s="15">
        <v>43.14</v>
      </c>
    </row>
    <row r="31" spans="1:19" ht="14.25" customHeight="1">
      <c r="A31" s="10" t="s">
        <v>85</v>
      </c>
      <c r="B31" s="10" t="s">
        <v>174</v>
      </c>
      <c r="C31" s="11" t="s">
        <v>180</v>
      </c>
      <c r="D31" s="10" t="s">
        <v>181</v>
      </c>
      <c r="E31" s="10" t="s">
        <v>8</v>
      </c>
      <c r="F31" s="10" t="s">
        <v>169</v>
      </c>
      <c r="G31" s="10" t="s">
        <v>112</v>
      </c>
      <c r="H31" s="10" t="s">
        <v>182</v>
      </c>
      <c r="I31" s="10" t="s">
        <v>183</v>
      </c>
      <c r="J31" s="10" t="s">
        <v>179</v>
      </c>
      <c r="K31" s="10" t="s">
        <v>173</v>
      </c>
      <c r="L31" s="10">
        <v>23.228300000000001</v>
      </c>
      <c r="M31" s="10">
        <v>16.535399999999999</v>
      </c>
      <c r="N31" s="10">
        <v>13.189</v>
      </c>
      <c r="O31" s="12">
        <f t="shared" si="0"/>
        <v>0.97718998427352999</v>
      </c>
      <c r="P31" s="10" t="s">
        <v>40</v>
      </c>
      <c r="Q31" s="13">
        <v>46</v>
      </c>
      <c r="R31" s="14">
        <v>44.9512</v>
      </c>
      <c r="S31" s="15">
        <v>39.28</v>
      </c>
    </row>
    <row r="32" spans="1:19" ht="14.25" customHeight="1">
      <c r="A32" s="10" t="s">
        <v>85</v>
      </c>
      <c r="B32" s="10" t="s">
        <v>184</v>
      </c>
      <c r="C32" s="11" t="s">
        <v>185</v>
      </c>
      <c r="D32" s="10" t="s">
        <v>186</v>
      </c>
      <c r="E32" s="10" t="s">
        <v>9</v>
      </c>
      <c r="F32" s="10" t="s">
        <v>154</v>
      </c>
      <c r="G32" s="10" t="s">
        <v>187</v>
      </c>
      <c r="H32" s="10" t="s">
        <v>188</v>
      </c>
      <c r="I32" s="10" t="s">
        <v>189</v>
      </c>
      <c r="J32" s="10" t="s">
        <v>190</v>
      </c>
      <c r="K32" s="10" t="s">
        <v>39</v>
      </c>
      <c r="L32" s="10">
        <v>55.12</v>
      </c>
      <c r="M32" s="10">
        <v>28.35</v>
      </c>
      <c r="N32" s="10">
        <v>8.5</v>
      </c>
      <c r="O32" s="12">
        <f t="shared" si="0"/>
        <v>7.6866562500000004</v>
      </c>
      <c r="P32" s="10" t="s">
        <v>40</v>
      </c>
      <c r="Q32" s="13">
        <v>2</v>
      </c>
      <c r="R32" s="14">
        <v>15.3734</v>
      </c>
      <c r="S32" s="15">
        <v>222.64</v>
      </c>
    </row>
    <row r="33" spans="1:19" s="22" customFormat="1" ht="14.25" customHeight="1">
      <c r="A33" s="17" t="s">
        <v>85</v>
      </c>
      <c r="B33" s="17" t="s">
        <v>191</v>
      </c>
      <c r="C33" s="17" t="s">
        <v>192</v>
      </c>
      <c r="D33" s="17" t="s">
        <v>193</v>
      </c>
      <c r="E33" s="17" t="s">
        <v>9</v>
      </c>
      <c r="F33" s="17" t="s">
        <v>194</v>
      </c>
      <c r="G33" s="17" t="s">
        <v>187</v>
      </c>
      <c r="H33" s="17" t="s">
        <v>195</v>
      </c>
      <c r="I33" s="17" t="s">
        <v>196</v>
      </c>
      <c r="J33" s="17" t="s">
        <v>197</v>
      </c>
      <c r="K33" s="17">
        <v>1</v>
      </c>
      <c r="L33" s="17">
        <v>66.14</v>
      </c>
      <c r="M33" s="17">
        <v>38.19</v>
      </c>
      <c r="N33" s="17">
        <v>6.3</v>
      </c>
      <c r="O33" s="18">
        <f t="shared" ref="O33:O64" si="1">L33*M33*N33/1728/K33</f>
        <v>9.208961562499999</v>
      </c>
      <c r="P33" s="17" t="s">
        <v>40</v>
      </c>
      <c r="Q33" s="19">
        <v>1</v>
      </c>
      <c r="R33" s="20">
        <v>9.2100000000000009</v>
      </c>
      <c r="S33" s="21">
        <v>380.95</v>
      </c>
    </row>
    <row r="34" spans="1:19" s="22" customFormat="1" ht="14.25" customHeight="1">
      <c r="A34" s="17" t="s">
        <v>85</v>
      </c>
      <c r="B34" s="17" t="s">
        <v>198</v>
      </c>
      <c r="C34" s="17" t="s">
        <v>199</v>
      </c>
      <c r="D34" s="17" t="s">
        <v>200</v>
      </c>
      <c r="E34" s="17" t="s">
        <v>9</v>
      </c>
      <c r="F34" s="17" t="s">
        <v>194</v>
      </c>
      <c r="G34" s="17" t="s">
        <v>201</v>
      </c>
      <c r="H34" s="17" t="s">
        <v>202</v>
      </c>
      <c r="I34" s="17" t="s">
        <v>203</v>
      </c>
      <c r="J34" s="17" t="s">
        <v>204</v>
      </c>
      <c r="K34" s="17">
        <v>1</v>
      </c>
      <c r="L34" s="17">
        <v>56.5</v>
      </c>
      <c r="M34" s="17">
        <v>23</v>
      </c>
      <c r="N34" s="17">
        <v>36.25</v>
      </c>
      <c r="O34" s="18">
        <f t="shared" si="1"/>
        <v>27.260923032407408</v>
      </c>
      <c r="P34" s="17" t="s">
        <v>40</v>
      </c>
      <c r="Q34" s="19">
        <v>5</v>
      </c>
      <c r="R34" s="20">
        <v>136.30000000000001</v>
      </c>
      <c r="S34" s="21">
        <v>500</v>
      </c>
    </row>
    <row r="35" spans="1:19" s="22" customFormat="1" ht="14.25" customHeight="1">
      <c r="A35" s="17" t="s">
        <v>85</v>
      </c>
      <c r="B35" s="17" t="s">
        <v>205</v>
      </c>
      <c r="C35" s="17" t="s">
        <v>206</v>
      </c>
      <c r="D35" s="17" t="s">
        <v>207</v>
      </c>
      <c r="E35" s="17" t="s">
        <v>9</v>
      </c>
      <c r="F35" s="17" t="s">
        <v>194</v>
      </c>
      <c r="G35" s="17" t="s">
        <v>208</v>
      </c>
      <c r="H35" s="17" t="s">
        <v>209</v>
      </c>
      <c r="I35" s="17" t="s">
        <v>210</v>
      </c>
      <c r="J35" s="17" t="s">
        <v>211</v>
      </c>
      <c r="K35" s="17">
        <v>1</v>
      </c>
      <c r="L35" s="17">
        <v>72</v>
      </c>
      <c r="M35" s="17">
        <v>54</v>
      </c>
      <c r="N35" s="17">
        <v>13.7</v>
      </c>
      <c r="O35" s="18">
        <f t="shared" si="1"/>
        <v>30.824999999999999</v>
      </c>
      <c r="P35" s="17" t="s">
        <v>40</v>
      </c>
      <c r="Q35" s="19">
        <v>6</v>
      </c>
      <c r="R35" s="20">
        <v>184.95</v>
      </c>
      <c r="S35" s="21">
        <v>809.52</v>
      </c>
    </row>
    <row r="36" spans="1:19" s="22" customFormat="1" ht="14.25" customHeight="1">
      <c r="A36" s="17" t="s">
        <v>85</v>
      </c>
      <c r="B36" s="17" t="s">
        <v>205</v>
      </c>
      <c r="C36" s="17" t="s">
        <v>212</v>
      </c>
      <c r="D36" s="17" t="s">
        <v>213</v>
      </c>
      <c r="E36" s="17" t="s">
        <v>9</v>
      </c>
      <c r="F36" s="17" t="s">
        <v>194</v>
      </c>
      <c r="G36" s="17" t="s">
        <v>208</v>
      </c>
      <c r="H36" s="17" t="s">
        <v>209</v>
      </c>
      <c r="I36" s="17" t="s">
        <v>214</v>
      </c>
      <c r="J36" s="17" t="s">
        <v>215</v>
      </c>
      <c r="K36" s="17">
        <v>1</v>
      </c>
      <c r="L36" s="17">
        <v>82.6</v>
      </c>
      <c r="M36" s="17">
        <v>14.1</v>
      </c>
      <c r="N36" s="17">
        <v>10</v>
      </c>
      <c r="O36" s="18">
        <f t="shared" si="1"/>
        <v>6.7399305555555546</v>
      </c>
      <c r="P36" s="17" t="s">
        <v>40</v>
      </c>
      <c r="Q36" s="19">
        <v>7</v>
      </c>
      <c r="R36" s="20">
        <v>47.18</v>
      </c>
      <c r="S36" s="21">
        <v>761.9</v>
      </c>
    </row>
    <row r="37" spans="1:19" ht="14.25" customHeight="1">
      <c r="A37" s="10" t="s">
        <v>85</v>
      </c>
      <c r="B37" s="10" t="s">
        <v>216</v>
      </c>
      <c r="C37" s="10" t="s">
        <v>217</v>
      </c>
      <c r="D37" s="10" t="s">
        <v>218</v>
      </c>
      <c r="E37" s="10" t="s">
        <v>10</v>
      </c>
      <c r="F37" s="10" t="s">
        <v>219</v>
      </c>
      <c r="G37" s="10" t="s">
        <v>220</v>
      </c>
      <c r="H37" s="10" t="s">
        <v>221</v>
      </c>
      <c r="I37" s="10" t="s">
        <v>222</v>
      </c>
      <c r="J37" s="10" t="s">
        <v>223</v>
      </c>
      <c r="K37" s="10">
        <v>4</v>
      </c>
      <c r="L37" s="10">
        <v>15.747999999999999</v>
      </c>
      <c r="M37" s="10">
        <v>12.5984</v>
      </c>
      <c r="N37" s="10">
        <v>9.0550999999999995</v>
      </c>
      <c r="O37" s="12">
        <f t="shared" si="1"/>
        <v>0.25991438757759255</v>
      </c>
      <c r="P37" s="10" t="s">
        <v>40</v>
      </c>
      <c r="Q37" s="13">
        <v>92</v>
      </c>
      <c r="R37" s="14">
        <v>23.91</v>
      </c>
      <c r="S37" s="15">
        <v>14.25</v>
      </c>
    </row>
    <row r="38" spans="1:19" ht="14.25" customHeight="1">
      <c r="A38" s="10" t="s">
        <v>85</v>
      </c>
      <c r="B38" s="10" t="s">
        <v>216</v>
      </c>
      <c r="C38" s="10" t="s">
        <v>224</v>
      </c>
      <c r="D38" s="10" t="s">
        <v>225</v>
      </c>
      <c r="E38" s="10" t="s">
        <v>10</v>
      </c>
      <c r="F38" s="10" t="s">
        <v>219</v>
      </c>
      <c r="G38" s="10" t="s">
        <v>220</v>
      </c>
      <c r="H38" s="10" t="s">
        <v>221</v>
      </c>
      <c r="I38" s="10" t="s">
        <v>226</v>
      </c>
      <c r="J38" s="10" t="s">
        <v>223</v>
      </c>
      <c r="K38" s="10">
        <v>4</v>
      </c>
      <c r="L38" s="10">
        <v>15.747999999999999</v>
      </c>
      <c r="M38" s="10">
        <v>12.5984</v>
      </c>
      <c r="N38" s="10">
        <v>7.2835000000000001</v>
      </c>
      <c r="O38" s="12">
        <f t="shared" si="1"/>
        <v>0.20906300779907408</v>
      </c>
      <c r="P38" s="10" t="s">
        <v>40</v>
      </c>
      <c r="Q38" s="13">
        <v>108</v>
      </c>
      <c r="R38" s="14">
        <v>22.58</v>
      </c>
      <c r="S38" s="15">
        <v>14.25</v>
      </c>
    </row>
    <row r="39" spans="1:19" ht="14.25" customHeight="1">
      <c r="A39" s="10" t="s">
        <v>31</v>
      </c>
      <c r="B39" s="10" t="s">
        <v>227</v>
      </c>
      <c r="C39" s="11" t="s">
        <v>228</v>
      </c>
      <c r="D39" s="10" t="s">
        <v>229</v>
      </c>
      <c r="E39" s="10" t="s">
        <v>11</v>
      </c>
      <c r="F39" s="10" t="s">
        <v>230</v>
      </c>
      <c r="G39" s="10" t="s">
        <v>231</v>
      </c>
      <c r="H39" s="10" t="s">
        <v>232</v>
      </c>
      <c r="I39" s="10" t="s">
        <v>233</v>
      </c>
      <c r="J39" s="10" t="s">
        <v>234</v>
      </c>
      <c r="K39" s="10" t="s">
        <v>235</v>
      </c>
      <c r="L39" s="10">
        <v>29</v>
      </c>
      <c r="M39" s="10">
        <v>24</v>
      </c>
      <c r="N39" s="10">
        <v>24</v>
      </c>
      <c r="O39" s="12">
        <f t="shared" si="1"/>
        <v>1.6111111111111109</v>
      </c>
      <c r="P39" s="10" t="s">
        <v>40</v>
      </c>
      <c r="Q39" s="13">
        <v>2</v>
      </c>
      <c r="R39" s="14">
        <v>3.2222</v>
      </c>
      <c r="S39" s="15">
        <v>17.52</v>
      </c>
    </row>
    <row r="40" spans="1:19" ht="14.25" customHeight="1">
      <c r="A40" s="10" t="s">
        <v>31</v>
      </c>
      <c r="B40" s="10" t="s">
        <v>227</v>
      </c>
      <c r="C40" s="11" t="s">
        <v>236</v>
      </c>
      <c r="D40" s="10" t="s">
        <v>237</v>
      </c>
      <c r="E40" s="10" t="s">
        <v>11</v>
      </c>
      <c r="F40" s="10" t="s">
        <v>230</v>
      </c>
      <c r="G40" s="10" t="s">
        <v>231</v>
      </c>
      <c r="H40" s="10" t="s">
        <v>50</v>
      </c>
      <c r="I40" s="10" t="s">
        <v>233</v>
      </c>
      <c r="J40" s="10" t="s">
        <v>234</v>
      </c>
      <c r="K40" s="10" t="s">
        <v>235</v>
      </c>
      <c r="L40" s="10">
        <v>29</v>
      </c>
      <c r="M40" s="10">
        <v>24</v>
      </c>
      <c r="N40" s="10">
        <v>24</v>
      </c>
      <c r="O40" s="12">
        <f t="shared" si="1"/>
        <v>1.6111111111111109</v>
      </c>
      <c r="P40" s="10" t="s">
        <v>40</v>
      </c>
      <c r="Q40" s="13">
        <v>1</v>
      </c>
      <c r="R40" s="14">
        <v>1.6111</v>
      </c>
      <c r="S40" s="15">
        <v>17.52</v>
      </c>
    </row>
    <row r="41" spans="1:19" ht="14.25" customHeight="1">
      <c r="A41" s="10" t="s">
        <v>31</v>
      </c>
      <c r="B41" s="10" t="s">
        <v>227</v>
      </c>
      <c r="C41" s="11" t="s">
        <v>238</v>
      </c>
      <c r="D41" s="10" t="s">
        <v>239</v>
      </c>
      <c r="E41" s="10" t="s">
        <v>11</v>
      </c>
      <c r="F41" s="10" t="s">
        <v>230</v>
      </c>
      <c r="G41" s="10" t="s">
        <v>231</v>
      </c>
      <c r="H41" s="10" t="s">
        <v>240</v>
      </c>
      <c r="I41" s="10" t="s">
        <v>241</v>
      </c>
      <c r="J41" s="10" t="s">
        <v>234</v>
      </c>
      <c r="K41" s="10" t="s">
        <v>235</v>
      </c>
      <c r="L41" s="10">
        <v>30</v>
      </c>
      <c r="M41" s="10">
        <v>18</v>
      </c>
      <c r="N41" s="10">
        <v>18</v>
      </c>
      <c r="O41" s="12">
        <f t="shared" si="1"/>
        <v>0.9375</v>
      </c>
      <c r="P41" s="10" t="s">
        <v>40</v>
      </c>
      <c r="Q41" s="13">
        <v>1</v>
      </c>
      <c r="R41" s="14">
        <v>0.9375</v>
      </c>
      <c r="S41" s="15">
        <v>16.27</v>
      </c>
    </row>
    <row r="42" spans="1:19" ht="14.25" customHeight="1">
      <c r="A42" s="10" t="s">
        <v>31</v>
      </c>
      <c r="B42" s="10" t="s">
        <v>227</v>
      </c>
      <c r="C42" s="11" t="s">
        <v>242</v>
      </c>
      <c r="D42" s="10" t="s">
        <v>243</v>
      </c>
      <c r="E42" s="10" t="s">
        <v>11</v>
      </c>
      <c r="F42" s="10" t="s">
        <v>230</v>
      </c>
      <c r="G42" s="10" t="s">
        <v>231</v>
      </c>
      <c r="H42" s="10" t="s">
        <v>244</v>
      </c>
      <c r="I42" s="10" t="s">
        <v>241</v>
      </c>
      <c r="J42" s="10" t="s">
        <v>234</v>
      </c>
      <c r="K42" s="10" t="s">
        <v>235</v>
      </c>
      <c r="L42" s="10">
        <v>30</v>
      </c>
      <c r="M42" s="10">
        <v>18</v>
      </c>
      <c r="N42" s="10">
        <v>18</v>
      </c>
      <c r="O42" s="12">
        <f t="shared" si="1"/>
        <v>0.9375</v>
      </c>
      <c r="P42" s="10" t="s">
        <v>40</v>
      </c>
      <c r="Q42" s="13">
        <v>1</v>
      </c>
      <c r="R42" s="14">
        <v>0.9375</v>
      </c>
      <c r="S42" s="15">
        <v>16.27</v>
      </c>
    </row>
    <row r="43" spans="1:19" ht="14.25" customHeight="1">
      <c r="A43" s="10" t="s">
        <v>31</v>
      </c>
      <c r="B43" s="10" t="s">
        <v>227</v>
      </c>
      <c r="C43" s="11" t="s">
        <v>245</v>
      </c>
      <c r="D43" s="10" t="s">
        <v>246</v>
      </c>
      <c r="E43" s="10" t="s">
        <v>11</v>
      </c>
      <c r="F43" s="10" t="s">
        <v>230</v>
      </c>
      <c r="G43" s="10" t="s">
        <v>231</v>
      </c>
      <c r="H43" s="10" t="s">
        <v>247</v>
      </c>
      <c r="I43" s="10" t="s">
        <v>241</v>
      </c>
      <c r="J43" s="10" t="s">
        <v>234</v>
      </c>
      <c r="K43" s="10" t="s">
        <v>235</v>
      </c>
      <c r="L43" s="10">
        <v>30</v>
      </c>
      <c r="M43" s="10">
        <v>18</v>
      </c>
      <c r="N43" s="10">
        <v>18</v>
      </c>
      <c r="O43" s="12">
        <f t="shared" si="1"/>
        <v>0.9375</v>
      </c>
      <c r="P43" s="10" t="s">
        <v>40</v>
      </c>
      <c r="Q43" s="13">
        <v>2</v>
      </c>
      <c r="R43" s="14">
        <v>1.875</v>
      </c>
      <c r="S43" s="15">
        <v>16.27</v>
      </c>
    </row>
    <row r="44" spans="1:19" ht="14.25" customHeight="1">
      <c r="A44" s="10" t="s">
        <v>31</v>
      </c>
      <c r="B44" s="10" t="s">
        <v>227</v>
      </c>
      <c r="C44" s="11" t="s">
        <v>248</v>
      </c>
      <c r="D44" s="10" t="s">
        <v>249</v>
      </c>
      <c r="E44" s="10" t="s">
        <v>11</v>
      </c>
      <c r="F44" s="10" t="s">
        <v>230</v>
      </c>
      <c r="G44" s="10" t="s">
        <v>231</v>
      </c>
      <c r="H44" s="10" t="s">
        <v>232</v>
      </c>
      <c r="I44" s="10" t="s">
        <v>241</v>
      </c>
      <c r="J44" s="10" t="s">
        <v>234</v>
      </c>
      <c r="K44" s="10" t="s">
        <v>235</v>
      </c>
      <c r="L44" s="10">
        <v>30</v>
      </c>
      <c r="M44" s="10">
        <v>18</v>
      </c>
      <c r="N44" s="10">
        <v>18</v>
      </c>
      <c r="O44" s="12">
        <f t="shared" si="1"/>
        <v>0.9375</v>
      </c>
      <c r="P44" s="10" t="s">
        <v>40</v>
      </c>
      <c r="Q44" s="13">
        <v>1</v>
      </c>
      <c r="R44" s="14">
        <v>0.9375</v>
      </c>
      <c r="S44" s="15">
        <v>16.27</v>
      </c>
    </row>
    <row r="45" spans="1:19" ht="14.25" customHeight="1">
      <c r="A45" s="10" t="s">
        <v>31</v>
      </c>
      <c r="B45" s="10" t="s">
        <v>227</v>
      </c>
      <c r="C45" s="11" t="s">
        <v>250</v>
      </c>
      <c r="D45" s="10" t="s">
        <v>251</v>
      </c>
      <c r="E45" s="10" t="s">
        <v>11</v>
      </c>
      <c r="F45" s="10" t="s">
        <v>230</v>
      </c>
      <c r="G45" s="10" t="s">
        <v>231</v>
      </c>
      <c r="H45" s="10" t="s">
        <v>240</v>
      </c>
      <c r="I45" s="10" t="s">
        <v>252</v>
      </c>
      <c r="J45" s="10" t="s">
        <v>234</v>
      </c>
      <c r="K45" s="10" t="s">
        <v>235</v>
      </c>
      <c r="L45" s="10">
        <v>30</v>
      </c>
      <c r="M45" s="10">
        <v>16</v>
      </c>
      <c r="N45" s="10">
        <v>16</v>
      </c>
      <c r="O45" s="12">
        <f t="shared" si="1"/>
        <v>0.74074074074074081</v>
      </c>
      <c r="P45" s="10" t="s">
        <v>40</v>
      </c>
      <c r="Q45" s="13">
        <v>2</v>
      </c>
      <c r="R45" s="14">
        <v>1.4814000000000001</v>
      </c>
      <c r="S45" s="15">
        <v>14.26</v>
      </c>
    </row>
    <row r="46" spans="1:19" ht="14.25" customHeight="1">
      <c r="A46" s="10" t="s">
        <v>31</v>
      </c>
      <c r="B46" s="10" t="s">
        <v>227</v>
      </c>
      <c r="C46" s="11" t="s">
        <v>253</v>
      </c>
      <c r="D46" s="10" t="s">
        <v>254</v>
      </c>
      <c r="E46" s="10" t="s">
        <v>11</v>
      </c>
      <c r="F46" s="10" t="s">
        <v>230</v>
      </c>
      <c r="G46" s="10" t="s">
        <v>231</v>
      </c>
      <c r="H46" s="10" t="s">
        <v>232</v>
      </c>
      <c r="I46" s="10" t="s">
        <v>252</v>
      </c>
      <c r="J46" s="10" t="s">
        <v>234</v>
      </c>
      <c r="K46" s="10" t="s">
        <v>235</v>
      </c>
      <c r="L46" s="10">
        <v>30</v>
      </c>
      <c r="M46" s="10">
        <v>16</v>
      </c>
      <c r="N46" s="10">
        <v>16</v>
      </c>
      <c r="O46" s="12">
        <f t="shared" si="1"/>
        <v>0.74074074074074081</v>
      </c>
      <c r="P46" s="10" t="s">
        <v>40</v>
      </c>
      <c r="Q46" s="13">
        <v>2</v>
      </c>
      <c r="R46" s="14">
        <v>1.4814000000000001</v>
      </c>
      <c r="S46" s="15">
        <v>14.26</v>
      </c>
    </row>
    <row r="47" spans="1:19" ht="14.25" customHeight="1">
      <c r="A47" s="10" t="s">
        <v>31</v>
      </c>
      <c r="B47" s="10" t="s">
        <v>227</v>
      </c>
      <c r="C47" s="11" t="s">
        <v>255</v>
      </c>
      <c r="D47" s="10" t="s">
        <v>256</v>
      </c>
      <c r="E47" s="10" t="s">
        <v>11</v>
      </c>
      <c r="F47" s="10" t="s">
        <v>230</v>
      </c>
      <c r="G47" s="10" t="s">
        <v>231</v>
      </c>
      <c r="H47" s="10" t="s">
        <v>244</v>
      </c>
      <c r="I47" s="10" t="s">
        <v>257</v>
      </c>
      <c r="J47" s="10" t="s">
        <v>234</v>
      </c>
      <c r="K47" s="10" t="s">
        <v>235</v>
      </c>
      <c r="L47" s="10">
        <v>30</v>
      </c>
      <c r="M47" s="10">
        <v>16</v>
      </c>
      <c r="N47" s="10">
        <v>16</v>
      </c>
      <c r="O47" s="12">
        <f t="shared" si="1"/>
        <v>0.74074074074074081</v>
      </c>
      <c r="P47" s="10" t="s">
        <v>40</v>
      </c>
      <c r="Q47" s="13">
        <v>1</v>
      </c>
      <c r="R47" s="14">
        <v>0.74070000000000003</v>
      </c>
      <c r="S47" s="15">
        <v>12.77</v>
      </c>
    </row>
    <row r="48" spans="1:19" ht="14.25" customHeight="1">
      <c r="A48" s="10" t="s">
        <v>31</v>
      </c>
      <c r="B48" s="10" t="s">
        <v>227</v>
      </c>
      <c r="C48" s="11" t="s">
        <v>258</v>
      </c>
      <c r="D48" s="10" t="s">
        <v>259</v>
      </c>
      <c r="E48" s="10" t="s">
        <v>11</v>
      </c>
      <c r="F48" s="10" t="s">
        <v>230</v>
      </c>
      <c r="G48" s="10" t="s">
        <v>231</v>
      </c>
      <c r="H48" s="10" t="s">
        <v>247</v>
      </c>
      <c r="I48" s="10" t="s">
        <v>257</v>
      </c>
      <c r="J48" s="10" t="s">
        <v>234</v>
      </c>
      <c r="K48" s="10" t="s">
        <v>235</v>
      </c>
      <c r="L48" s="10">
        <v>30</v>
      </c>
      <c r="M48" s="10">
        <v>16</v>
      </c>
      <c r="N48" s="10">
        <v>16</v>
      </c>
      <c r="O48" s="12">
        <f t="shared" si="1"/>
        <v>0.74074074074074081</v>
      </c>
      <c r="P48" s="10" t="s">
        <v>40</v>
      </c>
      <c r="Q48" s="13">
        <v>24</v>
      </c>
      <c r="R48" s="14">
        <v>17.776800000000001</v>
      </c>
      <c r="S48" s="15">
        <v>12.77</v>
      </c>
    </row>
    <row r="49" spans="1:19" ht="14.25" customHeight="1">
      <c r="A49" s="10" t="s">
        <v>85</v>
      </c>
      <c r="B49" s="10" t="s">
        <v>260</v>
      </c>
      <c r="C49" s="11" t="s">
        <v>261</v>
      </c>
      <c r="D49" s="10" t="s">
        <v>262</v>
      </c>
      <c r="E49" s="10" t="s">
        <v>11</v>
      </c>
      <c r="F49" s="10" t="s">
        <v>89</v>
      </c>
      <c r="G49" s="10" t="s">
        <v>231</v>
      </c>
      <c r="H49" s="10" t="s">
        <v>50</v>
      </c>
      <c r="I49" s="10" t="s">
        <v>263</v>
      </c>
      <c r="J49" s="10" t="s">
        <v>264</v>
      </c>
      <c r="K49" s="10" t="s">
        <v>265</v>
      </c>
      <c r="L49" s="10">
        <v>12.59843</v>
      </c>
      <c r="M49" s="10">
        <v>8.6614199999999997</v>
      </c>
      <c r="N49" s="10">
        <v>15.74803</v>
      </c>
      <c r="O49" s="12">
        <f t="shared" si="1"/>
        <v>0.24861540173012384</v>
      </c>
      <c r="P49" s="10" t="s">
        <v>40</v>
      </c>
      <c r="Q49" s="13">
        <v>1</v>
      </c>
      <c r="R49" s="14">
        <v>0.24859999999999999</v>
      </c>
      <c r="S49" s="15">
        <v>20.420000000000002</v>
      </c>
    </row>
    <row r="50" spans="1:19" ht="14.25" customHeight="1">
      <c r="A50" s="10" t="s">
        <v>31</v>
      </c>
      <c r="B50" s="10" t="s">
        <v>266</v>
      </c>
      <c r="C50" s="10" t="s">
        <v>267</v>
      </c>
      <c r="D50" s="10" t="s">
        <v>268</v>
      </c>
      <c r="E50" s="10" t="s">
        <v>11</v>
      </c>
      <c r="F50" s="10" t="s">
        <v>269</v>
      </c>
      <c r="G50" s="10" t="s">
        <v>231</v>
      </c>
      <c r="H50" s="10" t="s">
        <v>270</v>
      </c>
      <c r="I50" s="10" t="s">
        <v>271</v>
      </c>
      <c r="J50" s="10" t="s">
        <v>272</v>
      </c>
      <c r="K50" s="10">
        <v>4</v>
      </c>
      <c r="L50" s="10">
        <v>11.811</v>
      </c>
      <c r="M50" s="10">
        <v>8.2676999999999996</v>
      </c>
      <c r="N50" s="10">
        <v>11.417299999999999</v>
      </c>
      <c r="O50" s="12">
        <f t="shared" si="1"/>
        <v>0.16129877245389321</v>
      </c>
      <c r="P50" s="10" t="s">
        <v>40</v>
      </c>
      <c r="Q50" s="13">
        <v>175</v>
      </c>
      <c r="R50" s="14">
        <v>28.23</v>
      </c>
      <c r="S50" s="15">
        <v>9.2100000000000009</v>
      </c>
    </row>
    <row r="51" spans="1:19" ht="14.25" customHeight="1">
      <c r="A51" s="10" t="s">
        <v>31</v>
      </c>
      <c r="B51" s="10" t="s">
        <v>266</v>
      </c>
      <c r="C51" s="10" t="s">
        <v>273</v>
      </c>
      <c r="D51" s="10" t="s">
        <v>274</v>
      </c>
      <c r="E51" s="10" t="s">
        <v>11</v>
      </c>
      <c r="F51" s="10" t="s">
        <v>269</v>
      </c>
      <c r="G51" s="10" t="s">
        <v>231</v>
      </c>
      <c r="H51" s="10" t="s">
        <v>270</v>
      </c>
      <c r="I51" s="10" t="s">
        <v>275</v>
      </c>
      <c r="J51" s="10" t="s">
        <v>272</v>
      </c>
      <c r="K51" s="10">
        <v>4</v>
      </c>
      <c r="L51" s="10">
        <v>11.811</v>
      </c>
      <c r="M51" s="10">
        <v>8.2676999999999996</v>
      </c>
      <c r="N51" s="10">
        <v>13.582700000000001</v>
      </c>
      <c r="O51" s="12">
        <f t="shared" si="1"/>
        <v>0.19189062533256512</v>
      </c>
      <c r="P51" s="10" t="s">
        <v>40</v>
      </c>
      <c r="Q51" s="13">
        <v>195</v>
      </c>
      <c r="R51" s="14">
        <v>37.42</v>
      </c>
      <c r="S51" s="15">
        <v>11.14</v>
      </c>
    </row>
    <row r="52" spans="1:19" ht="14.25" customHeight="1">
      <c r="A52" s="10" t="s">
        <v>31</v>
      </c>
      <c r="B52" s="10" t="s">
        <v>276</v>
      </c>
      <c r="C52" s="10" t="s">
        <v>277</v>
      </c>
      <c r="D52" s="10" t="s">
        <v>278</v>
      </c>
      <c r="E52" s="10" t="s">
        <v>11</v>
      </c>
      <c r="F52" s="10" t="s">
        <v>269</v>
      </c>
      <c r="G52" s="10" t="s">
        <v>231</v>
      </c>
      <c r="H52" s="10" t="s">
        <v>170</v>
      </c>
      <c r="I52" s="10" t="s">
        <v>271</v>
      </c>
      <c r="J52" s="10" t="s">
        <v>272</v>
      </c>
      <c r="K52" s="10">
        <v>4</v>
      </c>
      <c r="L52" s="10">
        <v>12.4016</v>
      </c>
      <c r="M52" s="10">
        <v>8.2676999999999996</v>
      </c>
      <c r="N52" s="10">
        <v>6.2991999999999999</v>
      </c>
      <c r="O52" s="12">
        <f t="shared" si="1"/>
        <v>9.3442424225888873E-2</v>
      </c>
      <c r="P52" s="10" t="s">
        <v>40</v>
      </c>
      <c r="Q52" s="13">
        <v>347</v>
      </c>
      <c r="R52" s="14">
        <v>32.42</v>
      </c>
      <c r="S52" s="15">
        <v>6.43</v>
      </c>
    </row>
    <row r="53" spans="1:19" ht="14.25" customHeight="1">
      <c r="A53" s="10" t="s">
        <v>31</v>
      </c>
      <c r="B53" s="10" t="s">
        <v>279</v>
      </c>
      <c r="C53" s="10" t="s">
        <v>280</v>
      </c>
      <c r="D53" s="10" t="s">
        <v>281</v>
      </c>
      <c r="E53" s="10" t="s">
        <v>11</v>
      </c>
      <c r="F53" s="10"/>
      <c r="G53" s="10" t="s">
        <v>231</v>
      </c>
      <c r="H53" s="10" t="s">
        <v>118</v>
      </c>
      <c r="I53" s="10" t="s">
        <v>282</v>
      </c>
      <c r="J53" s="10" t="s">
        <v>283</v>
      </c>
      <c r="K53" s="10">
        <v>12</v>
      </c>
      <c r="L53" s="10">
        <v>24</v>
      </c>
      <c r="M53" s="10">
        <v>16</v>
      </c>
      <c r="N53" s="10">
        <v>13.5</v>
      </c>
      <c r="O53" s="12">
        <f t="shared" si="1"/>
        <v>0.25</v>
      </c>
      <c r="P53" s="10" t="s">
        <v>40</v>
      </c>
      <c r="Q53" s="13">
        <v>352</v>
      </c>
      <c r="R53" s="14">
        <v>88</v>
      </c>
      <c r="S53" s="15">
        <v>20</v>
      </c>
    </row>
    <row r="54" spans="1:19" ht="14.25" customHeight="1">
      <c r="A54" s="10" t="s">
        <v>31</v>
      </c>
      <c r="B54" s="10" t="s">
        <v>284</v>
      </c>
      <c r="C54" s="10" t="s">
        <v>285</v>
      </c>
      <c r="D54" s="10" t="s">
        <v>286</v>
      </c>
      <c r="E54" s="10" t="s">
        <v>11</v>
      </c>
      <c r="F54" s="10"/>
      <c r="G54" s="10" t="s">
        <v>231</v>
      </c>
      <c r="H54" s="10" t="s">
        <v>50</v>
      </c>
      <c r="I54" s="10" t="s">
        <v>287</v>
      </c>
      <c r="J54" s="10" t="s">
        <v>288</v>
      </c>
      <c r="K54" s="10">
        <v>12</v>
      </c>
      <c r="L54" s="10">
        <v>15.747999999999999</v>
      </c>
      <c r="M54" s="10">
        <v>11.811</v>
      </c>
      <c r="N54" s="10">
        <v>15.747999999999999</v>
      </c>
      <c r="O54" s="12">
        <f t="shared" si="1"/>
        <v>0.14125781933564813</v>
      </c>
      <c r="P54" s="10" t="s">
        <v>40</v>
      </c>
      <c r="Q54" s="13">
        <v>1388</v>
      </c>
      <c r="R54" s="14">
        <v>196.06</v>
      </c>
      <c r="S54" s="15">
        <v>20</v>
      </c>
    </row>
    <row r="55" spans="1:19" ht="14.25" customHeight="1">
      <c r="A55" s="10" t="s">
        <v>31</v>
      </c>
      <c r="B55" s="10" t="s">
        <v>289</v>
      </c>
      <c r="C55" s="10" t="s">
        <v>290</v>
      </c>
      <c r="D55" s="10" t="s">
        <v>291</v>
      </c>
      <c r="E55" s="10" t="s">
        <v>11</v>
      </c>
      <c r="F55" s="10" t="s">
        <v>292</v>
      </c>
      <c r="G55" s="10" t="s">
        <v>231</v>
      </c>
      <c r="H55" s="10" t="s">
        <v>50</v>
      </c>
      <c r="I55" s="10" t="s">
        <v>293</v>
      </c>
      <c r="J55" s="10" t="s">
        <v>294</v>
      </c>
      <c r="K55" s="10">
        <v>2</v>
      </c>
      <c r="L55" s="10">
        <v>11.811</v>
      </c>
      <c r="M55" s="10">
        <v>7.8739999999999997</v>
      </c>
      <c r="N55" s="10">
        <v>5.1181000000000001</v>
      </c>
      <c r="O55" s="12">
        <f t="shared" si="1"/>
        <v>0.13772637385225694</v>
      </c>
      <c r="P55" s="10" t="s">
        <v>40</v>
      </c>
      <c r="Q55" s="13">
        <v>228</v>
      </c>
      <c r="R55" s="14">
        <v>31.4</v>
      </c>
      <c r="S55" s="15">
        <v>20</v>
      </c>
    </row>
    <row r="56" spans="1:19" ht="14.25" customHeight="1">
      <c r="A56" s="10" t="s">
        <v>31</v>
      </c>
      <c r="B56" s="10" t="s">
        <v>295</v>
      </c>
      <c r="C56" s="10" t="s">
        <v>296</v>
      </c>
      <c r="D56" s="10" t="s">
        <v>297</v>
      </c>
      <c r="E56" s="10" t="s">
        <v>11</v>
      </c>
      <c r="F56" s="10" t="s">
        <v>292</v>
      </c>
      <c r="G56" s="10" t="s">
        <v>231</v>
      </c>
      <c r="H56" s="10" t="s">
        <v>298</v>
      </c>
      <c r="I56" s="10" t="s">
        <v>293</v>
      </c>
      <c r="J56" s="10" t="s">
        <v>299</v>
      </c>
      <c r="K56" s="10">
        <v>2</v>
      </c>
      <c r="L56" s="10">
        <v>11.81</v>
      </c>
      <c r="M56" s="10">
        <v>7.87</v>
      </c>
      <c r="N56" s="10">
        <v>5.12</v>
      </c>
      <c r="O56" s="12">
        <f t="shared" si="1"/>
        <v>0.13769585185185187</v>
      </c>
      <c r="P56" s="10" t="s">
        <v>40</v>
      </c>
      <c r="Q56" s="13">
        <v>203</v>
      </c>
      <c r="R56" s="14">
        <v>27.95</v>
      </c>
      <c r="S56" s="15">
        <v>20</v>
      </c>
    </row>
    <row r="57" spans="1:19" ht="14.25" customHeight="1">
      <c r="A57" s="10" t="s">
        <v>31</v>
      </c>
      <c r="B57" s="10" t="s">
        <v>289</v>
      </c>
      <c r="C57" s="10" t="s">
        <v>300</v>
      </c>
      <c r="D57" s="10" t="s">
        <v>301</v>
      </c>
      <c r="E57" s="10" t="s">
        <v>11</v>
      </c>
      <c r="F57" s="10" t="s">
        <v>292</v>
      </c>
      <c r="G57" s="10" t="s">
        <v>231</v>
      </c>
      <c r="H57" s="10" t="s">
        <v>50</v>
      </c>
      <c r="I57" s="10" t="s">
        <v>302</v>
      </c>
      <c r="J57" s="10" t="s">
        <v>294</v>
      </c>
      <c r="K57" s="10">
        <v>2</v>
      </c>
      <c r="L57" s="10">
        <v>11.811</v>
      </c>
      <c r="M57" s="10">
        <v>7.8739999999999997</v>
      </c>
      <c r="N57" s="10">
        <v>5.1181000000000001</v>
      </c>
      <c r="O57" s="12">
        <f t="shared" si="1"/>
        <v>0.13772637385225694</v>
      </c>
      <c r="P57" s="10" t="s">
        <v>40</v>
      </c>
      <c r="Q57" s="13">
        <v>1264</v>
      </c>
      <c r="R57" s="14">
        <v>174.09</v>
      </c>
      <c r="S57" s="15">
        <v>20</v>
      </c>
    </row>
    <row r="58" spans="1:19" ht="14.25" customHeight="1">
      <c r="A58" s="10" t="s">
        <v>31</v>
      </c>
      <c r="B58" s="10" t="s">
        <v>295</v>
      </c>
      <c r="C58" s="10" t="s">
        <v>303</v>
      </c>
      <c r="D58" s="10" t="s">
        <v>304</v>
      </c>
      <c r="E58" s="10" t="s">
        <v>11</v>
      </c>
      <c r="F58" s="10" t="s">
        <v>292</v>
      </c>
      <c r="G58" s="10" t="s">
        <v>231</v>
      </c>
      <c r="H58" s="10" t="s">
        <v>298</v>
      </c>
      <c r="I58" s="10" t="s">
        <v>302</v>
      </c>
      <c r="J58" s="10" t="s">
        <v>299</v>
      </c>
      <c r="K58" s="10">
        <v>2</v>
      </c>
      <c r="L58" s="10">
        <v>11.81</v>
      </c>
      <c r="M58" s="10">
        <v>7.87</v>
      </c>
      <c r="N58" s="10">
        <v>5.12</v>
      </c>
      <c r="O58" s="12">
        <f t="shared" si="1"/>
        <v>0.13769585185185187</v>
      </c>
      <c r="P58" s="10" t="s">
        <v>40</v>
      </c>
      <c r="Q58" s="13">
        <v>1368</v>
      </c>
      <c r="R58" s="14">
        <v>188.37</v>
      </c>
      <c r="S58" s="15">
        <v>20</v>
      </c>
    </row>
    <row r="59" spans="1:19" ht="14.25" customHeight="1">
      <c r="A59" s="10" t="s">
        <v>31</v>
      </c>
      <c r="B59" s="10" t="s">
        <v>284</v>
      </c>
      <c r="C59" s="10" t="s">
        <v>305</v>
      </c>
      <c r="D59" s="10" t="s">
        <v>306</v>
      </c>
      <c r="E59" s="10" t="s">
        <v>11</v>
      </c>
      <c r="F59" s="10"/>
      <c r="G59" s="10" t="s">
        <v>231</v>
      </c>
      <c r="H59" s="10" t="s">
        <v>50</v>
      </c>
      <c r="I59" s="10" t="s">
        <v>282</v>
      </c>
      <c r="J59" s="10" t="s">
        <v>288</v>
      </c>
      <c r="K59" s="10">
        <v>12</v>
      </c>
      <c r="L59" s="10">
        <v>15.75</v>
      </c>
      <c r="M59" s="10">
        <v>11.81</v>
      </c>
      <c r="N59" s="10">
        <v>14.57</v>
      </c>
      <c r="O59" s="12">
        <f t="shared" si="1"/>
        <v>0.1306968207465278</v>
      </c>
      <c r="P59" s="10" t="s">
        <v>40</v>
      </c>
      <c r="Q59" s="13">
        <v>3057</v>
      </c>
      <c r="R59" s="14">
        <v>399.54</v>
      </c>
      <c r="S59" s="15">
        <v>20</v>
      </c>
    </row>
    <row r="60" spans="1:19" ht="14.25" customHeight="1">
      <c r="A60" s="10" t="s">
        <v>31</v>
      </c>
      <c r="B60" s="10" t="s">
        <v>289</v>
      </c>
      <c r="C60" s="10" t="s">
        <v>307</v>
      </c>
      <c r="D60" s="10" t="s">
        <v>308</v>
      </c>
      <c r="E60" s="10" t="s">
        <v>11</v>
      </c>
      <c r="F60" s="10" t="s">
        <v>292</v>
      </c>
      <c r="G60" s="10" t="s">
        <v>231</v>
      </c>
      <c r="H60" s="10" t="s">
        <v>50</v>
      </c>
      <c r="I60" s="10" t="s">
        <v>309</v>
      </c>
      <c r="J60" s="10" t="s">
        <v>294</v>
      </c>
      <c r="K60" s="10">
        <v>2</v>
      </c>
      <c r="L60" s="10">
        <v>11.811</v>
      </c>
      <c r="M60" s="10">
        <v>7.8739999999999997</v>
      </c>
      <c r="N60" s="10">
        <v>4.7244000000000002</v>
      </c>
      <c r="O60" s="12">
        <f t="shared" si="1"/>
        <v>0.12713203740208334</v>
      </c>
      <c r="P60" s="10" t="s">
        <v>40</v>
      </c>
      <c r="Q60" s="13">
        <v>3383</v>
      </c>
      <c r="R60" s="14">
        <v>430.09</v>
      </c>
      <c r="S60" s="15">
        <v>20</v>
      </c>
    </row>
    <row r="61" spans="1:19" ht="14.25" customHeight="1">
      <c r="A61" s="10" t="s">
        <v>31</v>
      </c>
      <c r="B61" s="10" t="s">
        <v>295</v>
      </c>
      <c r="C61" s="10" t="s">
        <v>310</v>
      </c>
      <c r="D61" s="10" t="s">
        <v>311</v>
      </c>
      <c r="E61" s="10" t="s">
        <v>11</v>
      </c>
      <c r="F61" s="10" t="s">
        <v>292</v>
      </c>
      <c r="G61" s="10" t="s">
        <v>231</v>
      </c>
      <c r="H61" s="10" t="s">
        <v>298</v>
      </c>
      <c r="I61" s="10" t="s">
        <v>309</v>
      </c>
      <c r="J61" s="10" t="s">
        <v>299</v>
      </c>
      <c r="K61" s="10">
        <v>2</v>
      </c>
      <c r="L61" s="10">
        <v>11.81</v>
      </c>
      <c r="M61" s="10">
        <v>7.87</v>
      </c>
      <c r="N61" s="10">
        <v>4.72</v>
      </c>
      <c r="O61" s="12">
        <f t="shared" si="1"/>
        <v>0.12693836342592593</v>
      </c>
      <c r="P61" s="10" t="s">
        <v>40</v>
      </c>
      <c r="Q61" s="13">
        <v>2440</v>
      </c>
      <c r="R61" s="14">
        <v>309.73</v>
      </c>
      <c r="S61" s="15">
        <v>20</v>
      </c>
    </row>
    <row r="62" spans="1:19" ht="14.25" customHeight="1">
      <c r="A62" s="10" t="s">
        <v>31</v>
      </c>
      <c r="B62" s="10" t="s">
        <v>295</v>
      </c>
      <c r="C62" s="10" t="s">
        <v>312</v>
      </c>
      <c r="D62" s="10" t="s">
        <v>313</v>
      </c>
      <c r="E62" s="10" t="s">
        <v>11</v>
      </c>
      <c r="F62" s="10" t="s">
        <v>292</v>
      </c>
      <c r="G62" s="10" t="s">
        <v>231</v>
      </c>
      <c r="H62" s="10" t="s">
        <v>298</v>
      </c>
      <c r="I62" s="10" t="s">
        <v>271</v>
      </c>
      <c r="J62" s="10" t="s">
        <v>299</v>
      </c>
      <c r="K62" s="10">
        <v>2</v>
      </c>
      <c r="L62" s="10">
        <v>11.81</v>
      </c>
      <c r="M62" s="10">
        <v>7.87</v>
      </c>
      <c r="N62" s="10">
        <v>4.33</v>
      </c>
      <c r="O62" s="12">
        <f t="shared" si="1"/>
        <v>0.11644981221064817</v>
      </c>
      <c r="P62" s="10" t="s">
        <v>40</v>
      </c>
      <c r="Q62" s="13">
        <v>1844</v>
      </c>
      <c r="R62" s="14">
        <v>214.73</v>
      </c>
      <c r="S62" s="15">
        <v>20</v>
      </c>
    </row>
    <row r="63" spans="1:19" ht="14.25" customHeight="1">
      <c r="A63" s="10" t="s">
        <v>31</v>
      </c>
      <c r="B63" s="10" t="s">
        <v>289</v>
      </c>
      <c r="C63" s="10" t="s">
        <v>314</v>
      </c>
      <c r="D63" s="10" t="s">
        <v>315</v>
      </c>
      <c r="E63" s="10" t="s">
        <v>11</v>
      </c>
      <c r="F63" s="10" t="s">
        <v>292</v>
      </c>
      <c r="G63" s="10" t="s">
        <v>231</v>
      </c>
      <c r="H63" s="10" t="s">
        <v>50</v>
      </c>
      <c r="I63" s="10" t="s">
        <v>271</v>
      </c>
      <c r="J63" s="10" t="s">
        <v>294</v>
      </c>
      <c r="K63" s="10">
        <v>2</v>
      </c>
      <c r="L63" s="10">
        <v>11.811</v>
      </c>
      <c r="M63" s="10">
        <v>7.8739999999999997</v>
      </c>
      <c r="N63" s="10">
        <v>4.3307000000000002</v>
      </c>
      <c r="O63" s="12">
        <f t="shared" si="1"/>
        <v>0.11653770095190973</v>
      </c>
      <c r="P63" s="10" t="s">
        <v>40</v>
      </c>
      <c r="Q63" s="13">
        <v>1994</v>
      </c>
      <c r="R63" s="14">
        <v>232.37</v>
      </c>
      <c r="S63" s="15">
        <v>20</v>
      </c>
    </row>
    <row r="64" spans="1:19" ht="14.25" customHeight="1">
      <c r="A64" s="10" t="s">
        <v>31</v>
      </c>
      <c r="B64" s="10" t="s">
        <v>284</v>
      </c>
      <c r="C64" s="10" t="s">
        <v>316</v>
      </c>
      <c r="D64" s="10" t="s">
        <v>317</v>
      </c>
      <c r="E64" s="10" t="s">
        <v>11</v>
      </c>
      <c r="F64" s="10"/>
      <c r="G64" s="10" t="s">
        <v>231</v>
      </c>
      <c r="H64" s="10" t="s">
        <v>50</v>
      </c>
      <c r="I64" s="10" t="s">
        <v>318</v>
      </c>
      <c r="J64" s="10" t="s">
        <v>288</v>
      </c>
      <c r="K64" s="10">
        <v>12</v>
      </c>
      <c r="L64" s="10">
        <v>15.747999999999999</v>
      </c>
      <c r="M64" s="10">
        <v>11.811</v>
      </c>
      <c r="N64" s="10">
        <v>12.992100000000001</v>
      </c>
      <c r="O64" s="12">
        <f t="shared" si="1"/>
        <v>0.11653770095190974</v>
      </c>
      <c r="P64" s="10" t="s">
        <v>40</v>
      </c>
      <c r="Q64" s="13">
        <v>1305</v>
      </c>
      <c r="R64" s="14">
        <v>152.08000000000001</v>
      </c>
      <c r="S64" s="15">
        <v>20</v>
      </c>
    </row>
  </sheetData>
  <autoFilter ref="A1:S64" xr:uid="{00000000-0009-0000-0000-000001000000}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Normal="100" workbookViewId="0">
      <selection activeCell="A5" sqref="A5"/>
    </sheetView>
  </sheetViews>
  <sheetFormatPr defaultColWidth="8.6640625" defaultRowHeight="14.4"/>
  <cols>
    <col min="1" max="1" width="6" customWidth="1"/>
    <col min="2" max="5" width="18" customWidth="1"/>
  </cols>
  <sheetData>
    <row r="1" spans="1:5" ht="15" customHeight="1">
      <c r="A1" s="23" t="s">
        <v>319</v>
      </c>
      <c r="B1" s="23" t="s">
        <v>320</v>
      </c>
      <c r="C1" s="23" t="s">
        <v>321</v>
      </c>
      <c r="D1" s="23" t="s">
        <v>322</v>
      </c>
      <c r="E1" s="23" t="s">
        <v>323</v>
      </c>
    </row>
    <row r="2" spans="1:5" ht="15" customHeight="1">
      <c r="A2">
        <v>1</v>
      </c>
      <c r="B2" t="s">
        <v>324</v>
      </c>
      <c r="C2" s="24">
        <v>0.5</v>
      </c>
      <c r="D2" s="24">
        <v>2.5</v>
      </c>
      <c r="E2" s="24">
        <v>0.8</v>
      </c>
    </row>
    <row r="3" spans="1:5" ht="15" customHeight="1">
      <c r="A3">
        <v>2</v>
      </c>
      <c r="B3" t="s">
        <v>325</v>
      </c>
      <c r="C3" s="24">
        <v>0.7</v>
      </c>
      <c r="D3" s="24">
        <v>3</v>
      </c>
      <c r="E3" s="24">
        <v>1</v>
      </c>
    </row>
    <row r="4" spans="1:5" ht="15" customHeight="1">
      <c r="A4">
        <v>3</v>
      </c>
      <c r="B4" t="s">
        <v>326</v>
      </c>
      <c r="C4" s="24">
        <v>0.9</v>
      </c>
      <c r="D4" s="24">
        <v>3.5</v>
      </c>
      <c r="E4" s="24">
        <v>1.2</v>
      </c>
    </row>
    <row r="5" spans="1:5" ht="15" customHeight="1">
      <c r="A5">
        <v>4</v>
      </c>
      <c r="B5" t="s">
        <v>327</v>
      </c>
      <c r="C5" s="24">
        <v>1.1000000000000001</v>
      </c>
      <c r="D5" s="24">
        <v>4</v>
      </c>
      <c r="E5" s="24">
        <v>1.5</v>
      </c>
    </row>
    <row r="6" spans="1:5" ht="15" customHeight="1">
      <c r="A6">
        <v>5</v>
      </c>
      <c r="B6" t="s">
        <v>328</v>
      </c>
      <c r="C6" s="24">
        <v>1.3</v>
      </c>
      <c r="D6" s="24">
        <v>5.5</v>
      </c>
      <c r="E6" s="24">
        <v>2</v>
      </c>
    </row>
    <row r="7" spans="1:5" ht="15" customHeight="1">
      <c r="A7">
        <v>6</v>
      </c>
      <c r="B7" t="s">
        <v>329</v>
      </c>
      <c r="C7" s="24">
        <v>2.5</v>
      </c>
      <c r="D7" s="24">
        <v>8.5</v>
      </c>
      <c r="E7" s="24">
        <v>5</v>
      </c>
    </row>
    <row r="8" spans="1:5" ht="15" customHeight="1">
      <c r="A8">
        <v>7</v>
      </c>
      <c r="B8" t="s">
        <v>330</v>
      </c>
      <c r="C8" s="24">
        <v>6</v>
      </c>
      <c r="D8" s="24">
        <v>10</v>
      </c>
      <c r="E8" s="24">
        <v>10</v>
      </c>
    </row>
    <row r="9" spans="1:5" ht="15" customHeight="1">
      <c r="A9">
        <v>8</v>
      </c>
      <c r="B9" t="s">
        <v>331</v>
      </c>
      <c r="C9" s="24">
        <v>7</v>
      </c>
      <c r="D9" s="24">
        <v>12</v>
      </c>
      <c r="E9" s="24">
        <v>12</v>
      </c>
    </row>
    <row r="10" spans="1:5" ht="15" customHeight="1">
      <c r="B10" t="s">
        <v>332</v>
      </c>
      <c r="C10">
        <v>4</v>
      </c>
      <c r="D10">
        <v>4</v>
      </c>
      <c r="E10">
        <v>4</v>
      </c>
    </row>
    <row r="11" spans="1:5" ht="15" customHeight="1">
      <c r="B11" t="s">
        <v>333</v>
      </c>
      <c r="C11">
        <v>7</v>
      </c>
      <c r="D11">
        <v>12</v>
      </c>
      <c r="E11">
        <v>12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 sku list</vt:lpstr>
      <vt:lpstr>Rec and Ship Tiers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Elaine Sun</cp:lastModifiedBy>
  <cp:revision>0</cp:revision>
  <dcterms:created xsi:type="dcterms:W3CDTF">2026-04-02T21:02:59Z</dcterms:created>
  <dcterms:modified xsi:type="dcterms:W3CDTF">2026-05-08T22:05:20Z</dcterms:modified>
  <dc:language>en-US</dc:language>
</cp:coreProperties>
</file>