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<sst xmlns="http://schemas.openxmlformats.org/spreadsheetml/2006/main" count="644" uniqueCount="644">
  <si>
    <t>Date Type:</t>
  </si>
  <si>
    <t>Shipped Date</t>
  </si>
  <si>
    <t>Start Date:</t>
  </si>
  <si>
    <t>04/06/2026</t>
  </si>
  <si>
    <t>End Date:</t>
  </si>
  <si>
    <t>04/12/2026</t>
  </si>
  <si>
    <t>Report Run Date:</t>
  </si>
  <si>
    <t>04/13/2026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</si>
  <si>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</si>
  <si>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</si>
  <si>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</si>
  <si>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</si>
  <si>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</si>
  <si>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</si>
  <si>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</si>
  <si>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</si>
  <si>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</si>
  <si>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</si>
  <si>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</si>
  <si>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OVERSTOCK01</t>
  </si>
  <si>
    <t>MACY02</t>
  </si>
  <si>
    <t>KOHLDSN</t>
  </si>
  <si>
    <t>OLLIIX</t>
  </si>
  <si>
    <t>JCPENNEY01</t>
  </si>
  <si>
    <t>HDDS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</si>
  <si>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</si>
  <si>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</si>
  <si>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</si>
  <si>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</si>
  <si>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</si>
  <si>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</si>
  <si>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</si>
  <si>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</si>
  <si>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</si>
  <si>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</si>
  <si>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</si>
  <si>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</si>
  <si>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</si>
  <si>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</si>
  <si>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</si>
  <si>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</si>
  <si>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</si>
  <si>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</si>
  <si>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</si>
  <si>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</si>
  <si>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</si>
  <si>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</si>
  <si>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</si>
  <si>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</si>
  <si>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</si>
  <si>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</si>
  <si>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</si>
  <si>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</si>
  <si>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</si>
  <si>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</si>
  <si>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</si>
  <si>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</si>
  <si>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</si>
  <si>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</si>
  <si>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</si>
  <si>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</si>
  <si>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</si>
  <si>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</si>
  <si>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</si>
  <si>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</si>
  <si>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</si>
  <si>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</si>
  <si>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</si>
  <si>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</si>
  <si>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</si>
  <si>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</si>
  <si>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</si>
  <si>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</si>
  <si>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</si>
  <si>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</si>
  <si>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</si>
  <si>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</si>
  <si>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</si>
  <si>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</si>
  <si>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</si>
  <si>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</si>
  <si>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</si>
  <si>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</si>
  <si>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</si>
  <si>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</si>
  <si>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</si>
  <si>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</si>
  <si>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</si>
  <si>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</si>
  <si>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</si>
  <si>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</si>
  <si>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</si>
  <si>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</si>
  <si>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</si>
  <si>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</si>
  <si>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</si>
  <si>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</si>
  <si>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</si>
  <si>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</si>
  <si>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</si>
  <si>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</si>
  <si>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</si>
  <si>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</si>
  <si>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</si>
  <si>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</si>
  <si>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</si>
  <si>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</si>
  <si>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</si>
  <si>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</si>
  <si>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</si>
  <si>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</si>
  <si>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</si>
  <si>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</si>
  <si>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</si>
  <si>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</si>
  <si>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</si>
  <si>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</si>
  <si>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</si>
  <si>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</si>
  <si>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</si>
  <si>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</si>
  <si>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</si>
  <si>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</si>
  <si>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</si>
  <si>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</si>
  <si>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</si>
  <si>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</si>
  <si>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</si>
  <si>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</si>
  <si>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</si>
  <si>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</si>
  <si>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</si>
  <si>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</si>
  <si>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05/14/2026</t>
  </si>
  <si>
    <t>05/19/2026</t>
  </si>
  <si>
    <t>05/21/2026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</si>
  <si>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</si>
  <si>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</si>
  <si>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</si>
  <si>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</si>
  <si>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</si>
  <si>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</si>
  <si>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</si>
  <si>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</si>
  <si>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</si>
  <si>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</si>
  <si>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</si>
  <si>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</si>
  <si>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</si>
  <si>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</si>
  <si>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</si>
  <si>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</si>
  <si>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</si>
  <si>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5/21/2026</t>
  </si>
  <si>
    <t>AMAZONDS,CSNSTORES,DLCROSCILL,JCPENNEY01,OLLIIX,OVERSTOCK01</t>
  </si>
  <si>
    <t>Setup</t>
  </si>
  <si>
    <t>7/25/2023</t>
  </si>
  <si>
    <t>8/21/2023</t>
  </si>
  <si>
    <t>No</t>
  </si>
  <si>
    <t>1/5/2024</t>
  </si>
  <si>
    <t>7/27/2023</t>
  </si>
  <si>
    <t>8/8/2023</t>
  </si>
  <si>
    <t>8/31/2023</t>
  </si>
  <si>
    <t>9/29/2023</t>
  </si>
  <si>
    <t>11/8/2023</t>
  </si>
  <si>
    <t>7/10/2024</t>
  </si>
  <si>
    <t>7/2/2024</t>
  </si>
  <si>
    <t>7/15/2024</t>
  </si>
  <si>
    <t>7/3/2024</t>
  </si>
  <si>
    <t>9/4/2023</t>
  </si>
  <si>
    <t>3/19/2025</t>
  </si>
  <si>
    <t>10/11/2023</t>
  </si>
  <si>
    <t>12/19/2023</t>
  </si>
  <si>
    <t>CCL10-0063</t>
  </si>
  <si>
    <t>King</t>
  </si>
  <si>
    <t>AMAZONDS,CSNSTORES,DLCROSCILL,MACY02,NRTPORT,OLLIIX,OVERSTOCK01</t>
  </si>
  <si>
    <t>10/9/2023</t>
  </si>
  <si>
    <t>9/7/2023</t>
  </si>
  <si>
    <t>7/22/2024</t>
  </si>
  <si>
    <t>4/7/2024</t>
  </si>
  <si>
    <t>5/2/2024</t>
  </si>
  <si>
    <t>8/23/2023</t>
  </si>
  <si>
    <t>8/4/2023</t>
  </si>
  <si>
    <t>Hold</t>
  </si>
  <si>
    <t>9/5/2023</t>
  </si>
  <si>
    <t>CCL10-0064</t>
  </si>
  <si>
    <t>Cal King</t>
  </si>
  <si>
    <t>AMAZON,AMAZONDS,KOHLDSN,OVERSTOCK01</t>
  </si>
  <si>
    <t>8/7/2023</t>
  </si>
  <si>
    <t>8/5/2024</t>
  </si>
  <si>
    <t>10/17/2024</t>
  </si>
  <si>
    <t>10/26/2023</t>
  </si>
  <si>
    <t>8/27/2023</t>
  </si>
  <si>
    <t>2/23/2024</t>
  </si>
  <si>
    <t>CCL10-0068</t>
  </si>
  <si>
    <t>Comforter Set</t>
  </si>
  <si>
    <t>Black</t>
  </si>
  <si>
    <t>B</t>
  </si>
  <si>
    <t>Polyester</t>
  </si>
  <si>
    <t>Transitional</t>
  </si>
  <si>
    <t>7/30/2025</t>
  </si>
  <si>
    <t>8/6/2025</t>
  </si>
  <si>
    <t>8/14/2025</t>
  </si>
  <si>
    <t>8/5/2025</t>
  </si>
  <si>
    <t>10/30/2025</t>
  </si>
  <si>
    <t>2/4/2026</t>
  </si>
  <si>
    <t>Offered</t>
  </si>
  <si>
    <t>10/10/2025</t>
  </si>
  <si>
    <t>Open</t>
  </si>
  <si>
    <t>11/3/2025</t>
  </si>
  <si>
    <t>Temp Discontinued</t>
  </si>
  <si>
    <t>Discontinued</t>
  </si>
  <si>
    <t>CCL10-0069</t>
  </si>
  <si>
    <t>CSNSTORES,DLCROSCILL,KOHLDSN,OVERSTOCK01</t>
  </si>
  <si>
    <t>7/31/2025</t>
  </si>
  <si>
    <t>8/4/2025</t>
  </si>
  <si>
    <t>11/10/2025</t>
  </si>
  <si>
    <t>4/6/2026</t>
  </si>
  <si>
    <t>11/20/2025</t>
  </si>
  <si>
    <t>11/17/2025</t>
  </si>
  <si>
    <t>9/15/2025</t>
  </si>
  <si>
    <t>CCL10-0070</t>
  </si>
  <si>
    <t>8/7/2025</t>
  </si>
  <si>
    <t>9/1/2025</t>
  </si>
  <si>
    <t>2/9/2026</t>
  </si>
  <si>
    <t>1/12/2026</t>
  </si>
  <si>
    <t>11/12/2025</t>
  </si>
  <si>
    <t>CCL10-0001</t>
  </si>
  <si>
    <t>Burgundy</t>
  </si>
  <si>
    <t>10/21/2022</t>
  </si>
  <si>
    <t>5/19/2026</t>
  </si>
  <si>
    <t>AMAZON,AMAZONDS,MACY02,OVERSTOCK01</t>
  </si>
  <si>
    <t>11/30/2022</t>
  </si>
  <si>
    <t>8/16/2024</t>
  </si>
  <si>
    <t>3/30/2023</t>
  </si>
  <si>
    <t>4/17/2023</t>
  </si>
  <si>
    <t>9/6/2023</t>
  </si>
  <si>
    <t>8/2/2023</t>
  </si>
  <si>
    <t>11/21/2023</t>
  </si>
  <si>
    <t>6/6/2024</t>
  </si>
  <si>
    <t>8/13/2024</t>
  </si>
  <si>
    <t>11/11/2022</t>
  </si>
  <si>
    <t>6/15/2023</t>
  </si>
  <si>
    <t>8/28/2023</t>
  </si>
  <si>
    <t>3/10/2025</t>
  </si>
  <si>
    <t>3/28/2023</t>
  </si>
  <si>
    <t>6/12/2023</t>
  </si>
  <si>
    <t>4/10/2023</t>
  </si>
  <si>
    <t>3/20/2023</t>
  </si>
  <si>
    <t>CCL10-0002</t>
  </si>
  <si>
    <t>DLCROSCILL,MACY02,OVERSTOCK01</t>
  </si>
  <si>
    <t>11/7/2022</t>
  </si>
  <si>
    <t>7/26/2024</t>
  </si>
  <si>
    <t>4/19/2023</t>
  </si>
  <si>
    <t>11/9/2023</t>
  </si>
  <si>
    <t>6/21/2024</t>
  </si>
  <si>
    <t>11/6/2022</t>
  </si>
  <si>
    <t>8/11/2023</t>
  </si>
  <si>
    <t>CCL10-0003</t>
  </si>
  <si>
    <t>11/1/2022</t>
  </si>
  <si>
    <t>4/5/2023</t>
  </si>
  <si>
    <t>6/24/2024</t>
  </si>
  <si>
    <t>7/31/2024</t>
  </si>
  <si>
    <t>7/5/2024</t>
  </si>
  <si>
    <t>10/26/2022</t>
  </si>
  <si>
    <t>6/23/2023</t>
  </si>
  <si>
    <t>10/21/2025</t>
  </si>
  <si>
    <t>4/27/2023</t>
  </si>
  <si>
    <t>CCL10-0071</t>
  </si>
  <si>
    <t>Galleria</t>
  </si>
  <si>
    <t>Navy</t>
  </si>
  <si>
    <t>MACY02,OVERSTOCK01</t>
  </si>
  <si>
    <t>11/2/2025</t>
  </si>
  <si>
    <t>10/7/2025</t>
  </si>
  <si>
    <t>9/3/2025</t>
  </si>
  <si>
    <t>CCL10-0072</t>
  </si>
  <si>
    <t>8/18/2025</t>
  </si>
  <si>
    <t>11/19/2025</t>
  </si>
  <si>
    <t>10/13/2025</t>
  </si>
  <si>
    <t>CCL10-0073</t>
  </si>
  <si>
    <t>8/12/2025</t>
  </si>
  <si>
    <t>8/1/2025</t>
  </si>
  <si>
    <t>9/29/2025</t>
  </si>
  <si>
    <t>11/11/2025</t>
  </si>
  <si>
    <t>12/9/2025</t>
  </si>
  <si>
    <t>10/22/2025</t>
  </si>
  <si>
    <t>CCL10-0010</t>
  </si>
  <si>
    <t>Red</t>
  </si>
  <si>
    <t>Patchwork</t>
  </si>
  <si>
    <t>5/14/2026</t>
  </si>
  <si>
    <t>AMAZON,AMAZONDS,CSNSTORES,HDDS,MACY02</t>
  </si>
  <si>
    <t>11/21/2022</t>
  </si>
  <si>
    <t>4/18/2024</t>
  </si>
  <si>
    <t>5/7/2024</t>
  </si>
  <si>
    <t>5/15/2024</t>
  </si>
  <si>
    <t>12/1/2022</t>
  </si>
  <si>
    <t>6/29/2023</t>
  </si>
  <si>
    <t>3/5/2025</t>
  </si>
  <si>
    <t>5/9/2023</t>
  </si>
  <si>
    <t>5/30/2024</t>
  </si>
  <si>
    <t>CCL10-0011</t>
  </si>
  <si>
    <t>10/24/2022</t>
  </si>
  <si>
    <t>11/16/2022</t>
  </si>
  <si>
    <t>4/4/2023</t>
  </si>
  <si>
    <t>11/13/2023</t>
  </si>
  <si>
    <t>4/22/2024</t>
  </si>
  <si>
    <t>7/17/2023</t>
  </si>
  <si>
    <t>10/5/2023</t>
  </si>
  <si>
    <t>CCL10-0012</t>
  </si>
  <si>
    <t>AMAZONDS,CSNSTORES,JCPENNEY01,MACY02,OVERSTOCK01</t>
  </si>
  <si>
    <t>4/25/2024</t>
  </si>
  <si>
    <t>4/12/2024</t>
  </si>
  <si>
    <t>4/3/2024</t>
  </si>
  <si>
    <t>6/12/2024</t>
  </si>
  <si>
    <t>9/3/2024</t>
  </si>
  <si>
    <t>2/15/2023</t>
  </si>
  <si>
    <t>4/10/2024</t>
  </si>
  <si>
    <t>11/7/2025</t>
  </si>
  <si>
    <t>CCL10-0013</t>
  </si>
  <si>
    <t>Brown</t>
  </si>
  <si>
    <t>10/25/2022</t>
  </si>
  <si>
    <t>4/24/2024</t>
  </si>
  <si>
    <t>4/6/2023</t>
  </si>
  <si>
    <t>9/12/2023</t>
  </si>
  <si>
    <t>5/3/2024</t>
  </si>
  <si>
    <t>4/23/2024</t>
  </si>
  <si>
    <t>11/26/2022</t>
  </si>
  <si>
    <t>7/10/2023</t>
  </si>
  <si>
    <t>3/6/2025</t>
  </si>
  <si>
    <t>2/23/2025</t>
  </si>
  <si>
    <t>7/1/2024</t>
  </si>
  <si>
    <t>CCL10-0014</t>
  </si>
  <si>
    <t>MACY02,OLLIIX,OVERSTOCK01</t>
  </si>
  <si>
    <t>11/14/2022</t>
  </si>
  <si>
    <t>4/3/2023</t>
  </si>
  <si>
    <t>11/10/2023</t>
  </si>
  <si>
    <t>7/19/2023</t>
  </si>
  <si>
    <t>5/14/2023</t>
  </si>
  <si>
    <t>CCL10-0015</t>
  </si>
  <si>
    <t>CSNSTORES,MACY02,OVERSTOCK01</t>
  </si>
  <si>
    <t>11/25/2022</t>
  </si>
  <si>
    <t>4/26/2024</t>
  </si>
  <si>
    <t>5/6/2024</t>
  </si>
  <si>
    <t>5/8/2024</t>
  </si>
  <si>
    <t>7/18/2024</t>
  </si>
  <si>
    <t>11/17/2022</t>
  </si>
  <si>
    <t>11/13/2024</t>
  </si>
  <si>
    <t>CCL10-0008</t>
  </si>
  <si>
    <t>Loretta</t>
  </si>
  <si>
    <t>Beige</t>
  </si>
  <si>
    <t>Donation</t>
  </si>
  <si>
    <t>C</t>
  </si>
  <si>
    <t>AMAZON,AMAZONDS,DLCROSCILL,OLLIIX</t>
  </si>
  <si>
    <t>5/22/2023</t>
  </si>
  <si>
    <t>9/20/2023</t>
  </si>
  <si>
    <t>11/20/2023</t>
  </si>
  <si>
    <t>5/29/2024</t>
  </si>
  <si>
    <t>10/27/2022</t>
  </si>
  <si>
    <t>10/12/2023</t>
  </si>
  <si>
    <t>3/17/2025</t>
  </si>
  <si>
    <t>CCL10-0009</t>
  </si>
  <si>
    <t>CSNSTORES,DLCROSCILL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</si>
  <si>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</si>
  <si>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</si>
  <si>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</si>
  <si>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</si>
  <si>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</si>
  <si>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</si>
  <si>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</si>
  <si>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C+</t>
  </si>
  <si>
    <t>CSNSTORES,MACY02</t>
  </si>
  <si>
    <t>12/13/2022</t>
  </si>
  <si>
    <t>4/28/2023</t>
  </si>
  <si>
    <t>8/15/2023</t>
  </si>
  <si>
    <t>10/9/2024</t>
  </si>
  <si>
    <t>11/8/2022</t>
  </si>
  <si>
    <t>9/25/2024</t>
  </si>
  <si>
    <t>CCL10-0005</t>
  </si>
  <si>
    <t>AMAZON,DLCROSCILL,MACY02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</si>
  <si>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</si>
  <si>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</si>
  <si>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</si>
  <si>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</si>
  <si>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</si>
  <si>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</si>
  <si>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</si>
  <si>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</si>
  <si>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</si>
  <si>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</si>
  <si>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</si>
  <si>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</si>
  <si>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</si>
  <si>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</si>
  <si>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</si>
  <si>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AMAZONDS,DLCROSCILL,MACY02</t>
  </si>
  <si>
    <t>8/3/2023</t>
  </si>
  <si>
    <t>11/6/2023</t>
  </si>
  <si>
    <t>7/29/2024</t>
  </si>
  <si>
    <t>1/19/2023</t>
  </si>
  <si>
    <t>6/21/2023</t>
  </si>
  <si>
    <t>7/11/2023</t>
  </si>
  <si>
    <t>3/20/2024</t>
  </si>
  <si>
    <t>7/3/2025</t>
  </si>
  <si>
    <t>5/22/2024</t>
  </si>
  <si>
    <t>1/10/2023</t>
  </si>
  <si>
    <t>2/13/2025</t>
  </si>
  <si>
    <t>CCL30-0030</t>
  </si>
  <si>
    <t>Silver</t>
  </si>
  <si>
    <t>DLCROSCILL,MACY02</t>
  </si>
  <si>
    <t>12/12/2022</t>
  </si>
  <si>
    <t>9/27/2023</t>
  </si>
  <si>
    <t>12/29/2023</t>
  </si>
  <si>
    <t>11/14/2024</t>
  </si>
  <si>
    <t>CCL30-0027</t>
  </si>
  <si>
    <t>Aumont</t>
  </si>
  <si>
    <t>Oblong Decor Pillow</t>
  </si>
  <si>
    <t>22x15"</t>
  </si>
  <si>
    <t>DLCROSCILL,JCPENNEY01</t>
  </si>
  <si>
    <t>11/28/2022</t>
  </si>
  <si>
    <t>6/28/2024</t>
  </si>
  <si>
    <t>5/5/2023</t>
  </si>
  <si>
    <t>10/1/2023</t>
  </si>
  <si>
    <t>1/15/2024</t>
  </si>
  <si>
    <t>6/13/2024</t>
  </si>
  <si>
    <t>5/5/2024</t>
  </si>
  <si>
    <t>7/31/2023</t>
  </si>
  <si>
    <t>8/20/2025</t>
  </si>
  <si>
    <t>CCL30-0026</t>
  </si>
  <si>
    <t>DLCROSCILL,OVERSTOCK01</t>
  </si>
  <si>
    <t>8/29/2023</t>
  </si>
  <si>
    <t>12/18/2024</t>
  </si>
  <si>
    <t>10/31/2022</t>
  </si>
  <si>
    <t>10/8/2024</t>
  </si>
  <si>
    <t>CCL30-0029</t>
  </si>
  <si>
    <t>Inactive</t>
  </si>
  <si>
    <t>CSNSTORES,OLLIIX</t>
  </si>
  <si>
    <t>5/29/2023</t>
  </si>
  <si>
    <t>11/24/2023</t>
  </si>
  <si>
    <t>8/28/2024</t>
  </si>
  <si>
    <t>CCL30-0061</t>
  </si>
  <si>
    <t>9/19/2024</t>
  </si>
  <si>
    <t>6/13/2023</t>
  </si>
  <si>
    <t>11/27/2023</t>
  </si>
  <si>
    <t>11/25/2024</t>
  </si>
  <si>
    <t>1/24/2023</t>
  </si>
  <si>
    <t>2/27/2024</t>
  </si>
  <si>
    <t>CCL30-0038</t>
  </si>
  <si>
    <t>Winchester</t>
  </si>
  <si>
    <t>20x20"</t>
  </si>
  <si>
    <t>Close-out</t>
  </si>
  <si>
    <t>Solid</t>
  </si>
  <si>
    <t>2/13/2023</t>
  </si>
  <si>
    <t>7/3/2023</t>
  </si>
  <si>
    <t>10/16/2023</t>
  </si>
  <si>
    <t>3/21/2023</t>
  </si>
  <si>
    <t>12/13/2024</t>
  </si>
  <si>
    <t>CCL30-0036</t>
  </si>
  <si>
    <t>8/2/2024</t>
  </si>
  <si>
    <t>10/17/2023</t>
  </si>
  <si>
    <t>8/26/2024</t>
  </si>
  <si>
    <t>CCL30-0035</t>
  </si>
  <si>
    <t>8/19/2024</t>
  </si>
  <si>
    <t>7/14/2023</t>
  </si>
  <si>
    <t>11/22/2023</t>
  </si>
  <si>
    <t>7/7/2025</t>
  </si>
  <si>
    <t>5/10/2024</t>
  </si>
  <si>
    <t>CCL30-0034</t>
  </si>
  <si>
    <t>10/11/2024</t>
  </si>
  <si>
    <t>4/26/2023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</si>
  <si>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</si>
  <si>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</si>
  <si>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</si>
  <si>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</si>
  <si>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</si>
  <si>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</si>
  <si>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</si>
  <si>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</si>
  <si>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</si>
  <si>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1/12/2024</t>
  </si>
  <si>
    <t>4/25/2023</t>
  </si>
  <si>
    <t>7/28/2023</t>
  </si>
  <si>
    <t>3/29/2024</t>
  </si>
  <si>
    <t>7/25/2024</t>
  </si>
  <si>
    <t>7/7/2023</t>
  </si>
  <si>
    <t>10/3/2023</t>
  </si>
  <si>
    <t>CCL13-0019</t>
  </si>
  <si>
    <t>3/23/2023</t>
  </si>
  <si>
    <t>1/8/2024</t>
  </si>
  <si>
    <t>11/26/2023</t>
  </si>
  <si>
    <t>5/16/2024</t>
  </si>
  <si>
    <t>6/7/2023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</si>
  <si>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</si>
  <si>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</si>
  <si>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</si>
  <si>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</si>
  <si>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</si>
  <si>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</si>
  <si>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</si>
  <si>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</si>
  <si>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</si>
  <si>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CCL11-0025</t>
  </si>
  <si>
    <t>BED SKIRT&amp;SHAM</t>
  </si>
  <si>
    <t>Sham</t>
  </si>
  <si>
    <t>Clermont</t>
  </si>
  <si>
    <t>European Pillow Sham</t>
  </si>
  <si>
    <t>26x26"</t>
  </si>
  <si>
    <t>B-</t>
  </si>
  <si>
    <t>Geometric</t>
  </si>
  <si>
    <t>5/20/2024</t>
  </si>
  <si>
    <t>10/20/2025</t>
  </si>
  <si>
    <t>CCL11-0022</t>
  </si>
  <si>
    <t>DLCROSCILL,JCPENNEY01,KOHLDSN</t>
  </si>
  <si>
    <t>5/30/2023</t>
  </si>
  <si>
    <t>11/28/2023</t>
  </si>
  <si>
    <t>3/18/2025</t>
  </si>
  <si>
    <t>2/19/2025</t>
  </si>
  <si>
    <t>CCL11-0024</t>
  </si>
  <si>
    <t>10/4/2024</t>
  </si>
  <si>
    <t>5/15/2023</t>
  </si>
  <si>
    <t>12/12/2023</t>
  </si>
  <si>
    <t>CCL11-0021</t>
  </si>
  <si>
    <t>Montague</t>
  </si>
  <si>
    <t>7/30/2024</t>
  </si>
  <si>
    <t>10/16/2024</t>
  </si>
  <si>
    <t>9/22/2023</t>
  </si>
  <si>
    <t>4/2/2024</t>
  </si>
  <si>
    <t>CCL11-0023</t>
  </si>
  <si>
    <t>Bed Skirt&amp;Sham</t>
  </si>
  <si>
    <t>CSNSTORES,DLCROSCILL,JCPENNEY01</t>
  </si>
  <si>
    <t>6/9/2023</t>
  </si>
  <si>
    <t>1/29/2025</t>
  </si>
  <si>
    <t>2/7/2025</t>
  </si>
  <si>
    <t>CCL11-0078</t>
  </si>
  <si>
    <t>Euro sham</t>
  </si>
  <si>
    <t>8/15/2025</t>
  </si>
  <si>
    <t>CCL11-0020</t>
  </si>
  <si>
    <t>7/4/2024</t>
  </si>
  <si>
    <t>3/11/2024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</si>
  <si>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</si>
  <si>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</si>
  <si>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</si>
  <si>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</si>
  <si>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</si>
  <si>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</si>
  <si>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</si>
  <si>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</si>
  <si>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</si>
  <si>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</si>
  <si>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4/3/2025</t>
  </si>
  <si>
    <t>Yes</t>
  </si>
  <si>
    <t>11/10/2022</t>
  </si>
  <si>
    <t>2/23/2023</t>
  </si>
  <si>
    <t>10/24/2023</t>
  </si>
  <si>
    <t>12/2/2023</t>
  </si>
  <si>
    <t>CCA12-0004</t>
  </si>
  <si>
    <t>King/Cal King</t>
  </si>
  <si>
    <t>1/26/2023</t>
  </si>
  <si>
    <t>11/17/2023</t>
  </si>
  <si>
    <t>CCA12-0001</t>
  </si>
  <si>
    <t>Anders</t>
  </si>
  <si>
    <t>Charcoal</t>
  </si>
  <si>
    <t>10/14/2022</t>
  </si>
  <si>
    <t>DLCROSCILL,MACY02,OLLIIX,OVERSTOCK01</t>
  </si>
  <si>
    <t>10/17/2022</t>
  </si>
  <si>
    <t>11/2/2022</t>
  </si>
  <si>
    <t>7/4/2023</t>
  </si>
  <si>
    <t>CCA12-0005</t>
  </si>
  <si>
    <t>Callista</t>
  </si>
  <si>
    <t>Blue</t>
  </si>
  <si>
    <t>Striped</t>
  </si>
  <si>
    <t>10/20/2022</t>
  </si>
  <si>
    <t>1/9/2023</t>
  </si>
  <si>
    <t>6/5/2023</t>
  </si>
  <si>
    <t>10/25/2023</t>
  </si>
  <si>
    <t>11/18/2023</t>
  </si>
  <si>
    <t>12/17/2024</t>
  </si>
  <si>
    <t>CCA11-0012</t>
  </si>
  <si>
    <t>Gema</t>
  </si>
  <si>
    <t>3/19/2023</t>
  </si>
  <si>
    <t>6/8/2023</t>
  </si>
  <si>
    <t>12/6/2023</t>
  </si>
  <si>
    <t>CCA13-0009</t>
  </si>
  <si>
    <t>3 Piece Grey Coverlet Set</t>
  </si>
  <si>
    <t>Gray</t>
  </si>
  <si>
    <t>7/6/2023</t>
  </si>
  <si>
    <t>2/5/2024</t>
  </si>
  <si>
    <t>CCA13-0007</t>
  </si>
  <si>
    <t>3 Piece White Coverlet Set</t>
  </si>
  <si>
    <t>Soft White</t>
  </si>
  <si>
    <t>9/25/2023</t>
  </si>
  <si>
    <t>5/28/2024</t>
  </si>
  <si>
    <t>CHM30-0015</t>
  </si>
  <si>
    <t>Croscill Home</t>
  </si>
  <si>
    <t>Melodia</t>
  </si>
  <si>
    <t>Linen</t>
  </si>
  <si>
    <t>Botanical</t>
  </si>
  <si>
    <t>12/6/2022</t>
  </si>
  <si>
    <t>DLCROSCILL,JCPENNEY01,MACY02</t>
  </si>
  <si>
    <t>12/7/2022</t>
  </si>
  <si>
    <t>2/20/2023</t>
  </si>
  <si>
    <t>7/18/2023</t>
  </si>
  <si>
    <t>10/21/2023</t>
  </si>
  <si>
    <t>2/16/2024</t>
  </si>
  <si>
    <t>10/20/2023</t>
  </si>
  <si>
    <t>2/25/2026</t>
  </si>
  <si>
    <t>CHM30-0019</t>
  </si>
  <si>
    <t>Tan</t>
  </si>
  <si>
    <t>3/17/2023</t>
  </si>
  <si>
    <t>7/20/2023</t>
  </si>
  <si>
    <t>3/18/2024</t>
  </si>
  <si>
    <t>CHM30-0013</t>
  </si>
  <si>
    <t>Canova</t>
  </si>
  <si>
    <t>12x24"</t>
  </si>
  <si>
    <t>White</t>
  </si>
  <si>
    <t>1/18/2023</t>
  </si>
  <si>
    <t>6/26/2023</t>
  </si>
  <si>
    <t>CHM11-0011</t>
  </si>
  <si>
    <t>Perla</t>
  </si>
  <si>
    <t>Pieced</t>
  </si>
  <si>
    <t>4/17/2024</t>
  </si>
  <si>
    <t>CHM13-0009</t>
  </si>
  <si>
    <t>Fiore</t>
  </si>
  <si>
    <t>3 Piece Coverlet Set</t>
  </si>
  <si>
    <t>Marshmallow</t>
  </si>
  <si>
    <t>10/4/2022</t>
  </si>
  <si>
    <t>MACY02,OLLIIX</t>
  </si>
  <si>
    <t>3/6/2024</t>
  </si>
  <si>
    <t>CHM12-0004</t>
  </si>
  <si>
    <t>Villa</t>
  </si>
  <si>
    <t>3 Piece Grey Duvet Set</t>
  </si>
  <si>
    <t>Steel Gray</t>
  </si>
  <si>
    <t>Bamboo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</si>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</sst>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133.68</v>
      </c>
      <c r="M6" s="3">
        <v>140.36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166</v>
      </c>
      <c r="AA6" s="4">
        <f>=ROUNDDOWN(16.2745098039216,0)</f>
      </c>
      <c r="AB6" s="5">
        <v>10.2</v>
      </c>
      <c r="AC6" s="2" t="s">
        <v>153</v>
      </c>
      <c r="AD6" s="4">
        <v>219</v>
      </c>
      <c r="AE6" s="4">
        <v>219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1279.78</v>
      </c>
      <c r="AR6" s="4">
        <v>7</v>
      </c>
      <c r="AS6" s="8">
        <v>1323.38</v>
      </c>
      <c r="AT6" s="7"/>
      <c r="AU6" s="7">
        <v>-0.0329</v>
      </c>
      <c r="AV6" s="4">
        <v>26</v>
      </c>
      <c r="AW6" s="8">
        <v>5239.43</v>
      </c>
      <c r="AX6" s="4">
        <v>21</v>
      </c>
      <c r="AY6" s="8">
        <v>3547.38</v>
      </c>
      <c r="AZ6" s="7">
        <v>0.2381</v>
      </c>
      <c r="BA6" s="7">
        <v>0.477</v>
      </c>
      <c r="BB6" s="7">
        <v>0.2443</v>
      </c>
      <c r="BC6" s="4">
        <v>34</v>
      </c>
      <c r="BD6" s="8">
        <v>6915.39</v>
      </c>
      <c r="BE6" s="4">
        <v>33</v>
      </c>
      <c r="BF6" s="8">
        <v>5563.83</v>
      </c>
      <c r="BG6" s="7">
        <v>0.0303</v>
      </c>
      <c r="BH6" s="7">
        <v>0.2429</v>
      </c>
      <c r="BI6" s="7">
        <v>0.7576</v>
      </c>
      <c r="BJ6" s="4">
        <v>7</v>
      </c>
      <c r="BK6" s="8">
        <v>1279.78</v>
      </c>
      <c r="BL6" s="2" t="s">
        <v>154</v>
      </c>
      <c r="BM6" s="7">
        <v>1</v>
      </c>
      <c r="BN6" s="7">
        <v>1</v>
      </c>
      <c r="BO6" s="4">
        <v>4</v>
      </c>
      <c r="BP6" s="8">
        <v>833.65</v>
      </c>
      <c r="BQ6" s="4">
        <v>2</v>
      </c>
      <c r="BR6" s="8">
        <v>539.98</v>
      </c>
      <c r="BS6" s="7">
        <v>1</v>
      </c>
      <c r="BT6" s="7">
        <v>0.5439</v>
      </c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1</v>
      </c>
      <c r="CC6" s="8">
        <v>157.06</v>
      </c>
      <c r="CD6" s="4"/>
      <c r="CE6" s="8"/>
      <c r="CF6" s="7"/>
      <c r="CG6" s="7"/>
      <c r="CH6" s="2" t="s">
        <v>155</v>
      </c>
      <c r="CI6" s="2" t="s">
        <v>145</v>
      </c>
      <c r="CJ6" s="2" t="s">
        <v>148</v>
      </c>
      <c r="CK6" s="2" t="s">
        <v>159</v>
      </c>
      <c r="CL6" s="2" t="s">
        <v>158</v>
      </c>
      <c r="CM6" s="2" t="s">
        <v>158</v>
      </c>
      <c r="CN6" s="2" t="s">
        <v>148</v>
      </c>
      <c r="CO6" s="4">
        <v>1</v>
      </c>
      <c r="CP6" s="8">
        <v>135.6</v>
      </c>
      <c r="CQ6" s="4"/>
      <c r="CR6" s="8"/>
      <c r="CS6" s="7"/>
      <c r="CT6" s="7"/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158</v>
      </c>
      <c r="CZ6" s="2" t="s">
        <v>158</v>
      </c>
      <c r="DA6" s="2" t="s">
        <v>148</v>
      </c>
      <c r="DB6" s="4">
        <v>1</v>
      </c>
      <c r="DC6" s="8">
        <v>153.47</v>
      </c>
      <c r="DD6" s="4">
        <v>3</v>
      </c>
      <c r="DE6" s="8">
        <v>416.97</v>
      </c>
      <c r="DF6" s="7">
        <v>-0.6667</v>
      </c>
      <c r="DG6" s="7">
        <v>-0.6319</v>
      </c>
      <c r="DH6" s="2" t="s">
        <v>155</v>
      </c>
      <c r="DI6" s="2" t="s">
        <v>145</v>
      </c>
      <c r="DJ6" s="2" t="s">
        <v>162</v>
      </c>
      <c r="DK6" s="2" t="s">
        <v>163</v>
      </c>
      <c r="DL6" s="2" t="s">
        <v>158</v>
      </c>
      <c r="DM6" s="2" t="s">
        <v>158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164</v>
      </c>
      <c r="DX6" s="2" t="s">
        <v>165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166</v>
      </c>
      <c r="EK6" s="2" t="s">
        <v>167</v>
      </c>
      <c r="EL6" s="2" t="s">
        <v>158</v>
      </c>
      <c r="EM6" s="2" t="s">
        <v>158</v>
      </c>
      <c r="EN6" s="2" t="s">
        <v>148</v>
      </c>
      <c r="EO6" s="4"/>
      <c r="EP6" s="8"/>
      <c r="EQ6" s="4">
        <v>1</v>
      </c>
      <c r="ER6" s="8">
        <v>178.75</v>
      </c>
      <c r="ES6" s="7">
        <v>-1</v>
      </c>
      <c r="ET6" s="7">
        <v>-1</v>
      </c>
      <c r="EU6" s="2" t="s">
        <v>155</v>
      </c>
      <c r="EV6" s="2" t="s">
        <v>145</v>
      </c>
      <c r="EW6" s="2" t="s">
        <v>156</v>
      </c>
      <c r="EX6" s="2" t="s">
        <v>168</v>
      </c>
      <c r="EY6" s="2" t="s">
        <v>158</v>
      </c>
      <c r="EZ6" s="2" t="s">
        <v>158</v>
      </c>
      <c r="FA6" s="2" t="s">
        <v>148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155</v>
      </c>
      <c r="FI6" s="2" t="s">
        <v>145</v>
      </c>
      <c r="FJ6" s="2" t="s">
        <v>156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148</v>
      </c>
      <c r="FX6" s="2" t="s">
        <v>170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155</v>
      </c>
      <c r="IV6" s="2" t="s">
        <v>145</v>
      </c>
      <c r="IW6" s="2" t="s">
        <v>156</v>
      </c>
      <c r="IX6" s="2" t="s">
        <v>171</v>
      </c>
      <c r="IY6" s="2" t="s">
        <v>158</v>
      </c>
      <c r="IZ6" s="2" t="s">
        <v>158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156</v>
      </c>
      <c r="JX6" s="2" t="s">
        <v>172</v>
      </c>
      <c r="JY6" s="2" t="s">
        <v>158</v>
      </c>
      <c r="JZ6" s="2" t="s">
        <v>158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>
        <v>166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</row>
    <row r="7">
      <c r="A7" s="2" t="s">
        <v>173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174</v>
      </c>
      <c r="K7" s="2" t="s">
        <v>144</v>
      </c>
      <c r="L7" s="3">
        <v>159.6</v>
      </c>
      <c r="M7" s="3">
        <v>167.58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152</v>
      </c>
      <c r="Z7" s="4">
        <v>139</v>
      </c>
      <c r="AA7" s="4">
        <f>=ROUNDDOWN(14.4791666666667,0)</f>
      </c>
      <c r="AB7" s="5">
        <v>9.6</v>
      </c>
      <c r="AC7" s="2" t="s">
        <v>153</v>
      </c>
      <c r="AD7" s="4">
        <v>179</v>
      </c>
      <c r="AE7" s="4">
        <v>179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13</v>
      </c>
      <c r="AQ7" s="8">
        <v>2777.34</v>
      </c>
      <c r="AR7" s="4">
        <v>9</v>
      </c>
      <c r="AS7" s="8">
        <v>1380.65</v>
      </c>
      <c r="AT7" s="7">
        <v>0.4444</v>
      </c>
      <c r="AU7" s="7">
        <v>1.0116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0.5301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13</v>
      </c>
      <c r="BK7" s="8">
        <v>2777.34</v>
      </c>
      <c r="BL7" s="2" t="s">
        <v>175</v>
      </c>
      <c r="BM7" s="7">
        <v>1</v>
      </c>
      <c r="BN7" s="7">
        <v>1</v>
      </c>
      <c r="BO7" s="4">
        <v>6</v>
      </c>
      <c r="BP7" s="8">
        <v>1428.48</v>
      </c>
      <c r="BQ7" s="4"/>
      <c r="BR7" s="8"/>
      <c r="BS7" s="7"/>
      <c r="BT7" s="7"/>
      <c r="BU7" s="2" t="s">
        <v>155</v>
      </c>
      <c r="BV7" s="2" t="s">
        <v>145</v>
      </c>
      <c r="BW7" s="2" t="s">
        <v>156</v>
      </c>
      <c r="BX7" s="2" t="s">
        <v>176</v>
      </c>
      <c r="BY7" s="2" t="s">
        <v>158</v>
      </c>
      <c r="BZ7" s="2" t="s">
        <v>158</v>
      </c>
      <c r="CA7" s="2" t="s">
        <v>148</v>
      </c>
      <c r="CB7" s="4">
        <v>2</v>
      </c>
      <c r="CC7" s="8">
        <v>374.58</v>
      </c>
      <c r="CD7" s="4"/>
      <c r="CE7" s="8"/>
      <c r="CF7" s="7"/>
      <c r="CG7" s="7"/>
      <c r="CH7" s="2" t="s">
        <v>155</v>
      </c>
      <c r="CI7" s="2" t="s">
        <v>145</v>
      </c>
      <c r="CJ7" s="2" t="s">
        <v>148</v>
      </c>
      <c r="CK7" s="2" t="s">
        <v>159</v>
      </c>
      <c r="CL7" s="2" t="s">
        <v>158</v>
      </c>
      <c r="CM7" s="2" t="s">
        <v>158</v>
      </c>
      <c r="CN7" s="2" t="s">
        <v>148</v>
      </c>
      <c r="CO7" s="4">
        <v>3</v>
      </c>
      <c r="CP7" s="8">
        <v>481.81</v>
      </c>
      <c r="CQ7" s="4">
        <v>5</v>
      </c>
      <c r="CR7" s="8">
        <v>694.95</v>
      </c>
      <c r="CS7" s="7">
        <v>-0.4</v>
      </c>
      <c r="CT7" s="7">
        <v>-0.3067</v>
      </c>
      <c r="CU7" s="2" t="s">
        <v>155</v>
      </c>
      <c r="CV7" s="2" t="s">
        <v>145</v>
      </c>
      <c r="CW7" s="2" t="s">
        <v>160</v>
      </c>
      <c r="CX7" s="2" t="s">
        <v>169</v>
      </c>
      <c r="CY7" s="2" t="s">
        <v>158</v>
      </c>
      <c r="CZ7" s="2" t="s">
        <v>158</v>
      </c>
      <c r="DA7" s="2" t="s">
        <v>148</v>
      </c>
      <c r="DB7" s="4"/>
      <c r="DC7" s="8"/>
      <c r="DD7" s="4">
        <v>1</v>
      </c>
      <c r="DE7" s="8">
        <v>166.79</v>
      </c>
      <c r="DF7" s="7">
        <v>-1</v>
      </c>
      <c r="DG7" s="7">
        <v>-1</v>
      </c>
      <c r="DH7" s="2" t="s">
        <v>155</v>
      </c>
      <c r="DI7" s="2" t="s">
        <v>145</v>
      </c>
      <c r="DJ7" s="2" t="s">
        <v>162</v>
      </c>
      <c r="DK7" s="2" t="s">
        <v>177</v>
      </c>
      <c r="DL7" s="2" t="s">
        <v>158</v>
      </c>
      <c r="DM7" s="2" t="s">
        <v>158</v>
      </c>
      <c r="DN7" s="2" t="s">
        <v>148</v>
      </c>
      <c r="DO7" s="4">
        <v>1</v>
      </c>
      <c r="DP7" s="8">
        <v>189.07</v>
      </c>
      <c r="DQ7" s="4">
        <v>3</v>
      </c>
      <c r="DR7" s="8">
        <v>518.91</v>
      </c>
      <c r="DS7" s="7">
        <v>-0.6667</v>
      </c>
      <c r="DT7" s="7">
        <v>-0.6356</v>
      </c>
      <c r="DU7" s="2" t="s">
        <v>155</v>
      </c>
      <c r="DV7" s="2" t="s">
        <v>145</v>
      </c>
      <c r="DW7" s="2" t="s">
        <v>164</v>
      </c>
      <c r="DX7" s="2" t="s">
        <v>178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179</v>
      </c>
      <c r="EK7" s="2" t="s">
        <v>180</v>
      </c>
      <c r="EL7" s="2" t="s">
        <v>158</v>
      </c>
      <c r="EM7" s="2" t="s">
        <v>158</v>
      </c>
      <c r="EN7" s="2" t="s">
        <v>148</v>
      </c>
      <c r="EO7" s="4">
        <v>1</v>
      </c>
      <c r="EP7" s="8">
        <v>303.4</v>
      </c>
      <c r="EQ7" s="4"/>
      <c r="ER7" s="8"/>
      <c r="ES7" s="7"/>
      <c r="ET7" s="7"/>
      <c r="EU7" s="2" t="s">
        <v>155</v>
      </c>
      <c r="EV7" s="2" t="s">
        <v>145</v>
      </c>
      <c r="EW7" s="2" t="s">
        <v>156</v>
      </c>
      <c r="EX7" s="2" t="s">
        <v>181</v>
      </c>
      <c r="EY7" s="2" t="s">
        <v>158</v>
      </c>
      <c r="EZ7" s="2" t="s">
        <v>158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156</v>
      </c>
      <c r="FK7" s="2" t="s">
        <v>182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183</v>
      </c>
      <c r="FV7" s="2" t="s">
        <v>145</v>
      </c>
      <c r="FW7" s="2" t="s">
        <v>148</v>
      </c>
      <c r="FX7" s="2" t="s">
        <v>148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155</v>
      </c>
      <c r="IV7" s="2" t="s">
        <v>145</v>
      </c>
      <c r="IW7" s="2" t="s">
        <v>156</v>
      </c>
      <c r="IX7" s="2" t="s">
        <v>184</v>
      </c>
      <c r="IY7" s="2" t="s">
        <v>158</v>
      </c>
      <c r="IZ7" s="2" t="s">
        <v>158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156</v>
      </c>
      <c r="JX7" s="2" t="s">
        <v>148</v>
      </c>
      <c r="JY7" s="2" t="s">
        <v>158</v>
      </c>
      <c r="JZ7" s="2" t="s">
        <v>158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4"/>
      <c r="PD7" s="4"/>
      <c r="PE7" s="4">
        <v>139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</row>
    <row r="8">
      <c r="A8" s="2" t="s">
        <v>185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186</v>
      </c>
      <c r="K8" s="2" t="s">
        <v>144</v>
      </c>
      <c r="L8" s="3">
        <v>159.41</v>
      </c>
      <c r="M8" s="3">
        <v>167.38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152</v>
      </c>
      <c r="Z8" s="4">
        <v>146</v>
      </c>
      <c r="AA8" s="4">
        <f>=ROUNDDOWN(48.6666666666667,0)</f>
      </c>
      <c r="AB8" s="5">
        <v>3</v>
      </c>
      <c r="AC8" s="2" t="s">
        <v>153</v>
      </c>
      <c r="AD8" s="4">
        <v>119</v>
      </c>
      <c r="AE8" s="4">
        <v>119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6</v>
      </c>
      <c r="AQ8" s="8">
        <v>1182.31</v>
      </c>
      <c r="AR8" s="4">
        <v>5</v>
      </c>
      <c r="AS8" s="8">
        <v>843.35</v>
      </c>
      <c r="AT8" s="7">
        <v>0.2</v>
      </c>
      <c r="AU8" s="7">
        <v>0.4019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0.2257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6</v>
      </c>
      <c r="BK8" s="8">
        <v>1182.31</v>
      </c>
      <c r="BL8" s="2" t="s">
        <v>187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156</v>
      </c>
      <c r="BX8" s="2" t="s">
        <v>176</v>
      </c>
      <c r="BY8" s="2" t="s">
        <v>158</v>
      </c>
      <c r="BZ8" s="2" t="s">
        <v>158</v>
      </c>
      <c r="CA8" s="2" t="s">
        <v>148</v>
      </c>
      <c r="CB8" s="4">
        <v>5</v>
      </c>
      <c r="CC8" s="8">
        <v>935</v>
      </c>
      <c r="CD8" s="4">
        <v>4</v>
      </c>
      <c r="CE8" s="8">
        <v>676.56</v>
      </c>
      <c r="CF8" s="7">
        <v>0.25</v>
      </c>
      <c r="CG8" s="7">
        <v>0.382</v>
      </c>
      <c r="CH8" s="2" t="s">
        <v>155</v>
      </c>
      <c r="CI8" s="2" t="s">
        <v>145</v>
      </c>
      <c r="CJ8" s="2" t="s">
        <v>148</v>
      </c>
      <c r="CK8" s="2" t="s">
        <v>159</v>
      </c>
      <c r="CL8" s="2" t="s">
        <v>158</v>
      </c>
      <c r="CM8" s="2" t="s">
        <v>158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160</v>
      </c>
      <c r="CX8" s="2" t="s">
        <v>188</v>
      </c>
      <c r="CY8" s="2" t="s">
        <v>158</v>
      </c>
      <c r="CZ8" s="2" t="s">
        <v>158</v>
      </c>
      <c r="DA8" s="2" t="s">
        <v>148</v>
      </c>
      <c r="DB8" s="4"/>
      <c r="DC8" s="8"/>
      <c r="DD8" s="4">
        <v>1</v>
      </c>
      <c r="DE8" s="8">
        <v>166.79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162</v>
      </c>
      <c r="DK8" s="2" t="s">
        <v>184</v>
      </c>
      <c r="DL8" s="2" t="s">
        <v>158</v>
      </c>
      <c r="DM8" s="2" t="s">
        <v>158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164</v>
      </c>
      <c r="DX8" s="2" t="s">
        <v>189</v>
      </c>
      <c r="DY8" s="2" t="s">
        <v>158</v>
      </c>
      <c r="DZ8" s="2" t="s">
        <v>158</v>
      </c>
      <c r="EA8" s="2" t="s">
        <v>148</v>
      </c>
      <c r="EB8" s="4">
        <v>1</v>
      </c>
      <c r="EC8" s="8">
        <v>247.31</v>
      </c>
      <c r="ED8" s="4"/>
      <c r="EE8" s="8"/>
      <c r="EF8" s="7"/>
      <c r="EG8" s="7"/>
      <c r="EH8" s="2" t="s">
        <v>155</v>
      </c>
      <c r="EI8" s="2" t="s">
        <v>145</v>
      </c>
      <c r="EJ8" s="2" t="s">
        <v>166</v>
      </c>
      <c r="EK8" s="2" t="s">
        <v>190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156</v>
      </c>
      <c r="EX8" s="2" t="s">
        <v>191</v>
      </c>
      <c r="EY8" s="2" t="s">
        <v>158</v>
      </c>
      <c r="EZ8" s="2" t="s">
        <v>158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156</v>
      </c>
      <c r="FK8" s="2" t="s">
        <v>192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183</v>
      </c>
      <c r="FV8" s="2" t="s">
        <v>145</v>
      </c>
      <c r="FW8" s="2" t="s">
        <v>148</v>
      </c>
      <c r="FX8" s="2" t="s">
        <v>148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155</v>
      </c>
      <c r="IV8" s="2" t="s">
        <v>145</v>
      </c>
      <c r="IW8" s="2" t="s">
        <v>156</v>
      </c>
      <c r="IX8" s="2" t="s">
        <v>148</v>
      </c>
      <c r="IY8" s="2" t="s">
        <v>158</v>
      </c>
      <c r="IZ8" s="2" t="s">
        <v>158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156</v>
      </c>
      <c r="JX8" s="2" t="s">
        <v>193</v>
      </c>
      <c r="JY8" s="2" t="s">
        <v>158</v>
      </c>
      <c r="JZ8" s="2" t="s">
        <v>158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4"/>
      <c r="PD8" s="4"/>
      <c r="PE8" s="4">
        <v>146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</row>
    <row r="9">
      <c r="A9" s="2" t="s">
        <v>194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195</v>
      </c>
      <c r="J9" s="2" t="s">
        <v>143</v>
      </c>
      <c r="K9" s="2" t="s">
        <v>196</v>
      </c>
      <c r="L9" s="3">
        <v>133.58</v>
      </c>
      <c r="M9" s="3">
        <v>140.26</v>
      </c>
      <c r="N9" s="3">
        <v>339.99</v>
      </c>
      <c r="O9" s="2" t="s">
        <v>145</v>
      </c>
      <c r="P9" s="2" t="s">
        <v>197</v>
      </c>
      <c r="Q9" s="2" t="s">
        <v>147</v>
      </c>
      <c r="R9" s="2" t="s">
        <v>148</v>
      </c>
      <c r="S9" s="2" t="s">
        <v>148</v>
      </c>
      <c r="T9" s="2" t="s">
        <v>198</v>
      </c>
      <c r="U9" s="2" t="s">
        <v>149</v>
      </c>
      <c r="V9" s="2" t="s">
        <v>199</v>
      </c>
      <c r="W9" s="2" t="s">
        <v>148</v>
      </c>
      <c r="X9" s="2" t="s">
        <v>148</v>
      </c>
      <c r="Y9" s="2" t="s">
        <v>200</v>
      </c>
      <c r="Z9" s="4">
        <v>154</v>
      </c>
      <c r="AA9" s="4">
        <f>=ROUNDDOWN(25.6666666666667,0)</f>
      </c>
      <c r="AB9" s="5">
        <v>6</v>
      </c>
      <c r="AC9" s="2" t="s">
        <v>153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/>
      <c r="AQ9" s="8"/>
      <c r="AR9" s="4"/>
      <c r="AS9" s="8"/>
      <c r="AT9" s="7"/>
      <c r="AU9" s="7"/>
      <c r="AV9" s="4">
        <v>8</v>
      </c>
      <c r="AW9" s="8">
        <v>1675.96</v>
      </c>
      <c r="AX9" s="4" t="s">
        <v>148</v>
      </c>
      <c r="AY9" s="8" t="s">
        <v>148</v>
      </c>
      <c r="AZ9" s="7" t="s">
        <v>148</v>
      </c>
      <c r="BA9" s="7" t="s">
        <v>148</v>
      </c>
      <c r="BB9" s="7"/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0.2424</v>
      </c>
      <c r="BJ9" s="4"/>
      <c r="BK9" s="8"/>
      <c r="BL9" s="2" t="s">
        <v>148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201</v>
      </c>
      <c r="BY9" s="2" t="s">
        <v>158</v>
      </c>
      <c r="BZ9" s="2" t="s">
        <v>158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148</v>
      </c>
      <c r="CL9" s="2" t="s">
        <v>158</v>
      </c>
      <c r="CM9" s="2" t="s">
        <v>158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202</v>
      </c>
      <c r="CY9" s="2" t="s">
        <v>158</v>
      </c>
      <c r="CZ9" s="2" t="s">
        <v>158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203</v>
      </c>
      <c r="DL9" s="2" t="s">
        <v>158</v>
      </c>
      <c r="DM9" s="2" t="s">
        <v>158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204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148</v>
      </c>
      <c r="EL9" s="2" t="s">
        <v>158</v>
      </c>
      <c r="EM9" s="2" t="s">
        <v>158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205</v>
      </c>
      <c r="EY9" s="2" t="s">
        <v>158</v>
      </c>
      <c r="EZ9" s="2" t="s">
        <v>158</v>
      </c>
      <c r="FA9" s="2" t="s">
        <v>148</v>
      </c>
      <c r="FB9" s="4"/>
      <c r="FC9" s="8"/>
      <c r="FD9" s="4"/>
      <c r="FE9" s="8"/>
      <c r="FF9" s="7"/>
      <c r="FG9" s="7"/>
      <c r="FH9" s="2" t="s">
        <v>206</v>
      </c>
      <c r="FI9" s="2" t="s">
        <v>145</v>
      </c>
      <c r="FJ9" s="2" t="s">
        <v>148</v>
      </c>
      <c r="FK9" s="2" t="s">
        <v>148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207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183</v>
      </c>
      <c r="GI9" s="2" t="s">
        <v>145</v>
      </c>
      <c r="GJ9" s="2" t="s">
        <v>148</v>
      </c>
      <c r="GK9" s="2" t="s">
        <v>148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208</v>
      </c>
      <c r="GV9" s="2" t="s">
        <v>145</v>
      </c>
      <c r="GW9" s="2" t="s">
        <v>148</v>
      </c>
      <c r="GX9" s="2" t="s">
        <v>148</v>
      </c>
      <c r="GY9" s="2" t="s">
        <v>158</v>
      </c>
      <c r="GZ9" s="2" t="s">
        <v>158</v>
      </c>
      <c r="HA9" s="2" t="s">
        <v>148</v>
      </c>
      <c r="HB9" s="4"/>
      <c r="HC9" s="8"/>
      <c r="HD9" s="4"/>
      <c r="HE9" s="8"/>
      <c r="HF9" s="7"/>
      <c r="HG9" s="7"/>
      <c r="HH9" s="2" t="s">
        <v>208</v>
      </c>
      <c r="HI9" s="2" t="s">
        <v>145</v>
      </c>
      <c r="HJ9" s="2" t="s">
        <v>148</v>
      </c>
      <c r="HK9" s="2" t="s">
        <v>148</v>
      </c>
      <c r="HL9" s="2" t="s">
        <v>158</v>
      </c>
      <c r="HM9" s="2" t="s">
        <v>158</v>
      </c>
      <c r="HN9" s="2" t="s">
        <v>148</v>
      </c>
      <c r="HO9" s="4"/>
      <c r="HP9" s="8"/>
      <c r="HQ9" s="4"/>
      <c r="HR9" s="8"/>
      <c r="HS9" s="7"/>
      <c r="HT9" s="7"/>
      <c r="HU9" s="2" t="s">
        <v>183</v>
      </c>
      <c r="HV9" s="2" t="s">
        <v>145</v>
      </c>
      <c r="HW9" s="2" t="s">
        <v>148</v>
      </c>
      <c r="HX9" s="2" t="s">
        <v>148</v>
      </c>
      <c r="HY9" s="2" t="s">
        <v>158</v>
      </c>
      <c r="HZ9" s="2" t="s">
        <v>158</v>
      </c>
      <c r="IA9" s="2" t="s">
        <v>148</v>
      </c>
      <c r="IB9" s="4"/>
      <c r="IC9" s="8"/>
      <c r="ID9" s="4"/>
      <c r="IE9" s="8"/>
      <c r="IF9" s="7"/>
      <c r="IG9" s="7"/>
      <c r="IH9" s="2" t="s">
        <v>183</v>
      </c>
      <c r="II9" s="2" t="s">
        <v>145</v>
      </c>
      <c r="IJ9" s="2" t="s">
        <v>148</v>
      </c>
      <c r="IK9" s="2" t="s">
        <v>148</v>
      </c>
      <c r="IL9" s="2" t="s">
        <v>158</v>
      </c>
      <c r="IM9" s="2" t="s">
        <v>158</v>
      </c>
      <c r="IN9" s="2" t="s">
        <v>148</v>
      </c>
      <c r="IO9" s="4"/>
      <c r="IP9" s="8"/>
      <c r="IQ9" s="4"/>
      <c r="IR9" s="8"/>
      <c r="IS9" s="7"/>
      <c r="IT9" s="7"/>
      <c r="IU9" s="2" t="s">
        <v>155</v>
      </c>
      <c r="IV9" s="2" t="s">
        <v>145</v>
      </c>
      <c r="IW9" s="2" t="s">
        <v>148</v>
      </c>
      <c r="IX9" s="2" t="s">
        <v>209</v>
      </c>
      <c r="IY9" s="2" t="s">
        <v>158</v>
      </c>
      <c r="IZ9" s="2" t="s">
        <v>158</v>
      </c>
      <c r="JA9" s="2" t="s">
        <v>148</v>
      </c>
      <c r="JB9" s="4"/>
      <c r="JC9" s="8"/>
      <c r="JD9" s="4"/>
      <c r="JE9" s="8"/>
      <c r="JF9" s="7"/>
      <c r="JG9" s="7"/>
      <c r="JH9" s="2" t="s">
        <v>208</v>
      </c>
      <c r="JI9" s="2" t="s">
        <v>145</v>
      </c>
      <c r="JJ9" s="2" t="s">
        <v>148</v>
      </c>
      <c r="JK9" s="2" t="s">
        <v>148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148</v>
      </c>
      <c r="JX9" s="2" t="s">
        <v>148</v>
      </c>
      <c r="JY9" s="2" t="s">
        <v>158</v>
      </c>
      <c r="JZ9" s="2" t="s">
        <v>158</v>
      </c>
      <c r="KA9" s="2" t="s">
        <v>148</v>
      </c>
      <c r="KB9" s="4"/>
      <c r="KC9" s="8"/>
      <c r="KD9" s="4"/>
      <c r="KE9" s="8"/>
      <c r="KF9" s="7"/>
      <c r="KG9" s="7"/>
      <c r="KH9" s="2" t="s">
        <v>183</v>
      </c>
      <c r="KI9" s="2" t="s">
        <v>145</v>
      </c>
      <c r="KJ9" s="2" t="s">
        <v>148</v>
      </c>
      <c r="KK9" s="2" t="s">
        <v>148</v>
      </c>
      <c r="KL9" s="2" t="s">
        <v>158</v>
      </c>
      <c r="KM9" s="2" t="s">
        <v>158</v>
      </c>
      <c r="KN9" s="2" t="s">
        <v>148</v>
      </c>
      <c r="KO9" s="4"/>
      <c r="KP9" s="8"/>
      <c r="KQ9" s="4"/>
      <c r="KR9" s="8"/>
      <c r="KS9" s="7"/>
      <c r="KT9" s="7"/>
      <c r="KU9" s="2" t="s">
        <v>208</v>
      </c>
      <c r="KV9" s="2" t="s">
        <v>145</v>
      </c>
      <c r="KW9" s="2" t="s">
        <v>148</v>
      </c>
      <c r="KX9" s="2" t="s">
        <v>148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183</v>
      </c>
      <c r="LI9" s="2" t="s">
        <v>145</v>
      </c>
      <c r="LJ9" s="2" t="s">
        <v>148</v>
      </c>
      <c r="LK9" s="2" t="s">
        <v>148</v>
      </c>
      <c r="LL9" s="2" t="s">
        <v>158</v>
      </c>
      <c r="LM9" s="2" t="s">
        <v>158</v>
      </c>
      <c r="LN9" s="2" t="s">
        <v>148</v>
      </c>
      <c r="LO9" s="4"/>
      <c r="LP9" s="8"/>
      <c r="LQ9" s="4"/>
      <c r="LR9" s="8"/>
      <c r="LS9" s="7"/>
      <c r="LT9" s="7"/>
      <c r="LU9" s="2" t="s">
        <v>183</v>
      </c>
      <c r="LV9" s="2" t="s">
        <v>210</v>
      </c>
      <c r="LW9" s="2" t="s">
        <v>148</v>
      </c>
      <c r="LX9" s="2" t="s">
        <v>148</v>
      </c>
      <c r="LY9" s="2" t="s">
        <v>158</v>
      </c>
      <c r="LZ9" s="2" t="s">
        <v>158</v>
      </c>
      <c r="MA9" s="2" t="s">
        <v>148</v>
      </c>
      <c r="MB9" s="4"/>
      <c r="MC9" s="8"/>
      <c r="MD9" s="4"/>
      <c r="ME9" s="8"/>
      <c r="MF9" s="7"/>
      <c r="MG9" s="7"/>
      <c r="MH9" s="2" t="s">
        <v>208</v>
      </c>
      <c r="MI9" s="2" t="s">
        <v>145</v>
      </c>
      <c r="MJ9" s="2" t="s">
        <v>148</v>
      </c>
      <c r="MK9" s="2" t="s">
        <v>148</v>
      </c>
      <c r="ML9" s="2" t="s">
        <v>158</v>
      </c>
      <c r="MM9" s="2" t="s">
        <v>158</v>
      </c>
      <c r="MN9" s="2" t="s">
        <v>148</v>
      </c>
      <c r="MO9" s="4"/>
      <c r="MP9" s="8"/>
      <c r="MQ9" s="4"/>
      <c r="MR9" s="8"/>
      <c r="MS9" s="7"/>
      <c r="MT9" s="7"/>
      <c r="MU9" s="2" t="s">
        <v>183</v>
      </c>
      <c r="MV9" s="2" t="s">
        <v>145</v>
      </c>
      <c r="MW9" s="2" t="s">
        <v>148</v>
      </c>
      <c r="MX9" s="2" t="s">
        <v>148</v>
      </c>
      <c r="MY9" s="2" t="s">
        <v>158</v>
      </c>
      <c r="MZ9" s="2" t="s">
        <v>158</v>
      </c>
      <c r="NA9" s="2" t="s">
        <v>148</v>
      </c>
      <c r="NB9" s="4"/>
      <c r="NC9" s="8"/>
      <c r="ND9" s="4"/>
      <c r="NE9" s="8"/>
      <c r="NF9" s="7"/>
      <c r="NG9" s="7"/>
      <c r="NH9" s="2" t="s">
        <v>208</v>
      </c>
      <c r="NI9" s="2" t="s">
        <v>145</v>
      </c>
      <c r="NJ9" s="2" t="s">
        <v>148</v>
      </c>
      <c r="NK9" s="2" t="s">
        <v>148</v>
      </c>
      <c r="NL9" s="2" t="s">
        <v>158</v>
      </c>
      <c r="NM9" s="2" t="s">
        <v>158</v>
      </c>
      <c r="NN9" s="2" t="s">
        <v>148</v>
      </c>
      <c r="NO9" s="4"/>
      <c r="NP9" s="8"/>
      <c r="NQ9" s="4"/>
      <c r="NR9" s="8"/>
      <c r="NS9" s="7"/>
      <c r="NT9" s="7"/>
      <c r="NU9" s="2" t="s">
        <v>183</v>
      </c>
      <c r="NV9" s="2" t="s">
        <v>145</v>
      </c>
      <c r="NW9" s="2" t="s">
        <v>148</v>
      </c>
      <c r="NX9" s="2" t="s">
        <v>148</v>
      </c>
      <c r="NY9" s="2" t="s">
        <v>158</v>
      </c>
      <c r="NZ9" s="2" t="s">
        <v>158</v>
      </c>
      <c r="OA9" s="2" t="s">
        <v>148</v>
      </c>
      <c r="OB9" s="4"/>
      <c r="OC9" s="8"/>
      <c r="OD9" s="4"/>
      <c r="OE9" s="8"/>
      <c r="OF9" s="7"/>
      <c r="OG9" s="7"/>
      <c r="OH9" s="2" t="s">
        <v>183</v>
      </c>
      <c r="OI9" s="2" t="s">
        <v>211</v>
      </c>
      <c r="OJ9" s="2" t="s">
        <v>148</v>
      </c>
      <c r="OK9" s="2" t="s">
        <v>148</v>
      </c>
      <c r="OL9" s="2" t="s">
        <v>158</v>
      </c>
      <c r="OM9" s="2" t="s">
        <v>158</v>
      </c>
      <c r="ON9" s="2" t="s">
        <v>148</v>
      </c>
      <c r="OO9" s="4"/>
      <c r="OP9" s="8"/>
      <c r="OQ9" s="4"/>
      <c r="OR9" s="8"/>
      <c r="OS9" s="7"/>
      <c r="OT9" s="7"/>
      <c r="OU9" s="2" t="s">
        <v>208</v>
      </c>
      <c r="OV9" s="2" t="s">
        <v>145</v>
      </c>
      <c r="OW9" s="2" t="s">
        <v>148</v>
      </c>
      <c r="OX9" s="2" t="s">
        <v>148</v>
      </c>
      <c r="OY9" s="2" t="s">
        <v>158</v>
      </c>
      <c r="OZ9" s="2" t="s">
        <v>158</v>
      </c>
      <c r="PA9" s="2" t="s">
        <v>148</v>
      </c>
      <c r="PB9" s="4">
        <v>154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</row>
    <row r="10">
      <c r="A10" s="2" t="s">
        <v>212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195</v>
      </c>
      <c r="J10" s="2" t="s">
        <v>174</v>
      </c>
      <c r="K10" s="2" t="s">
        <v>196</v>
      </c>
      <c r="L10" s="3">
        <v>159.33</v>
      </c>
      <c r="M10" s="3">
        <v>167.3</v>
      </c>
      <c r="N10" s="3">
        <v>449.99</v>
      </c>
      <c r="O10" s="2" t="s">
        <v>145</v>
      </c>
      <c r="P10" s="2" t="s">
        <v>197</v>
      </c>
      <c r="Q10" s="2" t="s">
        <v>147</v>
      </c>
      <c r="R10" s="2" t="s">
        <v>148</v>
      </c>
      <c r="S10" s="2" t="s">
        <v>148</v>
      </c>
      <c r="T10" s="2" t="s">
        <v>198</v>
      </c>
      <c r="U10" s="2" t="s">
        <v>149</v>
      </c>
      <c r="V10" s="2" t="s">
        <v>199</v>
      </c>
      <c r="W10" s="2" t="s">
        <v>148</v>
      </c>
      <c r="X10" s="2" t="s">
        <v>148</v>
      </c>
      <c r="Y10" s="2" t="s">
        <v>200</v>
      </c>
      <c r="Z10" s="4">
        <v>147</v>
      </c>
      <c r="AA10" s="4">
        <f>=ROUNDDOWN(22.96875,0)</f>
      </c>
      <c r="AB10" s="5">
        <v>6.4</v>
      </c>
      <c r="AC10" s="2" t="s">
        <v>153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</v>
      </c>
      <c r="AQ10" s="8">
        <v>1420.9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0.8478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</v>
      </c>
      <c r="BK10" s="8">
        <v>1420.9</v>
      </c>
      <c r="BL10" s="2" t="s">
        <v>213</v>
      </c>
      <c r="BM10" s="7">
        <v>1</v>
      </c>
      <c r="BN10" s="7">
        <v>1</v>
      </c>
      <c r="BO10" s="4">
        <v>2</v>
      </c>
      <c r="BP10" s="8">
        <v>515.24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214</v>
      </c>
      <c r="BY10" s="2" t="s">
        <v>158</v>
      </c>
      <c r="BZ10" s="2" t="s">
        <v>158</v>
      </c>
      <c r="CA10" s="2" t="s">
        <v>148</v>
      </c>
      <c r="CB10" s="4"/>
      <c r="CC10" s="8"/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148</v>
      </c>
      <c r="CL10" s="2" t="s">
        <v>158</v>
      </c>
      <c r="CM10" s="2" t="s">
        <v>158</v>
      </c>
      <c r="CN10" s="2" t="s">
        <v>148</v>
      </c>
      <c r="CO10" s="4">
        <v>3</v>
      </c>
      <c r="CP10" s="8">
        <v>474.99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203</v>
      </c>
      <c r="CY10" s="2" t="s">
        <v>158</v>
      </c>
      <c r="CZ10" s="2" t="s">
        <v>158</v>
      </c>
      <c r="DA10" s="2" t="s">
        <v>148</v>
      </c>
      <c r="DB10" s="4">
        <v>1</v>
      </c>
      <c r="DC10" s="8">
        <v>183.11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215</v>
      </c>
      <c r="DL10" s="2" t="s">
        <v>158</v>
      </c>
      <c r="DM10" s="2" t="s">
        <v>158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216</v>
      </c>
      <c r="DY10" s="2" t="s">
        <v>158</v>
      </c>
      <c r="DZ10" s="2" t="s">
        <v>158</v>
      </c>
      <c r="EA10" s="2" t="s">
        <v>148</v>
      </c>
      <c r="EB10" s="4">
        <v>1</v>
      </c>
      <c r="EC10" s="8">
        <v>247.56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217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218</v>
      </c>
      <c r="EY10" s="2" t="s">
        <v>158</v>
      </c>
      <c r="EZ10" s="2" t="s">
        <v>158</v>
      </c>
      <c r="FA10" s="2" t="s">
        <v>148</v>
      </c>
      <c r="FB10" s="4"/>
      <c r="FC10" s="8"/>
      <c r="FD10" s="4"/>
      <c r="FE10" s="8"/>
      <c r="FF10" s="7"/>
      <c r="FG10" s="7"/>
      <c r="FH10" s="2" t="s">
        <v>206</v>
      </c>
      <c r="FI10" s="2" t="s">
        <v>145</v>
      </c>
      <c r="FJ10" s="2" t="s">
        <v>148</v>
      </c>
      <c r="FK10" s="2" t="s">
        <v>148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219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183</v>
      </c>
      <c r="GI10" s="2" t="s">
        <v>145</v>
      </c>
      <c r="GJ10" s="2" t="s">
        <v>148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208</v>
      </c>
      <c r="GV10" s="2" t="s">
        <v>145</v>
      </c>
      <c r="GW10" s="2" t="s">
        <v>148</v>
      </c>
      <c r="GX10" s="2" t="s">
        <v>148</v>
      </c>
      <c r="GY10" s="2" t="s">
        <v>158</v>
      </c>
      <c r="GZ10" s="2" t="s">
        <v>158</v>
      </c>
      <c r="HA10" s="2" t="s">
        <v>148</v>
      </c>
      <c r="HB10" s="4"/>
      <c r="HC10" s="8"/>
      <c r="HD10" s="4"/>
      <c r="HE10" s="8"/>
      <c r="HF10" s="7"/>
      <c r="HG10" s="7"/>
      <c r="HH10" s="2" t="s">
        <v>208</v>
      </c>
      <c r="HI10" s="2" t="s">
        <v>145</v>
      </c>
      <c r="HJ10" s="2" t="s">
        <v>148</v>
      </c>
      <c r="HK10" s="2" t="s">
        <v>148</v>
      </c>
      <c r="HL10" s="2" t="s">
        <v>158</v>
      </c>
      <c r="HM10" s="2" t="s">
        <v>158</v>
      </c>
      <c r="HN10" s="2" t="s">
        <v>148</v>
      </c>
      <c r="HO10" s="4"/>
      <c r="HP10" s="8"/>
      <c r="HQ10" s="4"/>
      <c r="HR10" s="8"/>
      <c r="HS10" s="7"/>
      <c r="HT10" s="7"/>
      <c r="HU10" s="2" t="s">
        <v>183</v>
      </c>
      <c r="HV10" s="2" t="s">
        <v>145</v>
      </c>
      <c r="HW10" s="2" t="s">
        <v>148</v>
      </c>
      <c r="HX10" s="2" t="s">
        <v>148</v>
      </c>
      <c r="HY10" s="2" t="s">
        <v>158</v>
      </c>
      <c r="HZ10" s="2" t="s">
        <v>158</v>
      </c>
      <c r="IA10" s="2" t="s">
        <v>148</v>
      </c>
      <c r="IB10" s="4"/>
      <c r="IC10" s="8"/>
      <c r="ID10" s="4"/>
      <c r="IE10" s="8"/>
      <c r="IF10" s="7"/>
      <c r="IG10" s="7"/>
      <c r="IH10" s="2" t="s">
        <v>183</v>
      </c>
      <c r="II10" s="2" t="s">
        <v>145</v>
      </c>
      <c r="IJ10" s="2" t="s">
        <v>148</v>
      </c>
      <c r="IK10" s="2" t="s">
        <v>148</v>
      </c>
      <c r="IL10" s="2" t="s">
        <v>158</v>
      </c>
      <c r="IM10" s="2" t="s">
        <v>158</v>
      </c>
      <c r="IN10" s="2" t="s">
        <v>148</v>
      </c>
      <c r="IO10" s="4"/>
      <c r="IP10" s="8"/>
      <c r="IQ10" s="4"/>
      <c r="IR10" s="8"/>
      <c r="IS10" s="7"/>
      <c r="IT10" s="7"/>
      <c r="IU10" s="2" t="s">
        <v>155</v>
      </c>
      <c r="IV10" s="2" t="s">
        <v>145</v>
      </c>
      <c r="IW10" s="2" t="s">
        <v>148</v>
      </c>
      <c r="IX10" s="2" t="s">
        <v>220</v>
      </c>
      <c r="IY10" s="2" t="s">
        <v>158</v>
      </c>
      <c r="IZ10" s="2" t="s">
        <v>158</v>
      </c>
      <c r="JA10" s="2" t="s">
        <v>148</v>
      </c>
      <c r="JB10" s="4"/>
      <c r="JC10" s="8"/>
      <c r="JD10" s="4"/>
      <c r="JE10" s="8"/>
      <c r="JF10" s="7"/>
      <c r="JG10" s="7"/>
      <c r="JH10" s="2" t="s">
        <v>208</v>
      </c>
      <c r="JI10" s="2" t="s">
        <v>145</v>
      </c>
      <c r="JJ10" s="2" t="s">
        <v>148</v>
      </c>
      <c r="JK10" s="2" t="s">
        <v>148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148</v>
      </c>
      <c r="JX10" s="2" t="s">
        <v>148</v>
      </c>
      <c r="JY10" s="2" t="s">
        <v>158</v>
      </c>
      <c r="JZ10" s="2" t="s">
        <v>158</v>
      </c>
      <c r="KA10" s="2" t="s">
        <v>148</v>
      </c>
      <c r="KB10" s="4"/>
      <c r="KC10" s="8"/>
      <c r="KD10" s="4"/>
      <c r="KE10" s="8"/>
      <c r="KF10" s="7"/>
      <c r="KG10" s="7"/>
      <c r="KH10" s="2" t="s">
        <v>183</v>
      </c>
      <c r="KI10" s="2" t="s">
        <v>145</v>
      </c>
      <c r="KJ10" s="2" t="s">
        <v>148</v>
      </c>
      <c r="KK10" s="2" t="s">
        <v>148</v>
      </c>
      <c r="KL10" s="2" t="s">
        <v>158</v>
      </c>
      <c r="KM10" s="2" t="s">
        <v>158</v>
      </c>
      <c r="KN10" s="2" t="s">
        <v>148</v>
      </c>
      <c r="KO10" s="4"/>
      <c r="KP10" s="8"/>
      <c r="KQ10" s="4"/>
      <c r="KR10" s="8"/>
      <c r="KS10" s="7"/>
      <c r="KT10" s="7"/>
      <c r="KU10" s="2" t="s">
        <v>208</v>
      </c>
      <c r="KV10" s="2" t="s">
        <v>145</v>
      </c>
      <c r="KW10" s="2" t="s">
        <v>148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183</v>
      </c>
      <c r="LI10" s="2" t="s">
        <v>145</v>
      </c>
      <c r="LJ10" s="2" t="s">
        <v>148</v>
      </c>
      <c r="LK10" s="2" t="s">
        <v>148</v>
      </c>
      <c r="LL10" s="2" t="s">
        <v>158</v>
      </c>
      <c r="LM10" s="2" t="s">
        <v>158</v>
      </c>
      <c r="LN10" s="2" t="s">
        <v>148</v>
      </c>
      <c r="LO10" s="4"/>
      <c r="LP10" s="8"/>
      <c r="LQ10" s="4"/>
      <c r="LR10" s="8"/>
      <c r="LS10" s="7"/>
      <c r="LT10" s="7"/>
      <c r="LU10" s="2" t="s">
        <v>183</v>
      </c>
      <c r="LV10" s="2" t="s">
        <v>210</v>
      </c>
      <c r="LW10" s="2" t="s">
        <v>148</v>
      </c>
      <c r="LX10" s="2" t="s">
        <v>148</v>
      </c>
      <c r="LY10" s="2" t="s">
        <v>158</v>
      </c>
      <c r="LZ10" s="2" t="s">
        <v>158</v>
      </c>
      <c r="MA10" s="2" t="s">
        <v>148</v>
      </c>
      <c r="MB10" s="4"/>
      <c r="MC10" s="8"/>
      <c r="MD10" s="4"/>
      <c r="ME10" s="8"/>
      <c r="MF10" s="7"/>
      <c r="MG10" s="7"/>
      <c r="MH10" s="2" t="s">
        <v>208</v>
      </c>
      <c r="MI10" s="2" t="s">
        <v>145</v>
      </c>
      <c r="MJ10" s="2" t="s">
        <v>148</v>
      </c>
      <c r="MK10" s="2" t="s">
        <v>148</v>
      </c>
      <c r="ML10" s="2" t="s">
        <v>158</v>
      </c>
      <c r="MM10" s="2" t="s">
        <v>158</v>
      </c>
      <c r="MN10" s="2" t="s">
        <v>148</v>
      </c>
      <c r="MO10" s="4"/>
      <c r="MP10" s="8"/>
      <c r="MQ10" s="4"/>
      <c r="MR10" s="8"/>
      <c r="MS10" s="7"/>
      <c r="MT10" s="7"/>
      <c r="MU10" s="2" t="s">
        <v>183</v>
      </c>
      <c r="MV10" s="2" t="s">
        <v>145</v>
      </c>
      <c r="MW10" s="2" t="s">
        <v>148</v>
      </c>
      <c r="MX10" s="2" t="s">
        <v>148</v>
      </c>
      <c r="MY10" s="2" t="s">
        <v>158</v>
      </c>
      <c r="MZ10" s="2" t="s">
        <v>158</v>
      </c>
      <c r="NA10" s="2" t="s">
        <v>148</v>
      </c>
      <c r="NB10" s="4"/>
      <c r="NC10" s="8"/>
      <c r="ND10" s="4"/>
      <c r="NE10" s="8"/>
      <c r="NF10" s="7"/>
      <c r="NG10" s="7"/>
      <c r="NH10" s="2" t="s">
        <v>208</v>
      </c>
      <c r="NI10" s="2" t="s">
        <v>145</v>
      </c>
      <c r="NJ10" s="2" t="s">
        <v>148</v>
      </c>
      <c r="NK10" s="2" t="s">
        <v>148</v>
      </c>
      <c r="NL10" s="2" t="s">
        <v>158</v>
      </c>
      <c r="NM10" s="2" t="s">
        <v>158</v>
      </c>
      <c r="NN10" s="2" t="s">
        <v>148</v>
      </c>
      <c r="NO10" s="4"/>
      <c r="NP10" s="8"/>
      <c r="NQ10" s="4"/>
      <c r="NR10" s="8"/>
      <c r="NS10" s="7"/>
      <c r="NT10" s="7"/>
      <c r="NU10" s="2" t="s">
        <v>183</v>
      </c>
      <c r="NV10" s="2" t="s">
        <v>145</v>
      </c>
      <c r="NW10" s="2" t="s">
        <v>148</v>
      </c>
      <c r="NX10" s="2" t="s">
        <v>148</v>
      </c>
      <c r="NY10" s="2" t="s">
        <v>158</v>
      </c>
      <c r="NZ10" s="2" t="s">
        <v>158</v>
      </c>
      <c r="OA10" s="2" t="s">
        <v>148</v>
      </c>
      <c r="OB10" s="4"/>
      <c r="OC10" s="8"/>
      <c r="OD10" s="4"/>
      <c r="OE10" s="8"/>
      <c r="OF10" s="7"/>
      <c r="OG10" s="7"/>
      <c r="OH10" s="2" t="s">
        <v>183</v>
      </c>
      <c r="OI10" s="2" t="s">
        <v>211</v>
      </c>
      <c r="OJ10" s="2" t="s">
        <v>148</v>
      </c>
      <c r="OK10" s="2" t="s">
        <v>148</v>
      </c>
      <c r="OL10" s="2" t="s">
        <v>158</v>
      </c>
      <c r="OM10" s="2" t="s">
        <v>158</v>
      </c>
      <c r="ON10" s="2" t="s">
        <v>148</v>
      </c>
      <c r="OO10" s="4"/>
      <c r="OP10" s="8"/>
      <c r="OQ10" s="4"/>
      <c r="OR10" s="8"/>
      <c r="OS10" s="7"/>
      <c r="OT10" s="7"/>
      <c r="OU10" s="2" t="s">
        <v>208</v>
      </c>
      <c r="OV10" s="2" t="s">
        <v>145</v>
      </c>
      <c r="OW10" s="2" t="s">
        <v>148</v>
      </c>
      <c r="OX10" s="2" t="s">
        <v>148</v>
      </c>
      <c r="OY10" s="2" t="s">
        <v>158</v>
      </c>
      <c r="OZ10" s="2" t="s">
        <v>158</v>
      </c>
      <c r="PA10" s="2" t="s">
        <v>148</v>
      </c>
      <c r="PB10" s="4">
        <v>147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221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195</v>
      </c>
      <c r="J11" s="2" t="s">
        <v>186</v>
      </c>
      <c r="K11" s="2" t="s">
        <v>196</v>
      </c>
      <c r="L11" s="3">
        <v>159.37</v>
      </c>
      <c r="M11" s="3">
        <v>167.34</v>
      </c>
      <c r="N11" s="3">
        <v>454.99</v>
      </c>
      <c r="O11" s="2" t="s">
        <v>145</v>
      </c>
      <c r="P11" s="2" t="s">
        <v>197</v>
      </c>
      <c r="Q11" s="2" t="s">
        <v>147</v>
      </c>
      <c r="R11" s="2" t="s">
        <v>148</v>
      </c>
      <c r="S11" s="2" t="s">
        <v>148</v>
      </c>
      <c r="T11" s="2" t="s">
        <v>198</v>
      </c>
      <c r="U11" s="2" t="s">
        <v>149</v>
      </c>
      <c r="V11" s="2" t="s">
        <v>199</v>
      </c>
      <c r="W11" s="2" t="s">
        <v>148</v>
      </c>
      <c r="X11" s="2" t="s">
        <v>148</v>
      </c>
      <c r="Y11" s="2" t="s">
        <v>200</v>
      </c>
      <c r="Z11" s="4">
        <v>5</v>
      </c>
      <c r="AA11" s="4">
        <f>=ROUNDDOWN(1.66666666666667,0)</f>
      </c>
      <c r="AB11" s="5">
        <v>3</v>
      </c>
      <c r="AC11" s="2" t="s">
        <v>153</v>
      </c>
      <c r="AD11" s="4">
        <v>125</v>
      </c>
      <c r="AE11" s="4">
        <v>125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1</v>
      </c>
      <c r="AQ11" s="8">
        <v>255.06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0.1522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1</v>
      </c>
      <c r="BK11" s="8">
        <v>255.06</v>
      </c>
      <c r="BL11" s="2" t="s">
        <v>16</v>
      </c>
      <c r="BM11" s="7">
        <v>1</v>
      </c>
      <c r="BN11" s="7">
        <v>1</v>
      </c>
      <c r="BO11" s="4">
        <v>1</v>
      </c>
      <c r="BP11" s="8">
        <v>255.06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222</v>
      </c>
      <c r="BY11" s="2" t="s">
        <v>158</v>
      </c>
      <c r="BZ11" s="2" t="s">
        <v>158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148</v>
      </c>
      <c r="CL11" s="2" t="s">
        <v>158</v>
      </c>
      <c r="CM11" s="2" t="s">
        <v>158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223</v>
      </c>
      <c r="CY11" s="2" t="s">
        <v>158</v>
      </c>
      <c r="CZ11" s="2" t="s">
        <v>158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203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209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224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148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206</v>
      </c>
      <c r="FI11" s="2" t="s">
        <v>145</v>
      </c>
      <c r="FJ11" s="2" t="s">
        <v>148</v>
      </c>
      <c r="FK11" s="2" t="s">
        <v>148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225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183</v>
      </c>
      <c r="GI11" s="2" t="s">
        <v>145</v>
      </c>
      <c r="GJ11" s="2" t="s">
        <v>148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208</v>
      </c>
      <c r="GV11" s="2" t="s">
        <v>145</v>
      </c>
      <c r="GW11" s="2" t="s">
        <v>148</v>
      </c>
      <c r="GX11" s="2" t="s">
        <v>148</v>
      </c>
      <c r="GY11" s="2" t="s">
        <v>158</v>
      </c>
      <c r="GZ11" s="2" t="s">
        <v>158</v>
      </c>
      <c r="HA11" s="2" t="s">
        <v>148</v>
      </c>
      <c r="HB11" s="4"/>
      <c r="HC11" s="8"/>
      <c r="HD11" s="4"/>
      <c r="HE11" s="8"/>
      <c r="HF11" s="7"/>
      <c r="HG11" s="7"/>
      <c r="HH11" s="2" t="s">
        <v>208</v>
      </c>
      <c r="HI11" s="2" t="s">
        <v>145</v>
      </c>
      <c r="HJ11" s="2" t="s">
        <v>148</v>
      </c>
      <c r="HK11" s="2" t="s">
        <v>148</v>
      </c>
      <c r="HL11" s="2" t="s">
        <v>158</v>
      </c>
      <c r="HM11" s="2" t="s">
        <v>158</v>
      </c>
      <c r="HN11" s="2" t="s">
        <v>148</v>
      </c>
      <c r="HO11" s="4"/>
      <c r="HP11" s="8"/>
      <c r="HQ11" s="4"/>
      <c r="HR11" s="8"/>
      <c r="HS11" s="7"/>
      <c r="HT11" s="7"/>
      <c r="HU11" s="2" t="s">
        <v>183</v>
      </c>
      <c r="HV11" s="2" t="s">
        <v>145</v>
      </c>
      <c r="HW11" s="2" t="s">
        <v>148</v>
      </c>
      <c r="HX11" s="2" t="s">
        <v>148</v>
      </c>
      <c r="HY11" s="2" t="s">
        <v>158</v>
      </c>
      <c r="HZ11" s="2" t="s">
        <v>158</v>
      </c>
      <c r="IA11" s="2" t="s">
        <v>148</v>
      </c>
      <c r="IB11" s="4"/>
      <c r="IC11" s="8"/>
      <c r="ID11" s="4"/>
      <c r="IE11" s="8"/>
      <c r="IF11" s="7"/>
      <c r="IG11" s="7"/>
      <c r="IH11" s="2" t="s">
        <v>183</v>
      </c>
      <c r="II11" s="2" t="s">
        <v>145</v>
      </c>
      <c r="IJ11" s="2" t="s">
        <v>148</v>
      </c>
      <c r="IK11" s="2" t="s">
        <v>148</v>
      </c>
      <c r="IL11" s="2" t="s">
        <v>158</v>
      </c>
      <c r="IM11" s="2" t="s">
        <v>158</v>
      </c>
      <c r="IN11" s="2" t="s">
        <v>148</v>
      </c>
      <c r="IO11" s="4"/>
      <c r="IP11" s="8"/>
      <c r="IQ11" s="4"/>
      <c r="IR11" s="8"/>
      <c r="IS11" s="7"/>
      <c r="IT11" s="7"/>
      <c r="IU11" s="2" t="s">
        <v>155</v>
      </c>
      <c r="IV11" s="2" t="s">
        <v>145</v>
      </c>
      <c r="IW11" s="2" t="s">
        <v>148</v>
      </c>
      <c r="IX11" s="2" t="s">
        <v>226</v>
      </c>
      <c r="IY11" s="2" t="s">
        <v>158</v>
      </c>
      <c r="IZ11" s="2" t="s">
        <v>158</v>
      </c>
      <c r="JA11" s="2" t="s">
        <v>148</v>
      </c>
      <c r="JB11" s="4"/>
      <c r="JC11" s="8"/>
      <c r="JD11" s="4"/>
      <c r="JE11" s="8"/>
      <c r="JF11" s="7"/>
      <c r="JG11" s="7"/>
      <c r="JH11" s="2" t="s">
        <v>208</v>
      </c>
      <c r="JI11" s="2" t="s">
        <v>145</v>
      </c>
      <c r="JJ11" s="2" t="s">
        <v>148</v>
      </c>
      <c r="JK11" s="2" t="s">
        <v>148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148</v>
      </c>
      <c r="JX11" s="2" t="s">
        <v>148</v>
      </c>
      <c r="JY11" s="2" t="s">
        <v>158</v>
      </c>
      <c r="JZ11" s="2" t="s">
        <v>158</v>
      </c>
      <c r="KA11" s="2" t="s">
        <v>148</v>
      </c>
      <c r="KB11" s="4"/>
      <c r="KC11" s="8"/>
      <c r="KD11" s="4"/>
      <c r="KE11" s="8"/>
      <c r="KF11" s="7"/>
      <c r="KG11" s="7"/>
      <c r="KH11" s="2" t="s">
        <v>183</v>
      </c>
      <c r="KI11" s="2" t="s">
        <v>145</v>
      </c>
      <c r="KJ11" s="2" t="s">
        <v>148</v>
      </c>
      <c r="KK11" s="2" t="s">
        <v>148</v>
      </c>
      <c r="KL11" s="2" t="s">
        <v>158</v>
      </c>
      <c r="KM11" s="2" t="s">
        <v>158</v>
      </c>
      <c r="KN11" s="2" t="s">
        <v>148</v>
      </c>
      <c r="KO11" s="4"/>
      <c r="KP11" s="8"/>
      <c r="KQ11" s="4"/>
      <c r="KR11" s="8"/>
      <c r="KS11" s="7"/>
      <c r="KT11" s="7"/>
      <c r="KU11" s="2" t="s">
        <v>208</v>
      </c>
      <c r="KV11" s="2" t="s">
        <v>145</v>
      </c>
      <c r="KW11" s="2" t="s">
        <v>148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183</v>
      </c>
      <c r="LI11" s="2" t="s">
        <v>145</v>
      </c>
      <c r="LJ11" s="2" t="s">
        <v>148</v>
      </c>
      <c r="LK11" s="2" t="s">
        <v>148</v>
      </c>
      <c r="LL11" s="2" t="s">
        <v>158</v>
      </c>
      <c r="LM11" s="2" t="s">
        <v>158</v>
      </c>
      <c r="LN11" s="2" t="s">
        <v>148</v>
      </c>
      <c r="LO11" s="4"/>
      <c r="LP11" s="8"/>
      <c r="LQ11" s="4"/>
      <c r="LR11" s="8"/>
      <c r="LS11" s="7"/>
      <c r="LT11" s="7"/>
      <c r="LU11" s="2" t="s">
        <v>183</v>
      </c>
      <c r="LV11" s="2" t="s">
        <v>210</v>
      </c>
      <c r="LW11" s="2" t="s">
        <v>148</v>
      </c>
      <c r="LX11" s="2" t="s">
        <v>148</v>
      </c>
      <c r="LY11" s="2" t="s">
        <v>158</v>
      </c>
      <c r="LZ11" s="2" t="s">
        <v>158</v>
      </c>
      <c r="MA11" s="2" t="s">
        <v>148</v>
      </c>
      <c r="MB11" s="4"/>
      <c r="MC11" s="8"/>
      <c r="MD11" s="4"/>
      <c r="ME11" s="8"/>
      <c r="MF11" s="7"/>
      <c r="MG11" s="7"/>
      <c r="MH11" s="2" t="s">
        <v>208</v>
      </c>
      <c r="MI11" s="2" t="s">
        <v>145</v>
      </c>
      <c r="MJ11" s="2" t="s">
        <v>148</v>
      </c>
      <c r="MK11" s="2" t="s">
        <v>148</v>
      </c>
      <c r="ML11" s="2" t="s">
        <v>158</v>
      </c>
      <c r="MM11" s="2" t="s">
        <v>158</v>
      </c>
      <c r="MN11" s="2" t="s">
        <v>148</v>
      </c>
      <c r="MO11" s="4"/>
      <c r="MP11" s="8"/>
      <c r="MQ11" s="4"/>
      <c r="MR11" s="8"/>
      <c r="MS11" s="7"/>
      <c r="MT11" s="7"/>
      <c r="MU11" s="2" t="s">
        <v>183</v>
      </c>
      <c r="MV11" s="2" t="s">
        <v>145</v>
      </c>
      <c r="MW11" s="2" t="s">
        <v>148</v>
      </c>
      <c r="MX11" s="2" t="s">
        <v>148</v>
      </c>
      <c r="MY11" s="2" t="s">
        <v>158</v>
      </c>
      <c r="MZ11" s="2" t="s">
        <v>158</v>
      </c>
      <c r="NA11" s="2" t="s">
        <v>148</v>
      </c>
      <c r="NB11" s="4"/>
      <c r="NC11" s="8"/>
      <c r="ND11" s="4"/>
      <c r="NE11" s="8"/>
      <c r="NF11" s="7"/>
      <c r="NG11" s="7"/>
      <c r="NH11" s="2" t="s">
        <v>208</v>
      </c>
      <c r="NI11" s="2" t="s">
        <v>145</v>
      </c>
      <c r="NJ11" s="2" t="s">
        <v>148</v>
      </c>
      <c r="NK11" s="2" t="s">
        <v>148</v>
      </c>
      <c r="NL11" s="2" t="s">
        <v>158</v>
      </c>
      <c r="NM11" s="2" t="s">
        <v>158</v>
      </c>
      <c r="NN11" s="2" t="s">
        <v>148</v>
      </c>
      <c r="NO11" s="4"/>
      <c r="NP11" s="8"/>
      <c r="NQ11" s="4"/>
      <c r="NR11" s="8"/>
      <c r="NS11" s="7"/>
      <c r="NT11" s="7"/>
      <c r="NU11" s="2" t="s">
        <v>183</v>
      </c>
      <c r="NV11" s="2" t="s">
        <v>145</v>
      </c>
      <c r="NW11" s="2" t="s">
        <v>148</v>
      </c>
      <c r="NX11" s="2" t="s">
        <v>148</v>
      </c>
      <c r="NY11" s="2" t="s">
        <v>158</v>
      </c>
      <c r="NZ11" s="2" t="s">
        <v>158</v>
      </c>
      <c r="OA11" s="2" t="s">
        <v>148</v>
      </c>
      <c r="OB11" s="4"/>
      <c r="OC11" s="8"/>
      <c r="OD11" s="4"/>
      <c r="OE11" s="8"/>
      <c r="OF11" s="7"/>
      <c r="OG11" s="7"/>
      <c r="OH11" s="2" t="s">
        <v>183</v>
      </c>
      <c r="OI11" s="2" t="s">
        <v>211</v>
      </c>
      <c r="OJ11" s="2" t="s">
        <v>148</v>
      </c>
      <c r="OK11" s="2" t="s">
        <v>148</v>
      </c>
      <c r="OL11" s="2" t="s">
        <v>158</v>
      </c>
      <c r="OM11" s="2" t="s">
        <v>158</v>
      </c>
      <c r="ON11" s="2" t="s">
        <v>148</v>
      </c>
      <c r="OO11" s="4"/>
      <c r="OP11" s="8"/>
      <c r="OQ11" s="4"/>
      <c r="OR11" s="8"/>
      <c r="OS11" s="7"/>
      <c r="OT11" s="7"/>
      <c r="OU11" s="2" t="s">
        <v>208</v>
      </c>
      <c r="OV11" s="2" t="s">
        <v>145</v>
      </c>
      <c r="OW11" s="2" t="s">
        <v>148</v>
      </c>
      <c r="OX11" s="2" t="s">
        <v>148</v>
      </c>
      <c r="OY11" s="2" t="s">
        <v>158</v>
      </c>
      <c r="OZ11" s="2" t="s">
        <v>158</v>
      </c>
      <c r="PA11" s="2" t="s">
        <v>148</v>
      </c>
      <c r="PB11" s="4">
        <v>5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</row>
    <row r="12">
      <c r="A12" s="2" t="s">
        <v>227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228</v>
      </c>
      <c r="L12" s="3">
        <v>133.68</v>
      </c>
      <c r="M12" s="3">
        <v>140.36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229</v>
      </c>
      <c r="Z12" s="4"/>
      <c r="AA12" s="4">
        <f>=ROUNDDOWN({0},0)</f>
      </c>
      <c r="AB12" s="5">
        <v>7.6</v>
      </c>
      <c r="AC12" s="2" t="s">
        <v>230</v>
      </c>
      <c r="AD12" s="4">
        <v>184</v>
      </c>
      <c r="AE12" s="4">
        <v>184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6</v>
      </c>
      <c r="AS12" s="8">
        <v>850.15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12</v>
      </c>
      <c r="AY12" s="8">
        <v>2016.45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231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229</v>
      </c>
      <c r="BX12" s="2" t="s">
        <v>232</v>
      </c>
      <c r="BY12" s="2" t="s">
        <v>158</v>
      </c>
      <c r="BZ12" s="2" t="s">
        <v>158</v>
      </c>
      <c r="CA12" s="2" t="s">
        <v>148</v>
      </c>
      <c r="CB12" s="4"/>
      <c r="CC12" s="8"/>
      <c r="CD12" s="4">
        <v>3</v>
      </c>
      <c r="CE12" s="8">
        <v>422.88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148</v>
      </c>
      <c r="CK12" s="2" t="s">
        <v>233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155</v>
      </c>
      <c r="CV12" s="2" t="s">
        <v>145</v>
      </c>
      <c r="CW12" s="2" t="s">
        <v>234</v>
      </c>
      <c r="CX12" s="2" t="s">
        <v>235</v>
      </c>
      <c r="CY12" s="2" t="s">
        <v>158</v>
      </c>
      <c r="CZ12" s="2" t="s">
        <v>158</v>
      </c>
      <c r="DA12" s="2" t="s">
        <v>148</v>
      </c>
      <c r="DB12" s="4"/>
      <c r="DC12" s="8"/>
      <c r="DD12" s="4">
        <v>1</v>
      </c>
      <c r="DE12" s="8">
        <v>138.99</v>
      </c>
      <c r="DF12" s="7">
        <v>-1</v>
      </c>
      <c r="DG12" s="7">
        <v>-1</v>
      </c>
      <c r="DH12" s="2" t="s">
        <v>155</v>
      </c>
      <c r="DI12" s="2" t="s">
        <v>145</v>
      </c>
      <c r="DJ12" s="2" t="s">
        <v>162</v>
      </c>
      <c r="DK12" s="2" t="s">
        <v>236</v>
      </c>
      <c r="DL12" s="2" t="s">
        <v>158</v>
      </c>
      <c r="DM12" s="2" t="s">
        <v>158</v>
      </c>
      <c r="DN12" s="2" t="s">
        <v>148</v>
      </c>
      <c r="DO12" s="4"/>
      <c r="DP12" s="8"/>
      <c r="DQ12" s="4">
        <v>2</v>
      </c>
      <c r="DR12" s="8">
        <v>288.28</v>
      </c>
      <c r="DS12" s="7">
        <v>-1</v>
      </c>
      <c r="DT12" s="7">
        <v>-1</v>
      </c>
      <c r="DU12" s="2" t="s">
        <v>155</v>
      </c>
      <c r="DV12" s="2" t="s">
        <v>145</v>
      </c>
      <c r="DW12" s="2" t="s">
        <v>237</v>
      </c>
      <c r="DX12" s="2" t="s">
        <v>238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239</v>
      </c>
      <c r="EK12" s="2" t="s">
        <v>240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229</v>
      </c>
      <c r="EX12" s="2" t="s">
        <v>241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242</v>
      </c>
      <c r="FK12" s="2" t="s">
        <v>243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244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148</v>
      </c>
      <c r="GI12" s="2" t="s">
        <v>148</v>
      </c>
      <c r="GJ12" s="2" t="s">
        <v>148</v>
      </c>
      <c r="GK12" s="2" t="s">
        <v>148</v>
      </c>
      <c r="GL12" s="2" t="s">
        <v>148</v>
      </c>
      <c r="GM12" s="2" t="s">
        <v>148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155</v>
      </c>
      <c r="IV12" s="2" t="s">
        <v>145</v>
      </c>
      <c r="IW12" s="2" t="s">
        <v>245</v>
      </c>
      <c r="IX12" s="2" t="s">
        <v>246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247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248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174</v>
      </c>
      <c r="K13" s="2" t="s">
        <v>228</v>
      </c>
      <c r="L13" s="3">
        <v>159.6</v>
      </c>
      <c r="M13" s="3">
        <v>167.58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229</v>
      </c>
      <c r="Z13" s="4"/>
      <c r="AA13" s="4">
        <f>=ROUNDDOWN({0},0)</f>
      </c>
      <c r="AB13" s="5">
        <v>9.7</v>
      </c>
      <c r="AC13" s="2" t="s">
        <v>230</v>
      </c>
      <c r="AD13" s="4">
        <v>219</v>
      </c>
      <c r="AE13" s="4">
        <v>219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5</v>
      </c>
      <c r="AS13" s="8">
        <v>993.33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250</v>
      </c>
      <c r="BM13" s="7"/>
      <c r="BN13" s="7"/>
      <c r="BO13" s="4"/>
      <c r="BP13" s="8"/>
      <c r="BQ13" s="4">
        <v>1</v>
      </c>
      <c r="BR13" s="8">
        <v>319.99</v>
      </c>
      <c r="BS13" s="7">
        <v>-1</v>
      </c>
      <c r="BT13" s="7">
        <v>-1</v>
      </c>
      <c r="BU13" s="2" t="s">
        <v>155</v>
      </c>
      <c r="BV13" s="2" t="s">
        <v>145</v>
      </c>
      <c r="BW13" s="2" t="s">
        <v>229</v>
      </c>
      <c r="BX13" s="2" t="s">
        <v>251</v>
      </c>
      <c r="BY13" s="2" t="s">
        <v>158</v>
      </c>
      <c r="BZ13" s="2" t="s">
        <v>158</v>
      </c>
      <c r="CA13" s="2" t="s">
        <v>148</v>
      </c>
      <c r="CB13" s="4"/>
      <c r="CC13" s="8"/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252</v>
      </c>
      <c r="CL13" s="2" t="s">
        <v>158</v>
      </c>
      <c r="CM13" s="2" t="s">
        <v>158</v>
      </c>
      <c r="CN13" s="2" t="s">
        <v>148</v>
      </c>
      <c r="CO13" s="4"/>
      <c r="CP13" s="8"/>
      <c r="CQ13" s="4"/>
      <c r="CR13" s="8"/>
      <c r="CS13" s="7"/>
      <c r="CT13" s="7"/>
      <c r="CU13" s="2" t="s">
        <v>155</v>
      </c>
      <c r="CV13" s="2" t="s">
        <v>145</v>
      </c>
      <c r="CW13" s="2" t="s">
        <v>234</v>
      </c>
      <c r="CX13" s="2" t="s">
        <v>253</v>
      </c>
      <c r="CY13" s="2" t="s">
        <v>158</v>
      </c>
      <c r="CZ13" s="2" t="s">
        <v>158</v>
      </c>
      <c r="DA13" s="2" t="s">
        <v>148</v>
      </c>
      <c r="DB13" s="4"/>
      <c r="DC13" s="8"/>
      <c r="DD13" s="4">
        <v>3</v>
      </c>
      <c r="DE13" s="8">
        <v>500.37</v>
      </c>
      <c r="DF13" s="7">
        <v>-1</v>
      </c>
      <c r="DG13" s="7">
        <v>-1</v>
      </c>
      <c r="DH13" s="2" t="s">
        <v>155</v>
      </c>
      <c r="DI13" s="2" t="s">
        <v>145</v>
      </c>
      <c r="DJ13" s="2" t="s">
        <v>162</v>
      </c>
      <c r="DK13" s="2" t="s">
        <v>163</v>
      </c>
      <c r="DL13" s="2" t="s">
        <v>158</v>
      </c>
      <c r="DM13" s="2" t="s">
        <v>158</v>
      </c>
      <c r="DN13" s="2" t="s">
        <v>148</v>
      </c>
      <c r="DO13" s="4"/>
      <c r="DP13" s="8"/>
      <c r="DQ13" s="4">
        <v>1</v>
      </c>
      <c r="DR13" s="8">
        <v>172.97</v>
      </c>
      <c r="DS13" s="7">
        <v>-1</v>
      </c>
      <c r="DT13" s="7">
        <v>-1</v>
      </c>
      <c r="DU13" s="2" t="s">
        <v>155</v>
      </c>
      <c r="DV13" s="2" t="s">
        <v>145</v>
      </c>
      <c r="DW13" s="2" t="s">
        <v>237</v>
      </c>
      <c r="DX13" s="2" t="s">
        <v>254</v>
      </c>
      <c r="DY13" s="2" t="s">
        <v>158</v>
      </c>
      <c r="DZ13" s="2" t="s">
        <v>158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179</v>
      </c>
      <c r="EK13" s="2" t="s">
        <v>255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229</v>
      </c>
      <c r="EX13" s="2" t="s">
        <v>256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242</v>
      </c>
      <c r="FK13" s="2" t="s">
        <v>257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183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148</v>
      </c>
      <c r="GI13" s="2" t="s">
        <v>148</v>
      </c>
      <c r="GJ13" s="2" t="s">
        <v>148</v>
      </c>
      <c r="GK13" s="2" t="s">
        <v>148</v>
      </c>
      <c r="GL13" s="2" t="s">
        <v>148</v>
      </c>
      <c r="GM13" s="2" t="s">
        <v>148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155</v>
      </c>
      <c r="IV13" s="2" t="s">
        <v>145</v>
      </c>
      <c r="IW13" s="2" t="s">
        <v>245</v>
      </c>
      <c r="IX13" s="2" t="s">
        <v>254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247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248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</row>
    <row r="14">
      <c r="A14" s="2" t="s">
        <v>258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186</v>
      </c>
      <c r="K14" s="2" t="s">
        <v>228</v>
      </c>
      <c r="L14" s="3">
        <v>159.41</v>
      </c>
      <c r="M14" s="3">
        <v>167.38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229</v>
      </c>
      <c r="Z14" s="4"/>
      <c r="AA14" s="4">
        <f>=ROUNDDOWN({0},0)</f>
      </c>
      <c r="AB14" s="5">
        <v>4.3</v>
      </c>
      <c r="AC14" s="2" t="s">
        <v>230</v>
      </c>
      <c r="AD14" s="4">
        <v>119</v>
      </c>
      <c r="AE14" s="4">
        <v>119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1</v>
      </c>
      <c r="AS14" s="8">
        <v>172.97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229</v>
      </c>
      <c r="BX14" s="2" t="s">
        <v>259</v>
      </c>
      <c r="BY14" s="2" t="s">
        <v>158</v>
      </c>
      <c r="BZ14" s="2" t="s">
        <v>158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178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234</v>
      </c>
      <c r="CX14" s="2" t="s">
        <v>260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261</v>
      </c>
      <c r="DK14" s="2" t="s">
        <v>262</v>
      </c>
      <c r="DL14" s="2" t="s">
        <v>158</v>
      </c>
      <c r="DM14" s="2" t="s">
        <v>158</v>
      </c>
      <c r="DN14" s="2" t="s">
        <v>148</v>
      </c>
      <c r="DO14" s="4"/>
      <c r="DP14" s="8"/>
      <c r="DQ14" s="4">
        <v>1</v>
      </c>
      <c r="DR14" s="8">
        <v>172.97</v>
      </c>
      <c r="DS14" s="7">
        <v>-1</v>
      </c>
      <c r="DT14" s="7">
        <v>-1</v>
      </c>
      <c r="DU14" s="2" t="s">
        <v>155</v>
      </c>
      <c r="DV14" s="2" t="s">
        <v>145</v>
      </c>
      <c r="DW14" s="2" t="s">
        <v>239</v>
      </c>
      <c r="DX14" s="2" t="s">
        <v>167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239</v>
      </c>
      <c r="EK14" s="2" t="s">
        <v>263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229</v>
      </c>
      <c r="EX14" s="2" t="s">
        <v>264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242</v>
      </c>
      <c r="FK14" s="2" t="s">
        <v>265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183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148</v>
      </c>
      <c r="GI14" s="2" t="s">
        <v>148</v>
      </c>
      <c r="GJ14" s="2" t="s">
        <v>148</v>
      </c>
      <c r="GK14" s="2" t="s">
        <v>148</v>
      </c>
      <c r="GL14" s="2" t="s">
        <v>148</v>
      </c>
      <c r="GM14" s="2" t="s">
        <v>148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155</v>
      </c>
      <c r="IV14" s="2" t="s">
        <v>145</v>
      </c>
      <c r="IW14" s="2" t="s">
        <v>245</v>
      </c>
      <c r="IX14" s="2" t="s">
        <v>266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267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248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</row>
    <row r="15">
      <c r="A15" s="2" t="s">
        <v>268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269</v>
      </c>
      <c r="G15" s="2" t="s">
        <v>269</v>
      </c>
      <c r="H15" s="2" t="s">
        <v>269</v>
      </c>
      <c r="I15" s="2" t="s">
        <v>195</v>
      </c>
      <c r="J15" s="2" t="s">
        <v>143</v>
      </c>
      <c r="K15" s="2" t="s">
        <v>270</v>
      </c>
      <c r="L15" s="3">
        <v>131.79</v>
      </c>
      <c r="M15" s="3">
        <v>138.38</v>
      </c>
      <c r="N15" s="3">
        <v>334.99</v>
      </c>
      <c r="O15" s="2" t="s">
        <v>145</v>
      </c>
      <c r="P15" s="2" t="s">
        <v>197</v>
      </c>
      <c r="Q15" s="2" t="s">
        <v>147</v>
      </c>
      <c r="R15" s="2" t="s">
        <v>148</v>
      </c>
      <c r="S15" s="2" t="s">
        <v>148</v>
      </c>
      <c r="T15" s="2" t="s">
        <v>198</v>
      </c>
      <c r="U15" s="2" t="s">
        <v>149</v>
      </c>
      <c r="V15" s="2" t="s">
        <v>199</v>
      </c>
      <c r="W15" s="2" t="s">
        <v>148</v>
      </c>
      <c r="X15" s="2" t="s">
        <v>148</v>
      </c>
      <c r="Y15" s="2" t="s">
        <v>200</v>
      </c>
      <c r="Z15" s="4">
        <v>129</v>
      </c>
      <c r="AA15" s="4">
        <f>=ROUNDDOWN(129,0)</f>
      </c>
      <c r="AB15" s="5">
        <v>1</v>
      </c>
      <c r="AC15" s="2" t="s">
        <v>153</v>
      </c>
      <c r="AD15" s="4">
        <v>265</v>
      </c>
      <c r="AE15" s="4">
        <v>265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3</v>
      </c>
      <c r="AQ15" s="8">
        <v>450.38</v>
      </c>
      <c r="AR15" s="4"/>
      <c r="AS15" s="8"/>
      <c r="AT15" s="7"/>
      <c r="AU15" s="7"/>
      <c r="AV15" s="4">
        <v>7</v>
      </c>
      <c r="AW15" s="8">
        <v>1290.76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0.3489</v>
      </c>
      <c r="BC15" s="4">
        <v>12</v>
      </c>
      <c r="BD15" s="8">
        <v>2213</v>
      </c>
      <c r="BE15" s="4">
        <v>24</v>
      </c>
      <c r="BF15" s="8">
        <v>3772.01</v>
      </c>
      <c r="BG15" s="7">
        <v>-0.5</v>
      </c>
      <c r="BH15" s="7">
        <v>-0.4133</v>
      </c>
      <c r="BI15" s="7">
        <v>0.5833</v>
      </c>
      <c r="BJ15" s="4">
        <v>3</v>
      </c>
      <c r="BK15" s="8">
        <v>450.38</v>
      </c>
      <c r="BL15" s="2" t="s">
        <v>271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200</v>
      </c>
      <c r="BY15" s="2" t="s">
        <v>158</v>
      </c>
      <c r="BZ15" s="2" t="s">
        <v>158</v>
      </c>
      <c r="CA15" s="2" t="s">
        <v>148</v>
      </c>
      <c r="CB15" s="4"/>
      <c r="CC15" s="8"/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148</v>
      </c>
      <c r="CL15" s="2" t="s">
        <v>158</v>
      </c>
      <c r="CM15" s="2" t="s">
        <v>158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203</v>
      </c>
      <c r="CY15" s="2" t="s">
        <v>158</v>
      </c>
      <c r="CZ15" s="2" t="s">
        <v>158</v>
      </c>
      <c r="DA15" s="2" t="s">
        <v>148</v>
      </c>
      <c r="DB15" s="4">
        <v>2</v>
      </c>
      <c r="DC15" s="8">
        <v>302.02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203</v>
      </c>
      <c r="DL15" s="2" t="s">
        <v>158</v>
      </c>
      <c r="DM15" s="2" t="s">
        <v>158</v>
      </c>
      <c r="DN15" s="2" t="s">
        <v>148</v>
      </c>
      <c r="DO15" s="4">
        <v>1</v>
      </c>
      <c r="DP15" s="8">
        <v>148.36</v>
      </c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272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148</v>
      </c>
      <c r="EL15" s="2" t="s">
        <v>158</v>
      </c>
      <c r="EM15" s="2" t="s">
        <v>158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273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206</v>
      </c>
      <c r="FI15" s="2" t="s">
        <v>145</v>
      </c>
      <c r="FJ15" s="2" t="s">
        <v>148</v>
      </c>
      <c r="FK15" s="2" t="s">
        <v>148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273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183</v>
      </c>
      <c r="GI15" s="2" t="s">
        <v>145</v>
      </c>
      <c r="GJ15" s="2" t="s">
        <v>148</v>
      </c>
      <c r="GK15" s="2" t="s">
        <v>148</v>
      </c>
      <c r="GL15" s="2" t="s">
        <v>158</v>
      </c>
      <c r="GM15" s="2" t="s">
        <v>158</v>
      </c>
      <c r="GN15" s="2" t="s">
        <v>148</v>
      </c>
      <c r="GO15" s="4"/>
      <c r="GP15" s="8"/>
      <c r="GQ15" s="4"/>
      <c r="GR15" s="8"/>
      <c r="GS15" s="7"/>
      <c r="GT15" s="7"/>
      <c r="GU15" s="2" t="s">
        <v>208</v>
      </c>
      <c r="GV15" s="2" t="s">
        <v>145</v>
      </c>
      <c r="GW15" s="2" t="s">
        <v>148</v>
      </c>
      <c r="GX15" s="2" t="s">
        <v>148</v>
      </c>
      <c r="GY15" s="2" t="s">
        <v>158</v>
      </c>
      <c r="GZ15" s="2" t="s">
        <v>158</v>
      </c>
      <c r="HA15" s="2" t="s">
        <v>148</v>
      </c>
      <c r="HB15" s="4"/>
      <c r="HC15" s="8"/>
      <c r="HD15" s="4"/>
      <c r="HE15" s="8"/>
      <c r="HF15" s="7"/>
      <c r="HG15" s="7"/>
      <c r="HH15" s="2" t="s">
        <v>208</v>
      </c>
      <c r="HI15" s="2" t="s">
        <v>145</v>
      </c>
      <c r="HJ15" s="2" t="s">
        <v>148</v>
      </c>
      <c r="HK15" s="2" t="s">
        <v>148</v>
      </c>
      <c r="HL15" s="2" t="s">
        <v>158</v>
      </c>
      <c r="HM15" s="2" t="s">
        <v>158</v>
      </c>
      <c r="HN15" s="2" t="s">
        <v>148</v>
      </c>
      <c r="HO15" s="4"/>
      <c r="HP15" s="8"/>
      <c r="HQ15" s="4"/>
      <c r="HR15" s="8"/>
      <c r="HS15" s="7"/>
      <c r="HT15" s="7"/>
      <c r="HU15" s="2" t="s">
        <v>183</v>
      </c>
      <c r="HV15" s="2" t="s">
        <v>145</v>
      </c>
      <c r="HW15" s="2" t="s">
        <v>148</v>
      </c>
      <c r="HX15" s="2" t="s">
        <v>148</v>
      </c>
      <c r="HY15" s="2" t="s">
        <v>158</v>
      </c>
      <c r="HZ15" s="2" t="s">
        <v>158</v>
      </c>
      <c r="IA15" s="2" t="s">
        <v>148</v>
      </c>
      <c r="IB15" s="4"/>
      <c r="IC15" s="8"/>
      <c r="ID15" s="4"/>
      <c r="IE15" s="8"/>
      <c r="IF15" s="7"/>
      <c r="IG15" s="7"/>
      <c r="IH15" s="2" t="s">
        <v>183</v>
      </c>
      <c r="II15" s="2" t="s">
        <v>145</v>
      </c>
      <c r="IJ15" s="2" t="s">
        <v>148</v>
      </c>
      <c r="IK15" s="2" t="s">
        <v>148</v>
      </c>
      <c r="IL15" s="2" t="s">
        <v>158</v>
      </c>
      <c r="IM15" s="2" t="s">
        <v>158</v>
      </c>
      <c r="IN15" s="2" t="s">
        <v>148</v>
      </c>
      <c r="IO15" s="4"/>
      <c r="IP15" s="8"/>
      <c r="IQ15" s="4"/>
      <c r="IR15" s="8"/>
      <c r="IS15" s="7"/>
      <c r="IT15" s="7"/>
      <c r="IU15" s="2" t="s">
        <v>155</v>
      </c>
      <c r="IV15" s="2" t="s">
        <v>145</v>
      </c>
      <c r="IW15" s="2" t="s">
        <v>148</v>
      </c>
      <c r="IX15" s="2" t="s">
        <v>274</v>
      </c>
      <c r="IY15" s="2" t="s">
        <v>158</v>
      </c>
      <c r="IZ15" s="2" t="s">
        <v>158</v>
      </c>
      <c r="JA15" s="2" t="s">
        <v>148</v>
      </c>
      <c r="JB15" s="4"/>
      <c r="JC15" s="8"/>
      <c r="JD15" s="4"/>
      <c r="JE15" s="8"/>
      <c r="JF15" s="7"/>
      <c r="JG15" s="7"/>
      <c r="JH15" s="2" t="s">
        <v>208</v>
      </c>
      <c r="JI15" s="2" t="s">
        <v>145</v>
      </c>
      <c r="JJ15" s="2" t="s">
        <v>148</v>
      </c>
      <c r="JK15" s="2" t="s">
        <v>148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158</v>
      </c>
      <c r="JZ15" s="2" t="s">
        <v>158</v>
      </c>
      <c r="KA15" s="2" t="s">
        <v>148</v>
      </c>
      <c r="KB15" s="4"/>
      <c r="KC15" s="8"/>
      <c r="KD15" s="4"/>
      <c r="KE15" s="8"/>
      <c r="KF15" s="7"/>
      <c r="KG15" s="7"/>
      <c r="KH15" s="2" t="s">
        <v>183</v>
      </c>
      <c r="KI15" s="2" t="s">
        <v>145</v>
      </c>
      <c r="KJ15" s="2" t="s">
        <v>148</v>
      </c>
      <c r="KK15" s="2" t="s">
        <v>148</v>
      </c>
      <c r="KL15" s="2" t="s">
        <v>158</v>
      </c>
      <c r="KM15" s="2" t="s">
        <v>158</v>
      </c>
      <c r="KN15" s="2" t="s">
        <v>148</v>
      </c>
      <c r="KO15" s="4"/>
      <c r="KP15" s="8"/>
      <c r="KQ15" s="4"/>
      <c r="KR15" s="8"/>
      <c r="KS15" s="7"/>
      <c r="KT15" s="7"/>
      <c r="KU15" s="2" t="s">
        <v>208</v>
      </c>
      <c r="KV15" s="2" t="s">
        <v>145</v>
      </c>
      <c r="KW15" s="2" t="s">
        <v>148</v>
      </c>
      <c r="KX15" s="2" t="s">
        <v>148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183</v>
      </c>
      <c r="LI15" s="2" t="s">
        <v>145</v>
      </c>
      <c r="LJ15" s="2" t="s">
        <v>148</v>
      </c>
      <c r="LK15" s="2" t="s">
        <v>148</v>
      </c>
      <c r="LL15" s="2" t="s">
        <v>158</v>
      </c>
      <c r="LM15" s="2" t="s">
        <v>158</v>
      </c>
      <c r="LN15" s="2" t="s">
        <v>148</v>
      </c>
      <c r="LO15" s="4"/>
      <c r="LP15" s="8"/>
      <c r="LQ15" s="4"/>
      <c r="LR15" s="8"/>
      <c r="LS15" s="7"/>
      <c r="LT15" s="7"/>
      <c r="LU15" s="2" t="s">
        <v>183</v>
      </c>
      <c r="LV15" s="2" t="s">
        <v>210</v>
      </c>
      <c r="LW15" s="2" t="s">
        <v>148</v>
      </c>
      <c r="LX15" s="2" t="s">
        <v>148</v>
      </c>
      <c r="LY15" s="2" t="s">
        <v>158</v>
      </c>
      <c r="LZ15" s="2" t="s">
        <v>158</v>
      </c>
      <c r="MA15" s="2" t="s">
        <v>148</v>
      </c>
      <c r="MB15" s="4"/>
      <c r="MC15" s="8"/>
      <c r="MD15" s="4"/>
      <c r="ME15" s="8"/>
      <c r="MF15" s="7"/>
      <c r="MG15" s="7"/>
      <c r="MH15" s="2" t="s">
        <v>208</v>
      </c>
      <c r="MI15" s="2" t="s">
        <v>145</v>
      </c>
      <c r="MJ15" s="2" t="s">
        <v>148</v>
      </c>
      <c r="MK15" s="2" t="s">
        <v>148</v>
      </c>
      <c r="ML15" s="2" t="s">
        <v>158</v>
      </c>
      <c r="MM15" s="2" t="s">
        <v>158</v>
      </c>
      <c r="MN15" s="2" t="s">
        <v>148</v>
      </c>
      <c r="MO15" s="4"/>
      <c r="MP15" s="8"/>
      <c r="MQ15" s="4"/>
      <c r="MR15" s="8"/>
      <c r="MS15" s="7"/>
      <c r="MT15" s="7"/>
      <c r="MU15" s="2" t="s">
        <v>183</v>
      </c>
      <c r="MV15" s="2" t="s">
        <v>145</v>
      </c>
      <c r="MW15" s="2" t="s">
        <v>148</v>
      </c>
      <c r="MX15" s="2" t="s">
        <v>148</v>
      </c>
      <c r="MY15" s="2" t="s">
        <v>158</v>
      </c>
      <c r="MZ15" s="2" t="s">
        <v>158</v>
      </c>
      <c r="NA15" s="2" t="s">
        <v>148</v>
      </c>
      <c r="NB15" s="4"/>
      <c r="NC15" s="8"/>
      <c r="ND15" s="4"/>
      <c r="NE15" s="8"/>
      <c r="NF15" s="7"/>
      <c r="NG15" s="7"/>
      <c r="NH15" s="2" t="s">
        <v>208</v>
      </c>
      <c r="NI15" s="2" t="s">
        <v>145</v>
      </c>
      <c r="NJ15" s="2" t="s">
        <v>148</v>
      </c>
      <c r="NK15" s="2" t="s">
        <v>148</v>
      </c>
      <c r="NL15" s="2" t="s">
        <v>158</v>
      </c>
      <c r="NM15" s="2" t="s">
        <v>158</v>
      </c>
      <c r="NN15" s="2" t="s">
        <v>148</v>
      </c>
      <c r="NO15" s="4"/>
      <c r="NP15" s="8"/>
      <c r="NQ15" s="4"/>
      <c r="NR15" s="8"/>
      <c r="NS15" s="7"/>
      <c r="NT15" s="7"/>
      <c r="NU15" s="2" t="s">
        <v>183</v>
      </c>
      <c r="NV15" s="2" t="s">
        <v>145</v>
      </c>
      <c r="NW15" s="2" t="s">
        <v>148</v>
      </c>
      <c r="NX15" s="2" t="s">
        <v>148</v>
      </c>
      <c r="NY15" s="2" t="s">
        <v>158</v>
      </c>
      <c r="NZ15" s="2" t="s">
        <v>158</v>
      </c>
      <c r="OA15" s="2" t="s">
        <v>148</v>
      </c>
      <c r="OB15" s="4"/>
      <c r="OC15" s="8"/>
      <c r="OD15" s="4"/>
      <c r="OE15" s="8"/>
      <c r="OF15" s="7"/>
      <c r="OG15" s="7"/>
      <c r="OH15" s="2" t="s">
        <v>183</v>
      </c>
      <c r="OI15" s="2" t="s">
        <v>211</v>
      </c>
      <c r="OJ15" s="2" t="s">
        <v>148</v>
      </c>
      <c r="OK15" s="2" t="s">
        <v>148</v>
      </c>
      <c r="OL15" s="2" t="s">
        <v>158</v>
      </c>
      <c r="OM15" s="2" t="s">
        <v>158</v>
      </c>
      <c r="ON15" s="2" t="s">
        <v>148</v>
      </c>
      <c r="OO15" s="4"/>
      <c r="OP15" s="8"/>
      <c r="OQ15" s="4"/>
      <c r="OR15" s="8"/>
      <c r="OS15" s="7"/>
      <c r="OT15" s="7"/>
      <c r="OU15" s="2" t="s">
        <v>208</v>
      </c>
      <c r="OV15" s="2" t="s">
        <v>145</v>
      </c>
      <c r="OW15" s="2" t="s">
        <v>148</v>
      </c>
      <c r="OX15" s="2" t="s">
        <v>148</v>
      </c>
      <c r="OY15" s="2" t="s">
        <v>158</v>
      </c>
      <c r="OZ15" s="2" t="s">
        <v>158</v>
      </c>
      <c r="PA15" s="2" t="s">
        <v>148</v>
      </c>
      <c r="PB15" s="4">
        <v>129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265</v>
      </c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269</v>
      </c>
      <c r="G16" s="2" t="s">
        <v>269</v>
      </c>
      <c r="H16" s="2" t="s">
        <v>269</v>
      </c>
      <c r="I16" s="2" t="s">
        <v>195</v>
      </c>
      <c r="J16" s="2" t="s">
        <v>174</v>
      </c>
      <c r="K16" s="2" t="s">
        <v>270</v>
      </c>
      <c r="L16" s="3">
        <v>156.96</v>
      </c>
      <c r="M16" s="3">
        <v>164.81</v>
      </c>
      <c r="N16" s="3">
        <v>444.99</v>
      </c>
      <c r="O16" s="2" t="s">
        <v>145</v>
      </c>
      <c r="P16" s="2" t="s">
        <v>197</v>
      </c>
      <c r="Q16" s="2" t="s">
        <v>147</v>
      </c>
      <c r="R16" s="2" t="s">
        <v>148</v>
      </c>
      <c r="S16" s="2" t="s">
        <v>148</v>
      </c>
      <c r="T16" s="2" t="s">
        <v>198</v>
      </c>
      <c r="U16" s="2" t="s">
        <v>149</v>
      </c>
      <c r="V16" s="2" t="s">
        <v>199</v>
      </c>
      <c r="W16" s="2" t="s">
        <v>148</v>
      </c>
      <c r="X16" s="2" t="s">
        <v>148</v>
      </c>
      <c r="Y16" s="2" t="s">
        <v>200</v>
      </c>
      <c r="Z16" s="4">
        <v>171</v>
      </c>
      <c r="AA16" s="4">
        <f>=ROUNDDOWN(85.5,0)</f>
      </c>
      <c r="AB16" s="5">
        <v>2</v>
      </c>
      <c r="AC16" s="2" t="s">
        <v>153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</v>
      </c>
      <c r="AQ16" s="8">
        <v>241.98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0.1875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1</v>
      </c>
      <c r="BK16" s="8">
        <v>241.98</v>
      </c>
      <c r="BL16" s="2" t="s">
        <v>16</v>
      </c>
      <c r="BM16" s="7">
        <v>1</v>
      </c>
      <c r="BN16" s="7">
        <v>1</v>
      </c>
      <c r="BO16" s="4">
        <v>1</v>
      </c>
      <c r="BP16" s="8">
        <v>241.98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203</v>
      </c>
      <c r="BY16" s="2" t="s">
        <v>158</v>
      </c>
      <c r="BZ16" s="2" t="s">
        <v>158</v>
      </c>
      <c r="CA16" s="2" t="s">
        <v>148</v>
      </c>
      <c r="CB16" s="4"/>
      <c r="CC16" s="8"/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148</v>
      </c>
      <c r="CL16" s="2" t="s">
        <v>158</v>
      </c>
      <c r="CM16" s="2" t="s">
        <v>158</v>
      </c>
      <c r="CN16" s="2" t="s">
        <v>148</v>
      </c>
      <c r="CO16" s="4"/>
      <c r="CP16" s="8"/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276</v>
      </c>
      <c r="CY16" s="2" t="s">
        <v>158</v>
      </c>
      <c r="CZ16" s="2" t="s">
        <v>158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215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216</v>
      </c>
      <c r="DY16" s="2" t="s">
        <v>158</v>
      </c>
      <c r="DZ16" s="2" t="s">
        <v>158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224</v>
      </c>
      <c r="EL16" s="2" t="s">
        <v>158</v>
      </c>
      <c r="EM16" s="2" t="s">
        <v>158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277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206</v>
      </c>
      <c r="FI16" s="2" t="s">
        <v>145</v>
      </c>
      <c r="FJ16" s="2" t="s">
        <v>148</v>
      </c>
      <c r="FK16" s="2" t="s">
        <v>148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183</v>
      </c>
      <c r="GI16" s="2" t="s">
        <v>145</v>
      </c>
      <c r="GJ16" s="2" t="s">
        <v>148</v>
      </c>
      <c r="GK16" s="2" t="s">
        <v>148</v>
      </c>
      <c r="GL16" s="2" t="s">
        <v>158</v>
      </c>
      <c r="GM16" s="2" t="s">
        <v>158</v>
      </c>
      <c r="GN16" s="2" t="s">
        <v>148</v>
      </c>
      <c r="GO16" s="4"/>
      <c r="GP16" s="8"/>
      <c r="GQ16" s="4"/>
      <c r="GR16" s="8"/>
      <c r="GS16" s="7"/>
      <c r="GT16" s="7"/>
      <c r="GU16" s="2" t="s">
        <v>208</v>
      </c>
      <c r="GV16" s="2" t="s">
        <v>145</v>
      </c>
      <c r="GW16" s="2" t="s">
        <v>148</v>
      </c>
      <c r="GX16" s="2" t="s">
        <v>148</v>
      </c>
      <c r="GY16" s="2" t="s">
        <v>158</v>
      </c>
      <c r="GZ16" s="2" t="s">
        <v>158</v>
      </c>
      <c r="HA16" s="2" t="s">
        <v>148</v>
      </c>
      <c r="HB16" s="4"/>
      <c r="HC16" s="8"/>
      <c r="HD16" s="4"/>
      <c r="HE16" s="8"/>
      <c r="HF16" s="7"/>
      <c r="HG16" s="7"/>
      <c r="HH16" s="2" t="s">
        <v>208</v>
      </c>
      <c r="HI16" s="2" t="s">
        <v>145</v>
      </c>
      <c r="HJ16" s="2" t="s">
        <v>148</v>
      </c>
      <c r="HK16" s="2" t="s">
        <v>148</v>
      </c>
      <c r="HL16" s="2" t="s">
        <v>158</v>
      </c>
      <c r="HM16" s="2" t="s">
        <v>158</v>
      </c>
      <c r="HN16" s="2" t="s">
        <v>148</v>
      </c>
      <c r="HO16" s="4"/>
      <c r="HP16" s="8"/>
      <c r="HQ16" s="4"/>
      <c r="HR16" s="8"/>
      <c r="HS16" s="7"/>
      <c r="HT16" s="7"/>
      <c r="HU16" s="2" t="s">
        <v>183</v>
      </c>
      <c r="HV16" s="2" t="s">
        <v>145</v>
      </c>
      <c r="HW16" s="2" t="s">
        <v>148</v>
      </c>
      <c r="HX16" s="2" t="s">
        <v>148</v>
      </c>
      <c r="HY16" s="2" t="s">
        <v>158</v>
      </c>
      <c r="HZ16" s="2" t="s">
        <v>158</v>
      </c>
      <c r="IA16" s="2" t="s">
        <v>148</v>
      </c>
      <c r="IB16" s="4"/>
      <c r="IC16" s="8"/>
      <c r="ID16" s="4"/>
      <c r="IE16" s="8"/>
      <c r="IF16" s="7"/>
      <c r="IG16" s="7"/>
      <c r="IH16" s="2" t="s">
        <v>183</v>
      </c>
      <c r="II16" s="2" t="s">
        <v>145</v>
      </c>
      <c r="IJ16" s="2" t="s">
        <v>148</v>
      </c>
      <c r="IK16" s="2" t="s">
        <v>148</v>
      </c>
      <c r="IL16" s="2" t="s">
        <v>158</v>
      </c>
      <c r="IM16" s="2" t="s">
        <v>158</v>
      </c>
      <c r="IN16" s="2" t="s">
        <v>148</v>
      </c>
      <c r="IO16" s="4"/>
      <c r="IP16" s="8"/>
      <c r="IQ16" s="4"/>
      <c r="IR16" s="8"/>
      <c r="IS16" s="7"/>
      <c r="IT16" s="7"/>
      <c r="IU16" s="2" t="s">
        <v>155</v>
      </c>
      <c r="IV16" s="2" t="s">
        <v>145</v>
      </c>
      <c r="IW16" s="2" t="s">
        <v>148</v>
      </c>
      <c r="IX16" s="2" t="s">
        <v>278</v>
      </c>
      <c r="IY16" s="2" t="s">
        <v>158</v>
      </c>
      <c r="IZ16" s="2" t="s">
        <v>158</v>
      </c>
      <c r="JA16" s="2" t="s">
        <v>148</v>
      </c>
      <c r="JB16" s="4"/>
      <c r="JC16" s="8"/>
      <c r="JD16" s="4"/>
      <c r="JE16" s="8"/>
      <c r="JF16" s="7"/>
      <c r="JG16" s="7"/>
      <c r="JH16" s="2" t="s">
        <v>208</v>
      </c>
      <c r="JI16" s="2" t="s">
        <v>145</v>
      </c>
      <c r="JJ16" s="2" t="s">
        <v>148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158</v>
      </c>
      <c r="JZ16" s="2" t="s">
        <v>158</v>
      </c>
      <c r="KA16" s="2" t="s">
        <v>148</v>
      </c>
      <c r="KB16" s="4"/>
      <c r="KC16" s="8"/>
      <c r="KD16" s="4"/>
      <c r="KE16" s="8"/>
      <c r="KF16" s="7"/>
      <c r="KG16" s="7"/>
      <c r="KH16" s="2" t="s">
        <v>183</v>
      </c>
      <c r="KI16" s="2" t="s">
        <v>145</v>
      </c>
      <c r="KJ16" s="2" t="s">
        <v>148</v>
      </c>
      <c r="KK16" s="2" t="s">
        <v>148</v>
      </c>
      <c r="KL16" s="2" t="s">
        <v>158</v>
      </c>
      <c r="KM16" s="2" t="s">
        <v>158</v>
      </c>
      <c r="KN16" s="2" t="s">
        <v>148</v>
      </c>
      <c r="KO16" s="4"/>
      <c r="KP16" s="8"/>
      <c r="KQ16" s="4"/>
      <c r="KR16" s="8"/>
      <c r="KS16" s="7"/>
      <c r="KT16" s="7"/>
      <c r="KU16" s="2" t="s">
        <v>208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183</v>
      </c>
      <c r="LI16" s="2" t="s">
        <v>145</v>
      </c>
      <c r="LJ16" s="2" t="s">
        <v>148</v>
      </c>
      <c r="LK16" s="2" t="s">
        <v>148</v>
      </c>
      <c r="LL16" s="2" t="s">
        <v>158</v>
      </c>
      <c r="LM16" s="2" t="s">
        <v>158</v>
      </c>
      <c r="LN16" s="2" t="s">
        <v>148</v>
      </c>
      <c r="LO16" s="4"/>
      <c r="LP16" s="8"/>
      <c r="LQ16" s="4"/>
      <c r="LR16" s="8"/>
      <c r="LS16" s="7"/>
      <c r="LT16" s="7"/>
      <c r="LU16" s="2" t="s">
        <v>183</v>
      </c>
      <c r="LV16" s="2" t="s">
        <v>210</v>
      </c>
      <c r="LW16" s="2" t="s">
        <v>148</v>
      </c>
      <c r="LX16" s="2" t="s">
        <v>148</v>
      </c>
      <c r="LY16" s="2" t="s">
        <v>158</v>
      </c>
      <c r="LZ16" s="2" t="s">
        <v>158</v>
      </c>
      <c r="MA16" s="2" t="s">
        <v>148</v>
      </c>
      <c r="MB16" s="4"/>
      <c r="MC16" s="8"/>
      <c r="MD16" s="4"/>
      <c r="ME16" s="8"/>
      <c r="MF16" s="7"/>
      <c r="MG16" s="7"/>
      <c r="MH16" s="2" t="s">
        <v>208</v>
      </c>
      <c r="MI16" s="2" t="s">
        <v>145</v>
      </c>
      <c r="MJ16" s="2" t="s">
        <v>148</v>
      </c>
      <c r="MK16" s="2" t="s">
        <v>148</v>
      </c>
      <c r="ML16" s="2" t="s">
        <v>158</v>
      </c>
      <c r="MM16" s="2" t="s">
        <v>158</v>
      </c>
      <c r="MN16" s="2" t="s">
        <v>148</v>
      </c>
      <c r="MO16" s="4"/>
      <c r="MP16" s="8"/>
      <c r="MQ16" s="4"/>
      <c r="MR16" s="8"/>
      <c r="MS16" s="7"/>
      <c r="MT16" s="7"/>
      <c r="MU16" s="2" t="s">
        <v>183</v>
      </c>
      <c r="MV16" s="2" t="s">
        <v>145</v>
      </c>
      <c r="MW16" s="2" t="s">
        <v>148</v>
      </c>
      <c r="MX16" s="2" t="s">
        <v>148</v>
      </c>
      <c r="MY16" s="2" t="s">
        <v>158</v>
      </c>
      <c r="MZ16" s="2" t="s">
        <v>158</v>
      </c>
      <c r="NA16" s="2" t="s">
        <v>148</v>
      </c>
      <c r="NB16" s="4"/>
      <c r="NC16" s="8"/>
      <c r="ND16" s="4"/>
      <c r="NE16" s="8"/>
      <c r="NF16" s="7"/>
      <c r="NG16" s="7"/>
      <c r="NH16" s="2" t="s">
        <v>208</v>
      </c>
      <c r="NI16" s="2" t="s">
        <v>145</v>
      </c>
      <c r="NJ16" s="2" t="s">
        <v>148</v>
      </c>
      <c r="NK16" s="2" t="s">
        <v>148</v>
      </c>
      <c r="NL16" s="2" t="s">
        <v>158</v>
      </c>
      <c r="NM16" s="2" t="s">
        <v>158</v>
      </c>
      <c r="NN16" s="2" t="s">
        <v>148</v>
      </c>
      <c r="NO16" s="4"/>
      <c r="NP16" s="8"/>
      <c r="NQ16" s="4"/>
      <c r="NR16" s="8"/>
      <c r="NS16" s="7"/>
      <c r="NT16" s="7"/>
      <c r="NU16" s="2" t="s">
        <v>183</v>
      </c>
      <c r="NV16" s="2" t="s">
        <v>145</v>
      </c>
      <c r="NW16" s="2" t="s">
        <v>148</v>
      </c>
      <c r="NX16" s="2" t="s">
        <v>148</v>
      </c>
      <c r="NY16" s="2" t="s">
        <v>158</v>
      </c>
      <c r="NZ16" s="2" t="s">
        <v>158</v>
      </c>
      <c r="OA16" s="2" t="s">
        <v>148</v>
      </c>
      <c r="OB16" s="4"/>
      <c r="OC16" s="8"/>
      <c r="OD16" s="4"/>
      <c r="OE16" s="8"/>
      <c r="OF16" s="7"/>
      <c r="OG16" s="7"/>
      <c r="OH16" s="2" t="s">
        <v>183</v>
      </c>
      <c r="OI16" s="2" t="s">
        <v>211</v>
      </c>
      <c r="OJ16" s="2" t="s">
        <v>148</v>
      </c>
      <c r="OK16" s="2" t="s">
        <v>148</v>
      </c>
      <c r="OL16" s="2" t="s">
        <v>158</v>
      </c>
      <c r="OM16" s="2" t="s">
        <v>158</v>
      </c>
      <c r="ON16" s="2" t="s">
        <v>148</v>
      </c>
      <c r="OO16" s="4"/>
      <c r="OP16" s="8"/>
      <c r="OQ16" s="4"/>
      <c r="OR16" s="8"/>
      <c r="OS16" s="7"/>
      <c r="OT16" s="7"/>
      <c r="OU16" s="2" t="s">
        <v>208</v>
      </c>
      <c r="OV16" s="2" t="s">
        <v>145</v>
      </c>
      <c r="OW16" s="2" t="s">
        <v>148</v>
      </c>
      <c r="OX16" s="2" t="s">
        <v>148</v>
      </c>
      <c r="OY16" s="2" t="s">
        <v>158</v>
      </c>
      <c r="OZ16" s="2" t="s">
        <v>158</v>
      </c>
      <c r="PA16" s="2" t="s">
        <v>148</v>
      </c>
      <c r="PB16" s="4">
        <v>171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279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269</v>
      </c>
      <c r="G17" s="2" t="s">
        <v>269</v>
      </c>
      <c r="H17" s="2" t="s">
        <v>269</v>
      </c>
      <c r="I17" s="2" t="s">
        <v>195</v>
      </c>
      <c r="J17" s="2" t="s">
        <v>186</v>
      </c>
      <c r="K17" s="2" t="s">
        <v>270</v>
      </c>
      <c r="L17" s="3">
        <v>157.02</v>
      </c>
      <c r="M17" s="3">
        <v>164.87</v>
      </c>
      <c r="N17" s="3">
        <v>444.99</v>
      </c>
      <c r="O17" s="2" t="s">
        <v>145</v>
      </c>
      <c r="P17" s="2" t="s">
        <v>197</v>
      </c>
      <c r="Q17" s="2" t="s">
        <v>147</v>
      </c>
      <c r="R17" s="2" t="s">
        <v>148</v>
      </c>
      <c r="S17" s="2" t="s">
        <v>148</v>
      </c>
      <c r="T17" s="2" t="s">
        <v>198</v>
      </c>
      <c r="U17" s="2" t="s">
        <v>149</v>
      </c>
      <c r="V17" s="2" t="s">
        <v>199</v>
      </c>
      <c r="W17" s="2" t="s">
        <v>148</v>
      </c>
      <c r="X17" s="2" t="s">
        <v>148</v>
      </c>
      <c r="Y17" s="2" t="s">
        <v>200</v>
      </c>
      <c r="Z17" s="4">
        <v>61</v>
      </c>
      <c r="AA17" s="4">
        <f>=ROUNDDOWN(61,0)</f>
      </c>
      <c r="AB17" s="5">
        <v>1</v>
      </c>
      <c r="AC17" s="2" t="s">
        <v>153</v>
      </c>
      <c r="AD17" s="4">
        <v>180</v>
      </c>
      <c r="AE17" s="4">
        <v>180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3</v>
      </c>
      <c r="AQ17" s="8">
        <v>598.4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0.4636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3</v>
      </c>
      <c r="BK17" s="8">
        <v>598.4</v>
      </c>
      <c r="BL17" s="2" t="s">
        <v>250</v>
      </c>
      <c r="BM17" s="7">
        <v>1</v>
      </c>
      <c r="BN17" s="7">
        <v>1</v>
      </c>
      <c r="BO17" s="4">
        <v>1</v>
      </c>
      <c r="BP17" s="8">
        <v>241.98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280</v>
      </c>
      <c r="BY17" s="2" t="s">
        <v>158</v>
      </c>
      <c r="BZ17" s="2" t="s">
        <v>158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148</v>
      </c>
      <c r="CL17" s="2" t="s">
        <v>158</v>
      </c>
      <c r="CM17" s="2" t="s">
        <v>158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281</v>
      </c>
      <c r="CY17" s="2" t="s">
        <v>158</v>
      </c>
      <c r="CZ17" s="2" t="s">
        <v>158</v>
      </c>
      <c r="DA17" s="2" t="s">
        <v>148</v>
      </c>
      <c r="DB17" s="4">
        <v>1</v>
      </c>
      <c r="DC17" s="8">
        <v>179.66</v>
      </c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282</v>
      </c>
      <c r="DL17" s="2" t="s">
        <v>158</v>
      </c>
      <c r="DM17" s="2" t="s">
        <v>158</v>
      </c>
      <c r="DN17" s="2" t="s">
        <v>148</v>
      </c>
      <c r="DO17" s="4">
        <v>1</v>
      </c>
      <c r="DP17" s="8">
        <v>176.76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283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284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206</v>
      </c>
      <c r="FI17" s="2" t="s">
        <v>145</v>
      </c>
      <c r="FJ17" s="2" t="s">
        <v>148</v>
      </c>
      <c r="FK17" s="2" t="s">
        <v>148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148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183</v>
      </c>
      <c r="GI17" s="2" t="s">
        <v>145</v>
      </c>
      <c r="GJ17" s="2" t="s">
        <v>148</v>
      </c>
      <c r="GK17" s="2" t="s">
        <v>148</v>
      </c>
      <c r="GL17" s="2" t="s">
        <v>158</v>
      </c>
      <c r="GM17" s="2" t="s">
        <v>158</v>
      </c>
      <c r="GN17" s="2" t="s">
        <v>148</v>
      </c>
      <c r="GO17" s="4"/>
      <c r="GP17" s="8"/>
      <c r="GQ17" s="4"/>
      <c r="GR17" s="8"/>
      <c r="GS17" s="7"/>
      <c r="GT17" s="7"/>
      <c r="GU17" s="2" t="s">
        <v>208</v>
      </c>
      <c r="GV17" s="2" t="s">
        <v>145</v>
      </c>
      <c r="GW17" s="2" t="s">
        <v>148</v>
      </c>
      <c r="GX17" s="2" t="s">
        <v>148</v>
      </c>
      <c r="GY17" s="2" t="s">
        <v>158</v>
      </c>
      <c r="GZ17" s="2" t="s">
        <v>158</v>
      </c>
      <c r="HA17" s="2" t="s">
        <v>148</v>
      </c>
      <c r="HB17" s="4"/>
      <c r="HC17" s="8"/>
      <c r="HD17" s="4"/>
      <c r="HE17" s="8"/>
      <c r="HF17" s="7"/>
      <c r="HG17" s="7"/>
      <c r="HH17" s="2" t="s">
        <v>208</v>
      </c>
      <c r="HI17" s="2" t="s">
        <v>145</v>
      </c>
      <c r="HJ17" s="2" t="s">
        <v>148</v>
      </c>
      <c r="HK17" s="2" t="s">
        <v>148</v>
      </c>
      <c r="HL17" s="2" t="s">
        <v>158</v>
      </c>
      <c r="HM17" s="2" t="s">
        <v>158</v>
      </c>
      <c r="HN17" s="2" t="s">
        <v>148</v>
      </c>
      <c r="HO17" s="4"/>
      <c r="HP17" s="8"/>
      <c r="HQ17" s="4"/>
      <c r="HR17" s="8"/>
      <c r="HS17" s="7"/>
      <c r="HT17" s="7"/>
      <c r="HU17" s="2" t="s">
        <v>183</v>
      </c>
      <c r="HV17" s="2" t="s">
        <v>145</v>
      </c>
      <c r="HW17" s="2" t="s">
        <v>148</v>
      </c>
      <c r="HX17" s="2" t="s">
        <v>148</v>
      </c>
      <c r="HY17" s="2" t="s">
        <v>158</v>
      </c>
      <c r="HZ17" s="2" t="s">
        <v>158</v>
      </c>
      <c r="IA17" s="2" t="s">
        <v>148</v>
      </c>
      <c r="IB17" s="4"/>
      <c r="IC17" s="8"/>
      <c r="ID17" s="4"/>
      <c r="IE17" s="8"/>
      <c r="IF17" s="7"/>
      <c r="IG17" s="7"/>
      <c r="IH17" s="2" t="s">
        <v>183</v>
      </c>
      <c r="II17" s="2" t="s">
        <v>145</v>
      </c>
      <c r="IJ17" s="2" t="s">
        <v>148</v>
      </c>
      <c r="IK17" s="2" t="s">
        <v>148</v>
      </c>
      <c r="IL17" s="2" t="s">
        <v>158</v>
      </c>
      <c r="IM17" s="2" t="s">
        <v>158</v>
      </c>
      <c r="IN17" s="2" t="s">
        <v>148</v>
      </c>
      <c r="IO17" s="4"/>
      <c r="IP17" s="8"/>
      <c r="IQ17" s="4"/>
      <c r="IR17" s="8"/>
      <c r="IS17" s="7"/>
      <c r="IT17" s="7"/>
      <c r="IU17" s="2" t="s">
        <v>155</v>
      </c>
      <c r="IV17" s="2" t="s">
        <v>145</v>
      </c>
      <c r="IW17" s="2" t="s">
        <v>148</v>
      </c>
      <c r="IX17" s="2" t="s">
        <v>285</v>
      </c>
      <c r="IY17" s="2" t="s">
        <v>158</v>
      </c>
      <c r="IZ17" s="2" t="s">
        <v>158</v>
      </c>
      <c r="JA17" s="2" t="s">
        <v>148</v>
      </c>
      <c r="JB17" s="4"/>
      <c r="JC17" s="8"/>
      <c r="JD17" s="4"/>
      <c r="JE17" s="8"/>
      <c r="JF17" s="7"/>
      <c r="JG17" s="7"/>
      <c r="JH17" s="2" t="s">
        <v>208</v>
      </c>
      <c r="JI17" s="2" t="s">
        <v>145</v>
      </c>
      <c r="JJ17" s="2" t="s">
        <v>148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158</v>
      </c>
      <c r="JZ17" s="2" t="s">
        <v>158</v>
      </c>
      <c r="KA17" s="2" t="s">
        <v>148</v>
      </c>
      <c r="KB17" s="4"/>
      <c r="KC17" s="8"/>
      <c r="KD17" s="4"/>
      <c r="KE17" s="8"/>
      <c r="KF17" s="7"/>
      <c r="KG17" s="7"/>
      <c r="KH17" s="2" t="s">
        <v>183</v>
      </c>
      <c r="KI17" s="2" t="s">
        <v>145</v>
      </c>
      <c r="KJ17" s="2" t="s">
        <v>148</v>
      </c>
      <c r="KK17" s="2" t="s">
        <v>148</v>
      </c>
      <c r="KL17" s="2" t="s">
        <v>158</v>
      </c>
      <c r="KM17" s="2" t="s">
        <v>158</v>
      </c>
      <c r="KN17" s="2" t="s">
        <v>148</v>
      </c>
      <c r="KO17" s="4"/>
      <c r="KP17" s="8"/>
      <c r="KQ17" s="4"/>
      <c r="KR17" s="8"/>
      <c r="KS17" s="7"/>
      <c r="KT17" s="7"/>
      <c r="KU17" s="2" t="s">
        <v>208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183</v>
      </c>
      <c r="LI17" s="2" t="s">
        <v>145</v>
      </c>
      <c r="LJ17" s="2" t="s">
        <v>148</v>
      </c>
      <c r="LK17" s="2" t="s">
        <v>148</v>
      </c>
      <c r="LL17" s="2" t="s">
        <v>158</v>
      </c>
      <c r="LM17" s="2" t="s">
        <v>158</v>
      </c>
      <c r="LN17" s="2" t="s">
        <v>148</v>
      </c>
      <c r="LO17" s="4"/>
      <c r="LP17" s="8"/>
      <c r="LQ17" s="4"/>
      <c r="LR17" s="8"/>
      <c r="LS17" s="7"/>
      <c r="LT17" s="7"/>
      <c r="LU17" s="2" t="s">
        <v>183</v>
      </c>
      <c r="LV17" s="2" t="s">
        <v>210</v>
      </c>
      <c r="LW17" s="2" t="s">
        <v>148</v>
      </c>
      <c r="LX17" s="2" t="s">
        <v>148</v>
      </c>
      <c r="LY17" s="2" t="s">
        <v>158</v>
      </c>
      <c r="LZ17" s="2" t="s">
        <v>158</v>
      </c>
      <c r="MA17" s="2" t="s">
        <v>148</v>
      </c>
      <c r="MB17" s="4"/>
      <c r="MC17" s="8"/>
      <c r="MD17" s="4"/>
      <c r="ME17" s="8"/>
      <c r="MF17" s="7"/>
      <c r="MG17" s="7"/>
      <c r="MH17" s="2" t="s">
        <v>208</v>
      </c>
      <c r="MI17" s="2" t="s">
        <v>145</v>
      </c>
      <c r="MJ17" s="2" t="s">
        <v>148</v>
      </c>
      <c r="MK17" s="2" t="s">
        <v>148</v>
      </c>
      <c r="ML17" s="2" t="s">
        <v>158</v>
      </c>
      <c r="MM17" s="2" t="s">
        <v>158</v>
      </c>
      <c r="MN17" s="2" t="s">
        <v>148</v>
      </c>
      <c r="MO17" s="4"/>
      <c r="MP17" s="8"/>
      <c r="MQ17" s="4"/>
      <c r="MR17" s="8"/>
      <c r="MS17" s="7"/>
      <c r="MT17" s="7"/>
      <c r="MU17" s="2" t="s">
        <v>183</v>
      </c>
      <c r="MV17" s="2" t="s">
        <v>145</v>
      </c>
      <c r="MW17" s="2" t="s">
        <v>148</v>
      </c>
      <c r="MX17" s="2" t="s">
        <v>148</v>
      </c>
      <c r="MY17" s="2" t="s">
        <v>158</v>
      </c>
      <c r="MZ17" s="2" t="s">
        <v>158</v>
      </c>
      <c r="NA17" s="2" t="s">
        <v>148</v>
      </c>
      <c r="NB17" s="4"/>
      <c r="NC17" s="8"/>
      <c r="ND17" s="4"/>
      <c r="NE17" s="8"/>
      <c r="NF17" s="7"/>
      <c r="NG17" s="7"/>
      <c r="NH17" s="2" t="s">
        <v>208</v>
      </c>
      <c r="NI17" s="2" t="s">
        <v>145</v>
      </c>
      <c r="NJ17" s="2" t="s">
        <v>148</v>
      </c>
      <c r="NK17" s="2" t="s">
        <v>148</v>
      </c>
      <c r="NL17" s="2" t="s">
        <v>158</v>
      </c>
      <c r="NM17" s="2" t="s">
        <v>158</v>
      </c>
      <c r="NN17" s="2" t="s">
        <v>148</v>
      </c>
      <c r="NO17" s="4"/>
      <c r="NP17" s="8"/>
      <c r="NQ17" s="4"/>
      <c r="NR17" s="8"/>
      <c r="NS17" s="7"/>
      <c r="NT17" s="7"/>
      <c r="NU17" s="2" t="s">
        <v>183</v>
      </c>
      <c r="NV17" s="2" t="s">
        <v>145</v>
      </c>
      <c r="NW17" s="2" t="s">
        <v>148</v>
      </c>
      <c r="NX17" s="2" t="s">
        <v>148</v>
      </c>
      <c r="NY17" s="2" t="s">
        <v>158</v>
      </c>
      <c r="NZ17" s="2" t="s">
        <v>158</v>
      </c>
      <c r="OA17" s="2" t="s">
        <v>148</v>
      </c>
      <c r="OB17" s="4"/>
      <c r="OC17" s="8"/>
      <c r="OD17" s="4"/>
      <c r="OE17" s="8"/>
      <c r="OF17" s="7"/>
      <c r="OG17" s="7"/>
      <c r="OH17" s="2" t="s">
        <v>183</v>
      </c>
      <c r="OI17" s="2" t="s">
        <v>211</v>
      </c>
      <c r="OJ17" s="2" t="s">
        <v>148</v>
      </c>
      <c r="OK17" s="2" t="s">
        <v>148</v>
      </c>
      <c r="OL17" s="2" t="s">
        <v>158</v>
      </c>
      <c r="OM17" s="2" t="s">
        <v>158</v>
      </c>
      <c r="ON17" s="2" t="s">
        <v>148</v>
      </c>
      <c r="OO17" s="4"/>
      <c r="OP17" s="8"/>
      <c r="OQ17" s="4"/>
      <c r="OR17" s="8"/>
      <c r="OS17" s="7"/>
      <c r="OT17" s="7"/>
      <c r="OU17" s="2" t="s">
        <v>208</v>
      </c>
      <c r="OV17" s="2" t="s">
        <v>145</v>
      </c>
      <c r="OW17" s="2" t="s">
        <v>148</v>
      </c>
      <c r="OX17" s="2" t="s">
        <v>148</v>
      </c>
      <c r="OY17" s="2" t="s">
        <v>158</v>
      </c>
      <c r="OZ17" s="2" t="s">
        <v>158</v>
      </c>
      <c r="PA17" s="2" t="s">
        <v>148</v>
      </c>
      <c r="PB17" s="4">
        <v>61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180</v>
      </c>
    </row>
    <row r="18">
      <c r="A18" s="2" t="s">
        <v>286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269</v>
      </c>
      <c r="G18" s="2" t="s">
        <v>269</v>
      </c>
      <c r="H18" s="2" t="s">
        <v>269</v>
      </c>
      <c r="I18" s="2" t="s">
        <v>142</v>
      </c>
      <c r="J18" s="2" t="s">
        <v>143</v>
      </c>
      <c r="K18" s="2" t="s">
        <v>287</v>
      </c>
      <c r="L18" s="3">
        <v>131.79</v>
      </c>
      <c r="M18" s="3">
        <v>138.38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288</v>
      </c>
      <c r="W18" s="2" t="s">
        <v>151</v>
      </c>
      <c r="X18" s="2" t="s">
        <v>148</v>
      </c>
      <c r="Y18" s="2" t="s">
        <v>229</v>
      </c>
      <c r="Z18" s="4"/>
      <c r="AA18" s="4">
        <f>=ROUNDDOWN({0},0)</f>
      </c>
      <c r="AB18" s="5">
        <v>12</v>
      </c>
      <c r="AC18" s="2" t="s">
        <v>289</v>
      </c>
      <c r="AD18" s="4">
        <v>170</v>
      </c>
      <c r="AE18" s="4">
        <v>170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11</v>
      </c>
      <c r="AS18" s="8">
        <v>1521.97</v>
      </c>
      <c r="AT18" s="7">
        <v>-1</v>
      </c>
      <c r="AU18" s="7">
        <v>-1</v>
      </c>
      <c r="AV18" s="4">
        <v>5</v>
      </c>
      <c r="AW18" s="8">
        <v>922.24</v>
      </c>
      <c r="AX18" s="4">
        <v>15</v>
      </c>
      <c r="AY18" s="8">
        <v>2182.95</v>
      </c>
      <c r="AZ18" s="7">
        <v>-0.6667</v>
      </c>
      <c r="BA18" s="7">
        <v>-0.5775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0.4167</v>
      </c>
      <c r="BJ18" s="4"/>
      <c r="BK18" s="8"/>
      <c r="BL18" s="2" t="s">
        <v>290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229</v>
      </c>
      <c r="BX18" s="2" t="s">
        <v>291</v>
      </c>
      <c r="BY18" s="2" t="s">
        <v>158</v>
      </c>
      <c r="BZ18" s="2" t="s">
        <v>158</v>
      </c>
      <c r="CA18" s="2" t="s">
        <v>148</v>
      </c>
      <c r="CB18" s="4"/>
      <c r="CC18" s="8"/>
      <c r="CD18" s="4">
        <v>3</v>
      </c>
      <c r="CE18" s="8">
        <v>422.88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148</v>
      </c>
      <c r="CK18" s="2" t="s">
        <v>292</v>
      </c>
      <c r="CL18" s="2" t="s">
        <v>158</v>
      </c>
      <c r="CM18" s="2" t="s">
        <v>158</v>
      </c>
      <c r="CN18" s="2" t="s">
        <v>148</v>
      </c>
      <c r="CO18" s="4"/>
      <c r="CP18" s="8"/>
      <c r="CQ18" s="4">
        <v>3</v>
      </c>
      <c r="CR18" s="8">
        <v>386.1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234</v>
      </c>
      <c r="CX18" s="2" t="s">
        <v>253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162</v>
      </c>
      <c r="DK18" s="2" t="s">
        <v>169</v>
      </c>
      <c r="DL18" s="2" t="s">
        <v>158</v>
      </c>
      <c r="DM18" s="2" t="s">
        <v>158</v>
      </c>
      <c r="DN18" s="2" t="s">
        <v>148</v>
      </c>
      <c r="DO18" s="4"/>
      <c r="DP18" s="8"/>
      <c r="DQ18" s="4">
        <v>2</v>
      </c>
      <c r="DR18" s="8">
        <v>288.28</v>
      </c>
      <c r="DS18" s="7">
        <v>-1</v>
      </c>
      <c r="DT18" s="7">
        <v>-1</v>
      </c>
      <c r="DU18" s="2" t="s">
        <v>155</v>
      </c>
      <c r="DV18" s="2" t="s">
        <v>145</v>
      </c>
      <c r="DW18" s="2" t="s">
        <v>237</v>
      </c>
      <c r="DX18" s="2" t="s">
        <v>293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179</v>
      </c>
      <c r="EK18" s="2" t="s">
        <v>294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229</v>
      </c>
      <c r="EX18" s="2" t="s">
        <v>295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242</v>
      </c>
      <c r="FK18" s="2" t="s">
        <v>296</v>
      </c>
      <c r="FL18" s="2" t="s">
        <v>158</v>
      </c>
      <c r="FM18" s="2" t="s">
        <v>158</v>
      </c>
      <c r="FN18" s="2" t="s">
        <v>148</v>
      </c>
      <c r="FO18" s="4"/>
      <c r="FP18" s="8"/>
      <c r="FQ18" s="4">
        <v>3</v>
      </c>
      <c r="FR18" s="8">
        <v>424.71</v>
      </c>
      <c r="FS18" s="7">
        <v>-1</v>
      </c>
      <c r="FT18" s="7">
        <v>-1</v>
      </c>
      <c r="FU18" s="2" t="s">
        <v>155</v>
      </c>
      <c r="FV18" s="2" t="s">
        <v>145</v>
      </c>
      <c r="FW18" s="2" t="s">
        <v>148</v>
      </c>
      <c r="FX18" s="2" t="s">
        <v>297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155</v>
      </c>
      <c r="IV18" s="2" t="s">
        <v>145</v>
      </c>
      <c r="IW18" s="2" t="s">
        <v>245</v>
      </c>
      <c r="IX18" s="2" t="s">
        <v>298</v>
      </c>
      <c r="IY18" s="2" t="s">
        <v>158</v>
      </c>
      <c r="IZ18" s="2" t="s">
        <v>158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247</v>
      </c>
      <c r="JX18" s="2" t="s">
        <v>148</v>
      </c>
      <c r="JY18" s="2" t="s">
        <v>158</v>
      </c>
      <c r="JZ18" s="2" t="s">
        <v>158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248</v>
      </c>
      <c r="KX18" s="2" t="s">
        <v>299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170</v>
      </c>
      <c r="PU18" s="4"/>
      <c r="PV18" s="4"/>
    </row>
    <row r="19">
      <c r="A19" s="2" t="s">
        <v>300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269</v>
      </c>
      <c r="G19" s="2" t="s">
        <v>269</v>
      </c>
      <c r="H19" s="2" t="s">
        <v>269</v>
      </c>
      <c r="I19" s="2" t="s">
        <v>142</v>
      </c>
      <c r="J19" s="2" t="s">
        <v>174</v>
      </c>
      <c r="K19" s="2" t="s">
        <v>287</v>
      </c>
      <c r="L19" s="3">
        <v>156.81</v>
      </c>
      <c r="M19" s="3">
        <v>164.65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288</v>
      </c>
      <c r="W19" s="2" t="s">
        <v>151</v>
      </c>
      <c r="X19" s="2" t="s">
        <v>148</v>
      </c>
      <c r="Y19" s="2" t="s">
        <v>301</v>
      </c>
      <c r="Z19" s="4"/>
      <c r="AA19" s="4">
        <f>=ROUNDDOWN({0},0)</f>
      </c>
      <c r="AB19" s="5">
        <v>17.7</v>
      </c>
      <c r="AC19" s="2" t="s">
        <v>289</v>
      </c>
      <c r="AD19" s="4">
        <v>260</v>
      </c>
      <c r="AE19" s="4">
        <v>260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148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301</v>
      </c>
      <c r="BX19" s="2" t="s">
        <v>302</v>
      </c>
      <c r="BY19" s="2" t="s">
        <v>158</v>
      </c>
      <c r="BZ19" s="2" t="s">
        <v>158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148</v>
      </c>
      <c r="CK19" s="2" t="s">
        <v>180</v>
      </c>
      <c r="CL19" s="2" t="s">
        <v>158</v>
      </c>
      <c r="CM19" s="2" t="s">
        <v>158</v>
      </c>
      <c r="CN19" s="2" t="s">
        <v>148</v>
      </c>
      <c r="CO19" s="4"/>
      <c r="CP19" s="8"/>
      <c r="CQ19" s="4"/>
      <c r="CR19" s="8"/>
      <c r="CS19" s="7"/>
      <c r="CT19" s="7"/>
      <c r="CU19" s="2" t="s">
        <v>155</v>
      </c>
      <c r="CV19" s="2" t="s">
        <v>145</v>
      </c>
      <c r="CW19" s="2" t="s">
        <v>234</v>
      </c>
      <c r="CX19" s="2" t="s">
        <v>303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162</v>
      </c>
      <c r="DK19" s="2" t="s">
        <v>169</v>
      </c>
      <c r="DL19" s="2" t="s">
        <v>158</v>
      </c>
      <c r="DM19" s="2" t="s">
        <v>158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237</v>
      </c>
      <c r="DX19" s="2" t="s">
        <v>304</v>
      </c>
      <c r="DY19" s="2" t="s">
        <v>158</v>
      </c>
      <c r="DZ19" s="2" t="s">
        <v>158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179</v>
      </c>
      <c r="EK19" s="2" t="s">
        <v>305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301</v>
      </c>
      <c r="EX19" s="2" t="s">
        <v>264</v>
      </c>
      <c r="EY19" s="2" t="s">
        <v>158</v>
      </c>
      <c r="EZ19" s="2" t="s">
        <v>158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242</v>
      </c>
      <c r="FK19" s="2" t="s">
        <v>306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183</v>
      </c>
      <c r="FV19" s="2" t="s">
        <v>145</v>
      </c>
      <c r="FW19" s="2" t="s">
        <v>148</v>
      </c>
      <c r="FX19" s="2" t="s">
        <v>148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155</v>
      </c>
      <c r="IV19" s="2" t="s">
        <v>145</v>
      </c>
      <c r="IW19" s="2" t="s">
        <v>245</v>
      </c>
      <c r="IX19" s="2" t="s">
        <v>307</v>
      </c>
      <c r="IY19" s="2" t="s">
        <v>158</v>
      </c>
      <c r="IZ19" s="2" t="s">
        <v>158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247</v>
      </c>
      <c r="JX19" s="2" t="s">
        <v>148</v>
      </c>
      <c r="JY19" s="2" t="s">
        <v>158</v>
      </c>
      <c r="JZ19" s="2" t="s">
        <v>158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155</v>
      </c>
      <c r="KV19" s="2" t="s">
        <v>145</v>
      </c>
      <c r="KW19" s="2" t="s">
        <v>248</v>
      </c>
      <c r="KX19" s="2" t="s">
        <v>148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260</v>
      </c>
      <c r="PU19" s="4"/>
      <c r="PV19" s="4"/>
    </row>
    <row r="20">
      <c r="A20" s="2" t="s">
        <v>308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269</v>
      </c>
      <c r="G20" s="2" t="s">
        <v>269</v>
      </c>
      <c r="H20" s="2" t="s">
        <v>269</v>
      </c>
      <c r="I20" s="2" t="s">
        <v>142</v>
      </c>
      <c r="J20" s="2" t="s">
        <v>186</v>
      </c>
      <c r="K20" s="2" t="s">
        <v>287</v>
      </c>
      <c r="L20" s="3">
        <v>156.95</v>
      </c>
      <c r="M20" s="3">
        <v>164.8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288</v>
      </c>
      <c r="W20" s="2" t="s">
        <v>151</v>
      </c>
      <c r="X20" s="2" t="s">
        <v>148</v>
      </c>
      <c r="Y20" s="2" t="s">
        <v>301</v>
      </c>
      <c r="Z20" s="4">
        <v>45</v>
      </c>
      <c r="AA20" s="4">
        <f>=ROUNDDOWN(7.89473684210526,0)</f>
      </c>
      <c r="AB20" s="5">
        <v>5.7</v>
      </c>
      <c r="AC20" s="2" t="s">
        <v>289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5</v>
      </c>
      <c r="AQ20" s="8">
        <v>922.24</v>
      </c>
      <c r="AR20" s="4">
        <v>4</v>
      </c>
      <c r="AS20" s="8">
        <v>660.98</v>
      </c>
      <c r="AT20" s="7">
        <v>0.25</v>
      </c>
      <c r="AU20" s="7">
        <v>0.3953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1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5</v>
      </c>
      <c r="BK20" s="8">
        <v>922.24</v>
      </c>
      <c r="BL20" s="2" t="s">
        <v>309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301</v>
      </c>
      <c r="BX20" s="2" t="s">
        <v>259</v>
      </c>
      <c r="BY20" s="2" t="s">
        <v>158</v>
      </c>
      <c r="BZ20" s="2" t="s">
        <v>158</v>
      </c>
      <c r="CA20" s="2" t="s">
        <v>148</v>
      </c>
      <c r="CB20" s="4">
        <v>1</v>
      </c>
      <c r="CC20" s="8">
        <v>183.45</v>
      </c>
      <c r="CD20" s="4"/>
      <c r="CE20" s="8"/>
      <c r="CF20" s="7"/>
      <c r="CG20" s="7"/>
      <c r="CH20" s="2" t="s">
        <v>155</v>
      </c>
      <c r="CI20" s="2" t="s">
        <v>145</v>
      </c>
      <c r="CJ20" s="2" t="s">
        <v>148</v>
      </c>
      <c r="CK20" s="2" t="s">
        <v>310</v>
      </c>
      <c r="CL20" s="2" t="s">
        <v>158</v>
      </c>
      <c r="CM20" s="2" t="s">
        <v>158</v>
      </c>
      <c r="CN20" s="2" t="s">
        <v>148</v>
      </c>
      <c r="CO20" s="4">
        <v>2</v>
      </c>
      <c r="CP20" s="8">
        <v>322.12</v>
      </c>
      <c r="CQ20" s="4">
        <v>1</v>
      </c>
      <c r="CR20" s="8">
        <v>154.43</v>
      </c>
      <c r="CS20" s="7">
        <v>1</v>
      </c>
      <c r="CT20" s="7">
        <v>1.0859</v>
      </c>
      <c r="CU20" s="2" t="s">
        <v>155</v>
      </c>
      <c r="CV20" s="2" t="s">
        <v>145</v>
      </c>
      <c r="CW20" s="2" t="s">
        <v>234</v>
      </c>
      <c r="CX20" s="2" t="s">
        <v>260</v>
      </c>
      <c r="CY20" s="2" t="s">
        <v>158</v>
      </c>
      <c r="CZ20" s="2" t="s">
        <v>158</v>
      </c>
      <c r="DA20" s="2" t="s">
        <v>148</v>
      </c>
      <c r="DB20" s="4">
        <v>1</v>
      </c>
      <c r="DC20" s="8">
        <v>179.66</v>
      </c>
      <c r="DD20" s="4">
        <v>2</v>
      </c>
      <c r="DE20" s="8">
        <v>333.58</v>
      </c>
      <c r="DF20" s="7">
        <v>-0.5</v>
      </c>
      <c r="DG20" s="7">
        <v>-0.4614</v>
      </c>
      <c r="DH20" s="2" t="s">
        <v>155</v>
      </c>
      <c r="DI20" s="2" t="s">
        <v>145</v>
      </c>
      <c r="DJ20" s="2" t="s">
        <v>179</v>
      </c>
      <c r="DK20" s="2" t="s">
        <v>311</v>
      </c>
      <c r="DL20" s="2" t="s">
        <v>158</v>
      </c>
      <c r="DM20" s="2" t="s">
        <v>158</v>
      </c>
      <c r="DN20" s="2" t="s">
        <v>148</v>
      </c>
      <c r="DO20" s="4"/>
      <c r="DP20" s="8"/>
      <c r="DQ20" s="4">
        <v>1</v>
      </c>
      <c r="DR20" s="8">
        <v>172.97</v>
      </c>
      <c r="DS20" s="7">
        <v>-1</v>
      </c>
      <c r="DT20" s="7">
        <v>-1</v>
      </c>
      <c r="DU20" s="2" t="s">
        <v>155</v>
      </c>
      <c r="DV20" s="2" t="s">
        <v>145</v>
      </c>
      <c r="DW20" s="2" t="s">
        <v>312</v>
      </c>
      <c r="DX20" s="2" t="s">
        <v>313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179</v>
      </c>
      <c r="EK20" s="2" t="s">
        <v>314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301</v>
      </c>
      <c r="EX20" s="2" t="s">
        <v>315</v>
      </c>
      <c r="EY20" s="2" t="s">
        <v>158</v>
      </c>
      <c r="EZ20" s="2" t="s">
        <v>158</v>
      </c>
      <c r="FA20" s="2" t="s">
        <v>148</v>
      </c>
      <c r="FB20" s="4">
        <v>1</v>
      </c>
      <c r="FC20" s="8">
        <v>237.01</v>
      </c>
      <c r="FD20" s="4"/>
      <c r="FE20" s="8"/>
      <c r="FF20" s="7"/>
      <c r="FG20" s="7"/>
      <c r="FH20" s="2" t="s">
        <v>155</v>
      </c>
      <c r="FI20" s="2" t="s">
        <v>145</v>
      </c>
      <c r="FJ20" s="2" t="s">
        <v>312</v>
      </c>
      <c r="FK20" s="2" t="s">
        <v>316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183</v>
      </c>
      <c r="FV20" s="2" t="s">
        <v>145</v>
      </c>
      <c r="FW20" s="2" t="s">
        <v>148</v>
      </c>
      <c r="FX20" s="2" t="s">
        <v>148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155</v>
      </c>
      <c r="IV20" s="2" t="s">
        <v>145</v>
      </c>
      <c r="IW20" s="2" t="s">
        <v>245</v>
      </c>
      <c r="IX20" s="2" t="s">
        <v>317</v>
      </c>
      <c r="IY20" s="2" t="s">
        <v>158</v>
      </c>
      <c r="IZ20" s="2" t="s">
        <v>158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267</v>
      </c>
      <c r="JX20" s="2" t="s">
        <v>148</v>
      </c>
      <c r="JY20" s="2" t="s">
        <v>158</v>
      </c>
      <c r="JZ20" s="2" t="s">
        <v>158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155</v>
      </c>
      <c r="KV20" s="2" t="s">
        <v>145</v>
      </c>
      <c r="KW20" s="2" t="s">
        <v>248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>
        <v>45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</row>
    <row r="21">
      <c r="A21" s="2" t="s">
        <v>318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269</v>
      </c>
      <c r="G21" s="2" t="s">
        <v>269</v>
      </c>
      <c r="H21" s="2" t="s">
        <v>269</v>
      </c>
      <c r="I21" s="2" t="s">
        <v>142</v>
      </c>
      <c r="J21" s="2" t="s">
        <v>143</v>
      </c>
      <c r="K21" s="2" t="s">
        <v>319</v>
      </c>
      <c r="L21" s="3">
        <v>131.79</v>
      </c>
      <c r="M21" s="3">
        <v>138.38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288</v>
      </c>
      <c r="W21" s="2" t="s">
        <v>151</v>
      </c>
      <c r="X21" s="2" t="s">
        <v>148</v>
      </c>
      <c r="Y21" s="2" t="s">
        <v>320</v>
      </c>
      <c r="Z21" s="4"/>
      <c r="AA21" s="4">
        <f>=ROUNDDOWN({0},0)</f>
      </c>
      <c r="AB21" s="5">
        <v>9.4</v>
      </c>
      <c r="AC21" s="2" t="s">
        <v>289</v>
      </c>
      <c r="AD21" s="4">
        <v>180</v>
      </c>
      <c r="AE21" s="4">
        <v>180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>
        <v>9</v>
      </c>
      <c r="AY21" s="8">
        <v>1589.06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264</v>
      </c>
      <c r="BX21" s="2" t="s">
        <v>251</v>
      </c>
      <c r="BY21" s="2" t="s">
        <v>158</v>
      </c>
      <c r="BZ21" s="2" t="s">
        <v>158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148</v>
      </c>
      <c r="CK21" s="2" t="s">
        <v>321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234</v>
      </c>
      <c r="CX21" s="2" t="s">
        <v>322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162</v>
      </c>
      <c r="DK21" s="2" t="s">
        <v>323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237</v>
      </c>
      <c r="DX21" s="2" t="s">
        <v>324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179</v>
      </c>
      <c r="EK21" s="2" t="s">
        <v>325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264</v>
      </c>
      <c r="EX21" s="2" t="s">
        <v>326</v>
      </c>
      <c r="EY21" s="2" t="s">
        <v>158</v>
      </c>
      <c r="EZ21" s="2" t="s">
        <v>158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242</v>
      </c>
      <c r="FK21" s="2" t="s">
        <v>327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148</v>
      </c>
      <c r="FX21" s="2" t="s">
        <v>328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155</v>
      </c>
      <c r="IV21" s="2" t="s">
        <v>145</v>
      </c>
      <c r="IW21" s="2" t="s">
        <v>245</v>
      </c>
      <c r="IX21" s="2" t="s">
        <v>329</v>
      </c>
      <c r="IY21" s="2" t="s">
        <v>158</v>
      </c>
      <c r="IZ21" s="2" t="s">
        <v>158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247</v>
      </c>
      <c r="JX21" s="2" t="s">
        <v>148</v>
      </c>
      <c r="JY21" s="2" t="s">
        <v>158</v>
      </c>
      <c r="JZ21" s="2" t="s">
        <v>158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248</v>
      </c>
      <c r="KX21" s="2" t="s">
        <v>330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</row>
    <row r="22">
      <c r="A22" s="2" t="s">
        <v>331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269</v>
      </c>
      <c r="G22" s="2" t="s">
        <v>269</v>
      </c>
      <c r="H22" s="2" t="s">
        <v>269</v>
      </c>
      <c r="I22" s="2" t="s">
        <v>142</v>
      </c>
      <c r="J22" s="2" t="s">
        <v>174</v>
      </c>
      <c r="K22" s="2" t="s">
        <v>319</v>
      </c>
      <c r="L22" s="3">
        <v>156.81</v>
      </c>
      <c r="M22" s="3">
        <v>164.65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288</v>
      </c>
      <c r="W22" s="2" t="s">
        <v>151</v>
      </c>
      <c r="X22" s="2" t="s">
        <v>148</v>
      </c>
      <c r="Y22" s="2" t="s">
        <v>320</v>
      </c>
      <c r="Z22" s="4"/>
      <c r="AA22" s="4">
        <f>=ROUNDDOWN({0},0)</f>
      </c>
      <c r="AB22" s="5">
        <v>10.7</v>
      </c>
      <c r="AC22" s="2" t="s">
        <v>289</v>
      </c>
      <c r="AD22" s="4">
        <v>200</v>
      </c>
      <c r="AE22" s="4">
        <v>200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4</v>
      </c>
      <c r="AS22" s="8">
        <v>748.93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332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264</v>
      </c>
      <c r="BX22" s="2" t="s">
        <v>333</v>
      </c>
      <c r="BY22" s="2" t="s">
        <v>158</v>
      </c>
      <c r="BZ22" s="2" t="s">
        <v>158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148</v>
      </c>
      <c r="CK22" s="2" t="s">
        <v>180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234</v>
      </c>
      <c r="CX22" s="2" t="s">
        <v>334</v>
      </c>
      <c r="CY22" s="2" t="s">
        <v>158</v>
      </c>
      <c r="CZ22" s="2" t="s">
        <v>158</v>
      </c>
      <c r="DA22" s="2" t="s">
        <v>148</v>
      </c>
      <c r="DB22" s="4"/>
      <c r="DC22" s="8"/>
      <c r="DD22" s="4">
        <v>2</v>
      </c>
      <c r="DE22" s="8">
        <v>333.58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162</v>
      </c>
      <c r="DK22" s="2" t="s">
        <v>169</v>
      </c>
      <c r="DL22" s="2" t="s">
        <v>158</v>
      </c>
      <c r="DM22" s="2" t="s">
        <v>158</v>
      </c>
      <c r="DN22" s="2" t="s">
        <v>148</v>
      </c>
      <c r="DO22" s="4"/>
      <c r="DP22" s="8"/>
      <c r="DQ22" s="4">
        <v>1</v>
      </c>
      <c r="DR22" s="8">
        <v>172.97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237</v>
      </c>
      <c r="DX22" s="2" t="s">
        <v>335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179</v>
      </c>
      <c r="EK22" s="2" t="s">
        <v>324</v>
      </c>
      <c r="EL22" s="2" t="s">
        <v>158</v>
      </c>
      <c r="EM22" s="2" t="s">
        <v>158</v>
      </c>
      <c r="EN22" s="2" t="s">
        <v>148</v>
      </c>
      <c r="EO22" s="4"/>
      <c r="EP22" s="8"/>
      <c r="EQ22" s="4">
        <v>1</v>
      </c>
      <c r="ER22" s="8">
        <v>242.38</v>
      </c>
      <c r="ES22" s="7">
        <v>-1</v>
      </c>
      <c r="ET22" s="7">
        <v>-1</v>
      </c>
      <c r="EU22" s="2" t="s">
        <v>155</v>
      </c>
      <c r="EV22" s="2" t="s">
        <v>145</v>
      </c>
      <c r="EW22" s="2" t="s">
        <v>264</v>
      </c>
      <c r="EX22" s="2" t="s">
        <v>259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242</v>
      </c>
      <c r="FK22" s="2" t="s">
        <v>336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183</v>
      </c>
      <c r="FV22" s="2" t="s">
        <v>145</v>
      </c>
      <c r="FW22" s="2" t="s">
        <v>148</v>
      </c>
      <c r="FX22" s="2" t="s">
        <v>148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155</v>
      </c>
      <c r="IV22" s="2" t="s">
        <v>145</v>
      </c>
      <c r="IW22" s="2" t="s">
        <v>245</v>
      </c>
      <c r="IX22" s="2" t="s">
        <v>337</v>
      </c>
      <c r="IY22" s="2" t="s">
        <v>158</v>
      </c>
      <c r="IZ22" s="2" t="s">
        <v>158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247</v>
      </c>
      <c r="JX22" s="2" t="s">
        <v>148</v>
      </c>
      <c r="JY22" s="2" t="s">
        <v>158</v>
      </c>
      <c r="JZ22" s="2" t="s">
        <v>158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248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</row>
    <row r="23">
      <c r="A23" s="2" t="s">
        <v>338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269</v>
      </c>
      <c r="G23" s="2" t="s">
        <v>269</v>
      </c>
      <c r="H23" s="2" t="s">
        <v>269</v>
      </c>
      <c r="I23" s="2" t="s">
        <v>142</v>
      </c>
      <c r="J23" s="2" t="s">
        <v>186</v>
      </c>
      <c r="K23" s="2" t="s">
        <v>319</v>
      </c>
      <c r="L23" s="3">
        <v>156.95</v>
      </c>
      <c r="M23" s="3">
        <v>164.8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288</v>
      </c>
      <c r="W23" s="2" t="s">
        <v>151</v>
      </c>
      <c r="X23" s="2" t="s">
        <v>148</v>
      </c>
      <c r="Y23" s="2" t="s">
        <v>320</v>
      </c>
      <c r="Z23" s="4"/>
      <c r="AA23" s="4">
        <f>=ROUNDDOWN({0},0)</f>
      </c>
      <c r="AB23" s="5">
        <v>3</v>
      </c>
      <c r="AC23" s="2" t="s">
        <v>289</v>
      </c>
      <c r="AD23" s="4">
        <v>100</v>
      </c>
      <c r="AE23" s="4">
        <v>100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5</v>
      </c>
      <c r="AS23" s="8">
        <v>840.13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339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264</v>
      </c>
      <c r="BX23" s="2" t="s">
        <v>340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148</v>
      </c>
      <c r="CK23" s="2" t="s">
        <v>341</v>
      </c>
      <c r="CL23" s="2" t="s">
        <v>158</v>
      </c>
      <c r="CM23" s="2" t="s">
        <v>158</v>
      </c>
      <c r="CN23" s="2" t="s">
        <v>148</v>
      </c>
      <c r="CO23" s="4"/>
      <c r="CP23" s="8"/>
      <c r="CQ23" s="4">
        <v>1</v>
      </c>
      <c r="CR23" s="8">
        <v>154.43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234</v>
      </c>
      <c r="CX23" s="2" t="s">
        <v>342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1</v>
      </c>
      <c r="DE23" s="8">
        <v>166.79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179</v>
      </c>
      <c r="DK23" s="2" t="s">
        <v>311</v>
      </c>
      <c r="DL23" s="2" t="s">
        <v>158</v>
      </c>
      <c r="DM23" s="2" t="s">
        <v>158</v>
      </c>
      <c r="DN23" s="2" t="s">
        <v>148</v>
      </c>
      <c r="DO23" s="4"/>
      <c r="DP23" s="8"/>
      <c r="DQ23" s="4">
        <v>3</v>
      </c>
      <c r="DR23" s="8">
        <v>518.91</v>
      </c>
      <c r="DS23" s="7">
        <v>-1</v>
      </c>
      <c r="DT23" s="7">
        <v>-1</v>
      </c>
      <c r="DU23" s="2" t="s">
        <v>155</v>
      </c>
      <c r="DV23" s="2" t="s">
        <v>145</v>
      </c>
      <c r="DW23" s="2" t="s">
        <v>312</v>
      </c>
      <c r="DX23" s="2" t="s">
        <v>343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179</v>
      </c>
      <c r="EK23" s="2" t="s">
        <v>344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264</v>
      </c>
      <c r="EX23" s="2" t="s">
        <v>345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312</v>
      </c>
      <c r="FK23" s="2" t="s">
        <v>310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183</v>
      </c>
      <c r="FV23" s="2" t="s">
        <v>145</v>
      </c>
      <c r="FW23" s="2" t="s">
        <v>148</v>
      </c>
      <c r="FX23" s="2" t="s">
        <v>148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155</v>
      </c>
      <c r="IV23" s="2" t="s">
        <v>145</v>
      </c>
      <c r="IW23" s="2" t="s">
        <v>245</v>
      </c>
      <c r="IX23" s="2" t="s">
        <v>346</v>
      </c>
      <c r="IY23" s="2" t="s">
        <v>158</v>
      </c>
      <c r="IZ23" s="2" t="s">
        <v>158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267</v>
      </c>
      <c r="JX23" s="2" t="s">
        <v>148</v>
      </c>
      <c r="JY23" s="2" t="s">
        <v>158</v>
      </c>
      <c r="JZ23" s="2" t="s">
        <v>158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248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</row>
    <row r="24">
      <c r="A24" s="2" t="s">
        <v>347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348</v>
      </c>
      <c r="G24" s="2" t="s">
        <v>348</v>
      </c>
      <c r="H24" s="2" t="s">
        <v>348</v>
      </c>
      <c r="I24" s="2" t="s">
        <v>142</v>
      </c>
      <c r="J24" s="2" t="s">
        <v>174</v>
      </c>
      <c r="K24" s="2" t="s">
        <v>349</v>
      </c>
      <c r="L24" s="3">
        <v>204.28</v>
      </c>
      <c r="M24" s="3">
        <v>214.49</v>
      </c>
      <c r="N24" s="3">
        <v>599.99</v>
      </c>
      <c r="O24" s="2" t="s">
        <v>350</v>
      </c>
      <c r="P24" s="2" t="s">
        <v>351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150</v>
      </c>
      <c r="W24" s="2" t="s">
        <v>151</v>
      </c>
      <c r="X24" s="2" t="s">
        <v>148</v>
      </c>
      <c r="Y24" s="2" t="s">
        <v>301</v>
      </c>
      <c r="Z24" s="4"/>
      <c r="AA24" s="4">
        <f>=ROUNDDOWN({0},0)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7</v>
      </c>
      <c r="AS24" s="8">
        <v>1782.05</v>
      </c>
      <c r="AT24" s="7">
        <v>-1</v>
      </c>
      <c r="AU24" s="7">
        <v>-1</v>
      </c>
      <c r="AV24" s="4">
        <v>1</v>
      </c>
      <c r="AW24" s="8">
        <v>180</v>
      </c>
      <c r="AX24" s="4">
        <v>9</v>
      </c>
      <c r="AY24" s="8">
        <v>2412.17</v>
      </c>
      <c r="AZ24" s="7">
        <v>-0.8889</v>
      </c>
      <c r="BA24" s="7">
        <v>-0.9254</v>
      </c>
      <c r="BB24" s="7"/>
      <c r="BC24" s="4">
        <v>1</v>
      </c>
      <c r="BD24" s="8">
        <v>180</v>
      </c>
      <c r="BE24" s="4">
        <v>9</v>
      </c>
      <c r="BF24" s="8">
        <v>2412.17</v>
      </c>
      <c r="BG24" s="7">
        <v>-0.8889</v>
      </c>
      <c r="BH24" s="7">
        <v>-0.9254</v>
      </c>
      <c r="BI24" s="7">
        <v>1</v>
      </c>
      <c r="BJ24" s="4"/>
      <c r="BK24" s="8"/>
      <c r="BL24" s="2" t="s">
        <v>352</v>
      </c>
      <c r="BM24" s="7"/>
      <c r="BN24" s="7"/>
      <c r="BO24" s="4"/>
      <c r="BP24" s="8"/>
      <c r="BQ24" s="4">
        <v>2</v>
      </c>
      <c r="BR24" s="8">
        <v>599.99</v>
      </c>
      <c r="BS24" s="7">
        <v>-1</v>
      </c>
      <c r="BT24" s="7">
        <v>-1</v>
      </c>
      <c r="BU24" s="2" t="s">
        <v>155</v>
      </c>
      <c r="BV24" s="2" t="s">
        <v>211</v>
      </c>
      <c r="BW24" s="2" t="s">
        <v>301</v>
      </c>
      <c r="BX24" s="2" t="s">
        <v>251</v>
      </c>
      <c r="BY24" s="2" t="s">
        <v>158</v>
      </c>
      <c r="BZ24" s="2" t="s">
        <v>158</v>
      </c>
      <c r="CA24" s="2" t="s">
        <v>148</v>
      </c>
      <c r="CB24" s="4"/>
      <c r="CC24" s="8"/>
      <c r="CD24" s="4">
        <v>4</v>
      </c>
      <c r="CE24" s="8">
        <v>939.68</v>
      </c>
      <c r="CF24" s="7">
        <v>-1</v>
      </c>
      <c r="CG24" s="7">
        <v>-1</v>
      </c>
      <c r="CH24" s="2" t="s">
        <v>155</v>
      </c>
      <c r="CI24" s="2" t="s">
        <v>211</v>
      </c>
      <c r="CJ24" s="2" t="s">
        <v>148</v>
      </c>
      <c r="CK24" s="2" t="s">
        <v>159</v>
      </c>
      <c r="CL24" s="2" t="s">
        <v>158</v>
      </c>
      <c r="CM24" s="2" t="s">
        <v>158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211</v>
      </c>
      <c r="CW24" s="2" t="s">
        <v>234</v>
      </c>
      <c r="CX24" s="2" t="s">
        <v>353</v>
      </c>
      <c r="CY24" s="2" t="s">
        <v>158</v>
      </c>
      <c r="CZ24" s="2" t="s">
        <v>158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211</v>
      </c>
      <c r="DJ24" s="2" t="s">
        <v>181</v>
      </c>
      <c r="DK24" s="2" t="s">
        <v>354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211</v>
      </c>
      <c r="DW24" s="2" t="s">
        <v>237</v>
      </c>
      <c r="DX24" s="2" t="s">
        <v>355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211</v>
      </c>
      <c r="EJ24" s="2" t="s">
        <v>179</v>
      </c>
      <c r="EK24" s="2" t="s">
        <v>356</v>
      </c>
      <c r="EL24" s="2" t="s">
        <v>158</v>
      </c>
      <c r="EM24" s="2" t="s">
        <v>158</v>
      </c>
      <c r="EN24" s="2" t="s">
        <v>148</v>
      </c>
      <c r="EO24" s="4"/>
      <c r="EP24" s="8"/>
      <c r="EQ24" s="4">
        <v>1</v>
      </c>
      <c r="ER24" s="8">
        <v>242.38</v>
      </c>
      <c r="ES24" s="7">
        <v>-1</v>
      </c>
      <c r="ET24" s="7">
        <v>-1</v>
      </c>
      <c r="EU24" s="2" t="s">
        <v>155</v>
      </c>
      <c r="EV24" s="2" t="s">
        <v>211</v>
      </c>
      <c r="EW24" s="2" t="s">
        <v>301</v>
      </c>
      <c r="EX24" s="2" t="s">
        <v>357</v>
      </c>
      <c r="EY24" s="2" t="s">
        <v>158</v>
      </c>
      <c r="EZ24" s="2" t="s">
        <v>158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211</v>
      </c>
      <c r="FJ24" s="2" t="s">
        <v>242</v>
      </c>
      <c r="FK24" s="2" t="s">
        <v>243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155</v>
      </c>
      <c r="IV24" s="2" t="s">
        <v>211</v>
      </c>
      <c r="IW24" s="2" t="s">
        <v>245</v>
      </c>
      <c r="IX24" s="2" t="s">
        <v>358</v>
      </c>
      <c r="IY24" s="2" t="s">
        <v>158</v>
      </c>
      <c r="IZ24" s="2" t="s">
        <v>158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211</v>
      </c>
      <c r="JW24" s="2" t="s">
        <v>247</v>
      </c>
      <c r="JX24" s="2" t="s">
        <v>148</v>
      </c>
      <c r="JY24" s="2" t="s">
        <v>158</v>
      </c>
      <c r="JZ24" s="2" t="s">
        <v>158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211</v>
      </c>
      <c r="KW24" s="2" t="s">
        <v>248</v>
      </c>
      <c r="KX24" s="2" t="s">
        <v>359</v>
      </c>
      <c r="KY24" s="2" t="s">
        <v>158</v>
      </c>
      <c r="KZ24" s="2" t="s">
        <v>158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360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348</v>
      </c>
      <c r="G25" s="2" t="s">
        <v>348</v>
      </c>
      <c r="H25" s="2" t="s">
        <v>348</v>
      </c>
      <c r="I25" s="2" t="s">
        <v>142</v>
      </c>
      <c r="J25" s="2" t="s">
        <v>186</v>
      </c>
      <c r="K25" s="2" t="s">
        <v>349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351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148</v>
      </c>
      <c r="Y25" s="2" t="s">
        <v>301</v>
      </c>
      <c r="Z25" s="4">
        <v>11</v>
      </c>
      <c r="AA25" s="4">
        <f>=ROUNDDOWN(11,0)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</v>
      </c>
      <c r="AQ25" s="8">
        <v>180</v>
      </c>
      <c r="AR25" s="4">
        <v>2</v>
      </c>
      <c r="AS25" s="8">
        <v>630.12</v>
      </c>
      <c r="AT25" s="7">
        <v>-0.5</v>
      </c>
      <c r="AU25" s="7">
        <v>-0.7143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1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</v>
      </c>
      <c r="BK25" s="8">
        <v>180</v>
      </c>
      <c r="BL25" s="2" t="s">
        <v>361</v>
      </c>
      <c r="BM25" s="7">
        <v>1</v>
      </c>
      <c r="BN25" s="7">
        <v>1</v>
      </c>
      <c r="BO25" s="4">
        <v>1</v>
      </c>
      <c r="BP25" s="8">
        <v>180</v>
      </c>
      <c r="BQ25" s="4">
        <v>1</v>
      </c>
      <c r="BR25" s="8">
        <v>479.98</v>
      </c>
      <c r="BS25" s="7"/>
      <c r="BT25" s="7">
        <v>-0.625</v>
      </c>
      <c r="BU25" s="2" t="s">
        <v>155</v>
      </c>
      <c r="BV25" s="2" t="s">
        <v>145</v>
      </c>
      <c r="BW25" s="2" t="s">
        <v>301</v>
      </c>
      <c r="BX25" s="2" t="s">
        <v>298</v>
      </c>
      <c r="BY25" s="2" t="s">
        <v>158</v>
      </c>
      <c r="BZ25" s="2" t="s">
        <v>158</v>
      </c>
      <c r="CA25" s="2" t="s">
        <v>148</v>
      </c>
      <c r="CB25" s="4"/>
      <c r="CC25" s="8"/>
      <c r="CD25" s="4"/>
      <c r="CE25" s="8"/>
      <c r="CF25" s="7"/>
      <c r="CG25" s="7"/>
      <c r="CH25" s="2" t="s">
        <v>208</v>
      </c>
      <c r="CI25" s="2" t="s">
        <v>145</v>
      </c>
      <c r="CJ25" s="2" t="s">
        <v>148</v>
      </c>
      <c r="CK25" s="2" t="s">
        <v>148</v>
      </c>
      <c r="CL25" s="2" t="s">
        <v>158</v>
      </c>
      <c r="CM25" s="2" t="s">
        <v>158</v>
      </c>
      <c r="CN25" s="2" t="s">
        <v>148</v>
      </c>
      <c r="CO25" s="4"/>
      <c r="CP25" s="8"/>
      <c r="CQ25" s="4">
        <v>1</v>
      </c>
      <c r="CR25" s="8">
        <v>150.14</v>
      </c>
      <c r="CS25" s="7">
        <v>-1</v>
      </c>
      <c r="CT25" s="7">
        <v>-1</v>
      </c>
      <c r="CU25" s="2" t="s">
        <v>155</v>
      </c>
      <c r="CV25" s="2" t="s">
        <v>145</v>
      </c>
      <c r="CW25" s="2" t="s">
        <v>234</v>
      </c>
      <c r="CX25" s="2" t="s">
        <v>362</v>
      </c>
      <c r="CY25" s="2" t="s">
        <v>158</v>
      </c>
      <c r="CZ25" s="2" t="s">
        <v>158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181</v>
      </c>
      <c r="DK25" s="2" t="s">
        <v>363</v>
      </c>
      <c r="DL25" s="2" t="s">
        <v>158</v>
      </c>
      <c r="DM25" s="2" t="s">
        <v>158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237</v>
      </c>
      <c r="DX25" s="2" t="s">
        <v>148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364</v>
      </c>
      <c r="EK25" s="2" t="s">
        <v>365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301</v>
      </c>
      <c r="EX25" s="2" t="s">
        <v>366</v>
      </c>
      <c r="EY25" s="2" t="s">
        <v>158</v>
      </c>
      <c r="EZ25" s="2" t="s">
        <v>158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242</v>
      </c>
      <c r="FK25" s="2" t="s">
        <v>171</v>
      </c>
      <c r="FL25" s="2" t="s">
        <v>158</v>
      </c>
      <c r="FM25" s="2" t="s">
        <v>158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155</v>
      </c>
      <c r="IV25" s="2" t="s">
        <v>145</v>
      </c>
      <c r="IW25" s="2" t="s">
        <v>245</v>
      </c>
      <c r="IX25" s="2" t="s">
        <v>148</v>
      </c>
      <c r="IY25" s="2" t="s">
        <v>158</v>
      </c>
      <c r="IZ25" s="2" t="s">
        <v>158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267</v>
      </c>
      <c r="JX25" s="2" t="s">
        <v>148</v>
      </c>
      <c r="JY25" s="2" t="s">
        <v>158</v>
      </c>
      <c r="JZ25" s="2" t="s">
        <v>158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248</v>
      </c>
      <c r="KX25" s="2" t="s">
        <v>148</v>
      </c>
      <c r="KY25" s="2" t="s">
        <v>158</v>
      </c>
      <c r="KZ25" s="2" t="s">
        <v>158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367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368</v>
      </c>
      <c r="G26" s="2" t="s">
        <v>368</v>
      </c>
      <c r="H26" s="2" t="s">
        <v>368</v>
      </c>
      <c r="I26" s="2" t="s">
        <v>142</v>
      </c>
      <c r="J26" s="2" t="s">
        <v>143</v>
      </c>
      <c r="K26" s="2" t="s">
        <v>270</v>
      </c>
      <c r="L26" s="3">
        <v>170.23</v>
      </c>
      <c r="M26" s="3">
        <v>178.74</v>
      </c>
      <c r="N26" s="3">
        <v>499.99</v>
      </c>
      <c r="O26" s="2" t="s">
        <v>350</v>
      </c>
      <c r="P26" s="2" t="s">
        <v>369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148</v>
      </c>
      <c r="Y26" s="2" t="s">
        <v>251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2</v>
      </c>
      <c r="AS26" s="8">
        <v>307.43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6</v>
      </c>
      <c r="AY26" s="8">
        <v>1587.49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6</v>
      </c>
      <c r="BF26" s="8">
        <v>1587.49</v>
      </c>
      <c r="BG26" s="7" t="s">
        <v>148</v>
      </c>
      <c r="BH26" s="7" t="s">
        <v>148</v>
      </c>
      <c r="BI26" s="7"/>
      <c r="BJ26" s="4"/>
      <c r="BK26" s="8"/>
      <c r="BL26" s="2" t="s">
        <v>370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211</v>
      </c>
      <c r="BW26" s="2" t="s">
        <v>251</v>
      </c>
      <c r="BX26" s="2" t="s">
        <v>371</v>
      </c>
      <c r="BY26" s="2" t="s">
        <v>158</v>
      </c>
      <c r="BZ26" s="2" t="s">
        <v>158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211</v>
      </c>
      <c r="CJ26" s="2" t="s">
        <v>148</v>
      </c>
      <c r="CK26" s="2" t="s">
        <v>159</v>
      </c>
      <c r="CL26" s="2" t="s">
        <v>158</v>
      </c>
      <c r="CM26" s="2" t="s">
        <v>158</v>
      </c>
      <c r="CN26" s="2" t="s">
        <v>148</v>
      </c>
      <c r="CO26" s="4"/>
      <c r="CP26" s="8"/>
      <c r="CQ26" s="4">
        <v>1</v>
      </c>
      <c r="CR26" s="8">
        <v>107.24</v>
      </c>
      <c r="CS26" s="7">
        <v>-1</v>
      </c>
      <c r="CT26" s="7">
        <v>-1</v>
      </c>
      <c r="CU26" s="2" t="s">
        <v>155</v>
      </c>
      <c r="CV26" s="2" t="s">
        <v>211</v>
      </c>
      <c r="CW26" s="2" t="s">
        <v>234</v>
      </c>
      <c r="CX26" s="2" t="s">
        <v>372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211</v>
      </c>
      <c r="DJ26" s="2" t="s">
        <v>188</v>
      </c>
      <c r="DK26" s="2" t="s">
        <v>373</v>
      </c>
      <c r="DL26" s="2" t="s">
        <v>158</v>
      </c>
      <c r="DM26" s="2" t="s">
        <v>158</v>
      </c>
      <c r="DN26" s="2" t="s">
        <v>148</v>
      </c>
      <c r="DO26" s="4"/>
      <c r="DP26" s="8"/>
      <c r="DQ26" s="4">
        <v>1</v>
      </c>
      <c r="DR26" s="8">
        <v>200.19</v>
      </c>
      <c r="DS26" s="7">
        <v>-1</v>
      </c>
      <c r="DT26" s="7">
        <v>-1</v>
      </c>
      <c r="DU26" s="2" t="s">
        <v>155</v>
      </c>
      <c r="DV26" s="2" t="s">
        <v>211</v>
      </c>
      <c r="DW26" s="2" t="s">
        <v>237</v>
      </c>
      <c r="DX26" s="2" t="s">
        <v>238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211</v>
      </c>
      <c r="EJ26" s="2" t="s">
        <v>179</v>
      </c>
      <c r="EK26" s="2" t="s">
        <v>374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211</v>
      </c>
      <c r="EW26" s="2" t="s">
        <v>251</v>
      </c>
      <c r="EX26" s="2" t="s">
        <v>375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211</v>
      </c>
      <c r="FJ26" s="2" t="s">
        <v>242</v>
      </c>
      <c r="FK26" s="2" t="s">
        <v>184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155</v>
      </c>
      <c r="IV26" s="2" t="s">
        <v>211</v>
      </c>
      <c r="IW26" s="2" t="s">
        <v>245</v>
      </c>
      <c r="IX26" s="2" t="s">
        <v>298</v>
      </c>
      <c r="IY26" s="2" t="s">
        <v>158</v>
      </c>
      <c r="IZ26" s="2" t="s">
        <v>158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211</v>
      </c>
      <c r="JW26" s="2" t="s">
        <v>247</v>
      </c>
      <c r="JX26" s="2" t="s">
        <v>181</v>
      </c>
      <c r="JY26" s="2" t="s">
        <v>158</v>
      </c>
      <c r="JZ26" s="2" t="s">
        <v>158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211</v>
      </c>
      <c r="KW26" s="2" t="s">
        <v>248</v>
      </c>
      <c r="KX26" s="2" t="s">
        <v>376</v>
      </c>
      <c r="KY26" s="2" t="s">
        <v>158</v>
      </c>
      <c r="KZ26" s="2" t="s">
        <v>158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377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368</v>
      </c>
      <c r="G27" s="2" t="s">
        <v>368</v>
      </c>
      <c r="H27" s="2" t="s">
        <v>368</v>
      </c>
      <c r="I27" s="2" t="s">
        <v>142</v>
      </c>
      <c r="J27" s="2" t="s">
        <v>174</v>
      </c>
      <c r="K27" s="2" t="s">
        <v>270</v>
      </c>
      <c r="L27" s="3">
        <v>204.28</v>
      </c>
      <c r="M27" s="3">
        <v>214.49</v>
      </c>
      <c r="N27" s="3">
        <v>599.99</v>
      </c>
      <c r="O27" s="2" t="s">
        <v>350</v>
      </c>
      <c r="P27" s="2" t="s">
        <v>351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148</v>
      </c>
      <c r="Y27" s="2" t="s">
        <v>251</v>
      </c>
      <c r="Z27" s="4"/>
      <c r="AA27" s="4">
        <f>=ROUNDDOWN({0},0)</f>
      </c>
      <c r="AB27" s="5">
        <v>3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1280.06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378</v>
      </c>
      <c r="BM27" s="7"/>
      <c r="BN27" s="7"/>
      <c r="BO27" s="4"/>
      <c r="BP27" s="8"/>
      <c r="BQ27" s="4">
        <v>1</v>
      </c>
      <c r="BR27" s="8">
        <v>569.99</v>
      </c>
      <c r="BS27" s="7">
        <v>-1</v>
      </c>
      <c r="BT27" s="7">
        <v>-1</v>
      </c>
      <c r="BU27" s="2" t="s">
        <v>155</v>
      </c>
      <c r="BV27" s="2" t="s">
        <v>211</v>
      </c>
      <c r="BW27" s="2" t="s">
        <v>251</v>
      </c>
      <c r="BX27" s="2" t="s">
        <v>345</v>
      </c>
      <c r="BY27" s="2" t="s">
        <v>158</v>
      </c>
      <c r="BZ27" s="2" t="s">
        <v>158</v>
      </c>
      <c r="CA27" s="2" t="s">
        <v>148</v>
      </c>
      <c r="CB27" s="4"/>
      <c r="CC27" s="8"/>
      <c r="CD27" s="4">
        <v>2</v>
      </c>
      <c r="CE27" s="8">
        <v>469.84</v>
      </c>
      <c r="CF27" s="7">
        <v>-1</v>
      </c>
      <c r="CG27" s="7">
        <v>-1</v>
      </c>
      <c r="CH27" s="2" t="s">
        <v>155</v>
      </c>
      <c r="CI27" s="2" t="s">
        <v>211</v>
      </c>
      <c r="CJ27" s="2" t="s">
        <v>148</v>
      </c>
      <c r="CK27" s="2" t="s">
        <v>159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211</v>
      </c>
      <c r="CW27" s="2" t="s">
        <v>234</v>
      </c>
      <c r="CX27" s="2" t="s">
        <v>379</v>
      </c>
      <c r="CY27" s="2" t="s">
        <v>158</v>
      </c>
      <c r="CZ27" s="2" t="s">
        <v>158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211</v>
      </c>
      <c r="DJ27" s="2" t="s">
        <v>188</v>
      </c>
      <c r="DK27" s="2" t="s">
        <v>380</v>
      </c>
      <c r="DL27" s="2" t="s">
        <v>158</v>
      </c>
      <c r="DM27" s="2" t="s">
        <v>158</v>
      </c>
      <c r="DN27" s="2" t="s">
        <v>148</v>
      </c>
      <c r="DO27" s="4"/>
      <c r="DP27" s="8"/>
      <c r="DQ27" s="4">
        <v>1</v>
      </c>
      <c r="DR27" s="8">
        <v>240.23</v>
      </c>
      <c r="DS27" s="7">
        <v>-1</v>
      </c>
      <c r="DT27" s="7">
        <v>-1</v>
      </c>
      <c r="DU27" s="2" t="s">
        <v>155</v>
      </c>
      <c r="DV27" s="2" t="s">
        <v>211</v>
      </c>
      <c r="DW27" s="2" t="s">
        <v>237</v>
      </c>
      <c r="DX27" s="2" t="s">
        <v>238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211</v>
      </c>
      <c r="EJ27" s="2" t="s">
        <v>179</v>
      </c>
      <c r="EK27" s="2" t="s">
        <v>376</v>
      </c>
      <c r="EL27" s="2" t="s">
        <v>158</v>
      </c>
      <c r="EM27" s="2" t="s">
        <v>158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211</v>
      </c>
      <c r="EW27" s="2" t="s">
        <v>251</v>
      </c>
      <c r="EX27" s="2" t="s">
        <v>381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211</v>
      </c>
      <c r="FJ27" s="2" t="s">
        <v>242</v>
      </c>
      <c r="FK27" s="2" t="s">
        <v>382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155</v>
      </c>
      <c r="IV27" s="2" t="s">
        <v>211</v>
      </c>
      <c r="IW27" s="2" t="s">
        <v>245</v>
      </c>
      <c r="IX27" s="2" t="s">
        <v>383</v>
      </c>
      <c r="IY27" s="2" t="s">
        <v>158</v>
      </c>
      <c r="IZ27" s="2" t="s">
        <v>158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211</v>
      </c>
      <c r="JW27" s="2" t="s">
        <v>247</v>
      </c>
      <c r="JX27" s="2" t="s">
        <v>384</v>
      </c>
      <c r="JY27" s="2" t="s">
        <v>158</v>
      </c>
      <c r="JZ27" s="2" t="s">
        <v>158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211</v>
      </c>
      <c r="KW27" s="2" t="s">
        <v>248</v>
      </c>
      <c r="KX27" s="2" t="s">
        <v>385</v>
      </c>
      <c r="KY27" s="2" t="s">
        <v>158</v>
      </c>
      <c r="KZ27" s="2" t="s">
        <v>158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386</v>
      </c>
      <c r="B28" s="2" t="s">
        <v>137</v>
      </c>
      <c r="C28" s="2" t="s">
        <v>138</v>
      </c>
      <c r="D28" s="2" t="s">
        <v>387</v>
      </c>
      <c r="E28" s="2" t="s">
        <v>388</v>
      </c>
      <c r="F28" s="2" t="s">
        <v>389</v>
      </c>
      <c r="G28" s="2" t="s">
        <v>389</v>
      </c>
      <c r="H28" s="2" t="s">
        <v>389</v>
      </c>
      <c r="I28" s="2" t="s">
        <v>390</v>
      </c>
      <c r="J28" s="2" t="s">
        <v>391</v>
      </c>
      <c r="K28" s="2" t="s">
        <v>392</v>
      </c>
      <c r="L28" s="3">
        <v>27.69</v>
      </c>
      <c r="M28" s="3">
        <v>29.07</v>
      </c>
      <c r="N28" s="3">
        <v>84.99</v>
      </c>
      <c r="O28" s="2" t="s">
        <v>145</v>
      </c>
      <c r="P28" s="2" t="s">
        <v>197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393</v>
      </c>
      <c r="V28" s="2" t="s">
        <v>150</v>
      </c>
      <c r="W28" s="2" t="s">
        <v>151</v>
      </c>
      <c r="X28" s="2" t="s">
        <v>148</v>
      </c>
      <c r="Y28" s="2" t="s">
        <v>264</v>
      </c>
      <c r="Z28" s="4">
        <v>95</v>
      </c>
      <c r="AA28" s="4">
        <f>=ROUNDDOWN(41.304347826087,0)</f>
      </c>
      <c r="AB28" s="5">
        <v>2.3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9</v>
      </c>
      <c r="AQ28" s="8">
        <v>332.21</v>
      </c>
      <c r="AR28" s="4">
        <v>2</v>
      </c>
      <c r="AS28" s="8">
        <v>56.94</v>
      </c>
      <c r="AT28" s="7">
        <v>3.5</v>
      </c>
      <c r="AU28" s="7">
        <v>4.8344</v>
      </c>
      <c r="AV28" s="4">
        <v>9</v>
      </c>
      <c r="AW28" s="8">
        <v>332.21</v>
      </c>
      <c r="AX28" s="4">
        <v>2</v>
      </c>
      <c r="AY28" s="8">
        <v>56.94</v>
      </c>
      <c r="AZ28" s="7">
        <v>3.5</v>
      </c>
      <c r="BA28" s="7">
        <v>4.8344</v>
      </c>
      <c r="BB28" s="7">
        <v>1</v>
      </c>
      <c r="BC28" s="4">
        <v>14</v>
      </c>
      <c r="BD28" s="8">
        <v>516.8</v>
      </c>
      <c r="BE28" s="4">
        <v>3</v>
      </c>
      <c r="BF28" s="8">
        <v>136.93</v>
      </c>
      <c r="BG28" s="7">
        <v>3.6667</v>
      </c>
      <c r="BH28" s="7">
        <v>2.7742</v>
      </c>
      <c r="BI28" s="7">
        <v>0.6428</v>
      </c>
      <c r="BJ28" s="4">
        <v>9</v>
      </c>
      <c r="BK28" s="8">
        <v>332.21</v>
      </c>
      <c r="BL28" s="2" t="s">
        <v>394</v>
      </c>
      <c r="BM28" s="7">
        <v>1</v>
      </c>
      <c r="BN28" s="7">
        <v>1</v>
      </c>
      <c r="BO28" s="4">
        <v>2</v>
      </c>
      <c r="BP28" s="8">
        <v>101.98</v>
      </c>
      <c r="BQ28" s="4"/>
      <c r="BR28" s="8"/>
      <c r="BS28" s="7"/>
      <c r="BT28" s="7"/>
      <c r="BU28" s="2" t="s">
        <v>155</v>
      </c>
      <c r="BV28" s="2" t="s">
        <v>145</v>
      </c>
      <c r="BW28" s="2" t="s">
        <v>320</v>
      </c>
      <c r="BX28" s="2" t="s">
        <v>232</v>
      </c>
      <c r="BY28" s="2" t="s">
        <v>158</v>
      </c>
      <c r="BZ28" s="2" t="s">
        <v>158</v>
      </c>
      <c r="CA28" s="2" t="s">
        <v>148</v>
      </c>
      <c r="CB28" s="4"/>
      <c r="CC28" s="8"/>
      <c r="CD28" s="4">
        <v>2</v>
      </c>
      <c r="CE28" s="8">
        <v>56.94</v>
      </c>
      <c r="CF28" s="7">
        <v>-1</v>
      </c>
      <c r="CG28" s="7">
        <v>-1</v>
      </c>
      <c r="CH28" s="2" t="s">
        <v>155</v>
      </c>
      <c r="CI28" s="2" t="s">
        <v>145</v>
      </c>
      <c r="CJ28" s="2" t="s">
        <v>148</v>
      </c>
      <c r="CK28" s="2" t="s">
        <v>344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145</v>
      </c>
      <c r="CW28" s="2" t="s">
        <v>234</v>
      </c>
      <c r="CX28" s="2" t="s">
        <v>246</v>
      </c>
      <c r="CY28" s="2" t="s">
        <v>158</v>
      </c>
      <c r="CZ28" s="2" t="s">
        <v>158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145</v>
      </c>
      <c r="DJ28" s="2" t="s">
        <v>395</v>
      </c>
      <c r="DK28" s="2" t="s">
        <v>396</v>
      </c>
      <c r="DL28" s="2" t="s">
        <v>158</v>
      </c>
      <c r="DM28" s="2" t="s">
        <v>158</v>
      </c>
      <c r="DN28" s="2" t="s">
        <v>148</v>
      </c>
      <c r="DO28" s="4">
        <v>7</v>
      </c>
      <c r="DP28" s="8">
        <v>230.23</v>
      </c>
      <c r="DQ28" s="4"/>
      <c r="DR28" s="8"/>
      <c r="DS28" s="7"/>
      <c r="DT28" s="7"/>
      <c r="DU28" s="2" t="s">
        <v>155</v>
      </c>
      <c r="DV28" s="2" t="s">
        <v>145</v>
      </c>
      <c r="DW28" s="2" t="s">
        <v>237</v>
      </c>
      <c r="DX28" s="2" t="s">
        <v>238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342</v>
      </c>
      <c r="EK28" s="2" t="s">
        <v>397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145</v>
      </c>
      <c r="EW28" s="2" t="s">
        <v>320</v>
      </c>
      <c r="EX28" s="2" t="s">
        <v>398</v>
      </c>
      <c r="EY28" s="2" t="s">
        <v>158</v>
      </c>
      <c r="EZ28" s="2" t="s">
        <v>158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145</v>
      </c>
      <c r="FJ28" s="2" t="s">
        <v>399</v>
      </c>
      <c r="FK28" s="2" t="s">
        <v>400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155</v>
      </c>
      <c r="IV28" s="2" t="s">
        <v>145</v>
      </c>
      <c r="IW28" s="2" t="s">
        <v>401</v>
      </c>
      <c r="IX28" s="2" t="s">
        <v>402</v>
      </c>
      <c r="IY28" s="2" t="s">
        <v>158</v>
      </c>
      <c r="IZ28" s="2" t="s">
        <v>158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145</v>
      </c>
      <c r="JW28" s="2" t="s">
        <v>267</v>
      </c>
      <c r="JX28" s="2" t="s">
        <v>403</v>
      </c>
      <c r="JY28" s="2" t="s">
        <v>158</v>
      </c>
      <c r="JZ28" s="2" t="s">
        <v>158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145</v>
      </c>
      <c r="KW28" s="2" t="s">
        <v>404</v>
      </c>
      <c r="KX28" s="2" t="s">
        <v>405</v>
      </c>
      <c r="KY28" s="2" t="s">
        <v>158</v>
      </c>
      <c r="KZ28" s="2" t="s">
        <v>158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>
        <v>95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406</v>
      </c>
      <c r="B29" s="2" t="s">
        <v>137</v>
      </c>
      <c r="C29" s="2" t="s">
        <v>138</v>
      </c>
      <c r="D29" s="2" t="s">
        <v>387</v>
      </c>
      <c r="E29" s="2" t="s">
        <v>388</v>
      </c>
      <c r="F29" s="2" t="s">
        <v>389</v>
      </c>
      <c r="G29" s="2" t="s">
        <v>389</v>
      </c>
      <c r="H29" s="2" t="s">
        <v>389</v>
      </c>
      <c r="I29" s="2" t="s">
        <v>390</v>
      </c>
      <c r="J29" s="2" t="s">
        <v>391</v>
      </c>
      <c r="K29" s="2" t="s">
        <v>407</v>
      </c>
      <c r="L29" s="3">
        <v>27.69</v>
      </c>
      <c r="M29" s="3">
        <v>29.07</v>
      </c>
      <c r="N29" s="3">
        <v>84.99</v>
      </c>
      <c r="O29" s="2" t="s">
        <v>145</v>
      </c>
      <c r="P29" s="2" t="s">
        <v>197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393</v>
      </c>
      <c r="V29" s="2" t="s">
        <v>150</v>
      </c>
      <c r="W29" s="2" t="s">
        <v>151</v>
      </c>
      <c r="X29" s="2" t="s">
        <v>148</v>
      </c>
      <c r="Y29" s="2" t="s">
        <v>264</v>
      </c>
      <c r="Z29" s="4">
        <v>8</v>
      </c>
      <c r="AA29" s="4">
        <f>=ROUNDDOWN(2.85714285714286,0)</f>
      </c>
      <c r="AB29" s="5">
        <v>2.8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5</v>
      </c>
      <c r="AQ29" s="8">
        <v>184.59</v>
      </c>
      <c r="AR29" s="4">
        <v>1</v>
      </c>
      <c r="AS29" s="8">
        <v>79.99</v>
      </c>
      <c r="AT29" s="7">
        <v>4</v>
      </c>
      <c r="AU29" s="7">
        <v>1.3077</v>
      </c>
      <c r="AV29" s="4">
        <v>5</v>
      </c>
      <c r="AW29" s="8">
        <v>184.59</v>
      </c>
      <c r="AX29" s="4">
        <v>1</v>
      </c>
      <c r="AY29" s="8">
        <v>79.99</v>
      </c>
      <c r="AZ29" s="7">
        <v>4</v>
      </c>
      <c r="BA29" s="7">
        <v>1.3077</v>
      </c>
      <c r="BB29" s="7">
        <v>1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0.3572</v>
      </c>
      <c r="BJ29" s="4">
        <v>5</v>
      </c>
      <c r="BK29" s="8">
        <v>184.59</v>
      </c>
      <c r="BL29" s="2" t="s">
        <v>408</v>
      </c>
      <c r="BM29" s="7">
        <v>1</v>
      </c>
      <c r="BN29" s="7">
        <v>1</v>
      </c>
      <c r="BO29" s="4">
        <v>1</v>
      </c>
      <c r="BP29" s="8">
        <v>53.03</v>
      </c>
      <c r="BQ29" s="4">
        <v>1</v>
      </c>
      <c r="BR29" s="8">
        <v>79.99</v>
      </c>
      <c r="BS29" s="7"/>
      <c r="BT29" s="7">
        <v>-0.337</v>
      </c>
      <c r="BU29" s="2" t="s">
        <v>155</v>
      </c>
      <c r="BV29" s="2" t="s">
        <v>145</v>
      </c>
      <c r="BW29" s="2" t="s">
        <v>320</v>
      </c>
      <c r="BX29" s="2" t="s">
        <v>409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148</v>
      </c>
      <c r="CK29" s="2" t="s">
        <v>344</v>
      </c>
      <c r="CL29" s="2" t="s">
        <v>158</v>
      </c>
      <c r="CM29" s="2" t="s">
        <v>158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234</v>
      </c>
      <c r="CX29" s="2" t="s">
        <v>235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395</v>
      </c>
      <c r="DK29" s="2" t="s">
        <v>410</v>
      </c>
      <c r="DL29" s="2" t="s">
        <v>158</v>
      </c>
      <c r="DM29" s="2" t="s">
        <v>158</v>
      </c>
      <c r="DN29" s="2" t="s">
        <v>148</v>
      </c>
      <c r="DO29" s="4">
        <v>4</v>
      </c>
      <c r="DP29" s="8">
        <v>131.56</v>
      </c>
      <c r="DQ29" s="4"/>
      <c r="DR29" s="8"/>
      <c r="DS29" s="7"/>
      <c r="DT29" s="7"/>
      <c r="DU29" s="2" t="s">
        <v>155</v>
      </c>
      <c r="DV29" s="2" t="s">
        <v>145</v>
      </c>
      <c r="DW29" s="2" t="s">
        <v>237</v>
      </c>
      <c r="DX29" s="2" t="s">
        <v>411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211</v>
      </c>
      <c r="EJ29" s="2" t="s">
        <v>342</v>
      </c>
      <c r="EK29" s="2" t="s">
        <v>412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320</v>
      </c>
      <c r="EX29" s="2" t="s">
        <v>357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399</v>
      </c>
      <c r="FK29" s="2" t="s">
        <v>177</v>
      </c>
      <c r="FL29" s="2" t="s">
        <v>158</v>
      </c>
      <c r="FM29" s="2" t="s">
        <v>158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155</v>
      </c>
      <c r="IV29" s="2" t="s">
        <v>145</v>
      </c>
      <c r="IW29" s="2" t="s">
        <v>401</v>
      </c>
      <c r="IX29" s="2" t="s">
        <v>148</v>
      </c>
      <c r="IY29" s="2" t="s">
        <v>158</v>
      </c>
      <c r="IZ29" s="2" t="s">
        <v>158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267</v>
      </c>
      <c r="JX29" s="2" t="s">
        <v>148</v>
      </c>
      <c r="JY29" s="2" t="s">
        <v>158</v>
      </c>
      <c r="JZ29" s="2" t="s">
        <v>158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404</v>
      </c>
      <c r="KX29" s="2" t="s">
        <v>405</v>
      </c>
      <c r="KY29" s="2" t="s">
        <v>158</v>
      </c>
      <c r="KZ29" s="2" t="s">
        <v>158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413</v>
      </c>
      <c r="B30" s="2" t="s">
        <v>137</v>
      </c>
      <c r="C30" s="2" t="s">
        <v>138</v>
      </c>
      <c r="D30" s="2" t="s">
        <v>387</v>
      </c>
      <c r="E30" s="2" t="s">
        <v>388</v>
      </c>
      <c r="F30" s="2" t="s">
        <v>414</v>
      </c>
      <c r="G30" s="2" t="s">
        <v>414</v>
      </c>
      <c r="H30" s="2" t="s">
        <v>414</v>
      </c>
      <c r="I30" s="2" t="s">
        <v>415</v>
      </c>
      <c r="J30" s="2" t="s">
        <v>416</v>
      </c>
      <c r="K30" s="2" t="s">
        <v>392</v>
      </c>
      <c r="L30" s="3">
        <v>34.73</v>
      </c>
      <c r="M30" s="3">
        <v>36.47</v>
      </c>
      <c r="N30" s="3">
        <v>114.99</v>
      </c>
      <c r="O30" s="2" t="s">
        <v>145</v>
      </c>
      <c r="P30" s="2" t="s">
        <v>197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393</v>
      </c>
      <c r="V30" s="2" t="s">
        <v>150</v>
      </c>
      <c r="W30" s="2" t="s">
        <v>151</v>
      </c>
      <c r="X30" s="2" t="s">
        <v>148</v>
      </c>
      <c r="Y30" s="2" t="s">
        <v>301</v>
      </c>
      <c r="Z30" s="4">
        <v>39</v>
      </c>
      <c r="AA30" s="4">
        <f>=ROUNDDOWN(21.6666666666667,0)</f>
      </c>
      <c r="AB30" s="5">
        <v>1.8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44.99</v>
      </c>
      <c r="AR30" s="4">
        <v>1</v>
      </c>
      <c r="AS30" s="8">
        <v>34.12</v>
      </c>
      <c r="AT30" s="7"/>
      <c r="AU30" s="7">
        <v>0.3186</v>
      </c>
      <c r="AV30" s="4">
        <v>1</v>
      </c>
      <c r="AW30" s="8">
        <v>44.99</v>
      </c>
      <c r="AX30" s="4">
        <v>1</v>
      </c>
      <c r="AY30" s="8">
        <v>34.12</v>
      </c>
      <c r="AZ30" s="7"/>
      <c r="BA30" s="7">
        <v>0.3186</v>
      </c>
      <c r="BB30" s="7">
        <v>1</v>
      </c>
      <c r="BC30" s="4">
        <v>2</v>
      </c>
      <c r="BD30" s="8">
        <v>80.09</v>
      </c>
      <c r="BE30" s="4">
        <v>8</v>
      </c>
      <c r="BF30" s="8">
        <v>333.69</v>
      </c>
      <c r="BG30" s="7">
        <v>-0.75</v>
      </c>
      <c r="BH30" s="7">
        <v>-0.76</v>
      </c>
      <c r="BI30" s="7">
        <v>0.5617</v>
      </c>
      <c r="BJ30" s="4">
        <v>1</v>
      </c>
      <c r="BK30" s="8">
        <v>44.99</v>
      </c>
      <c r="BL30" s="2" t="s">
        <v>417</v>
      </c>
      <c r="BM30" s="7">
        <v>1</v>
      </c>
      <c r="BN30" s="7">
        <v>1</v>
      </c>
      <c r="BO30" s="4">
        <v>1</v>
      </c>
      <c r="BP30" s="8">
        <v>44.99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320</v>
      </c>
      <c r="BX30" s="2" t="s">
        <v>418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148</v>
      </c>
      <c r="CK30" s="2" t="s">
        <v>419</v>
      </c>
      <c r="CL30" s="2" t="s">
        <v>158</v>
      </c>
      <c r="CM30" s="2" t="s">
        <v>158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248</v>
      </c>
      <c r="CX30" s="2" t="s">
        <v>420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395</v>
      </c>
      <c r="DK30" s="2" t="s">
        <v>421</v>
      </c>
      <c r="DL30" s="2" t="s">
        <v>158</v>
      </c>
      <c r="DM30" s="2" t="s">
        <v>158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237</v>
      </c>
      <c r="DX30" s="2" t="s">
        <v>422</v>
      </c>
      <c r="DY30" s="2" t="s">
        <v>158</v>
      </c>
      <c r="DZ30" s="2" t="s">
        <v>158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342</v>
      </c>
      <c r="EK30" s="2" t="s">
        <v>423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320</v>
      </c>
      <c r="EX30" s="2" t="s">
        <v>424</v>
      </c>
      <c r="EY30" s="2" t="s">
        <v>158</v>
      </c>
      <c r="EZ30" s="2" t="s">
        <v>158</v>
      </c>
      <c r="FA30" s="2" t="s">
        <v>148</v>
      </c>
      <c r="FB30" s="4"/>
      <c r="FC30" s="8"/>
      <c r="FD30" s="4">
        <v>1</v>
      </c>
      <c r="FE30" s="8">
        <v>34.12</v>
      </c>
      <c r="FF30" s="7">
        <v>-1</v>
      </c>
      <c r="FG30" s="7">
        <v>-1</v>
      </c>
      <c r="FH30" s="2" t="s">
        <v>155</v>
      </c>
      <c r="FI30" s="2" t="s">
        <v>145</v>
      </c>
      <c r="FJ30" s="2" t="s">
        <v>399</v>
      </c>
      <c r="FK30" s="2" t="s">
        <v>425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155</v>
      </c>
      <c r="IV30" s="2" t="s">
        <v>145</v>
      </c>
      <c r="IW30" s="2" t="s">
        <v>401</v>
      </c>
      <c r="IX30" s="2" t="s">
        <v>426</v>
      </c>
      <c r="IY30" s="2" t="s">
        <v>158</v>
      </c>
      <c r="IZ30" s="2" t="s">
        <v>158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267</v>
      </c>
      <c r="JX30" s="2" t="s">
        <v>148</v>
      </c>
      <c r="JY30" s="2" t="s">
        <v>158</v>
      </c>
      <c r="JZ30" s="2" t="s">
        <v>158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404</v>
      </c>
      <c r="KX30" s="2" t="s">
        <v>405</v>
      </c>
      <c r="KY30" s="2" t="s">
        <v>158</v>
      </c>
      <c r="KZ30" s="2" t="s">
        <v>158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39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427</v>
      </c>
      <c r="B31" s="2" t="s">
        <v>137</v>
      </c>
      <c r="C31" s="2" t="s">
        <v>138</v>
      </c>
      <c r="D31" s="2" t="s">
        <v>387</v>
      </c>
      <c r="E31" s="2" t="s">
        <v>388</v>
      </c>
      <c r="F31" s="2" t="s">
        <v>414</v>
      </c>
      <c r="G31" s="2" t="s">
        <v>414</v>
      </c>
      <c r="H31" s="2" t="s">
        <v>414</v>
      </c>
      <c r="I31" s="2" t="s">
        <v>415</v>
      </c>
      <c r="J31" s="2" t="s">
        <v>416</v>
      </c>
      <c r="K31" s="2" t="s">
        <v>407</v>
      </c>
      <c r="L31" s="3">
        <v>34.73</v>
      </c>
      <c r="M31" s="3">
        <v>36.47</v>
      </c>
      <c r="N31" s="3">
        <v>114.99</v>
      </c>
      <c r="O31" s="2" t="s">
        <v>145</v>
      </c>
      <c r="P31" s="2" t="s">
        <v>197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393</v>
      </c>
      <c r="V31" s="2" t="s">
        <v>150</v>
      </c>
      <c r="W31" s="2" t="s">
        <v>151</v>
      </c>
      <c r="X31" s="2" t="s">
        <v>148</v>
      </c>
      <c r="Y31" s="2" t="s">
        <v>301</v>
      </c>
      <c r="Z31" s="4">
        <v>92</v>
      </c>
      <c r="AA31" s="4">
        <f>=ROUNDDOWN(65.7142857142857,0)</f>
      </c>
      <c r="AB31" s="5">
        <v>1.4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35.1</v>
      </c>
      <c r="AR31" s="4">
        <v>1</v>
      </c>
      <c r="AS31" s="8">
        <v>99.99</v>
      </c>
      <c r="AT31" s="7"/>
      <c r="AU31" s="7">
        <v>-0.649</v>
      </c>
      <c r="AV31" s="4">
        <v>1</v>
      </c>
      <c r="AW31" s="8">
        <v>35.1</v>
      </c>
      <c r="AX31" s="4">
        <v>1</v>
      </c>
      <c r="AY31" s="8">
        <v>99.99</v>
      </c>
      <c r="AZ31" s="7"/>
      <c r="BA31" s="7">
        <v>-0.649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0.4383</v>
      </c>
      <c r="BJ31" s="4">
        <v>1</v>
      </c>
      <c r="BK31" s="8">
        <v>35.1</v>
      </c>
      <c r="BL31" s="2" t="s">
        <v>428</v>
      </c>
      <c r="BM31" s="7">
        <v>1</v>
      </c>
      <c r="BN31" s="7">
        <v>1</v>
      </c>
      <c r="BO31" s="4"/>
      <c r="BP31" s="8"/>
      <c r="BQ31" s="4">
        <v>1</v>
      </c>
      <c r="BR31" s="8">
        <v>99.99</v>
      </c>
      <c r="BS31" s="7">
        <v>-1</v>
      </c>
      <c r="BT31" s="7">
        <v>-1</v>
      </c>
      <c r="BU31" s="2" t="s">
        <v>155</v>
      </c>
      <c r="BV31" s="2" t="s">
        <v>145</v>
      </c>
      <c r="BW31" s="2" t="s">
        <v>320</v>
      </c>
      <c r="BX31" s="2" t="s">
        <v>409</v>
      </c>
      <c r="BY31" s="2" t="s">
        <v>158</v>
      </c>
      <c r="BZ31" s="2" t="s">
        <v>158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148</v>
      </c>
      <c r="CK31" s="2" t="s">
        <v>330</v>
      </c>
      <c r="CL31" s="2" t="s">
        <v>158</v>
      </c>
      <c r="CM31" s="2" t="s">
        <v>158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248</v>
      </c>
      <c r="CX31" s="2" t="s">
        <v>353</v>
      </c>
      <c r="CY31" s="2" t="s">
        <v>158</v>
      </c>
      <c r="CZ31" s="2" t="s">
        <v>158</v>
      </c>
      <c r="DA31" s="2" t="s">
        <v>148</v>
      </c>
      <c r="DB31" s="4">
        <v>1</v>
      </c>
      <c r="DC31" s="8">
        <v>35.1</v>
      </c>
      <c r="DD31" s="4"/>
      <c r="DE31" s="8"/>
      <c r="DF31" s="7"/>
      <c r="DG31" s="7"/>
      <c r="DH31" s="2" t="s">
        <v>155</v>
      </c>
      <c r="DI31" s="2" t="s">
        <v>145</v>
      </c>
      <c r="DJ31" s="2" t="s">
        <v>395</v>
      </c>
      <c r="DK31" s="2" t="s">
        <v>429</v>
      </c>
      <c r="DL31" s="2" t="s">
        <v>158</v>
      </c>
      <c r="DM31" s="2" t="s">
        <v>158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237</v>
      </c>
      <c r="DX31" s="2" t="s">
        <v>238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211</v>
      </c>
      <c r="EJ31" s="2" t="s">
        <v>342</v>
      </c>
      <c r="EK31" s="2" t="s">
        <v>430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320</v>
      </c>
      <c r="EX31" s="2" t="s">
        <v>431</v>
      </c>
      <c r="EY31" s="2" t="s">
        <v>158</v>
      </c>
      <c r="EZ31" s="2" t="s">
        <v>158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399</v>
      </c>
      <c r="FK31" s="2" t="s">
        <v>188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155</v>
      </c>
      <c r="IV31" s="2" t="s">
        <v>145</v>
      </c>
      <c r="IW31" s="2" t="s">
        <v>401</v>
      </c>
      <c r="IX31" s="2" t="s">
        <v>432</v>
      </c>
      <c r="IY31" s="2" t="s">
        <v>158</v>
      </c>
      <c r="IZ31" s="2" t="s">
        <v>158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267</v>
      </c>
      <c r="JX31" s="2" t="s">
        <v>148</v>
      </c>
      <c r="JY31" s="2" t="s">
        <v>158</v>
      </c>
      <c r="JZ31" s="2" t="s">
        <v>158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404</v>
      </c>
      <c r="KX31" s="2" t="s">
        <v>405</v>
      </c>
      <c r="KY31" s="2" t="s">
        <v>158</v>
      </c>
      <c r="KZ31" s="2" t="s">
        <v>158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92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433</v>
      </c>
      <c r="B32" s="2" t="s">
        <v>137</v>
      </c>
      <c r="C32" s="2" t="s">
        <v>138</v>
      </c>
      <c r="D32" s="2" t="s">
        <v>387</v>
      </c>
      <c r="E32" s="2" t="s">
        <v>388</v>
      </c>
      <c r="F32" s="2" t="s">
        <v>414</v>
      </c>
      <c r="G32" s="2" t="s">
        <v>414</v>
      </c>
      <c r="H32" s="2" t="s">
        <v>414</v>
      </c>
      <c r="I32" s="2" t="s">
        <v>415</v>
      </c>
      <c r="J32" s="2" t="s">
        <v>416</v>
      </c>
      <c r="K32" s="2" t="s">
        <v>319</v>
      </c>
      <c r="L32" s="3">
        <v>30.95</v>
      </c>
      <c r="M32" s="3">
        <v>32.5</v>
      </c>
      <c r="N32" s="3">
        <v>99.99</v>
      </c>
      <c r="O32" s="2" t="s">
        <v>434</v>
      </c>
      <c r="P32" s="2" t="s">
        <v>369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393</v>
      </c>
      <c r="V32" s="2" t="s">
        <v>150</v>
      </c>
      <c r="W32" s="2" t="s">
        <v>151</v>
      </c>
      <c r="X32" s="2" t="s">
        <v>148</v>
      </c>
      <c r="Y32" s="2" t="s">
        <v>264</v>
      </c>
      <c r="Z32" s="4"/>
      <c r="AA32" s="4">
        <f>=ROUNDDOWN({0},0)</f>
      </c>
      <c r="AB32" s="5">
        <v>2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4</v>
      </c>
      <c r="AS32" s="8">
        <v>85.47</v>
      </c>
      <c r="AT32" s="7">
        <v>-1</v>
      </c>
      <c r="AU32" s="7">
        <v>-1</v>
      </c>
      <c r="AV32" s="4"/>
      <c r="AW32" s="8"/>
      <c r="AX32" s="4">
        <v>4</v>
      </c>
      <c r="AY32" s="8">
        <v>85.47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435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211</v>
      </c>
      <c r="BW32" s="2" t="s">
        <v>320</v>
      </c>
      <c r="BX32" s="2" t="s">
        <v>251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211</v>
      </c>
      <c r="CJ32" s="2" t="s">
        <v>148</v>
      </c>
      <c r="CK32" s="2" t="s">
        <v>178</v>
      </c>
      <c r="CL32" s="2" t="s">
        <v>158</v>
      </c>
      <c r="CM32" s="2" t="s">
        <v>158</v>
      </c>
      <c r="CN32" s="2" t="s">
        <v>148</v>
      </c>
      <c r="CO32" s="4"/>
      <c r="CP32" s="8"/>
      <c r="CQ32" s="4">
        <v>3</v>
      </c>
      <c r="CR32" s="8">
        <v>48.75</v>
      </c>
      <c r="CS32" s="7">
        <v>-1</v>
      </c>
      <c r="CT32" s="7">
        <v>-1</v>
      </c>
      <c r="CU32" s="2" t="s">
        <v>155</v>
      </c>
      <c r="CV32" s="2" t="s">
        <v>211</v>
      </c>
      <c r="CW32" s="2" t="s">
        <v>248</v>
      </c>
      <c r="CX32" s="2" t="s">
        <v>436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211</v>
      </c>
      <c r="DJ32" s="2" t="s">
        <v>395</v>
      </c>
      <c r="DK32" s="2" t="s">
        <v>164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211</v>
      </c>
      <c r="DW32" s="2" t="s">
        <v>237</v>
      </c>
      <c r="DX32" s="2" t="s">
        <v>437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211</v>
      </c>
      <c r="EJ32" s="2" t="s">
        <v>342</v>
      </c>
      <c r="EK32" s="2" t="s">
        <v>438</v>
      </c>
      <c r="EL32" s="2" t="s">
        <v>158</v>
      </c>
      <c r="EM32" s="2" t="s">
        <v>158</v>
      </c>
      <c r="EN32" s="2" t="s">
        <v>148</v>
      </c>
      <c r="EO32" s="4"/>
      <c r="EP32" s="8"/>
      <c r="EQ32" s="4">
        <v>1</v>
      </c>
      <c r="ER32" s="8">
        <v>36.72</v>
      </c>
      <c r="ES32" s="7">
        <v>-1</v>
      </c>
      <c r="ET32" s="7">
        <v>-1</v>
      </c>
      <c r="EU32" s="2" t="s">
        <v>155</v>
      </c>
      <c r="EV32" s="2" t="s">
        <v>211</v>
      </c>
      <c r="EW32" s="2" t="s">
        <v>320</v>
      </c>
      <c r="EX32" s="2" t="s">
        <v>345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211</v>
      </c>
      <c r="FJ32" s="2" t="s">
        <v>399</v>
      </c>
      <c r="FK32" s="2" t="s">
        <v>243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155</v>
      </c>
      <c r="IV32" s="2" t="s">
        <v>211</v>
      </c>
      <c r="IW32" s="2" t="s">
        <v>401</v>
      </c>
      <c r="IX32" s="2" t="s">
        <v>148</v>
      </c>
      <c r="IY32" s="2" t="s">
        <v>158</v>
      </c>
      <c r="IZ32" s="2" t="s">
        <v>158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211</v>
      </c>
      <c r="JW32" s="2" t="s">
        <v>267</v>
      </c>
      <c r="JX32" s="2" t="s">
        <v>148</v>
      </c>
      <c r="JY32" s="2" t="s">
        <v>158</v>
      </c>
      <c r="JZ32" s="2" t="s">
        <v>158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211</v>
      </c>
      <c r="KW32" s="2" t="s">
        <v>404</v>
      </c>
      <c r="KX32" s="2" t="s">
        <v>148</v>
      </c>
      <c r="KY32" s="2" t="s">
        <v>158</v>
      </c>
      <c r="KZ32" s="2" t="s">
        <v>158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439</v>
      </c>
      <c r="B33" s="2" t="s">
        <v>137</v>
      </c>
      <c r="C33" s="2" t="s">
        <v>138</v>
      </c>
      <c r="D33" s="2" t="s">
        <v>387</v>
      </c>
      <c r="E33" s="2" t="s">
        <v>388</v>
      </c>
      <c r="F33" s="2" t="s">
        <v>414</v>
      </c>
      <c r="G33" s="2" t="s">
        <v>414</v>
      </c>
      <c r="H33" s="2" t="s">
        <v>414</v>
      </c>
      <c r="I33" s="2" t="s">
        <v>415</v>
      </c>
      <c r="J33" s="2" t="s">
        <v>416</v>
      </c>
      <c r="K33" s="2" t="s">
        <v>270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197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393</v>
      </c>
      <c r="V33" s="2" t="s">
        <v>150</v>
      </c>
      <c r="W33" s="2" t="s">
        <v>151</v>
      </c>
      <c r="X33" s="2" t="s">
        <v>148</v>
      </c>
      <c r="Y33" s="2" t="s">
        <v>264</v>
      </c>
      <c r="Z33" s="4">
        <v>27</v>
      </c>
      <c r="AA33" s="4">
        <f>=ROUNDDOWN(15,0)</f>
      </c>
      <c r="AB33" s="5">
        <v>1.8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2</v>
      </c>
      <c r="AS33" s="8">
        <v>114.11</v>
      </c>
      <c r="AT33" s="7">
        <v>-1</v>
      </c>
      <c r="AU33" s="7">
        <v>-1</v>
      </c>
      <c r="AV33" s="4"/>
      <c r="AW33" s="8"/>
      <c r="AX33" s="4">
        <v>2</v>
      </c>
      <c r="AY33" s="8">
        <v>114.11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417</v>
      </c>
      <c r="BM33" s="7"/>
      <c r="BN33" s="7"/>
      <c r="BO33" s="4"/>
      <c r="BP33" s="8"/>
      <c r="BQ33" s="4">
        <v>1</v>
      </c>
      <c r="BR33" s="8">
        <v>79.99</v>
      </c>
      <c r="BS33" s="7">
        <v>-1</v>
      </c>
      <c r="BT33" s="7">
        <v>-1</v>
      </c>
      <c r="BU33" s="2" t="s">
        <v>155</v>
      </c>
      <c r="BV33" s="2" t="s">
        <v>145</v>
      </c>
      <c r="BW33" s="2" t="s">
        <v>320</v>
      </c>
      <c r="BX33" s="2" t="s">
        <v>366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148</v>
      </c>
      <c r="CK33" s="2" t="s">
        <v>440</v>
      </c>
      <c r="CL33" s="2" t="s">
        <v>158</v>
      </c>
      <c r="CM33" s="2" t="s">
        <v>158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248</v>
      </c>
      <c r="CX33" s="2" t="s">
        <v>441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395</v>
      </c>
      <c r="DK33" s="2" t="s">
        <v>373</v>
      </c>
      <c r="DL33" s="2" t="s">
        <v>158</v>
      </c>
      <c r="DM33" s="2" t="s">
        <v>158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237</v>
      </c>
      <c r="DX33" s="2" t="s">
        <v>442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342</v>
      </c>
      <c r="EK33" s="2" t="s">
        <v>443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320</v>
      </c>
      <c r="EX33" s="2" t="s">
        <v>444</v>
      </c>
      <c r="EY33" s="2" t="s">
        <v>158</v>
      </c>
      <c r="EZ33" s="2" t="s">
        <v>158</v>
      </c>
      <c r="FA33" s="2" t="s">
        <v>148</v>
      </c>
      <c r="FB33" s="4"/>
      <c r="FC33" s="8"/>
      <c r="FD33" s="4">
        <v>1</v>
      </c>
      <c r="FE33" s="8">
        <v>34.12</v>
      </c>
      <c r="FF33" s="7">
        <v>-1</v>
      </c>
      <c r="FG33" s="7">
        <v>-1</v>
      </c>
      <c r="FH33" s="2" t="s">
        <v>155</v>
      </c>
      <c r="FI33" s="2" t="s">
        <v>145</v>
      </c>
      <c r="FJ33" s="2" t="s">
        <v>399</v>
      </c>
      <c r="FK33" s="2" t="s">
        <v>445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155</v>
      </c>
      <c r="IV33" s="2" t="s">
        <v>145</v>
      </c>
      <c r="IW33" s="2" t="s">
        <v>401</v>
      </c>
      <c r="IX33" s="2" t="s">
        <v>281</v>
      </c>
      <c r="IY33" s="2" t="s">
        <v>158</v>
      </c>
      <c r="IZ33" s="2" t="s">
        <v>158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267</v>
      </c>
      <c r="JX33" s="2" t="s">
        <v>148</v>
      </c>
      <c r="JY33" s="2" t="s">
        <v>158</v>
      </c>
      <c r="JZ33" s="2" t="s">
        <v>158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404</v>
      </c>
      <c r="KX33" s="2" t="s">
        <v>148</v>
      </c>
      <c r="KY33" s="2" t="s">
        <v>158</v>
      </c>
      <c r="KZ33" s="2" t="s">
        <v>158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27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446</v>
      </c>
      <c r="B34" s="2" t="s">
        <v>137</v>
      </c>
      <c r="C34" s="2" t="s">
        <v>138</v>
      </c>
      <c r="D34" s="2" t="s">
        <v>387</v>
      </c>
      <c r="E34" s="2" t="s">
        <v>388</v>
      </c>
      <c r="F34" s="2" t="s">
        <v>447</v>
      </c>
      <c r="G34" s="2" t="s">
        <v>447</v>
      </c>
      <c r="H34" s="2" t="s">
        <v>447</v>
      </c>
      <c r="I34" s="2" t="s">
        <v>390</v>
      </c>
      <c r="J34" s="2" t="s">
        <v>448</v>
      </c>
      <c r="K34" s="2" t="s">
        <v>319</v>
      </c>
      <c r="L34" s="3">
        <v>34.04</v>
      </c>
      <c r="M34" s="3">
        <v>35.74</v>
      </c>
      <c r="N34" s="3">
        <v>109.99</v>
      </c>
      <c r="O34" s="2" t="s">
        <v>449</v>
      </c>
      <c r="P34" s="2" t="s">
        <v>351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393</v>
      </c>
      <c r="V34" s="2" t="s">
        <v>450</v>
      </c>
      <c r="W34" s="2" t="s">
        <v>151</v>
      </c>
      <c r="X34" s="2" t="s">
        <v>148</v>
      </c>
      <c r="Y34" s="2" t="s">
        <v>264</v>
      </c>
      <c r="Z34" s="4"/>
      <c r="AA34" s="4">
        <f>=ROUNDDOWN({0},0)</f>
      </c>
      <c r="AB34" s="5">
        <v>2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3</v>
      </c>
      <c r="AS34" s="8">
        <v>105.07</v>
      </c>
      <c r="AT34" s="7">
        <v>-1</v>
      </c>
      <c r="AU34" s="7">
        <v>-1</v>
      </c>
      <c r="AV34" s="4"/>
      <c r="AW34" s="8"/>
      <c r="AX34" s="4">
        <v>3</v>
      </c>
      <c r="AY34" s="8">
        <v>105.07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>
        <v>8</v>
      </c>
      <c r="BF34" s="8">
        <v>375.18</v>
      </c>
      <c r="BG34" s="7" t="s">
        <v>148</v>
      </c>
      <c r="BH34" s="7" t="s">
        <v>148</v>
      </c>
      <c r="BI34" s="7"/>
      <c r="BJ34" s="4"/>
      <c r="BK34" s="8"/>
      <c r="BL34" s="2" t="s">
        <v>370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211</v>
      </c>
      <c r="BW34" s="2" t="s">
        <v>264</v>
      </c>
      <c r="BX34" s="2" t="s">
        <v>451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211</v>
      </c>
      <c r="CJ34" s="2" t="s">
        <v>148</v>
      </c>
      <c r="CK34" s="2" t="s">
        <v>189</v>
      </c>
      <c r="CL34" s="2" t="s">
        <v>158</v>
      </c>
      <c r="CM34" s="2" t="s">
        <v>158</v>
      </c>
      <c r="CN34" s="2" t="s">
        <v>148</v>
      </c>
      <c r="CO34" s="4"/>
      <c r="CP34" s="8"/>
      <c r="CQ34" s="4">
        <v>1</v>
      </c>
      <c r="CR34" s="8">
        <v>25.01</v>
      </c>
      <c r="CS34" s="7">
        <v>-1</v>
      </c>
      <c r="CT34" s="7">
        <v>-1</v>
      </c>
      <c r="CU34" s="2" t="s">
        <v>155</v>
      </c>
      <c r="CV34" s="2" t="s">
        <v>211</v>
      </c>
      <c r="CW34" s="2" t="s">
        <v>234</v>
      </c>
      <c r="CX34" s="2" t="s">
        <v>452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211</v>
      </c>
      <c r="DJ34" s="2" t="s">
        <v>395</v>
      </c>
      <c r="DK34" s="2" t="s">
        <v>453</v>
      </c>
      <c r="DL34" s="2" t="s">
        <v>158</v>
      </c>
      <c r="DM34" s="2" t="s">
        <v>158</v>
      </c>
      <c r="DN34" s="2" t="s">
        <v>148</v>
      </c>
      <c r="DO34" s="4"/>
      <c r="DP34" s="8"/>
      <c r="DQ34" s="4">
        <v>2</v>
      </c>
      <c r="DR34" s="8">
        <v>80.06</v>
      </c>
      <c r="DS34" s="7">
        <v>-1</v>
      </c>
      <c r="DT34" s="7">
        <v>-1</v>
      </c>
      <c r="DU34" s="2" t="s">
        <v>155</v>
      </c>
      <c r="DV34" s="2" t="s">
        <v>211</v>
      </c>
      <c r="DW34" s="2" t="s">
        <v>237</v>
      </c>
      <c r="DX34" s="2" t="s">
        <v>442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211</v>
      </c>
      <c r="EJ34" s="2" t="s">
        <v>342</v>
      </c>
      <c r="EK34" s="2" t="s">
        <v>438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211</v>
      </c>
      <c r="EW34" s="2" t="s">
        <v>320</v>
      </c>
      <c r="EX34" s="2" t="s">
        <v>454</v>
      </c>
      <c r="EY34" s="2" t="s">
        <v>158</v>
      </c>
      <c r="EZ34" s="2" t="s">
        <v>158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211</v>
      </c>
      <c r="FJ34" s="2" t="s">
        <v>399</v>
      </c>
      <c r="FK34" s="2" t="s">
        <v>160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155</v>
      </c>
      <c r="IV34" s="2" t="s">
        <v>211</v>
      </c>
      <c r="IW34" s="2" t="s">
        <v>401</v>
      </c>
      <c r="IX34" s="2" t="s">
        <v>148</v>
      </c>
      <c r="IY34" s="2" t="s">
        <v>158</v>
      </c>
      <c r="IZ34" s="2" t="s">
        <v>158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211</v>
      </c>
      <c r="JW34" s="2" t="s">
        <v>267</v>
      </c>
      <c r="JX34" s="2" t="s">
        <v>148</v>
      </c>
      <c r="JY34" s="2" t="s">
        <v>158</v>
      </c>
      <c r="JZ34" s="2" t="s">
        <v>158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211</v>
      </c>
      <c r="KW34" s="2" t="s">
        <v>404</v>
      </c>
      <c r="KX34" s="2" t="s">
        <v>455</v>
      </c>
      <c r="KY34" s="2" t="s">
        <v>158</v>
      </c>
      <c r="KZ34" s="2" t="s">
        <v>158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456</v>
      </c>
      <c r="B35" s="2" t="s">
        <v>137</v>
      </c>
      <c r="C35" s="2" t="s">
        <v>138</v>
      </c>
      <c r="D35" s="2" t="s">
        <v>387</v>
      </c>
      <c r="E35" s="2" t="s">
        <v>388</v>
      </c>
      <c r="F35" s="2" t="s">
        <v>447</v>
      </c>
      <c r="G35" s="2" t="s">
        <v>447</v>
      </c>
      <c r="H35" s="2" t="s">
        <v>447</v>
      </c>
      <c r="I35" s="2" t="s">
        <v>390</v>
      </c>
      <c r="J35" s="2" t="s">
        <v>448</v>
      </c>
      <c r="K35" s="2" t="s">
        <v>392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197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393</v>
      </c>
      <c r="V35" s="2" t="s">
        <v>450</v>
      </c>
      <c r="W35" s="2" t="s">
        <v>151</v>
      </c>
      <c r="X35" s="2" t="s">
        <v>148</v>
      </c>
      <c r="Y35" s="2" t="s">
        <v>264</v>
      </c>
      <c r="Z35" s="4"/>
      <c r="AA35" s="4">
        <f>=ROUNDDOWN({0},0)</f>
      </c>
      <c r="AB35" s="5">
        <v>5.7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148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320</v>
      </c>
      <c r="BX35" s="2" t="s">
        <v>418</v>
      </c>
      <c r="BY35" s="2" t="s">
        <v>158</v>
      </c>
      <c r="BZ35" s="2" t="s">
        <v>158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148</v>
      </c>
      <c r="CK35" s="2" t="s">
        <v>457</v>
      </c>
      <c r="CL35" s="2" t="s">
        <v>158</v>
      </c>
      <c r="CM35" s="2" t="s">
        <v>158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234</v>
      </c>
      <c r="CX35" s="2" t="s">
        <v>382</v>
      </c>
      <c r="CY35" s="2" t="s">
        <v>158</v>
      </c>
      <c r="CZ35" s="2" t="s">
        <v>158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395</v>
      </c>
      <c r="DK35" s="2" t="s">
        <v>458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237</v>
      </c>
      <c r="DX35" s="2" t="s">
        <v>238</v>
      </c>
      <c r="DY35" s="2" t="s">
        <v>158</v>
      </c>
      <c r="DZ35" s="2" t="s">
        <v>158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211</v>
      </c>
      <c r="EJ35" s="2" t="s">
        <v>342</v>
      </c>
      <c r="EK35" s="2" t="s">
        <v>459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320</v>
      </c>
      <c r="EX35" s="2" t="s">
        <v>253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399</v>
      </c>
      <c r="FK35" s="2" t="s">
        <v>243</v>
      </c>
      <c r="FL35" s="2" t="s">
        <v>158</v>
      </c>
      <c r="FM35" s="2" t="s">
        <v>158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155</v>
      </c>
      <c r="IV35" s="2" t="s">
        <v>145</v>
      </c>
      <c r="IW35" s="2" t="s">
        <v>401</v>
      </c>
      <c r="IX35" s="2" t="s">
        <v>281</v>
      </c>
      <c r="IY35" s="2" t="s">
        <v>158</v>
      </c>
      <c r="IZ35" s="2" t="s">
        <v>158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267</v>
      </c>
      <c r="JX35" s="2" t="s">
        <v>148</v>
      </c>
      <c r="JY35" s="2" t="s">
        <v>158</v>
      </c>
      <c r="JZ35" s="2" t="s">
        <v>158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404</v>
      </c>
      <c r="KX35" s="2" t="s">
        <v>405</v>
      </c>
      <c r="KY35" s="2" t="s">
        <v>158</v>
      </c>
      <c r="KZ35" s="2" t="s">
        <v>158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460</v>
      </c>
      <c r="B36" s="2" t="s">
        <v>137</v>
      </c>
      <c r="C36" s="2" t="s">
        <v>138</v>
      </c>
      <c r="D36" s="2" t="s">
        <v>387</v>
      </c>
      <c r="E36" s="2" t="s">
        <v>388</v>
      </c>
      <c r="F36" s="2" t="s">
        <v>447</v>
      </c>
      <c r="G36" s="2" t="s">
        <v>447</v>
      </c>
      <c r="H36" s="2" t="s">
        <v>447</v>
      </c>
      <c r="I36" s="2" t="s">
        <v>390</v>
      </c>
      <c r="J36" s="2" t="s">
        <v>448</v>
      </c>
      <c r="K36" s="2" t="s">
        <v>270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197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393</v>
      </c>
      <c r="V36" s="2" t="s">
        <v>450</v>
      </c>
      <c r="W36" s="2" t="s">
        <v>151</v>
      </c>
      <c r="X36" s="2" t="s">
        <v>148</v>
      </c>
      <c r="Y36" s="2" t="s">
        <v>264</v>
      </c>
      <c r="Z36" s="4">
        <v>88</v>
      </c>
      <c r="AA36" s="4">
        <f>=ROUNDDOWN(30.3448275862069,0)</f>
      </c>
      <c r="AB36" s="5">
        <v>2.9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2</v>
      </c>
      <c r="AS36" s="8">
        <v>80.06</v>
      </c>
      <c r="AT36" s="7">
        <v>-1</v>
      </c>
      <c r="AU36" s="7">
        <v>-1</v>
      </c>
      <c r="AV36" s="4"/>
      <c r="AW36" s="8"/>
      <c r="AX36" s="4">
        <v>2</v>
      </c>
      <c r="AY36" s="8">
        <v>80.06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357</v>
      </c>
      <c r="BX36" s="2" t="s">
        <v>295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148</v>
      </c>
      <c r="CK36" s="2" t="s">
        <v>461</v>
      </c>
      <c r="CL36" s="2" t="s">
        <v>158</v>
      </c>
      <c r="CM36" s="2" t="s">
        <v>158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234</v>
      </c>
      <c r="CX36" s="2" t="s">
        <v>462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395</v>
      </c>
      <c r="DK36" s="2" t="s">
        <v>458</v>
      </c>
      <c r="DL36" s="2" t="s">
        <v>158</v>
      </c>
      <c r="DM36" s="2" t="s">
        <v>158</v>
      </c>
      <c r="DN36" s="2" t="s">
        <v>148</v>
      </c>
      <c r="DO36" s="4"/>
      <c r="DP36" s="8"/>
      <c r="DQ36" s="4">
        <v>2</v>
      </c>
      <c r="DR36" s="8">
        <v>80.06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237</v>
      </c>
      <c r="DX36" s="2" t="s">
        <v>463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211</v>
      </c>
      <c r="EJ36" s="2" t="s">
        <v>342</v>
      </c>
      <c r="EK36" s="2" t="s">
        <v>148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264</v>
      </c>
      <c r="EX36" s="2" t="s">
        <v>253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399</v>
      </c>
      <c r="FK36" s="2" t="s">
        <v>382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155</v>
      </c>
      <c r="IV36" s="2" t="s">
        <v>145</v>
      </c>
      <c r="IW36" s="2" t="s">
        <v>401</v>
      </c>
      <c r="IX36" s="2" t="s">
        <v>464</v>
      </c>
      <c r="IY36" s="2" t="s">
        <v>158</v>
      </c>
      <c r="IZ36" s="2" t="s">
        <v>158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267</v>
      </c>
      <c r="JX36" s="2" t="s">
        <v>148</v>
      </c>
      <c r="JY36" s="2" t="s">
        <v>158</v>
      </c>
      <c r="JZ36" s="2" t="s">
        <v>158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404</v>
      </c>
      <c r="KX36" s="2" t="s">
        <v>465</v>
      </c>
      <c r="KY36" s="2" t="s">
        <v>158</v>
      </c>
      <c r="KZ36" s="2" t="s">
        <v>158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1</v>
      </c>
      <c r="PC36" s="4"/>
      <c r="PD36" s="4"/>
      <c r="PE36" s="4">
        <v>87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466</v>
      </c>
      <c r="B37" s="2" t="s">
        <v>137</v>
      </c>
      <c r="C37" s="2" t="s">
        <v>138</v>
      </c>
      <c r="D37" s="2" t="s">
        <v>387</v>
      </c>
      <c r="E37" s="2" t="s">
        <v>388</v>
      </c>
      <c r="F37" s="2" t="s">
        <v>447</v>
      </c>
      <c r="G37" s="2" t="s">
        <v>447</v>
      </c>
      <c r="H37" s="2" t="s">
        <v>447</v>
      </c>
      <c r="I37" s="2" t="s">
        <v>390</v>
      </c>
      <c r="J37" s="2" t="s">
        <v>448</v>
      </c>
      <c r="K37" s="2" t="s">
        <v>407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197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393</v>
      </c>
      <c r="V37" s="2" t="s">
        <v>450</v>
      </c>
      <c r="W37" s="2" t="s">
        <v>151</v>
      </c>
      <c r="X37" s="2" t="s">
        <v>148</v>
      </c>
      <c r="Y37" s="2" t="s">
        <v>264</v>
      </c>
      <c r="Z37" s="4"/>
      <c r="AA37" s="4">
        <f>=ROUNDDOWN({0},0)</f>
      </c>
      <c r="AB37" s="5">
        <v>3.4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3</v>
      </c>
      <c r="AS37" s="8">
        <v>190.05</v>
      </c>
      <c r="AT37" s="7">
        <v>-1</v>
      </c>
      <c r="AU37" s="7">
        <v>-1</v>
      </c>
      <c r="AV37" s="4"/>
      <c r="AW37" s="8"/>
      <c r="AX37" s="4">
        <v>3</v>
      </c>
      <c r="AY37" s="8">
        <v>190.05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408</v>
      </c>
      <c r="BM37" s="7"/>
      <c r="BN37" s="7"/>
      <c r="BO37" s="4"/>
      <c r="BP37" s="8"/>
      <c r="BQ37" s="4">
        <v>1</v>
      </c>
      <c r="BR37" s="8">
        <v>109.99</v>
      </c>
      <c r="BS37" s="7">
        <v>-1</v>
      </c>
      <c r="BT37" s="7">
        <v>-1</v>
      </c>
      <c r="BU37" s="2" t="s">
        <v>155</v>
      </c>
      <c r="BV37" s="2" t="s">
        <v>145</v>
      </c>
      <c r="BW37" s="2" t="s">
        <v>264</v>
      </c>
      <c r="BX37" s="2" t="s">
        <v>375</v>
      </c>
      <c r="BY37" s="2" t="s">
        <v>158</v>
      </c>
      <c r="BZ37" s="2" t="s">
        <v>158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148</v>
      </c>
      <c r="CK37" s="2" t="s">
        <v>467</v>
      </c>
      <c r="CL37" s="2" t="s">
        <v>158</v>
      </c>
      <c r="CM37" s="2" t="s">
        <v>158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234</v>
      </c>
      <c r="CX37" s="2" t="s">
        <v>468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395</v>
      </c>
      <c r="DK37" s="2" t="s">
        <v>373</v>
      </c>
      <c r="DL37" s="2" t="s">
        <v>158</v>
      </c>
      <c r="DM37" s="2" t="s">
        <v>158</v>
      </c>
      <c r="DN37" s="2" t="s">
        <v>148</v>
      </c>
      <c r="DO37" s="4"/>
      <c r="DP37" s="8"/>
      <c r="DQ37" s="4">
        <v>2</v>
      </c>
      <c r="DR37" s="8">
        <v>80.06</v>
      </c>
      <c r="DS37" s="7">
        <v>-1</v>
      </c>
      <c r="DT37" s="7">
        <v>-1</v>
      </c>
      <c r="DU37" s="2" t="s">
        <v>155</v>
      </c>
      <c r="DV37" s="2" t="s">
        <v>145</v>
      </c>
      <c r="DW37" s="2" t="s">
        <v>237</v>
      </c>
      <c r="DX37" s="2" t="s">
        <v>469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342</v>
      </c>
      <c r="EK37" s="2" t="s">
        <v>278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320</v>
      </c>
      <c r="EX37" s="2" t="s">
        <v>264</v>
      </c>
      <c r="EY37" s="2" t="s">
        <v>158</v>
      </c>
      <c r="EZ37" s="2" t="s">
        <v>158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399</v>
      </c>
      <c r="FK37" s="2" t="s">
        <v>470</v>
      </c>
      <c r="FL37" s="2" t="s">
        <v>158</v>
      </c>
      <c r="FM37" s="2" t="s">
        <v>158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155</v>
      </c>
      <c r="IV37" s="2" t="s">
        <v>145</v>
      </c>
      <c r="IW37" s="2" t="s">
        <v>401</v>
      </c>
      <c r="IX37" s="2" t="s">
        <v>148</v>
      </c>
      <c r="IY37" s="2" t="s">
        <v>158</v>
      </c>
      <c r="IZ37" s="2" t="s">
        <v>158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267</v>
      </c>
      <c r="JX37" s="2" t="s">
        <v>148</v>
      </c>
      <c r="JY37" s="2" t="s">
        <v>158</v>
      </c>
      <c r="JZ37" s="2" t="s">
        <v>158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404</v>
      </c>
      <c r="KX37" s="2" t="s">
        <v>405</v>
      </c>
      <c r="KY37" s="2" t="s">
        <v>158</v>
      </c>
      <c r="KZ37" s="2" t="s">
        <v>158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471</v>
      </c>
      <c r="B38" s="2" t="s">
        <v>137</v>
      </c>
      <c r="C38" s="2" t="s">
        <v>138</v>
      </c>
      <c r="D38" s="2" t="s">
        <v>472</v>
      </c>
      <c r="E38" s="2" t="s">
        <v>473</v>
      </c>
      <c r="F38" s="2" t="s">
        <v>474</v>
      </c>
      <c r="G38" s="2" t="s">
        <v>474</v>
      </c>
      <c r="H38" s="2" t="s">
        <v>474</v>
      </c>
      <c r="I38" s="2" t="s">
        <v>475</v>
      </c>
      <c r="J38" s="2" t="s">
        <v>143</v>
      </c>
      <c r="K38" s="2" t="s">
        <v>476</v>
      </c>
      <c r="L38" s="3">
        <v>85.12</v>
      </c>
      <c r="M38" s="3">
        <v>89.38</v>
      </c>
      <c r="N38" s="3">
        <v>249.99</v>
      </c>
      <c r="O38" s="2" t="s">
        <v>449</v>
      </c>
      <c r="P38" s="2" t="s">
        <v>351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477</v>
      </c>
      <c r="V38" s="2" t="s">
        <v>450</v>
      </c>
      <c r="W38" s="2" t="s">
        <v>151</v>
      </c>
      <c r="X38" s="2" t="s">
        <v>148</v>
      </c>
      <c r="Y38" s="2" t="s">
        <v>320</v>
      </c>
      <c r="Z38" s="4">
        <v>73</v>
      </c>
      <c r="AA38" s="4">
        <f>=ROUNDDOWN(36.5,0)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191.99</v>
      </c>
      <c r="AR38" s="4">
        <v>2</v>
      </c>
      <c r="AS38" s="8">
        <v>100.1</v>
      </c>
      <c r="AT38" s="7"/>
      <c r="AU38" s="7">
        <v>0.918</v>
      </c>
      <c r="AV38" s="4">
        <v>3</v>
      </c>
      <c r="AW38" s="8">
        <v>331.98</v>
      </c>
      <c r="AX38" s="4">
        <v>3</v>
      </c>
      <c r="AY38" s="8">
        <v>220.22</v>
      </c>
      <c r="AZ38" s="7" t="s">
        <v>148</v>
      </c>
      <c r="BA38" s="7">
        <v>0.5075</v>
      </c>
      <c r="BB38" s="7">
        <v>0.5783</v>
      </c>
      <c r="BC38" s="4">
        <v>3</v>
      </c>
      <c r="BD38" s="8">
        <v>331.98</v>
      </c>
      <c r="BE38" s="4">
        <v>8</v>
      </c>
      <c r="BF38" s="8">
        <v>222.58</v>
      </c>
      <c r="BG38" s="7">
        <v>-0.625</v>
      </c>
      <c r="BH38" s="7">
        <v>0.4915</v>
      </c>
      <c r="BI38" s="7">
        <v>1</v>
      </c>
      <c r="BJ38" s="4">
        <v>2</v>
      </c>
      <c r="BK38" s="8">
        <v>191.99</v>
      </c>
      <c r="BL38" s="2" t="s">
        <v>408</v>
      </c>
      <c r="BM38" s="7">
        <v>1</v>
      </c>
      <c r="BN38" s="7">
        <v>1</v>
      </c>
      <c r="BO38" s="4">
        <v>2</v>
      </c>
      <c r="BP38" s="8">
        <v>191.99</v>
      </c>
      <c r="BQ38" s="4">
        <v>1</v>
      </c>
      <c r="BR38" s="8"/>
      <c r="BS38" s="7">
        <v>1</v>
      </c>
      <c r="BT38" s="7"/>
      <c r="BU38" s="2" t="s">
        <v>155</v>
      </c>
      <c r="BV38" s="2" t="s">
        <v>145</v>
      </c>
      <c r="BW38" s="2" t="s">
        <v>264</v>
      </c>
      <c r="BX38" s="2" t="s">
        <v>375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148</v>
      </c>
      <c r="CK38" s="2" t="s">
        <v>478</v>
      </c>
      <c r="CL38" s="2" t="s">
        <v>158</v>
      </c>
      <c r="CM38" s="2" t="s">
        <v>158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234</v>
      </c>
      <c r="CX38" s="2" t="s">
        <v>479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480</v>
      </c>
      <c r="DK38" s="2" t="s">
        <v>257</v>
      </c>
      <c r="DL38" s="2" t="s">
        <v>158</v>
      </c>
      <c r="DM38" s="2" t="s">
        <v>158</v>
      </c>
      <c r="DN38" s="2" t="s">
        <v>148</v>
      </c>
      <c r="DO38" s="4"/>
      <c r="DP38" s="8"/>
      <c r="DQ38" s="4">
        <v>1</v>
      </c>
      <c r="DR38" s="8">
        <v>100.1</v>
      </c>
      <c r="DS38" s="7">
        <v>-1</v>
      </c>
      <c r="DT38" s="7">
        <v>-1</v>
      </c>
      <c r="DU38" s="2" t="s">
        <v>155</v>
      </c>
      <c r="DV38" s="2" t="s">
        <v>145</v>
      </c>
      <c r="DW38" s="2" t="s">
        <v>237</v>
      </c>
      <c r="DX38" s="2" t="s">
        <v>437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481</v>
      </c>
      <c r="EK38" s="2" t="s">
        <v>482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320</v>
      </c>
      <c r="EX38" s="2" t="s">
        <v>431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242</v>
      </c>
      <c r="FK38" s="2" t="s">
        <v>483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155</v>
      </c>
      <c r="IV38" s="2" t="s">
        <v>145</v>
      </c>
      <c r="IW38" s="2" t="s">
        <v>245</v>
      </c>
      <c r="IX38" s="2" t="s">
        <v>484</v>
      </c>
      <c r="IY38" s="2" t="s">
        <v>158</v>
      </c>
      <c r="IZ38" s="2" t="s">
        <v>158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267</v>
      </c>
      <c r="JX38" s="2" t="s">
        <v>148</v>
      </c>
      <c r="JY38" s="2" t="s">
        <v>158</v>
      </c>
      <c r="JZ38" s="2" t="s">
        <v>158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248</v>
      </c>
      <c r="KX38" s="2" t="s">
        <v>148</v>
      </c>
      <c r="KY38" s="2" t="s">
        <v>158</v>
      </c>
      <c r="KZ38" s="2" t="s">
        <v>158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73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485</v>
      </c>
      <c r="B39" s="2" t="s">
        <v>137</v>
      </c>
      <c r="C39" s="2" t="s">
        <v>138</v>
      </c>
      <c r="D39" s="2" t="s">
        <v>472</v>
      </c>
      <c r="E39" s="2" t="s">
        <v>473</v>
      </c>
      <c r="F39" s="2" t="s">
        <v>474</v>
      </c>
      <c r="G39" s="2" t="s">
        <v>474</v>
      </c>
      <c r="H39" s="2" t="s">
        <v>474</v>
      </c>
      <c r="I39" s="2" t="s">
        <v>475</v>
      </c>
      <c r="J39" s="2" t="s">
        <v>174</v>
      </c>
      <c r="K39" s="2" t="s">
        <v>476</v>
      </c>
      <c r="L39" s="3">
        <v>102.14</v>
      </c>
      <c r="M39" s="3">
        <v>107.25</v>
      </c>
      <c r="N39" s="3">
        <v>299.99</v>
      </c>
      <c r="O39" s="2" t="s">
        <v>145</v>
      </c>
      <c r="P39" s="2" t="s">
        <v>351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477</v>
      </c>
      <c r="V39" s="2" t="s">
        <v>450</v>
      </c>
      <c r="W39" s="2" t="s">
        <v>151</v>
      </c>
      <c r="X39" s="2" t="s">
        <v>148</v>
      </c>
      <c r="Y39" s="2" t="s">
        <v>320</v>
      </c>
      <c r="Z39" s="4">
        <v>66</v>
      </c>
      <c r="AA39" s="4">
        <f>=ROUNDDOWN(30,0)</f>
      </c>
      <c r="AB39" s="5">
        <v>2.2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</v>
      </c>
      <c r="AQ39" s="8">
        <v>139.99</v>
      </c>
      <c r="AR39" s="4">
        <v>1</v>
      </c>
      <c r="AS39" s="8">
        <v>120.12</v>
      </c>
      <c r="AT39" s="7"/>
      <c r="AU39" s="7">
        <v>0.1654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>
        <v>0.4217</v>
      </c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>
        <v>1</v>
      </c>
      <c r="BK39" s="8">
        <v>139.99</v>
      </c>
      <c r="BL39" s="2" t="s">
        <v>408</v>
      </c>
      <c r="BM39" s="7">
        <v>1</v>
      </c>
      <c r="BN39" s="7">
        <v>1</v>
      </c>
      <c r="BO39" s="4">
        <v>1</v>
      </c>
      <c r="BP39" s="8">
        <v>139.99</v>
      </c>
      <c r="BQ39" s="4"/>
      <c r="BR39" s="8"/>
      <c r="BS39" s="7"/>
      <c r="BT39" s="7"/>
      <c r="BU39" s="2" t="s">
        <v>155</v>
      </c>
      <c r="BV39" s="2" t="s">
        <v>145</v>
      </c>
      <c r="BW39" s="2" t="s">
        <v>264</v>
      </c>
      <c r="BX39" s="2" t="s">
        <v>486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148</v>
      </c>
      <c r="CK39" s="2" t="s">
        <v>487</v>
      </c>
      <c r="CL39" s="2" t="s">
        <v>158</v>
      </c>
      <c r="CM39" s="2" t="s">
        <v>158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234</v>
      </c>
      <c r="CX39" s="2" t="s">
        <v>468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480</v>
      </c>
      <c r="DK39" s="2" t="s">
        <v>358</v>
      </c>
      <c r="DL39" s="2" t="s">
        <v>158</v>
      </c>
      <c r="DM39" s="2" t="s">
        <v>158</v>
      </c>
      <c r="DN39" s="2" t="s">
        <v>148</v>
      </c>
      <c r="DO39" s="4"/>
      <c r="DP39" s="8"/>
      <c r="DQ39" s="4">
        <v>1</v>
      </c>
      <c r="DR39" s="8">
        <v>120.12</v>
      </c>
      <c r="DS39" s="7">
        <v>-1</v>
      </c>
      <c r="DT39" s="7">
        <v>-1</v>
      </c>
      <c r="DU39" s="2" t="s">
        <v>155</v>
      </c>
      <c r="DV39" s="2" t="s">
        <v>145</v>
      </c>
      <c r="DW39" s="2" t="s">
        <v>237</v>
      </c>
      <c r="DX39" s="2" t="s">
        <v>488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481</v>
      </c>
      <c r="EK39" s="2" t="s">
        <v>489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320</v>
      </c>
      <c r="EX39" s="2" t="s">
        <v>302</v>
      </c>
      <c r="EY39" s="2" t="s">
        <v>158</v>
      </c>
      <c r="EZ39" s="2" t="s">
        <v>158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242</v>
      </c>
      <c r="FK39" s="2" t="s">
        <v>188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155</v>
      </c>
      <c r="IV39" s="2" t="s">
        <v>145</v>
      </c>
      <c r="IW39" s="2" t="s">
        <v>245</v>
      </c>
      <c r="IX39" s="2" t="s">
        <v>490</v>
      </c>
      <c r="IY39" s="2" t="s">
        <v>158</v>
      </c>
      <c r="IZ39" s="2" t="s">
        <v>158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267</v>
      </c>
      <c r="JX39" s="2" t="s">
        <v>148</v>
      </c>
      <c r="JY39" s="2" t="s">
        <v>158</v>
      </c>
      <c r="JZ39" s="2" t="s">
        <v>158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248</v>
      </c>
      <c r="KX39" s="2" t="s">
        <v>405</v>
      </c>
      <c r="KY39" s="2" t="s">
        <v>158</v>
      </c>
      <c r="KZ39" s="2" t="s">
        <v>158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66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491</v>
      </c>
      <c r="B40" s="2" t="s">
        <v>137</v>
      </c>
      <c r="C40" s="2" t="s">
        <v>138</v>
      </c>
      <c r="D40" s="2" t="s">
        <v>472</v>
      </c>
      <c r="E40" s="2" t="s">
        <v>473</v>
      </c>
      <c r="F40" s="2" t="s">
        <v>474</v>
      </c>
      <c r="G40" s="2" t="s">
        <v>474</v>
      </c>
      <c r="H40" s="2" t="s">
        <v>474</v>
      </c>
      <c r="I40" s="2" t="s">
        <v>475</v>
      </c>
      <c r="J40" s="2" t="s">
        <v>143</v>
      </c>
      <c r="K40" s="2" t="s">
        <v>492</v>
      </c>
      <c r="L40" s="3">
        <v>85.12</v>
      </c>
      <c r="M40" s="3">
        <v>89.38</v>
      </c>
      <c r="N40" s="3">
        <v>249.99</v>
      </c>
      <c r="O40" s="2" t="s">
        <v>350</v>
      </c>
      <c r="P40" s="2" t="s">
        <v>369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477</v>
      </c>
      <c r="V40" s="2" t="s">
        <v>450</v>
      </c>
      <c r="W40" s="2" t="s">
        <v>151</v>
      </c>
      <c r="X40" s="2" t="s">
        <v>148</v>
      </c>
      <c r="Y40" s="2" t="s">
        <v>320</v>
      </c>
      <c r="Z40" s="4"/>
      <c r="AA40" s="4">
        <f>=ROUNDDOWN({0},0)</f>
      </c>
      <c r="AB40" s="5">
        <v>1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/>
      <c r="AT40" s="7">
        <v>-1</v>
      </c>
      <c r="AU40" s="7"/>
      <c r="AV40" s="4" t="s">
        <v>148</v>
      </c>
      <c r="AW40" s="8" t="s">
        <v>148</v>
      </c>
      <c r="AX40" s="4">
        <v>5</v>
      </c>
      <c r="AY40" s="8">
        <v>2.36</v>
      </c>
      <c r="AZ40" s="7" t="s">
        <v>148</v>
      </c>
      <c r="BA40" s="7" t="s">
        <v>148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 t="s">
        <v>148</v>
      </c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/>
      <c r="BS40" s="7">
        <v>-1</v>
      </c>
      <c r="BT40" s="7"/>
      <c r="BU40" s="2" t="s">
        <v>155</v>
      </c>
      <c r="BV40" s="2" t="s">
        <v>211</v>
      </c>
      <c r="BW40" s="2" t="s">
        <v>264</v>
      </c>
      <c r="BX40" s="2" t="s">
        <v>493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208</v>
      </c>
      <c r="CI40" s="2" t="s">
        <v>211</v>
      </c>
      <c r="CJ40" s="2" t="s">
        <v>148</v>
      </c>
      <c r="CK40" s="2" t="s">
        <v>148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211</v>
      </c>
      <c r="CW40" s="2" t="s">
        <v>234</v>
      </c>
      <c r="CX40" s="2" t="s">
        <v>235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211</v>
      </c>
      <c r="DJ40" s="2" t="s">
        <v>480</v>
      </c>
      <c r="DK40" s="2" t="s">
        <v>184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211</v>
      </c>
      <c r="DW40" s="2" t="s">
        <v>237</v>
      </c>
      <c r="DX40" s="2" t="s">
        <v>463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211</v>
      </c>
      <c r="EJ40" s="2" t="s">
        <v>481</v>
      </c>
      <c r="EK40" s="2" t="s">
        <v>374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211</v>
      </c>
      <c r="EW40" s="2" t="s">
        <v>320</v>
      </c>
      <c r="EX40" s="2" t="s">
        <v>494</v>
      </c>
      <c r="EY40" s="2" t="s">
        <v>158</v>
      </c>
      <c r="EZ40" s="2" t="s">
        <v>158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211</v>
      </c>
      <c r="FJ40" s="2" t="s">
        <v>242</v>
      </c>
      <c r="FK40" s="2" t="s">
        <v>156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155</v>
      </c>
      <c r="IV40" s="2" t="s">
        <v>211</v>
      </c>
      <c r="IW40" s="2" t="s">
        <v>245</v>
      </c>
      <c r="IX40" s="2" t="s">
        <v>184</v>
      </c>
      <c r="IY40" s="2" t="s">
        <v>158</v>
      </c>
      <c r="IZ40" s="2" t="s">
        <v>158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211</v>
      </c>
      <c r="JW40" s="2" t="s">
        <v>247</v>
      </c>
      <c r="JX40" s="2" t="s">
        <v>148</v>
      </c>
      <c r="JY40" s="2" t="s">
        <v>158</v>
      </c>
      <c r="JZ40" s="2" t="s">
        <v>158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211</v>
      </c>
      <c r="KW40" s="2" t="s">
        <v>248</v>
      </c>
      <c r="KX40" s="2" t="s">
        <v>495</v>
      </c>
      <c r="KY40" s="2" t="s">
        <v>158</v>
      </c>
      <c r="KZ40" s="2" t="s">
        <v>158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496</v>
      </c>
      <c r="B41" s="2" t="s">
        <v>137</v>
      </c>
      <c r="C41" s="2" t="s">
        <v>138</v>
      </c>
      <c r="D41" s="2" t="s">
        <v>472</v>
      </c>
      <c r="E41" s="2" t="s">
        <v>473</v>
      </c>
      <c r="F41" s="2" t="s">
        <v>474</v>
      </c>
      <c r="G41" s="2" t="s">
        <v>474</v>
      </c>
      <c r="H41" s="2" t="s">
        <v>474</v>
      </c>
      <c r="I41" s="2" t="s">
        <v>475</v>
      </c>
      <c r="J41" s="2" t="s">
        <v>174</v>
      </c>
      <c r="K41" s="2" t="s">
        <v>492</v>
      </c>
      <c r="L41" s="3">
        <v>102.14</v>
      </c>
      <c r="M41" s="3">
        <v>107.25</v>
      </c>
      <c r="N41" s="3">
        <v>299.99</v>
      </c>
      <c r="O41" s="2" t="s">
        <v>350</v>
      </c>
      <c r="P41" s="2" t="s">
        <v>351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477</v>
      </c>
      <c r="V41" s="2" t="s">
        <v>450</v>
      </c>
      <c r="W41" s="2" t="s">
        <v>151</v>
      </c>
      <c r="X41" s="2" t="s">
        <v>148</v>
      </c>
      <c r="Y41" s="2" t="s">
        <v>320</v>
      </c>
      <c r="Z41" s="4"/>
      <c r="AA41" s="4">
        <f>=ROUNDDOWN({0},0)</f>
      </c>
      <c r="AB41" s="5"/>
      <c r="AC41" s="2" t="s">
        <v>148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4</v>
      </c>
      <c r="AS41" s="8">
        <v>2.36</v>
      </c>
      <c r="AT41" s="7">
        <v>-1</v>
      </c>
      <c r="AU41" s="7">
        <v>-1</v>
      </c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/>
      <c r="BK41" s="8"/>
      <c r="BL41" s="2" t="s">
        <v>16</v>
      </c>
      <c r="BM41" s="7"/>
      <c r="BN41" s="7"/>
      <c r="BO41" s="4"/>
      <c r="BP41" s="8"/>
      <c r="BQ41" s="4">
        <v>4</v>
      </c>
      <c r="BR41" s="8">
        <v>2.36</v>
      </c>
      <c r="BS41" s="7">
        <v>-1</v>
      </c>
      <c r="BT41" s="7">
        <v>-1</v>
      </c>
      <c r="BU41" s="2" t="s">
        <v>155</v>
      </c>
      <c r="BV41" s="2" t="s">
        <v>211</v>
      </c>
      <c r="BW41" s="2" t="s">
        <v>264</v>
      </c>
      <c r="BX41" s="2" t="s">
        <v>497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208</v>
      </c>
      <c r="CI41" s="2" t="s">
        <v>211</v>
      </c>
      <c r="CJ41" s="2" t="s">
        <v>148</v>
      </c>
      <c r="CK41" s="2" t="s">
        <v>148</v>
      </c>
      <c r="CL41" s="2" t="s">
        <v>158</v>
      </c>
      <c r="CM41" s="2" t="s">
        <v>158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211</v>
      </c>
      <c r="CW41" s="2" t="s">
        <v>234</v>
      </c>
      <c r="CX41" s="2" t="s">
        <v>498</v>
      </c>
      <c r="CY41" s="2" t="s">
        <v>158</v>
      </c>
      <c r="CZ41" s="2" t="s">
        <v>158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211</v>
      </c>
      <c r="DJ41" s="2" t="s">
        <v>480</v>
      </c>
      <c r="DK41" s="2" t="s">
        <v>236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211</v>
      </c>
      <c r="DW41" s="2" t="s">
        <v>237</v>
      </c>
      <c r="DX41" s="2" t="s">
        <v>238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211</v>
      </c>
      <c r="EJ41" s="2" t="s">
        <v>481</v>
      </c>
      <c r="EK41" s="2" t="s">
        <v>305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211</v>
      </c>
      <c r="EW41" s="2" t="s">
        <v>320</v>
      </c>
      <c r="EX41" s="2" t="s">
        <v>264</v>
      </c>
      <c r="EY41" s="2" t="s">
        <v>158</v>
      </c>
      <c r="EZ41" s="2" t="s">
        <v>158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211</v>
      </c>
      <c r="FJ41" s="2" t="s">
        <v>242</v>
      </c>
      <c r="FK41" s="2" t="s">
        <v>499</v>
      </c>
      <c r="FL41" s="2" t="s">
        <v>158</v>
      </c>
      <c r="FM41" s="2" t="s">
        <v>158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155</v>
      </c>
      <c r="IV41" s="2" t="s">
        <v>211</v>
      </c>
      <c r="IW41" s="2" t="s">
        <v>245</v>
      </c>
      <c r="IX41" s="2" t="s">
        <v>490</v>
      </c>
      <c r="IY41" s="2" t="s">
        <v>158</v>
      </c>
      <c r="IZ41" s="2" t="s">
        <v>158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211</v>
      </c>
      <c r="JW41" s="2" t="s">
        <v>247</v>
      </c>
      <c r="JX41" s="2" t="s">
        <v>148</v>
      </c>
      <c r="JY41" s="2" t="s">
        <v>158</v>
      </c>
      <c r="JZ41" s="2" t="s">
        <v>158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211</v>
      </c>
      <c r="KW41" s="2" t="s">
        <v>248</v>
      </c>
      <c r="KX41" s="2" t="s">
        <v>405</v>
      </c>
      <c r="KY41" s="2" t="s">
        <v>158</v>
      </c>
      <c r="KZ41" s="2" t="s">
        <v>158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500</v>
      </c>
      <c r="B42" s="2" t="s">
        <v>137</v>
      </c>
      <c r="C42" s="2" t="s">
        <v>138</v>
      </c>
      <c r="D42" s="2" t="s">
        <v>501</v>
      </c>
      <c r="E42" s="2" t="s">
        <v>502</v>
      </c>
      <c r="F42" s="2" t="s">
        <v>503</v>
      </c>
      <c r="G42" s="2" t="s">
        <v>503</v>
      </c>
      <c r="H42" s="2" t="s">
        <v>503</v>
      </c>
      <c r="I42" s="2" t="s">
        <v>504</v>
      </c>
      <c r="J42" s="2" t="s">
        <v>505</v>
      </c>
      <c r="K42" s="2" t="s">
        <v>228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506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393</v>
      </c>
      <c r="V42" s="2" t="s">
        <v>507</v>
      </c>
      <c r="W42" s="2" t="s">
        <v>151</v>
      </c>
      <c r="X42" s="2" t="s">
        <v>148</v>
      </c>
      <c r="Y42" s="2" t="s">
        <v>301</v>
      </c>
      <c r="Z42" s="4">
        <v>15</v>
      </c>
      <c r="AA42" s="4">
        <f>=ROUNDDOWN(30,0)</f>
      </c>
      <c r="AB42" s="5">
        <v>0.5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2</v>
      </c>
      <c r="AQ42" s="8">
        <v>56.16</v>
      </c>
      <c r="AR42" s="4"/>
      <c r="AS42" s="8"/>
      <c r="AT42" s="7"/>
      <c r="AU42" s="7"/>
      <c r="AV42" s="4">
        <v>2</v>
      </c>
      <c r="AW42" s="8">
        <v>56.16</v>
      </c>
      <c r="AX42" s="4"/>
      <c r="AY42" s="8"/>
      <c r="AZ42" s="7"/>
      <c r="BA42" s="7"/>
      <c r="BB42" s="7">
        <v>1</v>
      </c>
      <c r="BC42" s="4">
        <v>5</v>
      </c>
      <c r="BD42" s="8">
        <v>105.05</v>
      </c>
      <c r="BE42" s="4">
        <v>6</v>
      </c>
      <c r="BF42" s="8">
        <v>168.74</v>
      </c>
      <c r="BG42" s="7">
        <v>-0.1667</v>
      </c>
      <c r="BH42" s="7">
        <v>-0.3774</v>
      </c>
      <c r="BI42" s="7">
        <v>0.5346</v>
      </c>
      <c r="BJ42" s="4">
        <v>2</v>
      </c>
      <c r="BK42" s="8">
        <v>56.16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320</v>
      </c>
      <c r="BX42" s="2" t="s">
        <v>302</v>
      </c>
      <c r="BY42" s="2" t="s">
        <v>158</v>
      </c>
      <c r="BZ42" s="2" t="s">
        <v>158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148</v>
      </c>
      <c r="CK42" s="2" t="s">
        <v>148</v>
      </c>
      <c r="CL42" s="2" t="s">
        <v>158</v>
      </c>
      <c r="CM42" s="2" t="s">
        <v>158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234</v>
      </c>
      <c r="CX42" s="2" t="s">
        <v>452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395</v>
      </c>
      <c r="DK42" s="2" t="s">
        <v>508</v>
      </c>
      <c r="DL42" s="2" t="s">
        <v>158</v>
      </c>
      <c r="DM42" s="2" t="s">
        <v>158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211</v>
      </c>
      <c r="DW42" s="2" t="s">
        <v>237</v>
      </c>
      <c r="DX42" s="2" t="s">
        <v>442</v>
      </c>
      <c r="DY42" s="2" t="s">
        <v>158</v>
      </c>
      <c r="DZ42" s="2" t="s">
        <v>158</v>
      </c>
      <c r="EA42" s="2" t="s">
        <v>148</v>
      </c>
      <c r="EB42" s="4">
        <v>2</v>
      </c>
      <c r="EC42" s="8">
        <v>56.16</v>
      </c>
      <c r="ED42" s="4"/>
      <c r="EE42" s="8"/>
      <c r="EF42" s="7"/>
      <c r="EG42" s="7"/>
      <c r="EH42" s="2" t="s">
        <v>155</v>
      </c>
      <c r="EI42" s="2" t="s">
        <v>145</v>
      </c>
      <c r="EJ42" s="2" t="s">
        <v>179</v>
      </c>
      <c r="EK42" s="2" t="s">
        <v>509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301</v>
      </c>
      <c r="EX42" s="2" t="s">
        <v>264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242</v>
      </c>
      <c r="FK42" s="2" t="s">
        <v>452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155</v>
      </c>
      <c r="IV42" s="2" t="s">
        <v>145</v>
      </c>
      <c r="IW42" s="2" t="s">
        <v>401</v>
      </c>
      <c r="IX42" s="2" t="s">
        <v>148</v>
      </c>
      <c r="IY42" s="2" t="s">
        <v>158</v>
      </c>
      <c r="IZ42" s="2" t="s">
        <v>158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267</v>
      </c>
      <c r="JX42" s="2" t="s">
        <v>148</v>
      </c>
      <c r="JY42" s="2" t="s">
        <v>158</v>
      </c>
      <c r="JZ42" s="2" t="s">
        <v>158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404</v>
      </c>
      <c r="KX42" s="2" t="s">
        <v>148</v>
      </c>
      <c r="KY42" s="2" t="s">
        <v>158</v>
      </c>
      <c r="KZ42" s="2" t="s">
        <v>158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510</v>
      </c>
      <c r="B43" s="2" t="s">
        <v>137</v>
      </c>
      <c r="C43" s="2" t="s">
        <v>138</v>
      </c>
      <c r="D43" s="2" t="s">
        <v>501</v>
      </c>
      <c r="E43" s="2" t="s">
        <v>502</v>
      </c>
      <c r="F43" s="2" t="s">
        <v>503</v>
      </c>
      <c r="G43" s="2" t="s">
        <v>503</v>
      </c>
      <c r="H43" s="2" t="s">
        <v>503</v>
      </c>
      <c r="I43" s="2" t="s">
        <v>504</v>
      </c>
      <c r="J43" s="2" t="s">
        <v>505</v>
      </c>
      <c r="K43" s="2" t="s">
        <v>270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197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393</v>
      </c>
      <c r="V43" s="2" t="s">
        <v>507</v>
      </c>
      <c r="W43" s="2" t="s">
        <v>151</v>
      </c>
      <c r="X43" s="2" t="s">
        <v>148</v>
      </c>
      <c r="Y43" s="2" t="s">
        <v>301</v>
      </c>
      <c r="Z43" s="4">
        <v>127</v>
      </c>
      <c r="AA43" s="4">
        <f>=ROUNDDOWN(158.75,0)</f>
      </c>
      <c r="AB43" s="5">
        <v>0.8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</v>
      </c>
      <c r="AQ43" s="8">
        <v>44.99</v>
      </c>
      <c r="AR43" s="4">
        <v>4</v>
      </c>
      <c r="AS43" s="8">
        <v>109.98</v>
      </c>
      <c r="AT43" s="7">
        <v>-0.75</v>
      </c>
      <c r="AU43" s="7">
        <v>-0.5909</v>
      </c>
      <c r="AV43" s="4">
        <v>1</v>
      </c>
      <c r="AW43" s="8">
        <v>44.99</v>
      </c>
      <c r="AX43" s="4">
        <v>4</v>
      </c>
      <c r="AY43" s="8">
        <v>109.98</v>
      </c>
      <c r="AZ43" s="7">
        <v>-0.75</v>
      </c>
      <c r="BA43" s="7">
        <v>-0.5909</v>
      </c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0.4283</v>
      </c>
      <c r="BJ43" s="4">
        <v>1</v>
      </c>
      <c r="BK43" s="8">
        <v>44.99</v>
      </c>
      <c r="BL43" s="2" t="s">
        <v>511</v>
      </c>
      <c r="BM43" s="7">
        <v>1</v>
      </c>
      <c r="BN43" s="7">
        <v>1</v>
      </c>
      <c r="BO43" s="4">
        <v>1</v>
      </c>
      <c r="BP43" s="8">
        <v>44.99</v>
      </c>
      <c r="BQ43" s="4"/>
      <c r="BR43" s="8"/>
      <c r="BS43" s="7"/>
      <c r="BT43" s="7"/>
      <c r="BU43" s="2" t="s">
        <v>155</v>
      </c>
      <c r="BV43" s="2" t="s">
        <v>145</v>
      </c>
      <c r="BW43" s="2" t="s">
        <v>320</v>
      </c>
      <c r="BX43" s="2" t="s">
        <v>366</v>
      </c>
      <c r="BY43" s="2" t="s">
        <v>158</v>
      </c>
      <c r="BZ43" s="2" t="s">
        <v>158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148</v>
      </c>
      <c r="CK43" s="2" t="s">
        <v>148</v>
      </c>
      <c r="CL43" s="2" t="s">
        <v>158</v>
      </c>
      <c r="CM43" s="2" t="s">
        <v>158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234</v>
      </c>
      <c r="CX43" s="2" t="s">
        <v>512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395</v>
      </c>
      <c r="DK43" s="2" t="s">
        <v>373</v>
      </c>
      <c r="DL43" s="2" t="s">
        <v>158</v>
      </c>
      <c r="DM43" s="2" t="s">
        <v>158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211</v>
      </c>
      <c r="DW43" s="2" t="s">
        <v>237</v>
      </c>
      <c r="DX43" s="2" t="s">
        <v>513</v>
      </c>
      <c r="DY43" s="2" t="s">
        <v>158</v>
      </c>
      <c r="DZ43" s="2" t="s">
        <v>158</v>
      </c>
      <c r="EA43" s="2" t="s">
        <v>148</v>
      </c>
      <c r="EB43" s="4"/>
      <c r="EC43" s="8"/>
      <c r="ED43" s="4">
        <v>1</v>
      </c>
      <c r="EE43" s="8">
        <v>28.08</v>
      </c>
      <c r="EF43" s="7">
        <v>-1</v>
      </c>
      <c r="EG43" s="7">
        <v>-1</v>
      </c>
      <c r="EH43" s="2" t="s">
        <v>155</v>
      </c>
      <c r="EI43" s="2" t="s">
        <v>145</v>
      </c>
      <c r="EJ43" s="2" t="s">
        <v>179</v>
      </c>
      <c r="EK43" s="2" t="s">
        <v>514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301</v>
      </c>
      <c r="EX43" s="2" t="s">
        <v>398</v>
      </c>
      <c r="EY43" s="2" t="s">
        <v>158</v>
      </c>
      <c r="EZ43" s="2" t="s">
        <v>158</v>
      </c>
      <c r="FA43" s="2" t="s">
        <v>148</v>
      </c>
      <c r="FB43" s="4"/>
      <c r="FC43" s="8"/>
      <c r="FD43" s="4">
        <v>3</v>
      </c>
      <c r="FE43" s="8">
        <v>81.9</v>
      </c>
      <c r="FF43" s="7">
        <v>-1</v>
      </c>
      <c r="FG43" s="7">
        <v>-1</v>
      </c>
      <c r="FH43" s="2" t="s">
        <v>155</v>
      </c>
      <c r="FI43" s="2" t="s">
        <v>145</v>
      </c>
      <c r="FJ43" s="2" t="s">
        <v>242</v>
      </c>
      <c r="FK43" s="2" t="s">
        <v>452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155</v>
      </c>
      <c r="IV43" s="2" t="s">
        <v>145</v>
      </c>
      <c r="IW43" s="2" t="s">
        <v>401</v>
      </c>
      <c r="IX43" s="2" t="s">
        <v>515</v>
      </c>
      <c r="IY43" s="2" t="s">
        <v>158</v>
      </c>
      <c r="IZ43" s="2" t="s">
        <v>158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267</v>
      </c>
      <c r="JX43" s="2" t="s">
        <v>148</v>
      </c>
      <c r="JY43" s="2" t="s">
        <v>158</v>
      </c>
      <c r="JZ43" s="2" t="s">
        <v>158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404</v>
      </c>
      <c r="KX43" s="2" t="s">
        <v>148</v>
      </c>
      <c r="KY43" s="2" t="s">
        <v>158</v>
      </c>
      <c r="KZ43" s="2" t="s">
        <v>158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127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516</v>
      </c>
      <c r="B44" s="2" t="s">
        <v>137</v>
      </c>
      <c r="C44" s="2" t="s">
        <v>138</v>
      </c>
      <c r="D44" s="2" t="s">
        <v>501</v>
      </c>
      <c r="E44" s="2" t="s">
        <v>502</v>
      </c>
      <c r="F44" s="2" t="s">
        <v>503</v>
      </c>
      <c r="G44" s="2" t="s">
        <v>503</v>
      </c>
      <c r="H44" s="2" t="s">
        <v>503</v>
      </c>
      <c r="I44" s="2" t="s">
        <v>504</v>
      </c>
      <c r="J44" s="2" t="s">
        <v>505</v>
      </c>
      <c r="K44" s="2" t="s">
        <v>319</v>
      </c>
      <c r="L44" s="3">
        <v>24.76</v>
      </c>
      <c r="M44" s="3">
        <v>26</v>
      </c>
      <c r="N44" s="3">
        <v>79.99</v>
      </c>
      <c r="O44" s="2" t="s">
        <v>449</v>
      </c>
      <c r="P44" s="2" t="s">
        <v>351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393</v>
      </c>
      <c r="V44" s="2" t="s">
        <v>507</v>
      </c>
      <c r="W44" s="2" t="s">
        <v>151</v>
      </c>
      <c r="X44" s="2" t="s">
        <v>148</v>
      </c>
      <c r="Y44" s="2" t="s">
        <v>301</v>
      </c>
      <c r="Z44" s="4">
        <v>21</v>
      </c>
      <c r="AA44" s="4">
        <f>=ROUNDDOWN(10.5,0)</f>
      </c>
      <c r="AB44" s="5">
        <v>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2</v>
      </c>
      <c r="AQ44" s="8">
        <v>3.9</v>
      </c>
      <c r="AR44" s="4">
        <v>2</v>
      </c>
      <c r="AS44" s="8">
        <v>58.76</v>
      </c>
      <c r="AT44" s="7"/>
      <c r="AU44" s="7">
        <v>-0.9336</v>
      </c>
      <c r="AV44" s="4">
        <v>2</v>
      </c>
      <c r="AW44" s="8">
        <v>3.9</v>
      </c>
      <c r="AX44" s="4">
        <v>2</v>
      </c>
      <c r="AY44" s="8">
        <v>58.76</v>
      </c>
      <c r="AZ44" s="7"/>
      <c r="BA44" s="7">
        <v>-0.9336</v>
      </c>
      <c r="BB44" s="7">
        <v>1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0.0371</v>
      </c>
      <c r="BJ44" s="4">
        <v>2</v>
      </c>
      <c r="BK44" s="8">
        <v>3.9</v>
      </c>
      <c r="BL44" s="2" t="s">
        <v>435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301</v>
      </c>
      <c r="BX44" s="2" t="s">
        <v>251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148</v>
      </c>
      <c r="CK44" s="2" t="s">
        <v>517</v>
      </c>
      <c r="CL44" s="2" t="s">
        <v>158</v>
      </c>
      <c r="CM44" s="2" t="s">
        <v>158</v>
      </c>
      <c r="CN44" s="2" t="s">
        <v>148</v>
      </c>
      <c r="CO44" s="4">
        <v>2</v>
      </c>
      <c r="CP44" s="8">
        <v>3.9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234</v>
      </c>
      <c r="CX44" s="2" t="s">
        <v>518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395</v>
      </c>
      <c r="DK44" s="2" t="s">
        <v>442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211</v>
      </c>
      <c r="DW44" s="2" t="s">
        <v>237</v>
      </c>
      <c r="DX44" s="2" t="s">
        <v>519</v>
      </c>
      <c r="DY44" s="2" t="s">
        <v>158</v>
      </c>
      <c r="DZ44" s="2" t="s">
        <v>158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179</v>
      </c>
      <c r="EK44" s="2" t="s">
        <v>240</v>
      </c>
      <c r="EL44" s="2" t="s">
        <v>158</v>
      </c>
      <c r="EM44" s="2" t="s">
        <v>158</v>
      </c>
      <c r="EN44" s="2" t="s">
        <v>148</v>
      </c>
      <c r="EO44" s="4"/>
      <c r="EP44" s="8"/>
      <c r="EQ44" s="4">
        <v>2</v>
      </c>
      <c r="ER44" s="8">
        <v>58.76</v>
      </c>
      <c r="ES44" s="7">
        <v>-1</v>
      </c>
      <c r="ET44" s="7">
        <v>-1</v>
      </c>
      <c r="EU44" s="2" t="s">
        <v>155</v>
      </c>
      <c r="EV44" s="2" t="s">
        <v>145</v>
      </c>
      <c r="EW44" s="2" t="s">
        <v>301</v>
      </c>
      <c r="EX44" s="2" t="s">
        <v>345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242</v>
      </c>
      <c r="FK44" s="2" t="s">
        <v>385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155</v>
      </c>
      <c r="IV44" s="2" t="s">
        <v>145</v>
      </c>
      <c r="IW44" s="2" t="s">
        <v>401</v>
      </c>
      <c r="IX44" s="2" t="s">
        <v>148</v>
      </c>
      <c r="IY44" s="2" t="s">
        <v>158</v>
      </c>
      <c r="IZ44" s="2" t="s">
        <v>158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267</v>
      </c>
      <c r="JX44" s="2" t="s">
        <v>148</v>
      </c>
      <c r="JY44" s="2" t="s">
        <v>158</v>
      </c>
      <c r="JZ44" s="2" t="s">
        <v>158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404</v>
      </c>
      <c r="KX44" s="2" t="s">
        <v>148</v>
      </c>
      <c r="KY44" s="2" t="s">
        <v>158</v>
      </c>
      <c r="KZ44" s="2" t="s">
        <v>158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520</v>
      </c>
      <c r="B45" s="2" t="s">
        <v>137</v>
      </c>
      <c r="C45" s="2" t="s">
        <v>138</v>
      </c>
      <c r="D45" s="2" t="s">
        <v>501</v>
      </c>
      <c r="E45" s="2" t="s">
        <v>502</v>
      </c>
      <c r="F45" s="2" t="s">
        <v>521</v>
      </c>
      <c r="G45" s="2" t="s">
        <v>521</v>
      </c>
      <c r="H45" s="2" t="s">
        <v>521</v>
      </c>
      <c r="I45" s="2" t="s">
        <v>504</v>
      </c>
      <c r="J45" s="2" t="s">
        <v>505</v>
      </c>
      <c r="K45" s="2" t="s">
        <v>407</v>
      </c>
      <c r="L45" s="3">
        <v>24.76</v>
      </c>
      <c r="M45" s="3">
        <v>26</v>
      </c>
      <c r="N45" s="3">
        <v>79.99</v>
      </c>
      <c r="O45" s="2" t="s">
        <v>449</v>
      </c>
      <c r="P45" s="2" t="s">
        <v>351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393</v>
      </c>
      <c r="V45" s="2" t="s">
        <v>150</v>
      </c>
      <c r="W45" s="2" t="s">
        <v>151</v>
      </c>
      <c r="X45" s="2" t="s">
        <v>148</v>
      </c>
      <c r="Y45" s="2" t="s">
        <v>301</v>
      </c>
      <c r="Z45" s="4">
        <v>22</v>
      </c>
      <c r="AA45" s="4">
        <f>=ROUNDDOWN(110,0)</f>
      </c>
      <c r="AB45" s="5">
        <v>0.2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301</v>
      </c>
      <c r="BX45" s="2" t="s">
        <v>418</v>
      </c>
      <c r="BY45" s="2" t="s">
        <v>158</v>
      </c>
      <c r="BZ45" s="2" t="s">
        <v>158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148</v>
      </c>
      <c r="CK45" s="2" t="s">
        <v>522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234</v>
      </c>
      <c r="CX45" s="2" t="s">
        <v>353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395</v>
      </c>
      <c r="DK45" s="2" t="s">
        <v>148</v>
      </c>
      <c r="DL45" s="2" t="s">
        <v>158</v>
      </c>
      <c r="DM45" s="2" t="s">
        <v>158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237</v>
      </c>
      <c r="DX45" s="2" t="s">
        <v>513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179</v>
      </c>
      <c r="EK45" s="2" t="s">
        <v>523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301</v>
      </c>
      <c r="EX45" s="2" t="s">
        <v>302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242</v>
      </c>
      <c r="FK45" s="2" t="s">
        <v>524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155</v>
      </c>
      <c r="IV45" s="2" t="s">
        <v>145</v>
      </c>
      <c r="IW45" s="2" t="s">
        <v>401</v>
      </c>
      <c r="IX45" s="2" t="s">
        <v>525</v>
      </c>
      <c r="IY45" s="2" t="s">
        <v>158</v>
      </c>
      <c r="IZ45" s="2" t="s">
        <v>158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267</v>
      </c>
      <c r="JX45" s="2" t="s">
        <v>148</v>
      </c>
      <c r="JY45" s="2" t="s">
        <v>158</v>
      </c>
      <c r="JZ45" s="2" t="s">
        <v>158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404</v>
      </c>
      <c r="KX45" s="2" t="s">
        <v>148</v>
      </c>
      <c r="KY45" s="2" t="s">
        <v>158</v>
      </c>
      <c r="KZ45" s="2" t="s">
        <v>158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22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526</v>
      </c>
      <c r="B46" s="2" t="s">
        <v>137</v>
      </c>
      <c r="C46" s="2" t="s">
        <v>138</v>
      </c>
      <c r="D46" s="2" t="s">
        <v>501</v>
      </c>
      <c r="E46" s="2" t="s">
        <v>527</v>
      </c>
      <c r="F46" s="2" t="s">
        <v>503</v>
      </c>
      <c r="G46" s="2" t="s">
        <v>503</v>
      </c>
      <c r="H46" s="2" t="s">
        <v>503</v>
      </c>
      <c r="I46" s="2" t="s">
        <v>504</v>
      </c>
      <c r="J46" s="2" t="s">
        <v>505</v>
      </c>
      <c r="K46" s="2" t="s">
        <v>392</v>
      </c>
      <c r="L46" s="3">
        <v>26.68</v>
      </c>
      <c r="M46" s="3">
        <v>28.01</v>
      </c>
      <c r="N46" s="3">
        <v>89.99</v>
      </c>
      <c r="O46" s="2" t="s">
        <v>145</v>
      </c>
      <c r="P46" s="2" t="s">
        <v>197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393</v>
      </c>
      <c r="V46" s="2" t="s">
        <v>507</v>
      </c>
      <c r="W46" s="2" t="s">
        <v>151</v>
      </c>
      <c r="X46" s="2" t="s">
        <v>148</v>
      </c>
      <c r="Y46" s="2" t="s">
        <v>301</v>
      </c>
      <c r="Z46" s="4">
        <v>71</v>
      </c>
      <c r="AA46" s="4">
        <f>=ROUNDDOWN(30.8695652173913,0)</f>
      </c>
      <c r="AB46" s="5">
        <v>2.3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1</v>
      </c>
      <c r="AQ46" s="8">
        <v>44.99</v>
      </c>
      <c r="AR46" s="4">
        <v>7</v>
      </c>
      <c r="AS46" s="8">
        <v>132.6</v>
      </c>
      <c r="AT46" s="7">
        <v>-0.8571</v>
      </c>
      <c r="AU46" s="7">
        <v>-0.6607</v>
      </c>
      <c r="AV46" s="4">
        <v>1</v>
      </c>
      <c r="AW46" s="8">
        <v>44.99</v>
      </c>
      <c r="AX46" s="4">
        <v>7</v>
      </c>
      <c r="AY46" s="8">
        <v>132.6</v>
      </c>
      <c r="AZ46" s="7">
        <v>-0.8571</v>
      </c>
      <c r="BA46" s="7">
        <v>-0.6607</v>
      </c>
      <c r="BB46" s="7">
        <v>1</v>
      </c>
      <c r="BC46" s="4">
        <v>1</v>
      </c>
      <c r="BD46" s="8">
        <v>44.99</v>
      </c>
      <c r="BE46" s="4">
        <v>7</v>
      </c>
      <c r="BF46" s="8">
        <v>132.6</v>
      </c>
      <c r="BG46" s="7">
        <v>-0.8571</v>
      </c>
      <c r="BH46" s="7">
        <v>-0.6607</v>
      </c>
      <c r="BI46" s="7">
        <v>1</v>
      </c>
      <c r="BJ46" s="4">
        <v>1</v>
      </c>
      <c r="BK46" s="8">
        <v>44.99</v>
      </c>
      <c r="BL46" s="2" t="s">
        <v>528</v>
      </c>
      <c r="BM46" s="7">
        <v>1</v>
      </c>
      <c r="BN46" s="7">
        <v>1</v>
      </c>
      <c r="BO46" s="4">
        <v>1</v>
      </c>
      <c r="BP46" s="8">
        <v>44.99</v>
      </c>
      <c r="BQ46" s="4">
        <v>2</v>
      </c>
      <c r="BR46" s="8"/>
      <c r="BS46" s="7">
        <v>-0.5</v>
      </c>
      <c r="BT46" s="7"/>
      <c r="BU46" s="2" t="s">
        <v>155</v>
      </c>
      <c r="BV46" s="2" t="s">
        <v>145</v>
      </c>
      <c r="BW46" s="2" t="s">
        <v>320</v>
      </c>
      <c r="BX46" s="2" t="s">
        <v>232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148</v>
      </c>
      <c r="CK46" s="2" t="s">
        <v>330</v>
      </c>
      <c r="CL46" s="2" t="s">
        <v>158</v>
      </c>
      <c r="CM46" s="2" t="s">
        <v>158</v>
      </c>
      <c r="CN46" s="2" t="s">
        <v>148</v>
      </c>
      <c r="CO46" s="4"/>
      <c r="CP46" s="8"/>
      <c r="CQ46" s="4">
        <v>3</v>
      </c>
      <c r="CR46" s="8">
        <v>78</v>
      </c>
      <c r="CS46" s="7">
        <v>-1</v>
      </c>
      <c r="CT46" s="7">
        <v>-1</v>
      </c>
      <c r="CU46" s="2" t="s">
        <v>155</v>
      </c>
      <c r="CV46" s="2" t="s">
        <v>145</v>
      </c>
      <c r="CW46" s="2" t="s">
        <v>234</v>
      </c>
      <c r="CX46" s="2" t="s">
        <v>436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395</v>
      </c>
      <c r="DK46" s="2" t="s">
        <v>396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211</v>
      </c>
      <c r="DW46" s="2" t="s">
        <v>237</v>
      </c>
      <c r="DX46" s="2" t="s">
        <v>442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179</v>
      </c>
      <c r="EK46" s="2" t="s">
        <v>178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301</v>
      </c>
      <c r="EX46" s="2" t="s">
        <v>529</v>
      </c>
      <c r="EY46" s="2" t="s">
        <v>158</v>
      </c>
      <c r="EZ46" s="2" t="s">
        <v>158</v>
      </c>
      <c r="FA46" s="2" t="s">
        <v>148</v>
      </c>
      <c r="FB46" s="4"/>
      <c r="FC46" s="8"/>
      <c r="FD46" s="4">
        <v>2</v>
      </c>
      <c r="FE46" s="8">
        <v>54.6</v>
      </c>
      <c r="FF46" s="7">
        <v>-1</v>
      </c>
      <c r="FG46" s="7">
        <v>-1</v>
      </c>
      <c r="FH46" s="2" t="s">
        <v>155</v>
      </c>
      <c r="FI46" s="2" t="s">
        <v>145</v>
      </c>
      <c r="FJ46" s="2" t="s">
        <v>242</v>
      </c>
      <c r="FK46" s="2" t="s">
        <v>323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155</v>
      </c>
      <c r="IV46" s="2" t="s">
        <v>145</v>
      </c>
      <c r="IW46" s="2" t="s">
        <v>401</v>
      </c>
      <c r="IX46" s="2" t="s">
        <v>530</v>
      </c>
      <c r="IY46" s="2" t="s">
        <v>158</v>
      </c>
      <c r="IZ46" s="2" t="s">
        <v>158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267</v>
      </c>
      <c r="JX46" s="2" t="s">
        <v>148</v>
      </c>
      <c r="JY46" s="2" t="s">
        <v>158</v>
      </c>
      <c r="JZ46" s="2" t="s">
        <v>158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404</v>
      </c>
      <c r="KX46" s="2" t="s">
        <v>531</v>
      </c>
      <c r="KY46" s="2" t="s">
        <v>158</v>
      </c>
      <c r="KZ46" s="2" t="s">
        <v>158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71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532</v>
      </c>
      <c r="B47" s="2" t="s">
        <v>137</v>
      </c>
      <c r="C47" s="2" t="s">
        <v>138</v>
      </c>
      <c r="D47" s="2" t="s">
        <v>501</v>
      </c>
      <c r="E47" s="2" t="s">
        <v>527</v>
      </c>
      <c r="F47" s="2" t="s">
        <v>269</v>
      </c>
      <c r="G47" s="2" t="s">
        <v>148</v>
      </c>
      <c r="H47" s="2" t="s">
        <v>148</v>
      </c>
      <c r="I47" s="2" t="s">
        <v>533</v>
      </c>
      <c r="J47" s="2" t="s">
        <v>505</v>
      </c>
      <c r="K47" s="2" t="s">
        <v>270</v>
      </c>
      <c r="L47" s="3">
        <v>30.86</v>
      </c>
      <c r="M47" s="3">
        <v>32.4</v>
      </c>
      <c r="N47" s="3">
        <v>89.99</v>
      </c>
      <c r="O47" s="2" t="s">
        <v>145</v>
      </c>
      <c r="P47" s="2" t="s">
        <v>197</v>
      </c>
      <c r="Q47" s="2" t="s">
        <v>147</v>
      </c>
      <c r="R47" s="2" t="s">
        <v>148</v>
      </c>
      <c r="S47" s="2" t="s">
        <v>148</v>
      </c>
      <c r="T47" s="2" t="s">
        <v>198</v>
      </c>
      <c r="U47" s="2" t="s">
        <v>393</v>
      </c>
      <c r="V47" s="2" t="s">
        <v>199</v>
      </c>
      <c r="W47" s="2" t="s">
        <v>148</v>
      </c>
      <c r="X47" s="2" t="s">
        <v>148</v>
      </c>
      <c r="Y47" s="2" t="s">
        <v>534</v>
      </c>
      <c r="Z47" s="4">
        <v>174</v>
      </c>
      <c r="AA47" s="4">
        <f>=ROUNDDOWN(174,0)</f>
      </c>
      <c r="AB47" s="5">
        <v>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148</v>
      </c>
      <c r="BX47" s="2" t="s">
        <v>276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148</v>
      </c>
      <c r="CI47" s="2" t="s">
        <v>148</v>
      </c>
      <c r="CJ47" s="2" t="s">
        <v>148</v>
      </c>
      <c r="CK47" s="2" t="s">
        <v>148</v>
      </c>
      <c r="CL47" s="2" t="s">
        <v>148</v>
      </c>
      <c r="CM47" s="2" t="s">
        <v>148</v>
      </c>
      <c r="CN47" s="2" t="s">
        <v>148</v>
      </c>
      <c r="CO47" s="4"/>
      <c r="CP47" s="8"/>
      <c r="CQ47" s="4"/>
      <c r="CR47" s="8"/>
      <c r="CS47" s="7"/>
      <c r="CT47" s="7"/>
      <c r="CU47" s="2" t="s">
        <v>148</v>
      </c>
      <c r="CV47" s="2" t="s">
        <v>148</v>
      </c>
      <c r="CW47" s="2" t="s">
        <v>148</v>
      </c>
      <c r="CX47" s="2" t="s">
        <v>148</v>
      </c>
      <c r="CY47" s="2" t="s">
        <v>148</v>
      </c>
      <c r="CZ47" s="2" t="s">
        <v>148</v>
      </c>
      <c r="DA47" s="2" t="s">
        <v>148</v>
      </c>
      <c r="DB47" s="4"/>
      <c r="DC47" s="8"/>
      <c r="DD47" s="4"/>
      <c r="DE47" s="8"/>
      <c r="DF47" s="7"/>
      <c r="DG47" s="7"/>
      <c r="DH47" s="2" t="s">
        <v>148</v>
      </c>
      <c r="DI47" s="2" t="s">
        <v>148</v>
      </c>
      <c r="DJ47" s="2" t="s">
        <v>148</v>
      </c>
      <c r="DK47" s="2" t="s">
        <v>148</v>
      </c>
      <c r="DL47" s="2" t="s">
        <v>148</v>
      </c>
      <c r="DM47" s="2" t="s">
        <v>148</v>
      </c>
      <c r="DN47" s="2" t="s">
        <v>148</v>
      </c>
      <c r="DO47" s="4"/>
      <c r="DP47" s="8"/>
      <c r="DQ47" s="4"/>
      <c r="DR47" s="8"/>
      <c r="DS47" s="7"/>
      <c r="DT47" s="7"/>
      <c r="DU47" s="2" t="s">
        <v>148</v>
      </c>
      <c r="DV47" s="2" t="s">
        <v>148</v>
      </c>
      <c r="DW47" s="2" t="s">
        <v>148</v>
      </c>
      <c r="DX47" s="2" t="s">
        <v>148</v>
      </c>
      <c r="DY47" s="2" t="s">
        <v>148</v>
      </c>
      <c r="DZ47" s="2" t="s">
        <v>148</v>
      </c>
      <c r="EA47" s="2" t="s">
        <v>148</v>
      </c>
      <c r="EB47" s="4"/>
      <c r="EC47" s="8"/>
      <c r="ED47" s="4"/>
      <c r="EE47" s="8"/>
      <c r="EF47" s="7"/>
      <c r="EG47" s="7"/>
      <c r="EH47" s="2" t="s">
        <v>148</v>
      </c>
      <c r="EI47" s="2" t="s">
        <v>148</v>
      </c>
      <c r="EJ47" s="2" t="s">
        <v>148</v>
      </c>
      <c r="EK47" s="2" t="s">
        <v>148</v>
      </c>
      <c r="EL47" s="2" t="s">
        <v>148</v>
      </c>
      <c r="EM47" s="2" t="s">
        <v>148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148</v>
      </c>
      <c r="EX47" s="2" t="s">
        <v>148</v>
      </c>
      <c r="EY47" s="2" t="s">
        <v>158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148</v>
      </c>
      <c r="FI47" s="2" t="s">
        <v>148</v>
      </c>
      <c r="FJ47" s="2" t="s">
        <v>148</v>
      </c>
      <c r="FK47" s="2" t="s">
        <v>148</v>
      </c>
      <c r="FL47" s="2" t="s">
        <v>148</v>
      </c>
      <c r="FM47" s="2" t="s">
        <v>148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148</v>
      </c>
      <c r="JX47" s="2" t="s">
        <v>148</v>
      </c>
      <c r="JY47" s="2" t="s">
        <v>158</v>
      </c>
      <c r="JZ47" s="2" t="s">
        <v>158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>
        <v>174</v>
      </c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535</v>
      </c>
      <c r="B48" s="2" t="s">
        <v>137</v>
      </c>
      <c r="C48" s="2" t="s">
        <v>138</v>
      </c>
      <c r="D48" s="2" t="s">
        <v>501</v>
      </c>
      <c r="E48" s="2" t="s">
        <v>527</v>
      </c>
      <c r="F48" s="2" t="s">
        <v>521</v>
      </c>
      <c r="G48" s="2" t="s">
        <v>521</v>
      </c>
      <c r="H48" s="2" t="s">
        <v>521</v>
      </c>
      <c r="I48" s="2" t="s">
        <v>504</v>
      </c>
      <c r="J48" s="2" t="s">
        <v>505</v>
      </c>
      <c r="K48" s="2" t="s">
        <v>492</v>
      </c>
      <c r="L48" s="3">
        <v>24.76</v>
      </c>
      <c r="M48" s="3">
        <v>26</v>
      </c>
      <c r="N48" s="3">
        <v>79.99</v>
      </c>
      <c r="O48" s="2" t="s">
        <v>350</v>
      </c>
      <c r="P48" s="2" t="s">
        <v>369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393</v>
      </c>
      <c r="V48" s="2" t="s">
        <v>150</v>
      </c>
      <c r="W48" s="2" t="s">
        <v>151</v>
      </c>
      <c r="X48" s="2" t="s">
        <v>148</v>
      </c>
      <c r="Y48" s="2" t="s">
        <v>301</v>
      </c>
      <c r="Z48" s="4">
        <v>1</v>
      </c>
      <c r="AA48" s="4">
        <f>=ROUNDDOWN(0.333333333333333,0)</f>
      </c>
      <c r="AB48" s="5">
        <v>3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4</v>
      </c>
      <c r="AS48" s="8">
        <v>129.24</v>
      </c>
      <c r="AT48" s="7">
        <v>-1</v>
      </c>
      <c r="AU48" s="7">
        <v>-1</v>
      </c>
      <c r="AV48" s="4"/>
      <c r="AW48" s="8"/>
      <c r="AX48" s="4">
        <v>4</v>
      </c>
      <c r="AY48" s="8">
        <v>129.24</v>
      </c>
      <c r="AZ48" s="7">
        <v>-1</v>
      </c>
      <c r="BA48" s="7">
        <v>-1</v>
      </c>
      <c r="BB48" s="7"/>
      <c r="BC48" s="4"/>
      <c r="BD48" s="8"/>
      <c r="BE48" s="4">
        <v>4</v>
      </c>
      <c r="BF48" s="8">
        <v>129.24</v>
      </c>
      <c r="BG48" s="7">
        <v>-1</v>
      </c>
      <c r="BH48" s="7">
        <v>-1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4</v>
      </c>
      <c r="BR48" s="8">
        <v>129.24</v>
      </c>
      <c r="BS48" s="7">
        <v>-1</v>
      </c>
      <c r="BT48" s="7">
        <v>-1</v>
      </c>
      <c r="BU48" s="2" t="s">
        <v>155</v>
      </c>
      <c r="BV48" s="2" t="s">
        <v>211</v>
      </c>
      <c r="BW48" s="2" t="s">
        <v>301</v>
      </c>
      <c r="BX48" s="2" t="s">
        <v>375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211</v>
      </c>
      <c r="CJ48" s="2" t="s">
        <v>148</v>
      </c>
      <c r="CK48" s="2" t="s">
        <v>536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211</v>
      </c>
      <c r="CW48" s="2" t="s">
        <v>234</v>
      </c>
      <c r="CX48" s="2" t="s">
        <v>372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211</v>
      </c>
      <c r="DJ48" s="2" t="s">
        <v>395</v>
      </c>
      <c r="DK48" s="2" t="s">
        <v>148</v>
      </c>
      <c r="DL48" s="2" t="s">
        <v>158</v>
      </c>
      <c r="DM48" s="2" t="s">
        <v>158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211</v>
      </c>
      <c r="DW48" s="2" t="s">
        <v>237</v>
      </c>
      <c r="DX48" s="2" t="s">
        <v>355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211</v>
      </c>
      <c r="EJ48" s="2" t="s">
        <v>179</v>
      </c>
      <c r="EK48" s="2" t="s">
        <v>515</v>
      </c>
      <c r="EL48" s="2" t="s">
        <v>158</v>
      </c>
      <c r="EM48" s="2" t="s">
        <v>158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211</v>
      </c>
      <c r="EW48" s="2" t="s">
        <v>301</v>
      </c>
      <c r="EX48" s="2" t="s">
        <v>264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211</v>
      </c>
      <c r="FJ48" s="2" t="s">
        <v>242</v>
      </c>
      <c r="FK48" s="2" t="s">
        <v>171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155</v>
      </c>
      <c r="IV48" s="2" t="s">
        <v>211</v>
      </c>
      <c r="IW48" s="2" t="s">
        <v>401</v>
      </c>
      <c r="IX48" s="2" t="s">
        <v>148</v>
      </c>
      <c r="IY48" s="2" t="s">
        <v>158</v>
      </c>
      <c r="IZ48" s="2" t="s">
        <v>158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211</v>
      </c>
      <c r="JW48" s="2" t="s">
        <v>267</v>
      </c>
      <c r="JX48" s="2" t="s">
        <v>148</v>
      </c>
      <c r="JY48" s="2" t="s">
        <v>158</v>
      </c>
      <c r="JZ48" s="2" t="s">
        <v>158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211</v>
      </c>
      <c r="KW48" s="2" t="s">
        <v>404</v>
      </c>
      <c r="KX48" s="2" t="s">
        <v>537</v>
      </c>
      <c r="KY48" s="2" t="s">
        <v>158</v>
      </c>
      <c r="KZ48" s="2" t="s">
        <v>158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538</v>
      </c>
      <c r="B49" s="2" t="s">
        <v>137</v>
      </c>
      <c r="C49" s="2" t="s">
        <v>539</v>
      </c>
      <c r="D49" s="2" t="s">
        <v>540</v>
      </c>
      <c r="E49" s="2" t="s">
        <v>541</v>
      </c>
      <c r="F49" s="2" t="s">
        <v>542</v>
      </c>
      <c r="G49" s="2" t="s">
        <v>542</v>
      </c>
      <c r="H49" s="2" t="s">
        <v>542</v>
      </c>
      <c r="I49" s="2" t="s">
        <v>543</v>
      </c>
      <c r="J49" s="2" t="s">
        <v>544</v>
      </c>
      <c r="K49" s="2" t="s">
        <v>545</v>
      </c>
      <c r="L49" s="3">
        <v>68.09</v>
      </c>
      <c r="M49" s="3">
        <v>71.49</v>
      </c>
      <c r="N49" s="3">
        <v>199.99</v>
      </c>
      <c r="O49" s="2" t="s">
        <v>449</v>
      </c>
      <c r="P49" s="2" t="s">
        <v>351</v>
      </c>
      <c r="Q49" s="2" t="s">
        <v>147</v>
      </c>
      <c r="R49" s="2" t="s">
        <v>148</v>
      </c>
      <c r="S49" s="2" t="s">
        <v>148</v>
      </c>
      <c r="T49" s="2" t="s">
        <v>546</v>
      </c>
      <c r="U49" s="2" t="s">
        <v>148</v>
      </c>
      <c r="V49" s="2" t="s">
        <v>450</v>
      </c>
      <c r="W49" s="2" t="s">
        <v>547</v>
      </c>
      <c r="X49" s="2" t="s">
        <v>148</v>
      </c>
      <c r="Y49" s="2" t="s">
        <v>241</v>
      </c>
      <c r="Z49" s="4">
        <v>134</v>
      </c>
      <c r="AA49" s="4">
        <f>=ROUNDDOWN(134,0)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1</v>
      </c>
      <c r="AQ49" s="8">
        <v>97.99</v>
      </c>
      <c r="AR49" s="4">
        <v>1</v>
      </c>
      <c r="AS49" s="8">
        <v>40.04</v>
      </c>
      <c r="AT49" s="7"/>
      <c r="AU49" s="7">
        <v>1.4473</v>
      </c>
      <c r="AV49" s="4">
        <v>1</v>
      </c>
      <c r="AW49" s="8">
        <v>97.99</v>
      </c>
      <c r="AX49" s="4">
        <v>3</v>
      </c>
      <c r="AY49" s="8">
        <v>386.56</v>
      </c>
      <c r="AZ49" s="7">
        <v>-0.6667</v>
      </c>
      <c r="BA49" s="7">
        <v>-0.7465</v>
      </c>
      <c r="BB49" s="7">
        <v>1</v>
      </c>
      <c r="BC49" s="4">
        <v>1</v>
      </c>
      <c r="BD49" s="8">
        <v>97.99</v>
      </c>
      <c r="BE49" s="4">
        <v>3</v>
      </c>
      <c r="BF49" s="8">
        <v>386.56</v>
      </c>
      <c r="BG49" s="7">
        <v>-0.6667</v>
      </c>
      <c r="BH49" s="7">
        <v>-0.7465</v>
      </c>
      <c r="BI49" s="7">
        <v>1</v>
      </c>
      <c r="BJ49" s="4">
        <v>1</v>
      </c>
      <c r="BK49" s="8">
        <v>97.99</v>
      </c>
      <c r="BL49" s="2" t="s">
        <v>408</v>
      </c>
      <c r="BM49" s="7">
        <v>1</v>
      </c>
      <c r="BN49" s="7">
        <v>1</v>
      </c>
      <c r="BO49" s="4">
        <v>1</v>
      </c>
      <c r="BP49" s="8">
        <v>97.99</v>
      </c>
      <c r="BQ49" s="4"/>
      <c r="BR49" s="8"/>
      <c r="BS49" s="7"/>
      <c r="BT49" s="7"/>
      <c r="BU49" s="2" t="s">
        <v>155</v>
      </c>
      <c r="BV49" s="2" t="s">
        <v>145</v>
      </c>
      <c r="BW49" s="2" t="s">
        <v>241</v>
      </c>
      <c r="BX49" s="2" t="s">
        <v>548</v>
      </c>
      <c r="BY49" s="2" t="s">
        <v>158</v>
      </c>
      <c r="BZ49" s="2" t="s">
        <v>158</v>
      </c>
      <c r="CA49" s="2" t="s">
        <v>148</v>
      </c>
      <c r="CB49" s="4"/>
      <c r="CC49" s="8"/>
      <c r="CD49" s="4"/>
      <c r="CE49" s="8"/>
      <c r="CF49" s="7"/>
      <c r="CG49" s="7"/>
      <c r="CH49" s="2" t="s">
        <v>208</v>
      </c>
      <c r="CI49" s="2" t="s">
        <v>145</v>
      </c>
      <c r="CJ49" s="2" t="s">
        <v>148</v>
      </c>
      <c r="CK49" s="2" t="s">
        <v>148</v>
      </c>
      <c r="CL49" s="2" t="s">
        <v>158</v>
      </c>
      <c r="CM49" s="2" t="s">
        <v>158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234</v>
      </c>
      <c r="CX49" s="2" t="s">
        <v>353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395</v>
      </c>
      <c r="DK49" s="2" t="s">
        <v>163</v>
      </c>
      <c r="DL49" s="2" t="s">
        <v>158</v>
      </c>
      <c r="DM49" s="2" t="s">
        <v>158</v>
      </c>
      <c r="DN49" s="2" t="s">
        <v>148</v>
      </c>
      <c r="DO49" s="4"/>
      <c r="DP49" s="8"/>
      <c r="DQ49" s="4">
        <v>1</v>
      </c>
      <c r="DR49" s="8">
        <v>40.04</v>
      </c>
      <c r="DS49" s="7">
        <v>-1</v>
      </c>
      <c r="DT49" s="7">
        <v>-1</v>
      </c>
      <c r="DU49" s="2" t="s">
        <v>155</v>
      </c>
      <c r="DV49" s="2" t="s">
        <v>145</v>
      </c>
      <c r="DW49" s="2" t="s">
        <v>237</v>
      </c>
      <c r="DX49" s="2" t="s">
        <v>463</v>
      </c>
      <c r="DY49" s="2" t="s">
        <v>549</v>
      </c>
      <c r="DZ49" s="2" t="s">
        <v>158</v>
      </c>
      <c r="EA49" s="2" t="s">
        <v>148</v>
      </c>
      <c r="EB49" s="4"/>
      <c r="EC49" s="8"/>
      <c r="ED49" s="4"/>
      <c r="EE49" s="8"/>
      <c r="EF49" s="7"/>
      <c r="EG49" s="7"/>
      <c r="EH49" s="2" t="s">
        <v>206</v>
      </c>
      <c r="EI49" s="2" t="s">
        <v>145</v>
      </c>
      <c r="EJ49" s="2" t="s">
        <v>148</v>
      </c>
      <c r="EK49" s="2" t="s">
        <v>148</v>
      </c>
      <c r="EL49" s="2" t="s">
        <v>158</v>
      </c>
      <c r="EM49" s="2" t="s">
        <v>158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145</v>
      </c>
      <c r="EW49" s="2" t="s">
        <v>550</v>
      </c>
      <c r="EX49" s="2" t="s">
        <v>551</v>
      </c>
      <c r="EY49" s="2" t="s">
        <v>158</v>
      </c>
      <c r="EZ49" s="2" t="s">
        <v>158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242</v>
      </c>
      <c r="FK49" s="2" t="s">
        <v>552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183</v>
      </c>
      <c r="IV49" s="2" t="s">
        <v>145</v>
      </c>
      <c r="IW49" s="2" t="s">
        <v>148</v>
      </c>
      <c r="IX49" s="2" t="s">
        <v>148</v>
      </c>
      <c r="IY49" s="2" t="s">
        <v>158</v>
      </c>
      <c r="IZ49" s="2" t="s">
        <v>158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267</v>
      </c>
      <c r="JX49" s="2" t="s">
        <v>553</v>
      </c>
      <c r="JY49" s="2" t="s">
        <v>158</v>
      </c>
      <c r="JZ49" s="2" t="s">
        <v>158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145</v>
      </c>
      <c r="KW49" s="2" t="s">
        <v>248</v>
      </c>
      <c r="KX49" s="2" t="s">
        <v>148</v>
      </c>
      <c r="KY49" s="2" t="s">
        <v>158</v>
      </c>
      <c r="KZ49" s="2" t="s">
        <v>158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208</v>
      </c>
      <c r="OV49" s="2" t="s">
        <v>145</v>
      </c>
      <c r="OW49" s="2" t="s">
        <v>148</v>
      </c>
      <c r="OX49" s="2" t="s">
        <v>148</v>
      </c>
      <c r="OY49" s="2" t="s">
        <v>158</v>
      </c>
      <c r="OZ49" s="2" t="s">
        <v>158</v>
      </c>
      <c r="PA49" s="2" t="s">
        <v>148</v>
      </c>
      <c r="PB49" s="4">
        <v>134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554</v>
      </c>
      <c r="B50" s="2" t="s">
        <v>137</v>
      </c>
      <c r="C50" s="2" t="s">
        <v>539</v>
      </c>
      <c r="D50" s="2" t="s">
        <v>540</v>
      </c>
      <c r="E50" s="2" t="s">
        <v>541</v>
      </c>
      <c r="F50" s="2" t="s">
        <v>542</v>
      </c>
      <c r="G50" s="2" t="s">
        <v>542</v>
      </c>
      <c r="H50" s="2" t="s">
        <v>542</v>
      </c>
      <c r="I50" s="2" t="s">
        <v>543</v>
      </c>
      <c r="J50" s="2" t="s">
        <v>555</v>
      </c>
      <c r="K50" s="2" t="s">
        <v>545</v>
      </c>
      <c r="L50" s="3">
        <v>85.12</v>
      </c>
      <c r="M50" s="3">
        <v>89.38</v>
      </c>
      <c r="N50" s="3">
        <v>249.99</v>
      </c>
      <c r="O50" s="2" t="s">
        <v>350</v>
      </c>
      <c r="P50" s="2" t="s">
        <v>351</v>
      </c>
      <c r="Q50" s="2" t="s">
        <v>147</v>
      </c>
      <c r="R50" s="2" t="s">
        <v>148</v>
      </c>
      <c r="S50" s="2" t="s">
        <v>148</v>
      </c>
      <c r="T50" s="2" t="s">
        <v>546</v>
      </c>
      <c r="U50" s="2" t="s">
        <v>148</v>
      </c>
      <c r="V50" s="2" t="s">
        <v>450</v>
      </c>
      <c r="W50" s="2" t="s">
        <v>547</v>
      </c>
      <c r="X50" s="2" t="s">
        <v>148</v>
      </c>
      <c r="Y50" s="2" t="s">
        <v>241</v>
      </c>
      <c r="Z50" s="4"/>
      <c r="AA50" s="4">
        <f>=ROUNDDOWN({0},0)</f>
      </c>
      <c r="AB50" s="5">
        <v>1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2</v>
      </c>
      <c r="AS50" s="8">
        <v>346.52</v>
      </c>
      <c r="AT50" s="7">
        <v>-1</v>
      </c>
      <c r="AU50" s="7">
        <v>-1</v>
      </c>
      <c r="AV50" s="4" t="s">
        <v>148</v>
      </c>
      <c r="AW50" s="8" t="s">
        <v>148</v>
      </c>
      <c r="AX50" s="4" t="s">
        <v>148</v>
      </c>
      <c r="AY50" s="8" t="s">
        <v>148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 t="s">
        <v>148</v>
      </c>
      <c r="BJ50" s="4"/>
      <c r="BK50" s="8"/>
      <c r="BL50" s="2" t="s">
        <v>428</v>
      </c>
      <c r="BM50" s="7"/>
      <c r="BN50" s="7"/>
      <c r="BO50" s="4"/>
      <c r="BP50" s="8"/>
      <c r="BQ50" s="4">
        <v>1</v>
      </c>
      <c r="BR50" s="8">
        <v>249.99</v>
      </c>
      <c r="BS50" s="7">
        <v>-1</v>
      </c>
      <c r="BT50" s="7">
        <v>-1</v>
      </c>
      <c r="BU50" s="2" t="s">
        <v>155</v>
      </c>
      <c r="BV50" s="2" t="s">
        <v>145</v>
      </c>
      <c r="BW50" s="2" t="s">
        <v>241</v>
      </c>
      <c r="BX50" s="2" t="s">
        <v>556</v>
      </c>
      <c r="BY50" s="2" t="s">
        <v>158</v>
      </c>
      <c r="BZ50" s="2" t="s">
        <v>158</v>
      </c>
      <c r="CA50" s="2" t="s">
        <v>148</v>
      </c>
      <c r="CB50" s="4"/>
      <c r="CC50" s="8"/>
      <c r="CD50" s="4"/>
      <c r="CE50" s="8"/>
      <c r="CF50" s="7"/>
      <c r="CG50" s="7"/>
      <c r="CH50" s="2" t="s">
        <v>208</v>
      </c>
      <c r="CI50" s="2" t="s">
        <v>145</v>
      </c>
      <c r="CJ50" s="2" t="s">
        <v>148</v>
      </c>
      <c r="CK50" s="2" t="s">
        <v>148</v>
      </c>
      <c r="CL50" s="2" t="s">
        <v>158</v>
      </c>
      <c r="CM50" s="2" t="s">
        <v>158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234</v>
      </c>
      <c r="CX50" s="2" t="s">
        <v>436</v>
      </c>
      <c r="CY50" s="2" t="s">
        <v>158</v>
      </c>
      <c r="CZ50" s="2" t="s">
        <v>158</v>
      </c>
      <c r="DA50" s="2" t="s">
        <v>148</v>
      </c>
      <c r="DB50" s="4"/>
      <c r="DC50" s="8"/>
      <c r="DD50" s="4">
        <v>1</v>
      </c>
      <c r="DE50" s="8">
        <v>96.53</v>
      </c>
      <c r="DF50" s="7">
        <v>-1</v>
      </c>
      <c r="DG50" s="7">
        <v>-1</v>
      </c>
      <c r="DH50" s="2" t="s">
        <v>155</v>
      </c>
      <c r="DI50" s="2" t="s">
        <v>145</v>
      </c>
      <c r="DJ50" s="2" t="s">
        <v>395</v>
      </c>
      <c r="DK50" s="2" t="s">
        <v>458</v>
      </c>
      <c r="DL50" s="2" t="s">
        <v>158</v>
      </c>
      <c r="DM50" s="2" t="s">
        <v>158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237</v>
      </c>
      <c r="DX50" s="2" t="s">
        <v>557</v>
      </c>
      <c r="DY50" s="2" t="s">
        <v>549</v>
      </c>
      <c r="DZ50" s="2" t="s">
        <v>158</v>
      </c>
      <c r="EA50" s="2" t="s">
        <v>148</v>
      </c>
      <c r="EB50" s="4"/>
      <c r="EC50" s="8"/>
      <c r="ED50" s="4"/>
      <c r="EE50" s="8"/>
      <c r="EF50" s="7"/>
      <c r="EG50" s="7"/>
      <c r="EH50" s="2" t="s">
        <v>206</v>
      </c>
      <c r="EI50" s="2" t="s">
        <v>145</v>
      </c>
      <c r="EJ50" s="2" t="s">
        <v>148</v>
      </c>
      <c r="EK50" s="2" t="s">
        <v>148</v>
      </c>
      <c r="EL50" s="2" t="s">
        <v>158</v>
      </c>
      <c r="EM50" s="2" t="s">
        <v>158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241</v>
      </c>
      <c r="EX50" s="2" t="s">
        <v>551</v>
      </c>
      <c r="EY50" s="2" t="s">
        <v>158</v>
      </c>
      <c r="EZ50" s="2" t="s">
        <v>158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242</v>
      </c>
      <c r="FK50" s="2" t="s">
        <v>188</v>
      </c>
      <c r="FL50" s="2" t="s">
        <v>158</v>
      </c>
      <c r="FM50" s="2" t="s">
        <v>158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183</v>
      </c>
      <c r="IV50" s="2" t="s">
        <v>145</v>
      </c>
      <c r="IW50" s="2" t="s">
        <v>148</v>
      </c>
      <c r="IX50" s="2" t="s">
        <v>148</v>
      </c>
      <c r="IY50" s="2" t="s">
        <v>158</v>
      </c>
      <c r="IZ50" s="2" t="s">
        <v>158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145</v>
      </c>
      <c r="JW50" s="2" t="s">
        <v>267</v>
      </c>
      <c r="JX50" s="2" t="s">
        <v>148</v>
      </c>
      <c r="JY50" s="2" t="s">
        <v>158</v>
      </c>
      <c r="JZ50" s="2" t="s">
        <v>158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145</v>
      </c>
      <c r="KW50" s="2" t="s">
        <v>248</v>
      </c>
      <c r="KX50" s="2" t="s">
        <v>148</v>
      </c>
      <c r="KY50" s="2" t="s">
        <v>158</v>
      </c>
      <c r="KZ50" s="2" t="s">
        <v>158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208</v>
      </c>
      <c r="OV50" s="2" t="s">
        <v>145</v>
      </c>
      <c r="OW50" s="2" t="s">
        <v>148</v>
      </c>
      <c r="OX50" s="2" t="s">
        <v>148</v>
      </c>
      <c r="OY50" s="2" t="s">
        <v>158</v>
      </c>
      <c r="OZ50" s="2" t="s">
        <v>158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558</v>
      </c>
      <c r="B51" s="2" t="s">
        <v>137</v>
      </c>
      <c r="C51" s="2" t="s">
        <v>539</v>
      </c>
      <c r="D51" s="2" t="s">
        <v>540</v>
      </c>
      <c r="E51" s="2" t="s">
        <v>541</v>
      </c>
      <c r="F51" s="2" t="s">
        <v>559</v>
      </c>
      <c r="G51" s="2" t="s">
        <v>559</v>
      </c>
      <c r="H51" s="2" t="s">
        <v>559</v>
      </c>
      <c r="I51" s="2" t="s">
        <v>543</v>
      </c>
      <c r="J51" s="2" t="s">
        <v>544</v>
      </c>
      <c r="K51" s="2" t="s">
        <v>560</v>
      </c>
      <c r="L51" s="3">
        <v>68.09</v>
      </c>
      <c r="M51" s="3">
        <v>71.49</v>
      </c>
      <c r="N51" s="3">
        <v>199.99</v>
      </c>
      <c r="O51" s="2" t="s">
        <v>434</v>
      </c>
      <c r="P51" s="2" t="s">
        <v>351</v>
      </c>
      <c r="Q51" s="2" t="s">
        <v>147</v>
      </c>
      <c r="R51" s="2" t="s">
        <v>148</v>
      </c>
      <c r="S51" s="2" t="s">
        <v>148</v>
      </c>
      <c r="T51" s="2" t="s">
        <v>546</v>
      </c>
      <c r="U51" s="2" t="s">
        <v>148</v>
      </c>
      <c r="V51" s="2" t="s">
        <v>450</v>
      </c>
      <c r="W51" s="2" t="s">
        <v>547</v>
      </c>
      <c r="X51" s="2" t="s">
        <v>148</v>
      </c>
      <c r="Y51" s="2" t="s">
        <v>561</v>
      </c>
      <c r="Z51" s="4"/>
      <c r="AA51" s="4">
        <f>=ROUNDDOWN({0},0)</f>
      </c>
      <c r="AB51" s="5"/>
      <c r="AC51" s="2" t="s">
        <v>148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24</v>
      </c>
      <c r="AS51" s="8">
        <v>1695.77</v>
      </c>
      <c r="AT51" s="7">
        <v>-1</v>
      </c>
      <c r="AU51" s="7">
        <v>-1</v>
      </c>
      <c r="AV51" s="4"/>
      <c r="AW51" s="8"/>
      <c r="AX51" s="4">
        <v>24</v>
      </c>
      <c r="AY51" s="8">
        <v>1695.77</v>
      </c>
      <c r="AZ51" s="7">
        <v>-1</v>
      </c>
      <c r="BA51" s="7">
        <v>-1</v>
      </c>
      <c r="BB51" s="7"/>
      <c r="BC51" s="4"/>
      <c r="BD51" s="8"/>
      <c r="BE51" s="4">
        <v>24</v>
      </c>
      <c r="BF51" s="8">
        <v>1695.77</v>
      </c>
      <c r="BG51" s="7">
        <v>-1</v>
      </c>
      <c r="BH51" s="7">
        <v>-1</v>
      </c>
      <c r="BI51" s="7"/>
      <c r="BJ51" s="4"/>
      <c r="BK51" s="8"/>
      <c r="BL51" s="2" t="s">
        <v>562</v>
      </c>
      <c r="BM51" s="7"/>
      <c r="BN51" s="7"/>
      <c r="BO51" s="4"/>
      <c r="BP51" s="8"/>
      <c r="BQ51" s="4">
        <v>1</v>
      </c>
      <c r="BR51" s="8"/>
      <c r="BS51" s="7">
        <v>-1</v>
      </c>
      <c r="BT51" s="7"/>
      <c r="BU51" s="2" t="s">
        <v>155</v>
      </c>
      <c r="BV51" s="2" t="s">
        <v>211</v>
      </c>
      <c r="BW51" s="2" t="s">
        <v>563</v>
      </c>
      <c r="BX51" s="2" t="s">
        <v>564</v>
      </c>
      <c r="BY51" s="2" t="s">
        <v>158</v>
      </c>
      <c r="BZ51" s="2" t="s">
        <v>158</v>
      </c>
      <c r="CA51" s="2" t="s">
        <v>148</v>
      </c>
      <c r="CB51" s="4"/>
      <c r="CC51" s="8"/>
      <c r="CD51" s="4"/>
      <c r="CE51" s="8"/>
      <c r="CF51" s="7"/>
      <c r="CG51" s="7"/>
      <c r="CH51" s="2" t="s">
        <v>208</v>
      </c>
      <c r="CI51" s="2" t="s">
        <v>211</v>
      </c>
      <c r="CJ51" s="2" t="s">
        <v>148</v>
      </c>
      <c r="CK51" s="2" t="s">
        <v>148</v>
      </c>
      <c r="CL51" s="2" t="s">
        <v>158</v>
      </c>
      <c r="CM51" s="2" t="s">
        <v>158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211</v>
      </c>
      <c r="CW51" s="2" t="s">
        <v>234</v>
      </c>
      <c r="CX51" s="2" t="s">
        <v>565</v>
      </c>
      <c r="CY51" s="2" t="s">
        <v>158</v>
      </c>
      <c r="CZ51" s="2" t="s">
        <v>158</v>
      </c>
      <c r="DA51" s="2" t="s">
        <v>148</v>
      </c>
      <c r="DB51" s="4"/>
      <c r="DC51" s="8"/>
      <c r="DD51" s="4">
        <v>20</v>
      </c>
      <c r="DE51" s="8">
        <v>1544.2</v>
      </c>
      <c r="DF51" s="7">
        <v>-1</v>
      </c>
      <c r="DG51" s="7">
        <v>-1</v>
      </c>
      <c r="DH51" s="2" t="s">
        <v>155</v>
      </c>
      <c r="DI51" s="2" t="s">
        <v>211</v>
      </c>
      <c r="DJ51" s="2" t="s">
        <v>395</v>
      </c>
      <c r="DK51" s="2" t="s">
        <v>307</v>
      </c>
      <c r="DL51" s="2" t="s">
        <v>158</v>
      </c>
      <c r="DM51" s="2" t="s">
        <v>158</v>
      </c>
      <c r="DN51" s="2" t="s">
        <v>148</v>
      </c>
      <c r="DO51" s="4"/>
      <c r="DP51" s="8"/>
      <c r="DQ51" s="4">
        <v>2</v>
      </c>
      <c r="DR51" s="8">
        <v>80.08</v>
      </c>
      <c r="DS51" s="7">
        <v>-1</v>
      </c>
      <c r="DT51" s="7">
        <v>-1</v>
      </c>
      <c r="DU51" s="2" t="s">
        <v>155</v>
      </c>
      <c r="DV51" s="2" t="s">
        <v>211</v>
      </c>
      <c r="DW51" s="2" t="s">
        <v>237</v>
      </c>
      <c r="DX51" s="2" t="s">
        <v>557</v>
      </c>
      <c r="DY51" s="2" t="s">
        <v>549</v>
      </c>
      <c r="DZ51" s="2" t="s">
        <v>158</v>
      </c>
      <c r="EA51" s="2" t="s">
        <v>148</v>
      </c>
      <c r="EB51" s="4"/>
      <c r="EC51" s="8"/>
      <c r="ED51" s="4"/>
      <c r="EE51" s="8"/>
      <c r="EF51" s="7"/>
      <c r="EG51" s="7"/>
      <c r="EH51" s="2" t="s">
        <v>206</v>
      </c>
      <c r="EI51" s="2" t="s">
        <v>211</v>
      </c>
      <c r="EJ51" s="2" t="s">
        <v>148</v>
      </c>
      <c r="EK51" s="2" t="s">
        <v>148</v>
      </c>
      <c r="EL51" s="2" t="s">
        <v>158</v>
      </c>
      <c r="EM51" s="2" t="s">
        <v>158</v>
      </c>
      <c r="EN51" s="2" t="s">
        <v>148</v>
      </c>
      <c r="EO51" s="4"/>
      <c r="EP51" s="8"/>
      <c r="EQ51" s="4">
        <v>1</v>
      </c>
      <c r="ER51" s="8">
        <v>71.49</v>
      </c>
      <c r="ES51" s="7">
        <v>-1</v>
      </c>
      <c r="ET51" s="7">
        <v>-1</v>
      </c>
      <c r="EU51" s="2" t="s">
        <v>155</v>
      </c>
      <c r="EV51" s="2" t="s">
        <v>211</v>
      </c>
      <c r="EW51" s="2" t="s">
        <v>561</v>
      </c>
      <c r="EX51" s="2" t="s">
        <v>264</v>
      </c>
      <c r="EY51" s="2" t="s">
        <v>158</v>
      </c>
      <c r="EZ51" s="2" t="s">
        <v>158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211</v>
      </c>
      <c r="FJ51" s="2" t="s">
        <v>242</v>
      </c>
      <c r="FK51" s="2" t="s">
        <v>396</v>
      </c>
      <c r="FL51" s="2" t="s">
        <v>158</v>
      </c>
      <c r="FM51" s="2" t="s">
        <v>158</v>
      </c>
      <c r="FN51" s="2" t="s">
        <v>148</v>
      </c>
      <c r="FO51" s="4"/>
      <c r="FP51" s="8"/>
      <c r="FQ51" s="4"/>
      <c r="FR51" s="8"/>
      <c r="FS51" s="7"/>
      <c r="FT51" s="7"/>
      <c r="FU51" s="2" t="s">
        <v>148</v>
      </c>
      <c r="FV51" s="2" t="s">
        <v>148</v>
      </c>
      <c r="FW51" s="2" t="s">
        <v>148</v>
      </c>
      <c r="FX51" s="2" t="s">
        <v>148</v>
      </c>
      <c r="FY51" s="2" t="s">
        <v>148</v>
      </c>
      <c r="FZ51" s="2" t="s">
        <v>148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183</v>
      </c>
      <c r="IV51" s="2" t="s">
        <v>211</v>
      </c>
      <c r="IW51" s="2" t="s">
        <v>148</v>
      </c>
      <c r="IX51" s="2" t="s">
        <v>148</v>
      </c>
      <c r="IY51" s="2" t="s">
        <v>158</v>
      </c>
      <c r="IZ51" s="2" t="s">
        <v>158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211</v>
      </c>
      <c r="JW51" s="2" t="s">
        <v>267</v>
      </c>
      <c r="JX51" s="2" t="s">
        <v>148</v>
      </c>
      <c r="JY51" s="2" t="s">
        <v>158</v>
      </c>
      <c r="JZ51" s="2" t="s">
        <v>158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211</v>
      </c>
      <c r="KW51" s="2" t="s">
        <v>248</v>
      </c>
      <c r="KX51" s="2" t="s">
        <v>148</v>
      </c>
      <c r="KY51" s="2" t="s">
        <v>158</v>
      </c>
      <c r="KZ51" s="2" t="s">
        <v>158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208</v>
      </c>
      <c r="OV51" s="2" t="s">
        <v>211</v>
      </c>
      <c r="OW51" s="2" t="s">
        <v>148</v>
      </c>
      <c r="OX51" s="2" t="s">
        <v>148</v>
      </c>
      <c r="OY51" s="2" t="s">
        <v>158</v>
      </c>
      <c r="OZ51" s="2" t="s">
        <v>158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566</v>
      </c>
      <c r="B52" s="2" t="s">
        <v>137</v>
      </c>
      <c r="C52" s="2" t="s">
        <v>539</v>
      </c>
      <c r="D52" s="2" t="s">
        <v>540</v>
      </c>
      <c r="E52" s="2" t="s">
        <v>541</v>
      </c>
      <c r="F52" s="2" t="s">
        <v>567</v>
      </c>
      <c r="G52" s="2" t="s">
        <v>567</v>
      </c>
      <c r="H52" s="2" t="s">
        <v>567</v>
      </c>
      <c r="I52" s="2" t="s">
        <v>543</v>
      </c>
      <c r="J52" s="2" t="s">
        <v>544</v>
      </c>
      <c r="K52" s="2" t="s">
        <v>568</v>
      </c>
      <c r="L52" s="3">
        <v>68.09</v>
      </c>
      <c r="M52" s="3">
        <v>71.49</v>
      </c>
      <c r="N52" s="3">
        <v>199.99</v>
      </c>
      <c r="O52" s="2" t="s">
        <v>350</v>
      </c>
      <c r="P52" s="2" t="s">
        <v>351</v>
      </c>
      <c r="Q52" s="2" t="s">
        <v>147</v>
      </c>
      <c r="R52" s="2" t="s">
        <v>148</v>
      </c>
      <c r="S52" s="2" t="s">
        <v>148</v>
      </c>
      <c r="T52" s="2" t="s">
        <v>546</v>
      </c>
      <c r="U52" s="2" t="s">
        <v>148</v>
      </c>
      <c r="V52" s="2" t="s">
        <v>569</v>
      </c>
      <c r="W52" s="2" t="s">
        <v>547</v>
      </c>
      <c r="X52" s="2" t="s">
        <v>148</v>
      </c>
      <c r="Y52" s="2" t="s">
        <v>570</v>
      </c>
      <c r="Z52" s="4"/>
      <c r="AA52" s="4">
        <f>=ROUNDDOWN({0},0)</f>
      </c>
      <c r="AB52" s="5">
        <v>4</v>
      </c>
      <c r="AC52" s="2" t="s">
        <v>148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5</v>
      </c>
      <c r="AS52" s="8">
        <v>195.91</v>
      </c>
      <c r="AT52" s="7">
        <v>-1</v>
      </c>
      <c r="AU52" s="7">
        <v>-1</v>
      </c>
      <c r="AV52" s="4"/>
      <c r="AW52" s="8"/>
      <c r="AX52" s="4">
        <v>5</v>
      </c>
      <c r="AY52" s="8">
        <v>195.91</v>
      </c>
      <c r="AZ52" s="7">
        <v>-1</v>
      </c>
      <c r="BA52" s="7">
        <v>-1</v>
      </c>
      <c r="BB52" s="7"/>
      <c r="BC52" s="4"/>
      <c r="BD52" s="8"/>
      <c r="BE52" s="4">
        <v>5</v>
      </c>
      <c r="BF52" s="8">
        <v>195.91</v>
      </c>
      <c r="BG52" s="7">
        <v>-1</v>
      </c>
      <c r="BH52" s="7">
        <v>-1</v>
      </c>
      <c r="BI52" s="7"/>
      <c r="BJ52" s="4"/>
      <c r="BK52" s="8"/>
      <c r="BL52" s="2" t="s">
        <v>370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211</v>
      </c>
      <c r="BW52" s="2" t="s">
        <v>570</v>
      </c>
      <c r="BX52" s="2" t="s">
        <v>571</v>
      </c>
      <c r="BY52" s="2" t="s">
        <v>158</v>
      </c>
      <c r="BZ52" s="2" t="s">
        <v>158</v>
      </c>
      <c r="CA52" s="2" t="s">
        <v>148</v>
      </c>
      <c r="CB52" s="4"/>
      <c r="CC52" s="8"/>
      <c r="CD52" s="4"/>
      <c r="CE52" s="8"/>
      <c r="CF52" s="7"/>
      <c r="CG52" s="7"/>
      <c r="CH52" s="2" t="s">
        <v>208</v>
      </c>
      <c r="CI52" s="2" t="s">
        <v>211</v>
      </c>
      <c r="CJ52" s="2" t="s">
        <v>148</v>
      </c>
      <c r="CK52" s="2" t="s">
        <v>148</v>
      </c>
      <c r="CL52" s="2" t="s">
        <v>158</v>
      </c>
      <c r="CM52" s="2" t="s">
        <v>158</v>
      </c>
      <c r="CN52" s="2" t="s">
        <v>148</v>
      </c>
      <c r="CO52" s="4"/>
      <c r="CP52" s="8"/>
      <c r="CQ52" s="4">
        <v>1</v>
      </c>
      <c r="CR52" s="8">
        <v>35.75</v>
      </c>
      <c r="CS52" s="7">
        <v>-1</v>
      </c>
      <c r="CT52" s="7">
        <v>-1</v>
      </c>
      <c r="CU52" s="2" t="s">
        <v>155</v>
      </c>
      <c r="CV52" s="2" t="s">
        <v>211</v>
      </c>
      <c r="CW52" s="2" t="s">
        <v>234</v>
      </c>
      <c r="CX52" s="2" t="s">
        <v>572</v>
      </c>
      <c r="CY52" s="2" t="s">
        <v>158</v>
      </c>
      <c r="CZ52" s="2" t="s">
        <v>158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211</v>
      </c>
      <c r="DJ52" s="2" t="s">
        <v>395</v>
      </c>
      <c r="DK52" s="2" t="s">
        <v>573</v>
      </c>
      <c r="DL52" s="2" t="s">
        <v>158</v>
      </c>
      <c r="DM52" s="2" t="s">
        <v>158</v>
      </c>
      <c r="DN52" s="2" t="s">
        <v>148</v>
      </c>
      <c r="DO52" s="4"/>
      <c r="DP52" s="8"/>
      <c r="DQ52" s="4">
        <v>4</v>
      </c>
      <c r="DR52" s="8">
        <v>160.16</v>
      </c>
      <c r="DS52" s="7">
        <v>-1</v>
      </c>
      <c r="DT52" s="7">
        <v>-1</v>
      </c>
      <c r="DU52" s="2" t="s">
        <v>155</v>
      </c>
      <c r="DV52" s="2" t="s">
        <v>211</v>
      </c>
      <c r="DW52" s="2" t="s">
        <v>237</v>
      </c>
      <c r="DX52" s="2" t="s">
        <v>574</v>
      </c>
      <c r="DY52" s="2" t="s">
        <v>549</v>
      </c>
      <c r="DZ52" s="2" t="s">
        <v>158</v>
      </c>
      <c r="EA52" s="2" t="s">
        <v>148</v>
      </c>
      <c r="EB52" s="4"/>
      <c r="EC52" s="8"/>
      <c r="ED52" s="4"/>
      <c r="EE52" s="8"/>
      <c r="EF52" s="7"/>
      <c r="EG52" s="7"/>
      <c r="EH52" s="2" t="s">
        <v>206</v>
      </c>
      <c r="EI52" s="2" t="s">
        <v>211</v>
      </c>
      <c r="EJ52" s="2" t="s">
        <v>148</v>
      </c>
      <c r="EK52" s="2" t="s">
        <v>148</v>
      </c>
      <c r="EL52" s="2" t="s">
        <v>158</v>
      </c>
      <c r="EM52" s="2" t="s">
        <v>158</v>
      </c>
      <c r="EN52" s="2" t="s">
        <v>148</v>
      </c>
      <c r="EO52" s="4"/>
      <c r="EP52" s="8"/>
      <c r="EQ52" s="4"/>
      <c r="ER52" s="8"/>
      <c r="ES52" s="7"/>
      <c r="ET52" s="7"/>
      <c r="EU52" s="2" t="s">
        <v>155</v>
      </c>
      <c r="EV52" s="2" t="s">
        <v>211</v>
      </c>
      <c r="EW52" s="2" t="s">
        <v>570</v>
      </c>
      <c r="EX52" s="2" t="s">
        <v>431</v>
      </c>
      <c r="EY52" s="2" t="s">
        <v>158</v>
      </c>
      <c r="EZ52" s="2" t="s">
        <v>158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211</v>
      </c>
      <c r="FJ52" s="2" t="s">
        <v>242</v>
      </c>
      <c r="FK52" s="2" t="s">
        <v>152</v>
      </c>
      <c r="FL52" s="2" t="s">
        <v>158</v>
      </c>
      <c r="FM52" s="2" t="s">
        <v>158</v>
      </c>
      <c r="FN52" s="2" t="s">
        <v>148</v>
      </c>
      <c r="FO52" s="4"/>
      <c r="FP52" s="8"/>
      <c r="FQ52" s="4"/>
      <c r="FR52" s="8"/>
      <c r="FS52" s="7"/>
      <c r="FT52" s="7"/>
      <c r="FU52" s="2" t="s">
        <v>148</v>
      </c>
      <c r="FV52" s="2" t="s">
        <v>148</v>
      </c>
      <c r="FW52" s="2" t="s">
        <v>148</v>
      </c>
      <c r="FX52" s="2" t="s">
        <v>148</v>
      </c>
      <c r="FY52" s="2" t="s">
        <v>148</v>
      </c>
      <c r="FZ52" s="2" t="s">
        <v>148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183</v>
      </c>
      <c r="IV52" s="2" t="s">
        <v>211</v>
      </c>
      <c r="IW52" s="2" t="s">
        <v>148</v>
      </c>
      <c r="IX52" s="2" t="s">
        <v>148</v>
      </c>
      <c r="IY52" s="2" t="s">
        <v>158</v>
      </c>
      <c r="IZ52" s="2" t="s">
        <v>158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155</v>
      </c>
      <c r="JV52" s="2" t="s">
        <v>211</v>
      </c>
      <c r="JW52" s="2" t="s">
        <v>267</v>
      </c>
      <c r="JX52" s="2" t="s">
        <v>575</v>
      </c>
      <c r="JY52" s="2" t="s">
        <v>158</v>
      </c>
      <c r="JZ52" s="2" t="s">
        <v>158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211</v>
      </c>
      <c r="KW52" s="2" t="s">
        <v>248</v>
      </c>
      <c r="KX52" s="2" t="s">
        <v>148</v>
      </c>
      <c r="KY52" s="2" t="s">
        <v>158</v>
      </c>
      <c r="KZ52" s="2" t="s">
        <v>158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208</v>
      </c>
      <c r="OV52" s="2" t="s">
        <v>211</v>
      </c>
      <c r="OW52" s="2" t="s">
        <v>148</v>
      </c>
      <c r="OX52" s="2" t="s">
        <v>148</v>
      </c>
      <c r="OY52" s="2" t="s">
        <v>158</v>
      </c>
      <c r="OZ52" s="2" t="s">
        <v>158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576</v>
      </c>
      <c r="B53" s="2" t="s">
        <v>137</v>
      </c>
      <c r="C53" s="2" t="s">
        <v>539</v>
      </c>
      <c r="D53" s="2" t="s">
        <v>501</v>
      </c>
      <c r="E53" s="2" t="s">
        <v>527</v>
      </c>
      <c r="F53" s="2" t="s">
        <v>577</v>
      </c>
      <c r="G53" s="2" t="s">
        <v>577</v>
      </c>
      <c r="H53" s="2" t="s">
        <v>577</v>
      </c>
      <c r="I53" s="2" t="s">
        <v>504</v>
      </c>
      <c r="J53" s="2" t="s">
        <v>505</v>
      </c>
      <c r="K53" s="2" t="s">
        <v>476</v>
      </c>
      <c r="L53" s="3">
        <v>15.48</v>
      </c>
      <c r="M53" s="3">
        <v>16.25</v>
      </c>
      <c r="N53" s="3">
        <v>49.99</v>
      </c>
      <c r="O53" s="2" t="s">
        <v>434</v>
      </c>
      <c r="P53" s="2" t="s">
        <v>351</v>
      </c>
      <c r="Q53" s="2" t="s">
        <v>147</v>
      </c>
      <c r="R53" s="2" t="s">
        <v>148</v>
      </c>
      <c r="S53" s="2" t="s">
        <v>148</v>
      </c>
      <c r="T53" s="2" t="s">
        <v>546</v>
      </c>
      <c r="U53" s="2" t="s">
        <v>148</v>
      </c>
      <c r="V53" s="2" t="s">
        <v>450</v>
      </c>
      <c r="W53" s="2" t="s">
        <v>547</v>
      </c>
      <c r="X53" s="2" t="s">
        <v>148</v>
      </c>
      <c r="Y53" s="2" t="s">
        <v>561</v>
      </c>
      <c r="Z53" s="4"/>
      <c r="AA53" s="4">
        <f>=ROUNDDOWN({0},0)</f>
      </c>
      <c r="AB53" s="5">
        <v>2</v>
      </c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1</v>
      </c>
      <c r="AS53" s="8"/>
      <c r="AT53" s="7">
        <v>-1</v>
      </c>
      <c r="AU53" s="7"/>
      <c r="AV53" s="4"/>
      <c r="AW53" s="8"/>
      <c r="AX53" s="4">
        <v>1</v>
      </c>
      <c r="AY53" s="8"/>
      <c r="AZ53" s="7">
        <v>-1</v>
      </c>
      <c r="BA53" s="7"/>
      <c r="BB53" s="7"/>
      <c r="BC53" s="4"/>
      <c r="BD53" s="8"/>
      <c r="BE53" s="4">
        <v>1</v>
      </c>
      <c r="BF53" s="8"/>
      <c r="BG53" s="7">
        <v>-1</v>
      </c>
      <c r="BH53" s="7"/>
      <c r="BI53" s="7"/>
      <c r="BJ53" s="4"/>
      <c r="BK53" s="8"/>
      <c r="BL53" s="2" t="s">
        <v>16</v>
      </c>
      <c r="BM53" s="7"/>
      <c r="BN53" s="7"/>
      <c r="BO53" s="4"/>
      <c r="BP53" s="8"/>
      <c r="BQ53" s="4">
        <v>1</v>
      </c>
      <c r="BR53" s="8"/>
      <c r="BS53" s="7">
        <v>-1</v>
      </c>
      <c r="BT53" s="7"/>
      <c r="BU53" s="2" t="s">
        <v>155</v>
      </c>
      <c r="BV53" s="2" t="s">
        <v>211</v>
      </c>
      <c r="BW53" s="2" t="s">
        <v>561</v>
      </c>
      <c r="BX53" s="2" t="s">
        <v>251</v>
      </c>
      <c r="BY53" s="2" t="s">
        <v>158</v>
      </c>
      <c r="BZ53" s="2" t="s">
        <v>158</v>
      </c>
      <c r="CA53" s="2" t="s">
        <v>148</v>
      </c>
      <c r="CB53" s="4"/>
      <c r="CC53" s="8"/>
      <c r="CD53" s="4"/>
      <c r="CE53" s="8"/>
      <c r="CF53" s="7"/>
      <c r="CG53" s="7"/>
      <c r="CH53" s="2" t="s">
        <v>208</v>
      </c>
      <c r="CI53" s="2" t="s">
        <v>211</v>
      </c>
      <c r="CJ53" s="2" t="s">
        <v>148</v>
      </c>
      <c r="CK53" s="2" t="s">
        <v>148</v>
      </c>
      <c r="CL53" s="2" t="s">
        <v>158</v>
      </c>
      <c r="CM53" s="2" t="s">
        <v>158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211</v>
      </c>
      <c r="CW53" s="2" t="s">
        <v>578</v>
      </c>
      <c r="CX53" s="2" t="s">
        <v>579</v>
      </c>
      <c r="CY53" s="2" t="s">
        <v>158</v>
      </c>
      <c r="CZ53" s="2" t="s">
        <v>158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211</v>
      </c>
      <c r="DJ53" s="2" t="s">
        <v>395</v>
      </c>
      <c r="DK53" s="2" t="s">
        <v>580</v>
      </c>
      <c r="DL53" s="2" t="s">
        <v>158</v>
      </c>
      <c r="DM53" s="2" t="s">
        <v>158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211</v>
      </c>
      <c r="DW53" s="2" t="s">
        <v>237</v>
      </c>
      <c r="DX53" s="2" t="s">
        <v>442</v>
      </c>
      <c r="DY53" s="2" t="s">
        <v>549</v>
      </c>
      <c r="DZ53" s="2" t="s">
        <v>158</v>
      </c>
      <c r="EA53" s="2" t="s">
        <v>148</v>
      </c>
      <c r="EB53" s="4"/>
      <c r="EC53" s="8"/>
      <c r="ED53" s="4"/>
      <c r="EE53" s="8"/>
      <c r="EF53" s="7"/>
      <c r="EG53" s="7"/>
      <c r="EH53" s="2" t="s">
        <v>206</v>
      </c>
      <c r="EI53" s="2" t="s">
        <v>211</v>
      </c>
      <c r="EJ53" s="2" t="s">
        <v>148</v>
      </c>
      <c r="EK53" s="2" t="s">
        <v>148</v>
      </c>
      <c r="EL53" s="2" t="s">
        <v>158</v>
      </c>
      <c r="EM53" s="2" t="s">
        <v>158</v>
      </c>
      <c r="EN53" s="2" t="s">
        <v>148</v>
      </c>
      <c r="EO53" s="4"/>
      <c r="EP53" s="8"/>
      <c r="EQ53" s="4"/>
      <c r="ER53" s="8"/>
      <c r="ES53" s="7"/>
      <c r="ET53" s="7"/>
      <c r="EU53" s="2" t="s">
        <v>155</v>
      </c>
      <c r="EV53" s="2" t="s">
        <v>211</v>
      </c>
      <c r="EW53" s="2" t="s">
        <v>561</v>
      </c>
      <c r="EX53" s="2" t="s">
        <v>320</v>
      </c>
      <c r="EY53" s="2" t="s">
        <v>158</v>
      </c>
      <c r="EZ53" s="2" t="s">
        <v>158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211</v>
      </c>
      <c r="FJ53" s="2" t="s">
        <v>242</v>
      </c>
      <c r="FK53" s="2" t="s">
        <v>184</v>
      </c>
      <c r="FL53" s="2" t="s">
        <v>158</v>
      </c>
      <c r="FM53" s="2" t="s">
        <v>158</v>
      </c>
      <c r="FN53" s="2" t="s">
        <v>148</v>
      </c>
      <c r="FO53" s="4"/>
      <c r="FP53" s="8"/>
      <c r="FQ53" s="4"/>
      <c r="FR53" s="8"/>
      <c r="FS53" s="7"/>
      <c r="FT53" s="7"/>
      <c r="FU53" s="2" t="s">
        <v>148</v>
      </c>
      <c r="FV53" s="2" t="s">
        <v>148</v>
      </c>
      <c r="FW53" s="2" t="s">
        <v>148</v>
      </c>
      <c r="FX53" s="2" t="s">
        <v>148</v>
      </c>
      <c r="FY53" s="2" t="s">
        <v>148</v>
      </c>
      <c r="FZ53" s="2" t="s">
        <v>148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183</v>
      </c>
      <c r="IV53" s="2" t="s">
        <v>211</v>
      </c>
      <c r="IW53" s="2" t="s">
        <v>148</v>
      </c>
      <c r="IX53" s="2" t="s">
        <v>148</v>
      </c>
      <c r="IY53" s="2" t="s">
        <v>158</v>
      </c>
      <c r="IZ53" s="2" t="s">
        <v>158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155</v>
      </c>
      <c r="JV53" s="2" t="s">
        <v>211</v>
      </c>
      <c r="JW53" s="2" t="s">
        <v>267</v>
      </c>
      <c r="JX53" s="2" t="s">
        <v>148</v>
      </c>
      <c r="JY53" s="2" t="s">
        <v>158</v>
      </c>
      <c r="JZ53" s="2" t="s">
        <v>158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211</v>
      </c>
      <c r="KW53" s="2" t="s">
        <v>404</v>
      </c>
      <c r="KX53" s="2" t="s">
        <v>148</v>
      </c>
      <c r="KY53" s="2" t="s">
        <v>158</v>
      </c>
      <c r="KZ53" s="2" t="s">
        <v>158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208</v>
      </c>
      <c r="OV53" s="2" t="s">
        <v>211</v>
      </c>
      <c r="OW53" s="2" t="s">
        <v>148</v>
      </c>
      <c r="OX53" s="2" t="s">
        <v>148</v>
      </c>
      <c r="OY53" s="2" t="s">
        <v>158</v>
      </c>
      <c r="OZ53" s="2" t="s">
        <v>158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581</v>
      </c>
      <c r="B54" s="2" t="s">
        <v>137</v>
      </c>
      <c r="C54" s="2" t="s">
        <v>539</v>
      </c>
      <c r="D54" s="2" t="s">
        <v>472</v>
      </c>
      <c r="E54" s="2" t="s">
        <v>473</v>
      </c>
      <c r="F54" s="2" t="s">
        <v>577</v>
      </c>
      <c r="G54" s="2" t="s">
        <v>577</v>
      </c>
      <c r="H54" s="2" t="s">
        <v>577</v>
      </c>
      <c r="I54" s="2" t="s">
        <v>582</v>
      </c>
      <c r="J54" s="2" t="s">
        <v>544</v>
      </c>
      <c r="K54" s="2" t="s">
        <v>583</v>
      </c>
      <c r="L54" s="3">
        <v>68.09</v>
      </c>
      <c r="M54" s="3">
        <v>71.49</v>
      </c>
      <c r="N54" s="3">
        <v>199.99</v>
      </c>
      <c r="O54" s="2" t="s">
        <v>449</v>
      </c>
      <c r="P54" s="2" t="s">
        <v>351</v>
      </c>
      <c r="Q54" s="2" t="s">
        <v>147</v>
      </c>
      <c r="R54" s="2" t="s">
        <v>148</v>
      </c>
      <c r="S54" s="2" t="s">
        <v>148</v>
      </c>
      <c r="T54" s="2" t="s">
        <v>546</v>
      </c>
      <c r="U54" s="2" t="s">
        <v>148</v>
      </c>
      <c r="V54" s="2" t="s">
        <v>450</v>
      </c>
      <c r="W54" s="2" t="s">
        <v>547</v>
      </c>
      <c r="X54" s="2" t="s">
        <v>148</v>
      </c>
      <c r="Y54" s="2" t="s">
        <v>561</v>
      </c>
      <c r="Z54" s="4"/>
      <c r="AA54" s="4">
        <f>=ROUNDDOWN({0},0)</f>
      </c>
      <c r="AB54" s="5">
        <v>1</v>
      </c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2</v>
      </c>
      <c r="AS54" s="8">
        <v>199.99</v>
      </c>
      <c r="AT54" s="7">
        <v>-1</v>
      </c>
      <c r="AU54" s="7">
        <v>-1</v>
      </c>
      <c r="AV54" s="4"/>
      <c r="AW54" s="8"/>
      <c r="AX54" s="4">
        <v>2</v>
      </c>
      <c r="AY54" s="8">
        <v>199.99</v>
      </c>
      <c r="AZ54" s="7">
        <v>-1</v>
      </c>
      <c r="BA54" s="7">
        <v>-1</v>
      </c>
      <c r="BB54" s="7"/>
      <c r="BC54" s="4" t="s">
        <v>148</v>
      </c>
      <c r="BD54" s="8" t="s">
        <v>148</v>
      </c>
      <c r="BE54" s="4">
        <v>4</v>
      </c>
      <c r="BF54" s="8">
        <v>342.97</v>
      </c>
      <c r="BG54" s="7" t="s">
        <v>148</v>
      </c>
      <c r="BH54" s="7" t="s">
        <v>148</v>
      </c>
      <c r="BI54" s="7"/>
      <c r="BJ54" s="4"/>
      <c r="BK54" s="8"/>
      <c r="BL54" s="2" t="s">
        <v>16</v>
      </c>
      <c r="BM54" s="7"/>
      <c r="BN54" s="7"/>
      <c r="BO54" s="4"/>
      <c r="BP54" s="8"/>
      <c r="BQ54" s="4">
        <v>2</v>
      </c>
      <c r="BR54" s="8">
        <v>199.99</v>
      </c>
      <c r="BS54" s="7">
        <v>-1</v>
      </c>
      <c r="BT54" s="7">
        <v>-1</v>
      </c>
      <c r="BU54" s="2" t="s">
        <v>155</v>
      </c>
      <c r="BV54" s="2" t="s">
        <v>211</v>
      </c>
      <c r="BW54" s="2" t="s">
        <v>561</v>
      </c>
      <c r="BX54" s="2" t="s">
        <v>564</v>
      </c>
      <c r="BY54" s="2" t="s">
        <v>158</v>
      </c>
      <c r="BZ54" s="2" t="s">
        <v>158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211</v>
      </c>
      <c r="CJ54" s="2" t="s">
        <v>148</v>
      </c>
      <c r="CK54" s="2" t="s">
        <v>487</v>
      </c>
      <c r="CL54" s="2" t="s">
        <v>158</v>
      </c>
      <c r="CM54" s="2" t="s">
        <v>158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211</v>
      </c>
      <c r="CW54" s="2" t="s">
        <v>234</v>
      </c>
      <c r="CX54" s="2" t="s">
        <v>584</v>
      </c>
      <c r="CY54" s="2" t="s">
        <v>158</v>
      </c>
      <c r="CZ54" s="2" t="s">
        <v>158</v>
      </c>
      <c r="DA54" s="2" t="s">
        <v>148</v>
      </c>
      <c r="DB54" s="4"/>
      <c r="DC54" s="8"/>
      <c r="DD54" s="4"/>
      <c r="DE54" s="8"/>
      <c r="DF54" s="7"/>
      <c r="DG54" s="7"/>
      <c r="DH54" s="2" t="s">
        <v>155</v>
      </c>
      <c r="DI54" s="2" t="s">
        <v>211</v>
      </c>
      <c r="DJ54" s="2" t="s">
        <v>480</v>
      </c>
      <c r="DK54" s="2" t="s">
        <v>585</v>
      </c>
      <c r="DL54" s="2" t="s">
        <v>158</v>
      </c>
      <c r="DM54" s="2" t="s">
        <v>158</v>
      </c>
      <c r="DN54" s="2" t="s">
        <v>148</v>
      </c>
      <c r="DO54" s="4"/>
      <c r="DP54" s="8"/>
      <c r="DQ54" s="4"/>
      <c r="DR54" s="8"/>
      <c r="DS54" s="7"/>
      <c r="DT54" s="7"/>
      <c r="DU54" s="2" t="s">
        <v>155</v>
      </c>
      <c r="DV54" s="2" t="s">
        <v>211</v>
      </c>
      <c r="DW54" s="2" t="s">
        <v>237</v>
      </c>
      <c r="DX54" s="2" t="s">
        <v>355</v>
      </c>
      <c r="DY54" s="2" t="s">
        <v>549</v>
      </c>
      <c r="DZ54" s="2" t="s">
        <v>158</v>
      </c>
      <c r="EA54" s="2" t="s">
        <v>148</v>
      </c>
      <c r="EB54" s="4"/>
      <c r="EC54" s="8"/>
      <c r="ED54" s="4"/>
      <c r="EE54" s="8"/>
      <c r="EF54" s="7"/>
      <c r="EG54" s="7"/>
      <c r="EH54" s="2" t="s">
        <v>206</v>
      </c>
      <c r="EI54" s="2" t="s">
        <v>211</v>
      </c>
      <c r="EJ54" s="2" t="s">
        <v>148</v>
      </c>
      <c r="EK54" s="2" t="s">
        <v>148</v>
      </c>
      <c r="EL54" s="2" t="s">
        <v>158</v>
      </c>
      <c r="EM54" s="2" t="s">
        <v>158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211</v>
      </c>
      <c r="EW54" s="2" t="s">
        <v>561</v>
      </c>
      <c r="EX54" s="2" t="s">
        <v>431</v>
      </c>
      <c r="EY54" s="2" t="s">
        <v>158</v>
      </c>
      <c r="EZ54" s="2" t="s">
        <v>158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211</v>
      </c>
      <c r="FJ54" s="2" t="s">
        <v>242</v>
      </c>
      <c r="FK54" s="2" t="s">
        <v>470</v>
      </c>
      <c r="FL54" s="2" t="s">
        <v>158</v>
      </c>
      <c r="FM54" s="2" t="s">
        <v>158</v>
      </c>
      <c r="FN54" s="2" t="s">
        <v>148</v>
      </c>
      <c r="FO54" s="4"/>
      <c r="FP54" s="8"/>
      <c r="FQ54" s="4"/>
      <c r="FR54" s="8"/>
      <c r="FS54" s="7"/>
      <c r="FT54" s="7"/>
      <c r="FU54" s="2" t="s">
        <v>148</v>
      </c>
      <c r="FV54" s="2" t="s">
        <v>148</v>
      </c>
      <c r="FW54" s="2" t="s">
        <v>148</v>
      </c>
      <c r="FX54" s="2" t="s">
        <v>148</v>
      </c>
      <c r="FY54" s="2" t="s">
        <v>148</v>
      </c>
      <c r="FZ54" s="2" t="s">
        <v>148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183</v>
      </c>
      <c r="IV54" s="2" t="s">
        <v>211</v>
      </c>
      <c r="IW54" s="2" t="s">
        <v>148</v>
      </c>
      <c r="IX54" s="2" t="s">
        <v>148</v>
      </c>
      <c r="IY54" s="2" t="s">
        <v>158</v>
      </c>
      <c r="IZ54" s="2" t="s">
        <v>158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155</v>
      </c>
      <c r="JV54" s="2" t="s">
        <v>211</v>
      </c>
      <c r="JW54" s="2" t="s">
        <v>247</v>
      </c>
      <c r="JX54" s="2" t="s">
        <v>148</v>
      </c>
      <c r="JY54" s="2" t="s">
        <v>158</v>
      </c>
      <c r="JZ54" s="2" t="s">
        <v>158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211</v>
      </c>
      <c r="KW54" s="2" t="s">
        <v>248</v>
      </c>
      <c r="KX54" s="2" t="s">
        <v>148</v>
      </c>
      <c r="KY54" s="2" t="s">
        <v>158</v>
      </c>
      <c r="KZ54" s="2" t="s">
        <v>158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208</v>
      </c>
      <c r="OV54" s="2" t="s">
        <v>211</v>
      </c>
      <c r="OW54" s="2" t="s">
        <v>148</v>
      </c>
      <c r="OX54" s="2" t="s">
        <v>148</v>
      </c>
      <c r="OY54" s="2" t="s">
        <v>158</v>
      </c>
      <c r="OZ54" s="2" t="s">
        <v>158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586</v>
      </c>
      <c r="B55" s="2" t="s">
        <v>137</v>
      </c>
      <c r="C55" s="2" t="s">
        <v>539</v>
      </c>
      <c r="D55" s="2" t="s">
        <v>472</v>
      </c>
      <c r="E55" s="2" t="s">
        <v>473</v>
      </c>
      <c r="F55" s="2" t="s">
        <v>577</v>
      </c>
      <c r="G55" s="2" t="s">
        <v>577</v>
      </c>
      <c r="H55" s="2" t="s">
        <v>577</v>
      </c>
      <c r="I55" s="2" t="s">
        <v>587</v>
      </c>
      <c r="J55" s="2" t="s">
        <v>544</v>
      </c>
      <c r="K55" s="2" t="s">
        <v>588</v>
      </c>
      <c r="L55" s="3">
        <v>68.09</v>
      </c>
      <c r="M55" s="3">
        <v>71.49</v>
      </c>
      <c r="N55" s="3">
        <v>199.99</v>
      </c>
      <c r="O55" s="2" t="s">
        <v>350</v>
      </c>
      <c r="P55" s="2" t="s">
        <v>351</v>
      </c>
      <c r="Q55" s="2" t="s">
        <v>147</v>
      </c>
      <c r="R55" s="2" t="s">
        <v>148</v>
      </c>
      <c r="S55" s="2" t="s">
        <v>148</v>
      </c>
      <c r="T55" s="2" t="s">
        <v>546</v>
      </c>
      <c r="U55" s="2" t="s">
        <v>148</v>
      </c>
      <c r="V55" s="2" t="s">
        <v>450</v>
      </c>
      <c r="W55" s="2" t="s">
        <v>547</v>
      </c>
      <c r="X55" s="2" t="s">
        <v>148</v>
      </c>
      <c r="Y55" s="2" t="s">
        <v>561</v>
      </c>
      <c r="Z55" s="4">
        <v>1</v>
      </c>
      <c r="AA55" s="4">
        <f>=ROUNDDOWN(2.5,0)</f>
      </c>
      <c r="AB55" s="5">
        <v>0.4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2</v>
      </c>
      <c r="AS55" s="8">
        <v>142.98</v>
      </c>
      <c r="AT55" s="7">
        <v>-1</v>
      </c>
      <c r="AU55" s="7">
        <v>-1</v>
      </c>
      <c r="AV55" s="4"/>
      <c r="AW55" s="8"/>
      <c r="AX55" s="4">
        <v>2</v>
      </c>
      <c r="AY55" s="8">
        <v>142.98</v>
      </c>
      <c r="AZ55" s="7">
        <v>-1</v>
      </c>
      <c r="BA55" s="7">
        <v>-1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/>
      <c r="BJ55" s="4"/>
      <c r="BK55" s="8"/>
      <c r="BL55" s="2" t="s">
        <v>22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145</v>
      </c>
      <c r="BW55" s="2" t="s">
        <v>561</v>
      </c>
      <c r="BX55" s="2" t="s">
        <v>247</v>
      </c>
      <c r="BY55" s="2" t="s">
        <v>158</v>
      </c>
      <c r="BZ55" s="2" t="s">
        <v>158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145</v>
      </c>
      <c r="CJ55" s="2" t="s">
        <v>148</v>
      </c>
      <c r="CK55" s="2" t="s">
        <v>478</v>
      </c>
      <c r="CL55" s="2" t="s">
        <v>158</v>
      </c>
      <c r="CM55" s="2" t="s">
        <v>158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145</v>
      </c>
      <c r="CW55" s="2" t="s">
        <v>234</v>
      </c>
      <c r="CX55" s="2" t="s">
        <v>512</v>
      </c>
      <c r="CY55" s="2" t="s">
        <v>158</v>
      </c>
      <c r="CZ55" s="2" t="s">
        <v>158</v>
      </c>
      <c r="DA55" s="2" t="s">
        <v>148</v>
      </c>
      <c r="DB55" s="4"/>
      <c r="DC55" s="8"/>
      <c r="DD55" s="4"/>
      <c r="DE55" s="8"/>
      <c r="DF55" s="7"/>
      <c r="DG55" s="7"/>
      <c r="DH55" s="2" t="s">
        <v>155</v>
      </c>
      <c r="DI55" s="2" t="s">
        <v>145</v>
      </c>
      <c r="DJ55" s="2" t="s">
        <v>480</v>
      </c>
      <c r="DK55" s="2" t="s">
        <v>589</v>
      </c>
      <c r="DL55" s="2" t="s">
        <v>158</v>
      </c>
      <c r="DM55" s="2" t="s">
        <v>158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145</v>
      </c>
      <c r="DW55" s="2" t="s">
        <v>237</v>
      </c>
      <c r="DX55" s="2" t="s">
        <v>437</v>
      </c>
      <c r="DY55" s="2" t="s">
        <v>549</v>
      </c>
      <c r="DZ55" s="2" t="s">
        <v>158</v>
      </c>
      <c r="EA55" s="2" t="s">
        <v>148</v>
      </c>
      <c r="EB55" s="4"/>
      <c r="EC55" s="8"/>
      <c r="ED55" s="4"/>
      <c r="EE55" s="8"/>
      <c r="EF55" s="7"/>
      <c r="EG55" s="7"/>
      <c r="EH55" s="2" t="s">
        <v>206</v>
      </c>
      <c r="EI55" s="2" t="s">
        <v>145</v>
      </c>
      <c r="EJ55" s="2" t="s">
        <v>148</v>
      </c>
      <c r="EK55" s="2" t="s">
        <v>148</v>
      </c>
      <c r="EL55" s="2" t="s">
        <v>158</v>
      </c>
      <c r="EM55" s="2" t="s">
        <v>158</v>
      </c>
      <c r="EN55" s="2" t="s">
        <v>148</v>
      </c>
      <c r="EO55" s="4"/>
      <c r="EP55" s="8"/>
      <c r="EQ55" s="4">
        <v>2</v>
      </c>
      <c r="ER55" s="8">
        <v>142.98</v>
      </c>
      <c r="ES55" s="7">
        <v>-1</v>
      </c>
      <c r="ET55" s="7">
        <v>-1</v>
      </c>
      <c r="EU55" s="2" t="s">
        <v>155</v>
      </c>
      <c r="EV55" s="2" t="s">
        <v>145</v>
      </c>
      <c r="EW55" s="2" t="s">
        <v>561</v>
      </c>
      <c r="EX55" s="2" t="s">
        <v>229</v>
      </c>
      <c r="EY55" s="2" t="s">
        <v>158</v>
      </c>
      <c r="EZ55" s="2" t="s">
        <v>158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145</v>
      </c>
      <c r="FJ55" s="2" t="s">
        <v>242</v>
      </c>
      <c r="FK55" s="2" t="s">
        <v>182</v>
      </c>
      <c r="FL55" s="2" t="s">
        <v>158</v>
      </c>
      <c r="FM55" s="2" t="s">
        <v>158</v>
      </c>
      <c r="FN55" s="2" t="s">
        <v>148</v>
      </c>
      <c r="FO55" s="4"/>
      <c r="FP55" s="8"/>
      <c r="FQ55" s="4"/>
      <c r="FR55" s="8"/>
      <c r="FS55" s="7"/>
      <c r="FT55" s="7"/>
      <c r="FU55" s="2" t="s">
        <v>148</v>
      </c>
      <c r="FV55" s="2" t="s">
        <v>148</v>
      </c>
      <c r="FW55" s="2" t="s">
        <v>148</v>
      </c>
      <c r="FX55" s="2" t="s">
        <v>148</v>
      </c>
      <c r="FY55" s="2" t="s">
        <v>148</v>
      </c>
      <c r="FZ55" s="2" t="s">
        <v>148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183</v>
      </c>
      <c r="IV55" s="2" t="s">
        <v>145</v>
      </c>
      <c r="IW55" s="2" t="s">
        <v>148</v>
      </c>
      <c r="IX55" s="2" t="s">
        <v>148</v>
      </c>
      <c r="IY55" s="2" t="s">
        <v>158</v>
      </c>
      <c r="IZ55" s="2" t="s">
        <v>158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155</v>
      </c>
      <c r="JV55" s="2" t="s">
        <v>145</v>
      </c>
      <c r="JW55" s="2" t="s">
        <v>247</v>
      </c>
      <c r="JX55" s="2" t="s">
        <v>148</v>
      </c>
      <c r="JY55" s="2" t="s">
        <v>158</v>
      </c>
      <c r="JZ55" s="2" t="s">
        <v>158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145</v>
      </c>
      <c r="KW55" s="2" t="s">
        <v>248</v>
      </c>
      <c r="KX55" s="2" t="s">
        <v>590</v>
      </c>
      <c r="KY55" s="2" t="s">
        <v>158</v>
      </c>
      <c r="KZ55" s="2" t="s">
        <v>158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208</v>
      </c>
      <c r="OV55" s="2" t="s">
        <v>145</v>
      </c>
      <c r="OW55" s="2" t="s">
        <v>148</v>
      </c>
      <c r="OX55" s="2" t="s">
        <v>148</v>
      </c>
      <c r="OY55" s="2" t="s">
        <v>158</v>
      </c>
      <c r="OZ55" s="2" t="s">
        <v>158</v>
      </c>
      <c r="PA55" s="2" t="s">
        <v>148</v>
      </c>
      <c r="PB55" s="4">
        <v>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591</v>
      </c>
      <c r="B56" s="2" t="s">
        <v>137</v>
      </c>
      <c r="C56" s="2" t="s">
        <v>592</v>
      </c>
      <c r="D56" s="2" t="s">
        <v>387</v>
      </c>
      <c r="E56" s="2" t="s">
        <v>388</v>
      </c>
      <c r="F56" s="2" t="s">
        <v>593</v>
      </c>
      <c r="G56" s="2" t="s">
        <v>593</v>
      </c>
      <c r="H56" s="2" t="s">
        <v>593</v>
      </c>
      <c r="I56" s="2" t="s">
        <v>390</v>
      </c>
      <c r="J56" s="2" t="s">
        <v>448</v>
      </c>
      <c r="K56" s="2" t="s">
        <v>476</v>
      </c>
      <c r="L56" s="3">
        <v>24.76</v>
      </c>
      <c r="M56" s="3">
        <v>26</v>
      </c>
      <c r="N56" s="3">
        <v>79.99</v>
      </c>
      <c r="O56" s="2" t="s">
        <v>449</v>
      </c>
      <c r="P56" s="2" t="s">
        <v>351</v>
      </c>
      <c r="Q56" s="2" t="s">
        <v>147</v>
      </c>
      <c r="R56" s="2" t="s">
        <v>148</v>
      </c>
      <c r="S56" s="2" t="s">
        <v>148</v>
      </c>
      <c r="T56" s="2" t="s">
        <v>594</v>
      </c>
      <c r="U56" s="2" t="s">
        <v>148</v>
      </c>
      <c r="V56" s="2" t="s">
        <v>595</v>
      </c>
      <c r="W56" s="2" t="s">
        <v>199</v>
      </c>
      <c r="X56" s="2" t="s">
        <v>148</v>
      </c>
      <c r="Y56" s="2" t="s">
        <v>596</v>
      </c>
      <c r="Z56" s="4">
        <v>19</v>
      </c>
      <c r="AA56" s="4">
        <f>=ROUNDDOWN(19,0)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>
        <v>1</v>
      </c>
      <c r="AQ56" s="8">
        <v>13.65</v>
      </c>
      <c r="AR56" s="4">
        <v>4</v>
      </c>
      <c r="AS56" s="8">
        <v>43.68</v>
      </c>
      <c r="AT56" s="7">
        <v>-0.75</v>
      </c>
      <c r="AU56" s="7">
        <v>-0.6875</v>
      </c>
      <c r="AV56" s="4">
        <v>1</v>
      </c>
      <c r="AW56" s="8">
        <v>13.65</v>
      </c>
      <c r="AX56" s="4">
        <v>4</v>
      </c>
      <c r="AY56" s="8">
        <v>43.68</v>
      </c>
      <c r="AZ56" s="7">
        <v>-0.75</v>
      </c>
      <c r="BA56" s="7">
        <v>-0.6875</v>
      </c>
      <c r="BB56" s="7">
        <v>1</v>
      </c>
      <c r="BC56" s="4">
        <v>1</v>
      </c>
      <c r="BD56" s="8">
        <v>13.65</v>
      </c>
      <c r="BE56" s="4">
        <v>10</v>
      </c>
      <c r="BF56" s="8">
        <v>131.04</v>
      </c>
      <c r="BG56" s="7">
        <v>-0.9</v>
      </c>
      <c r="BH56" s="7">
        <v>-0.8958</v>
      </c>
      <c r="BI56" s="7">
        <v>1</v>
      </c>
      <c r="BJ56" s="4">
        <v>1</v>
      </c>
      <c r="BK56" s="8">
        <v>13.65</v>
      </c>
      <c r="BL56" s="2" t="s">
        <v>597</v>
      </c>
      <c r="BM56" s="7">
        <v>1</v>
      </c>
      <c r="BN56" s="7">
        <v>1</v>
      </c>
      <c r="BO56" s="4"/>
      <c r="BP56" s="8"/>
      <c r="BQ56" s="4">
        <v>1</v>
      </c>
      <c r="BR56" s="8"/>
      <c r="BS56" s="7">
        <v>-1</v>
      </c>
      <c r="BT56" s="7"/>
      <c r="BU56" s="2" t="s">
        <v>155</v>
      </c>
      <c r="BV56" s="2" t="s">
        <v>145</v>
      </c>
      <c r="BW56" s="2" t="s">
        <v>598</v>
      </c>
      <c r="BX56" s="2" t="s">
        <v>599</v>
      </c>
      <c r="BY56" s="2" t="s">
        <v>158</v>
      </c>
      <c r="BZ56" s="2" t="s">
        <v>158</v>
      </c>
      <c r="CA56" s="2" t="s">
        <v>148</v>
      </c>
      <c r="CB56" s="4"/>
      <c r="CC56" s="8"/>
      <c r="CD56" s="4"/>
      <c r="CE56" s="8"/>
      <c r="CF56" s="7"/>
      <c r="CG56" s="7"/>
      <c r="CH56" s="2" t="s">
        <v>208</v>
      </c>
      <c r="CI56" s="2" t="s">
        <v>145</v>
      </c>
      <c r="CJ56" s="2" t="s">
        <v>148</v>
      </c>
      <c r="CK56" s="2" t="s">
        <v>148</v>
      </c>
      <c r="CL56" s="2" t="s">
        <v>158</v>
      </c>
      <c r="CM56" s="2" t="s">
        <v>158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145</v>
      </c>
      <c r="CW56" s="2" t="s">
        <v>234</v>
      </c>
      <c r="CX56" s="2" t="s">
        <v>600</v>
      </c>
      <c r="CY56" s="2" t="s">
        <v>158</v>
      </c>
      <c r="CZ56" s="2" t="s">
        <v>158</v>
      </c>
      <c r="DA56" s="2" t="s">
        <v>148</v>
      </c>
      <c r="DB56" s="4"/>
      <c r="DC56" s="8"/>
      <c r="DD56" s="4"/>
      <c r="DE56" s="8"/>
      <c r="DF56" s="7"/>
      <c r="DG56" s="7"/>
      <c r="DH56" s="2" t="s">
        <v>155</v>
      </c>
      <c r="DI56" s="2" t="s">
        <v>145</v>
      </c>
      <c r="DJ56" s="2" t="s">
        <v>395</v>
      </c>
      <c r="DK56" s="2" t="s">
        <v>601</v>
      </c>
      <c r="DL56" s="2" t="s">
        <v>158</v>
      </c>
      <c r="DM56" s="2" t="s">
        <v>158</v>
      </c>
      <c r="DN56" s="2" t="s">
        <v>148</v>
      </c>
      <c r="DO56" s="4"/>
      <c r="DP56" s="8"/>
      <c r="DQ56" s="4">
        <v>3</v>
      </c>
      <c r="DR56" s="8">
        <v>43.68</v>
      </c>
      <c r="DS56" s="7">
        <v>-1</v>
      </c>
      <c r="DT56" s="7">
        <v>-1</v>
      </c>
      <c r="DU56" s="2" t="s">
        <v>155</v>
      </c>
      <c r="DV56" s="2" t="s">
        <v>145</v>
      </c>
      <c r="DW56" s="2" t="s">
        <v>237</v>
      </c>
      <c r="DX56" s="2" t="s">
        <v>442</v>
      </c>
      <c r="DY56" s="2" t="s">
        <v>549</v>
      </c>
      <c r="DZ56" s="2" t="s">
        <v>158</v>
      </c>
      <c r="EA56" s="2" t="s">
        <v>148</v>
      </c>
      <c r="EB56" s="4"/>
      <c r="EC56" s="8"/>
      <c r="ED56" s="4"/>
      <c r="EE56" s="8"/>
      <c r="EF56" s="7"/>
      <c r="EG56" s="7"/>
      <c r="EH56" s="2" t="s">
        <v>206</v>
      </c>
      <c r="EI56" s="2" t="s">
        <v>145</v>
      </c>
      <c r="EJ56" s="2" t="s">
        <v>148</v>
      </c>
      <c r="EK56" s="2" t="s">
        <v>148</v>
      </c>
      <c r="EL56" s="2" t="s">
        <v>158</v>
      </c>
      <c r="EM56" s="2" t="s">
        <v>158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145</v>
      </c>
      <c r="EW56" s="2" t="s">
        <v>596</v>
      </c>
      <c r="EX56" s="2" t="s">
        <v>602</v>
      </c>
      <c r="EY56" s="2" t="s">
        <v>158</v>
      </c>
      <c r="EZ56" s="2" t="s">
        <v>158</v>
      </c>
      <c r="FA56" s="2" t="s">
        <v>148</v>
      </c>
      <c r="FB56" s="4">
        <v>1</v>
      </c>
      <c r="FC56" s="8">
        <v>13.65</v>
      </c>
      <c r="FD56" s="4"/>
      <c r="FE56" s="8"/>
      <c r="FF56" s="7"/>
      <c r="FG56" s="7"/>
      <c r="FH56" s="2" t="s">
        <v>155</v>
      </c>
      <c r="FI56" s="2" t="s">
        <v>145</v>
      </c>
      <c r="FJ56" s="2" t="s">
        <v>399</v>
      </c>
      <c r="FK56" s="2" t="s">
        <v>603</v>
      </c>
      <c r="FL56" s="2" t="s">
        <v>158</v>
      </c>
      <c r="FM56" s="2" t="s">
        <v>158</v>
      </c>
      <c r="FN56" s="2" t="s">
        <v>148</v>
      </c>
      <c r="FO56" s="4"/>
      <c r="FP56" s="8"/>
      <c r="FQ56" s="4"/>
      <c r="FR56" s="8"/>
      <c r="FS56" s="7"/>
      <c r="FT56" s="7"/>
      <c r="FU56" s="2" t="s">
        <v>148</v>
      </c>
      <c r="FV56" s="2" t="s">
        <v>148</v>
      </c>
      <c r="FW56" s="2" t="s">
        <v>148</v>
      </c>
      <c r="FX56" s="2" t="s">
        <v>148</v>
      </c>
      <c r="FY56" s="2" t="s">
        <v>148</v>
      </c>
      <c r="FZ56" s="2" t="s">
        <v>148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155</v>
      </c>
      <c r="IV56" s="2" t="s">
        <v>145</v>
      </c>
      <c r="IW56" s="2" t="s">
        <v>148</v>
      </c>
      <c r="IX56" s="2" t="s">
        <v>604</v>
      </c>
      <c r="IY56" s="2" t="s">
        <v>158</v>
      </c>
      <c r="IZ56" s="2" t="s">
        <v>158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155</v>
      </c>
      <c r="JV56" s="2" t="s">
        <v>145</v>
      </c>
      <c r="JW56" s="2" t="s">
        <v>267</v>
      </c>
      <c r="JX56" s="2" t="s">
        <v>148</v>
      </c>
      <c r="JY56" s="2" t="s">
        <v>158</v>
      </c>
      <c r="JZ56" s="2" t="s">
        <v>158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145</v>
      </c>
      <c r="KW56" s="2" t="s">
        <v>404</v>
      </c>
      <c r="KX56" s="2" t="s">
        <v>148</v>
      </c>
      <c r="KY56" s="2" t="s">
        <v>158</v>
      </c>
      <c r="KZ56" s="2" t="s">
        <v>158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208</v>
      </c>
      <c r="OV56" s="2" t="s">
        <v>145</v>
      </c>
      <c r="OW56" s="2" t="s">
        <v>148</v>
      </c>
      <c r="OX56" s="2" t="s">
        <v>148</v>
      </c>
      <c r="OY56" s="2" t="s">
        <v>158</v>
      </c>
      <c r="OZ56" s="2" t="s">
        <v>158</v>
      </c>
      <c r="PA56" s="2" t="s">
        <v>148</v>
      </c>
      <c r="PB56" s="4">
        <v>19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605</v>
      </c>
      <c r="B57" s="2" t="s">
        <v>137</v>
      </c>
      <c r="C57" s="2" t="s">
        <v>592</v>
      </c>
      <c r="D57" s="2" t="s">
        <v>387</v>
      </c>
      <c r="E57" s="2" t="s">
        <v>388</v>
      </c>
      <c r="F57" s="2" t="s">
        <v>593</v>
      </c>
      <c r="G57" s="2" t="s">
        <v>593</v>
      </c>
      <c r="H57" s="2" t="s">
        <v>593</v>
      </c>
      <c r="I57" s="2" t="s">
        <v>390</v>
      </c>
      <c r="J57" s="2" t="s">
        <v>448</v>
      </c>
      <c r="K57" s="2" t="s">
        <v>606</v>
      </c>
      <c r="L57" s="3">
        <v>24.76</v>
      </c>
      <c r="M57" s="3">
        <v>26</v>
      </c>
      <c r="N57" s="3">
        <v>79.99</v>
      </c>
      <c r="O57" s="2" t="s">
        <v>434</v>
      </c>
      <c r="P57" s="2" t="s">
        <v>351</v>
      </c>
      <c r="Q57" s="2" t="s">
        <v>147</v>
      </c>
      <c r="R57" s="2" t="s">
        <v>148</v>
      </c>
      <c r="S57" s="2" t="s">
        <v>148</v>
      </c>
      <c r="T57" s="2" t="s">
        <v>148</v>
      </c>
      <c r="U57" s="2" t="s">
        <v>148</v>
      </c>
      <c r="V57" s="2" t="s">
        <v>595</v>
      </c>
      <c r="W57" s="2" t="s">
        <v>199</v>
      </c>
      <c r="X57" s="2" t="s">
        <v>148</v>
      </c>
      <c r="Y57" s="2" t="s">
        <v>596</v>
      </c>
      <c r="Z57" s="4"/>
      <c r="AA57" s="4">
        <f>=ROUNDDOWN({0},0)</f>
      </c>
      <c r="AB57" s="5">
        <v>2</v>
      </c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6</v>
      </c>
      <c r="AS57" s="8">
        <v>87.36</v>
      </c>
      <c r="AT57" s="7">
        <v>-1</v>
      </c>
      <c r="AU57" s="7">
        <v>-1</v>
      </c>
      <c r="AV57" s="4"/>
      <c r="AW57" s="8"/>
      <c r="AX57" s="4">
        <v>6</v>
      </c>
      <c r="AY57" s="8">
        <v>87.36</v>
      </c>
      <c r="AZ57" s="7">
        <v>-1</v>
      </c>
      <c r="BA57" s="7">
        <v>-1</v>
      </c>
      <c r="BB57" s="7"/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/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211</v>
      </c>
      <c r="BW57" s="2" t="s">
        <v>598</v>
      </c>
      <c r="BX57" s="2" t="s">
        <v>607</v>
      </c>
      <c r="BY57" s="2" t="s">
        <v>158</v>
      </c>
      <c r="BZ57" s="2" t="s">
        <v>158</v>
      </c>
      <c r="CA57" s="2" t="s">
        <v>148</v>
      </c>
      <c r="CB57" s="4"/>
      <c r="CC57" s="8"/>
      <c r="CD57" s="4"/>
      <c r="CE57" s="8"/>
      <c r="CF57" s="7"/>
      <c r="CG57" s="7"/>
      <c r="CH57" s="2" t="s">
        <v>208</v>
      </c>
      <c r="CI57" s="2" t="s">
        <v>211</v>
      </c>
      <c r="CJ57" s="2" t="s">
        <v>148</v>
      </c>
      <c r="CK57" s="2" t="s">
        <v>148</v>
      </c>
      <c r="CL57" s="2" t="s">
        <v>158</v>
      </c>
      <c r="CM57" s="2" t="s">
        <v>158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211</v>
      </c>
      <c r="CW57" s="2" t="s">
        <v>234</v>
      </c>
      <c r="CX57" s="2" t="s">
        <v>608</v>
      </c>
      <c r="CY57" s="2" t="s">
        <v>158</v>
      </c>
      <c r="CZ57" s="2" t="s">
        <v>158</v>
      </c>
      <c r="DA57" s="2" t="s">
        <v>148</v>
      </c>
      <c r="DB57" s="4"/>
      <c r="DC57" s="8"/>
      <c r="DD57" s="4"/>
      <c r="DE57" s="8"/>
      <c r="DF57" s="7"/>
      <c r="DG57" s="7"/>
      <c r="DH57" s="2" t="s">
        <v>155</v>
      </c>
      <c r="DI57" s="2" t="s">
        <v>211</v>
      </c>
      <c r="DJ57" s="2" t="s">
        <v>395</v>
      </c>
      <c r="DK57" s="2" t="s">
        <v>609</v>
      </c>
      <c r="DL57" s="2" t="s">
        <v>158</v>
      </c>
      <c r="DM57" s="2" t="s">
        <v>158</v>
      </c>
      <c r="DN57" s="2" t="s">
        <v>148</v>
      </c>
      <c r="DO57" s="4"/>
      <c r="DP57" s="8"/>
      <c r="DQ57" s="4">
        <v>6</v>
      </c>
      <c r="DR57" s="8">
        <v>87.36</v>
      </c>
      <c r="DS57" s="7">
        <v>-1</v>
      </c>
      <c r="DT57" s="7">
        <v>-1</v>
      </c>
      <c r="DU57" s="2" t="s">
        <v>155</v>
      </c>
      <c r="DV57" s="2" t="s">
        <v>211</v>
      </c>
      <c r="DW57" s="2" t="s">
        <v>237</v>
      </c>
      <c r="DX57" s="2" t="s">
        <v>355</v>
      </c>
      <c r="DY57" s="2" t="s">
        <v>549</v>
      </c>
      <c r="DZ57" s="2" t="s">
        <v>158</v>
      </c>
      <c r="EA57" s="2" t="s">
        <v>148</v>
      </c>
      <c r="EB57" s="4"/>
      <c r="EC57" s="8"/>
      <c r="ED57" s="4"/>
      <c r="EE57" s="8"/>
      <c r="EF57" s="7"/>
      <c r="EG57" s="7"/>
      <c r="EH57" s="2" t="s">
        <v>206</v>
      </c>
      <c r="EI57" s="2" t="s">
        <v>211</v>
      </c>
      <c r="EJ57" s="2" t="s">
        <v>148</v>
      </c>
      <c r="EK57" s="2" t="s">
        <v>148</v>
      </c>
      <c r="EL57" s="2" t="s">
        <v>158</v>
      </c>
      <c r="EM57" s="2" t="s">
        <v>158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211</v>
      </c>
      <c r="EW57" s="2" t="s">
        <v>596</v>
      </c>
      <c r="EX57" s="2" t="s">
        <v>598</v>
      </c>
      <c r="EY57" s="2" t="s">
        <v>158</v>
      </c>
      <c r="EZ57" s="2" t="s">
        <v>158</v>
      </c>
      <c r="FA57" s="2" t="s">
        <v>148</v>
      </c>
      <c r="FB57" s="4"/>
      <c r="FC57" s="8"/>
      <c r="FD57" s="4"/>
      <c r="FE57" s="8"/>
      <c r="FF57" s="7"/>
      <c r="FG57" s="7"/>
      <c r="FH57" s="2" t="s">
        <v>155</v>
      </c>
      <c r="FI57" s="2" t="s">
        <v>211</v>
      </c>
      <c r="FJ57" s="2" t="s">
        <v>399</v>
      </c>
      <c r="FK57" s="2" t="s">
        <v>410</v>
      </c>
      <c r="FL57" s="2" t="s">
        <v>158</v>
      </c>
      <c r="FM57" s="2" t="s">
        <v>158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183</v>
      </c>
      <c r="IV57" s="2" t="s">
        <v>211</v>
      </c>
      <c r="IW57" s="2" t="s">
        <v>148</v>
      </c>
      <c r="IX57" s="2" t="s">
        <v>148</v>
      </c>
      <c r="IY57" s="2" t="s">
        <v>158</v>
      </c>
      <c r="IZ57" s="2" t="s">
        <v>158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155</v>
      </c>
      <c r="JV57" s="2" t="s">
        <v>211</v>
      </c>
      <c r="JW57" s="2" t="s">
        <v>267</v>
      </c>
      <c r="JX57" s="2" t="s">
        <v>148</v>
      </c>
      <c r="JY57" s="2" t="s">
        <v>158</v>
      </c>
      <c r="JZ57" s="2" t="s">
        <v>158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211</v>
      </c>
      <c r="KW57" s="2" t="s">
        <v>404</v>
      </c>
      <c r="KX57" s="2" t="s">
        <v>148</v>
      </c>
      <c r="KY57" s="2" t="s">
        <v>158</v>
      </c>
      <c r="KZ57" s="2" t="s">
        <v>158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208</v>
      </c>
      <c r="OV57" s="2" t="s">
        <v>211</v>
      </c>
      <c r="OW57" s="2" t="s">
        <v>148</v>
      </c>
      <c r="OX57" s="2" t="s">
        <v>148</v>
      </c>
      <c r="OY57" s="2" t="s">
        <v>158</v>
      </c>
      <c r="OZ57" s="2" t="s">
        <v>158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610</v>
      </c>
      <c r="B58" s="2" t="s">
        <v>137</v>
      </c>
      <c r="C58" s="2" t="s">
        <v>592</v>
      </c>
      <c r="D58" s="2" t="s">
        <v>387</v>
      </c>
      <c r="E58" s="2" t="s">
        <v>388</v>
      </c>
      <c r="F58" s="2" t="s">
        <v>611</v>
      </c>
      <c r="G58" s="2" t="s">
        <v>611</v>
      </c>
      <c r="H58" s="2" t="s">
        <v>611</v>
      </c>
      <c r="I58" s="2" t="s">
        <v>415</v>
      </c>
      <c r="J58" s="2" t="s">
        <v>612</v>
      </c>
      <c r="K58" s="2" t="s">
        <v>613</v>
      </c>
      <c r="L58" s="3">
        <v>24.76</v>
      </c>
      <c r="M58" s="3">
        <v>26</v>
      </c>
      <c r="N58" s="3">
        <v>79.99</v>
      </c>
      <c r="O58" s="2" t="s">
        <v>449</v>
      </c>
      <c r="P58" s="2" t="s">
        <v>351</v>
      </c>
      <c r="Q58" s="2" t="s">
        <v>147</v>
      </c>
      <c r="R58" s="2" t="s">
        <v>148</v>
      </c>
      <c r="S58" s="2" t="s">
        <v>148</v>
      </c>
      <c r="T58" s="2" t="s">
        <v>546</v>
      </c>
      <c r="U58" s="2" t="s">
        <v>148</v>
      </c>
      <c r="V58" s="2" t="s">
        <v>450</v>
      </c>
      <c r="W58" s="2" t="s">
        <v>199</v>
      </c>
      <c r="X58" s="2" t="s">
        <v>148</v>
      </c>
      <c r="Y58" s="2" t="s">
        <v>570</v>
      </c>
      <c r="Z58" s="4"/>
      <c r="AA58" s="4">
        <f>=ROUNDDOWN({0},0)</f>
      </c>
      <c r="AB58" s="5">
        <v>1</v>
      </c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2</v>
      </c>
      <c r="AS58" s="8">
        <v>13</v>
      </c>
      <c r="AT58" s="7">
        <v>-1</v>
      </c>
      <c r="AU58" s="7">
        <v>-1</v>
      </c>
      <c r="AV58" s="4"/>
      <c r="AW58" s="8"/>
      <c r="AX58" s="4">
        <v>2</v>
      </c>
      <c r="AY58" s="8">
        <v>13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13</v>
      </c>
      <c r="BG58" s="7">
        <v>-1</v>
      </c>
      <c r="BH58" s="7">
        <v>-1</v>
      </c>
      <c r="BI58" s="7"/>
      <c r="BJ58" s="4"/>
      <c r="BK58" s="8"/>
      <c r="BL58" s="2" t="s">
        <v>361</v>
      </c>
      <c r="BM58" s="7"/>
      <c r="BN58" s="7"/>
      <c r="BO58" s="4"/>
      <c r="BP58" s="8"/>
      <c r="BQ58" s="4">
        <v>1</v>
      </c>
      <c r="BR58" s="8"/>
      <c r="BS58" s="7">
        <v>-1</v>
      </c>
      <c r="BT58" s="7"/>
      <c r="BU58" s="2" t="s">
        <v>155</v>
      </c>
      <c r="BV58" s="2" t="s">
        <v>211</v>
      </c>
      <c r="BW58" s="2" t="s">
        <v>570</v>
      </c>
      <c r="BX58" s="2" t="s">
        <v>614</v>
      </c>
      <c r="BY58" s="2" t="s">
        <v>158</v>
      </c>
      <c r="BZ58" s="2" t="s">
        <v>158</v>
      </c>
      <c r="CA58" s="2" t="s">
        <v>148</v>
      </c>
      <c r="CB58" s="4"/>
      <c r="CC58" s="8"/>
      <c r="CD58" s="4"/>
      <c r="CE58" s="8"/>
      <c r="CF58" s="7"/>
      <c r="CG58" s="7"/>
      <c r="CH58" s="2" t="s">
        <v>208</v>
      </c>
      <c r="CI58" s="2" t="s">
        <v>211</v>
      </c>
      <c r="CJ58" s="2" t="s">
        <v>148</v>
      </c>
      <c r="CK58" s="2" t="s">
        <v>148</v>
      </c>
      <c r="CL58" s="2" t="s">
        <v>158</v>
      </c>
      <c r="CM58" s="2" t="s">
        <v>158</v>
      </c>
      <c r="CN58" s="2" t="s">
        <v>148</v>
      </c>
      <c r="CO58" s="4"/>
      <c r="CP58" s="8"/>
      <c r="CQ58" s="4">
        <v>1</v>
      </c>
      <c r="CR58" s="8">
        <v>13</v>
      </c>
      <c r="CS58" s="7">
        <v>-1</v>
      </c>
      <c r="CT58" s="7">
        <v>-1</v>
      </c>
      <c r="CU58" s="2" t="s">
        <v>155</v>
      </c>
      <c r="CV58" s="2" t="s">
        <v>211</v>
      </c>
      <c r="CW58" s="2" t="s">
        <v>234</v>
      </c>
      <c r="CX58" s="2" t="s">
        <v>152</v>
      </c>
      <c r="CY58" s="2" t="s">
        <v>158</v>
      </c>
      <c r="CZ58" s="2" t="s">
        <v>158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211</v>
      </c>
      <c r="DJ58" s="2" t="s">
        <v>395</v>
      </c>
      <c r="DK58" s="2" t="s">
        <v>184</v>
      </c>
      <c r="DL58" s="2" t="s">
        <v>158</v>
      </c>
      <c r="DM58" s="2" t="s">
        <v>158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211</v>
      </c>
      <c r="DW58" s="2" t="s">
        <v>237</v>
      </c>
      <c r="DX58" s="2" t="s">
        <v>442</v>
      </c>
      <c r="DY58" s="2" t="s">
        <v>549</v>
      </c>
      <c r="DZ58" s="2" t="s">
        <v>158</v>
      </c>
      <c r="EA58" s="2" t="s">
        <v>148</v>
      </c>
      <c r="EB58" s="4"/>
      <c r="EC58" s="8"/>
      <c r="ED58" s="4"/>
      <c r="EE58" s="8"/>
      <c r="EF58" s="7"/>
      <c r="EG58" s="7"/>
      <c r="EH58" s="2" t="s">
        <v>206</v>
      </c>
      <c r="EI58" s="2" t="s">
        <v>211</v>
      </c>
      <c r="EJ58" s="2" t="s">
        <v>148</v>
      </c>
      <c r="EK58" s="2" t="s">
        <v>148</v>
      </c>
      <c r="EL58" s="2" t="s">
        <v>158</v>
      </c>
      <c r="EM58" s="2" t="s">
        <v>158</v>
      </c>
      <c r="EN58" s="2" t="s">
        <v>148</v>
      </c>
      <c r="EO58" s="4"/>
      <c r="EP58" s="8"/>
      <c r="EQ58" s="4"/>
      <c r="ER58" s="8"/>
      <c r="ES58" s="7"/>
      <c r="ET58" s="7"/>
      <c r="EU58" s="2" t="s">
        <v>155</v>
      </c>
      <c r="EV58" s="2" t="s">
        <v>211</v>
      </c>
      <c r="EW58" s="2" t="s">
        <v>570</v>
      </c>
      <c r="EX58" s="2" t="s">
        <v>431</v>
      </c>
      <c r="EY58" s="2" t="s">
        <v>158</v>
      </c>
      <c r="EZ58" s="2" t="s">
        <v>158</v>
      </c>
      <c r="FA58" s="2" t="s">
        <v>148</v>
      </c>
      <c r="FB58" s="4"/>
      <c r="FC58" s="8"/>
      <c r="FD58" s="4"/>
      <c r="FE58" s="8"/>
      <c r="FF58" s="7"/>
      <c r="FG58" s="7"/>
      <c r="FH58" s="2" t="s">
        <v>155</v>
      </c>
      <c r="FI58" s="2" t="s">
        <v>211</v>
      </c>
      <c r="FJ58" s="2" t="s">
        <v>399</v>
      </c>
      <c r="FK58" s="2" t="s">
        <v>615</v>
      </c>
      <c r="FL58" s="2" t="s">
        <v>158</v>
      </c>
      <c r="FM58" s="2" t="s">
        <v>158</v>
      </c>
      <c r="FN58" s="2" t="s">
        <v>148</v>
      </c>
      <c r="FO58" s="4"/>
      <c r="FP58" s="8"/>
      <c r="FQ58" s="4"/>
      <c r="FR58" s="8"/>
      <c r="FS58" s="7"/>
      <c r="FT58" s="7"/>
      <c r="FU58" s="2" t="s">
        <v>148</v>
      </c>
      <c r="FV58" s="2" t="s">
        <v>148</v>
      </c>
      <c r="FW58" s="2" t="s">
        <v>148</v>
      </c>
      <c r="FX58" s="2" t="s">
        <v>148</v>
      </c>
      <c r="FY58" s="2" t="s">
        <v>148</v>
      </c>
      <c r="FZ58" s="2" t="s">
        <v>148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155</v>
      </c>
      <c r="IV58" s="2" t="s">
        <v>211</v>
      </c>
      <c r="IW58" s="2" t="s">
        <v>148</v>
      </c>
      <c r="IX58" s="2" t="s">
        <v>277</v>
      </c>
      <c r="IY58" s="2" t="s">
        <v>158</v>
      </c>
      <c r="IZ58" s="2" t="s">
        <v>158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155</v>
      </c>
      <c r="JV58" s="2" t="s">
        <v>211</v>
      </c>
      <c r="JW58" s="2" t="s">
        <v>267</v>
      </c>
      <c r="JX58" s="2" t="s">
        <v>148</v>
      </c>
      <c r="JY58" s="2" t="s">
        <v>158</v>
      </c>
      <c r="JZ58" s="2" t="s">
        <v>158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211</v>
      </c>
      <c r="KW58" s="2" t="s">
        <v>404</v>
      </c>
      <c r="KX58" s="2" t="s">
        <v>445</v>
      </c>
      <c r="KY58" s="2" t="s">
        <v>158</v>
      </c>
      <c r="KZ58" s="2" t="s">
        <v>158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208</v>
      </c>
      <c r="OV58" s="2" t="s">
        <v>211</v>
      </c>
      <c r="OW58" s="2" t="s">
        <v>148</v>
      </c>
      <c r="OX58" s="2" t="s">
        <v>148</v>
      </c>
      <c r="OY58" s="2" t="s">
        <v>158</v>
      </c>
      <c r="OZ58" s="2" t="s">
        <v>158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616</v>
      </c>
      <c r="B59" s="2" t="s">
        <v>137</v>
      </c>
      <c r="C59" s="2" t="s">
        <v>592</v>
      </c>
      <c r="D59" s="2" t="s">
        <v>501</v>
      </c>
      <c r="E59" s="2" t="s">
        <v>502</v>
      </c>
      <c r="F59" s="2" t="s">
        <v>617</v>
      </c>
      <c r="G59" s="2" t="s">
        <v>617</v>
      </c>
      <c r="H59" s="2" t="s">
        <v>617</v>
      </c>
      <c r="I59" s="2" t="s">
        <v>504</v>
      </c>
      <c r="J59" s="2" t="s">
        <v>505</v>
      </c>
      <c r="K59" s="2" t="s">
        <v>476</v>
      </c>
      <c r="L59" s="3">
        <v>21.66</v>
      </c>
      <c r="M59" s="3">
        <v>22.74</v>
      </c>
      <c r="N59" s="3">
        <v>69.99</v>
      </c>
      <c r="O59" s="2" t="s">
        <v>449</v>
      </c>
      <c r="P59" s="2" t="s">
        <v>351</v>
      </c>
      <c r="Q59" s="2" t="s">
        <v>147</v>
      </c>
      <c r="R59" s="2" t="s">
        <v>148</v>
      </c>
      <c r="S59" s="2" t="s">
        <v>148</v>
      </c>
      <c r="T59" s="2" t="s">
        <v>594</v>
      </c>
      <c r="U59" s="2" t="s">
        <v>148</v>
      </c>
      <c r="V59" s="2" t="s">
        <v>618</v>
      </c>
      <c r="W59" s="2" t="s">
        <v>547</v>
      </c>
      <c r="X59" s="2" t="s">
        <v>148</v>
      </c>
      <c r="Y59" s="2" t="s">
        <v>570</v>
      </c>
      <c r="Z59" s="4">
        <v>15</v>
      </c>
      <c r="AA59" s="4">
        <f>=ROUNDDOWN(15,0)</f>
      </c>
      <c r="AB59" s="5">
        <v>1</v>
      </c>
      <c r="AC59" s="2" t="s">
        <v>148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9</v>
      </c>
      <c r="AQ59" s="8"/>
      <c r="AR59" s="4"/>
      <c r="AS59" s="8"/>
      <c r="AT59" s="7"/>
      <c r="AU59" s="7"/>
      <c r="AV59" s="4">
        <v>9</v>
      </c>
      <c r="AW59" s="8"/>
      <c r="AX59" s="4"/>
      <c r="AY59" s="8"/>
      <c r="AZ59" s="7"/>
      <c r="BA59" s="7"/>
      <c r="BB59" s="7"/>
      <c r="BC59" s="4">
        <v>9</v>
      </c>
      <c r="BD59" s="8"/>
      <c r="BE59" s="4"/>
      <c r="BF59" s="8"/>
      <c r="BG59" s="7"/>
      <c r="BH59" s="7"/>
      <c r="BI59" s="7"/>
      <c r="BJ59" s="4">
        <v>9</v>
      </c>
      <c r="BK59" s="8"/>
      <c r="BL59" s="2" t="s">
        <v>16</v>
      </c>
      <c r="BM59" s="7">
        <v>1</v>
      </c>
      <c r="BN59" s="7"/>
      <c r="BO59" s="4">
        <v>9</v>
      </c>
      <c r="BP59" s="8"/>
      <c r="BQ59" s="4"/>
      <c r="BR59" s="8"/>
      <c r="BS59" s="7"/>
      <c r="BT59" s="7"/>
      <c r="BU59" s="2" t="s">
        <v>155</v>
      </c>
      <c r="BV59" s="2" t="s">
        <v>145</v>
      </c>
      <c r="BW59" s="2" t="s">
        <v>570</v>
      </c>
      <c r="BX59" s="2" t="s">
        <v>598</v>
      </c>
      <c r="BY59" s="2" t="s">
        <v>158</v>
      </c>
      <c r="BZ59" s="2" t="s">
        <v>158</v>
      </c>
      <c r="CA59" s="2" t="s">
        <v>148</v>
      </c>
      <c r="CB59" s="4"/>
      <c r="CC59" s="8"/>
      <c r="CD59" s="4"/>
      <c r="CE59" s="8"/>
      <c r="CF59" s="7"/>
      <c r="CG59" s="7"/>
      <c r="CH59" s="2" t="s">
        <v>208</v>
      </c>
      <c r="CI59" s="2" t="s">
        <v>145</v>
      </c>
      <c r="CJ59" s="2" t="s">
        <v>148</v>
      </c>
      <c r="CK59" s="2" t="s">
        <v>148</v>
      </c>
      <c r="CL59" s="2" t="s">
        <v>158</v>
      </c>
      <c r="CM59" s="2" t="s">
        <v>158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145</v>
      </c>
      <c r="CW59" s="2" t="s">
        <v>234</v>
      </c>
      <c r="CX59" s="2" t="s">
        <v>608</v>
      </c>
      <c r="CY59" s="2" t="s">
        <v>158</v>
      </c>
      <c r="CZ59" s="2" t="s">
        <v>158</v>
      </c>
      <c r="DA59" s="2" t="s">
        <v>148</v>
      </c>
      <c r="DB59" s="4"/>
      <c r="DC59" s="8"/>
      <c r="DD59" s="4"/>
      <c r="DE59" s="8"/>
      <c r="DF59" s="7"/>
      <c r="DG59" s="7"/>
      <c r="DH59" s="2" t="s">
        <v>155</v>
      </c>
      <c r="DI59" s="2" t="s">
        <v>145</v>
      </c>
      <c r="DJ59" s="2" t="s">
        <v>395</v>
      </c>
      <c r="DK59" s="2" t="s">
        <v>601</v>
      </c>
      <c r="DL59" s="2" t="s">
        <v>158</v>
      </c>
      <c r="DM59" s="2" t="s">
        <v>158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145</v>
      </c>
      <c r="DW59" s="2" t="s">
        <v>237</v>
      </c>
      <c r="DX59" s="2" t="s">
        <v>442</v>
      </c>
      <c r="DY59" s="2" t="s">
        <v>549</v>
      </c>
      <c r="DZ59" s="2" t="s">
        <v>158</v>
      </c>
      <c r="EA59" s="2" t="s">
        <v>148</v>
      </c>
      <c r="EB59" s="4"/>
      <c r="EC59" s="8"/>
      <c r="ED59" s="4"/>
      <c r="EE59" s="8"/>
      <c r="EF59" s="7"/>
      <c r="EG59" s="7"/>
      <c r="EH59" s="2" t="s">
        <v>206</v>
      </c>
      <c r="EI59" s="2" t="s">
        <v>145</v>
      </c>
      <c r="EJ59" s="2" t="s">
        <v>148</v>
      </c>
      <c r="EK59" s="2" t="s">
        <v>148</v>
      </c>
      <c r="EL59" s="2" t="s">
        <v>158</v>
      </c>
      <c r="EM59" s="2" t="s">
        <v>158</v>
      </c>
      <c r="EN59" s="2" t="s">
        <v>148</v>
      </c>
      <c r="EO59" s="4"/>
      <c r="EP59" s="8"/>
      <c r="EQ59" s="4"/>
      <c r="ER59" s="8"/>
      <c r="ES59" s="7"/>
      <c r="ET59" s="7"/>
      <c r="EU59" s="2" t="s">
        <v>155</v>
      </c>
      <c r="EV59" s="2" t="s">
        <v>145</v>
      </c>
      <c r="EW59" s="2" t="s">
        <v>570</v>
      </c>
      <c r="EX59" s="2" t="s">
        <v>596</v>
      </c>
      <c r="EY59" s="2" t="s">
        <v>158</v>
      </c>
      <c r="EZ59" s="2" t="s">
        <v>158</v>
      </c>
      <c r="FA59" s="2" t="s">
        <v>148</v>
      </c>
      <c r="FB59" s="4"/>
      <c r="FC59" s="8"/>
      <c r="FD59" s="4"/>
      <c r="FE59" s="8"/>
      <c r="FF59" s="7"/>
      <c r="FG59" s="7"/>
      <c r="FH59" s="2" t="s">
        <v>155</v>
      </c>
      <c r="FI59" s="2" t="s">
        <v>145</v>
      </c>
      <c r="FJ59" s="2" t="s">
        <v>242</v>
      </c>
      <c r="FK59" s="2" t="s">
        <v>619</v>
      </c>
      <c r="FL59" s="2" t="s">
        <v>158</v>
      </c>
      <c r="FM59" s="2" t="s">
        <v>158</v>
      </c>
      <c r="FN59" s="2" t="s">
        <v>148</v>
      </c>
      <c r="FO59" s="4"/>
      <c r="FP59" s="8"/>
      <c r="FQ59" s="4"/>
      <c r="FR59" s="8"/>
      <c r="FS59" s="7"/>
      <c r="FT59" s="7"/>
      <c r="FU59" s="2" t="s">
        <v>148</v>
      </c>
      <c r="FV59" s="2" t="s">
        <v>148</v>
      </c>
      <c r="FW59" s="2" t="s">
        <v>148</v>
      </c>
      <c r="FX59" s="2" t="s">
        <v>148</v>
      </c>
      <c r="FY59" s="2" t="s">
        <v>148</v>
      </c>
      <c r="FZ59" s="2" t="s">
        <v>148</v>
      </c>
      <c r="GA59" s="2" t="s">
        <v>148</v>
      </c>
      <c r="GB59" s="4"/>
      <c r="GC59" s="8"/>
      <c r="GD59" s="4"/>
      <c r="GE59" s="8"/>
      <c r="GF59" s="7"/>
      <c r="GG59" s="7"/>
      <c r="GH59" s="2" t="s">
        <v>148</v>
      </c>
      <c r="GI59" s="2" t="s">
        <v>148</v>
      </c>
      <c r="GJ59" s="2" t="s">
        <v>148</v>
      </c>
      <c r="GK59" s="2" t="s">
        <v>148</v>
      </c>
      <c r="GL59" s="2" t="s">
        <v>148</v>
      </c>
      <c r="GM59" s="2" t="s">
        <v>148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155</v>
      </c>
      <c r="IV59" s="2" t="s">
        <v>145</v>
      </c>
      <c r="IW59" s="2" t="s">
        <v>148</v>
      </c>
      <c r="IX59" s="2" t="s">
        <v>216</v>
      </c>
      <c r="IY59" s="2" t="s">
        <v>158</v>
      </c>
      <c r="IZ59" s="2" t="s">
        <v>158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155</v>
      </c>
      <c r="JV59" s="2" t="s">
        <v>145</v>
      </c>
      <c r="JW59" s="2" t="s">
        <v>267</v>
      </c>
      <c r="JX59" s="2" t="s">
        <v>148</v>
      </c>
      <c r="JY59" s="2" t="s">
        <v>158</v>
      </c>
      <c r="JZ59" s="2" t="s">
        <v>158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155</v>
      </c>
      <c r="KV59" s="2" t="s">
        <v>145</v>
      </c>
      <c r="KW59" s="2" t="s">
        <v>404</v>
      </c>
      <c r="KX59" s="2" t="s">
        <v>148</v>
      </c>
      <c r="KY59" s="2" t="s">
        <v>158</v>
      </c>
      <c r="KZ59" s="2" t="s">
        <v>158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208</v>
      </c>
      <c r="OV59" s="2" t="s">
        <v>145</v>
      </c>
      <c r="OW59" s="2" t="s">
        <v>148</v>
      </c>
      <c r="OX59" s="2" t="s">
        <v>148</v>
      </c>
      <c r="OY59" s="2" t="s">
        <v>158</v>
      </c>
      <c r="OZ59" s="2" t="s">
        <v>158</v>
      </c>
      <c r="PA59" s="2" t="s">
        <v>148</v>
      </c>
      <c r="PB59" s="4">
        <v>15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620</v>
      </c>
      <c r="B60" s="2" t="s">
        <v>137</v>
      </c>
      <c r="C60" s="2" t="s">
        <v>592</v>
      </c>
      <c r="D60" s="2" t="s">
        <v>472</v>
      </c>
      <c r="E60" s="2" t="s">
        <v>473</v>
      </c>
      <c r="F60" s="2" t="s">
        <v>621</v>
      </c>
      <c r="G60" s="2" t="s">
        <v>621</v>
      </c>
      <c r="H60" s="2" t="s">
        <v>621</v>
      </c>
      <c r="I60" s="2" t="s">
        <v>622</v>
      </c>
      <c r="J60" s="2" t="s">
        <v>544</v>
      </c>
      <c r="K60" s="2" t="s">
        <v>623</v>
      </c>
      <c r="L60" s="3">
        <v>102.14</v>
      </c>
      <c r="M60" s="3">
        <v>107.25</v>
      </c>
      <c r="N60" s="3">
        <v>299.99</v>
      </c>
      <c r="O60" s="2" t="s">
        <v>350</v>
      </c>
      <c r="P60" s="2" t="s">
        <v>351</v>
      </c>
      <c r="Q60" s="2" t="s">
        <v>147</v>
      </c>
      <c r="R60" s="2" t="s">
        <v>148</v>
      </c>
      <c r="S60" s="2" t="s">
        <v>148</v>
      </c>
      <c r="T60" s="2" t="s">
        <v>546</v>
      </c>
      <c r="U60" s="2" t="s">
        <v>148</v>
      </c>
      <c r="V60" s="2" t="s">
        <v>450</v>
      </c>
      <c r="W60" s="2" t="s">
        <v>199</v>
      </c>
      <c r="X60" s="2" t="s">
        <v>148</v>
      </c>
      <c r="Y60" s="2" t="s">
        <v>624</v>
      </c>
      <c r="Z60" s="4"/>
      <c r="AA60" s="4">
        <f>=ROUNDDOWN({0},0)</f>
      </c>
      <c r="AB60" s="5"/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3</v>
      </c>
      <c r="AS60" s="8">
        <v>406.12</v>
      </c>
      <c r="AT60" s="7">
        <v>-1</v>
      </c>
      <c r="AU60" s="7">
        <v>-1</v>
      </c>
      <c r="AV60" s="4"/>
      <c r="AW60" s="8"/>
      <c r="AX60" s="4">
        <v>3</v>
      </c>
      <c r="AY60" s="8">
        <v>406.12</v>
      </c>
      <c r="AZ60" s="7">
        <v>-1</v>
      </c>
      <c r="BA60" s="7">
        <v>-1</v>
      </c>
      <c r="BB60" s="7"/>
      <c r="BC60" s="4"/>
      <c r="BD60" s="8"/>
      <c r="BE60" s="4">
        <v>3</v>
      </c>
      <c r="BF60" s="8">
        <v>406.12</v>
      </c>
      <c r="BG60" s="7">
        <v>-1</v>
      </c>
      <c r="BH60" s="7">
        <v>-1</v>
      </c>
      <c r="BI60" s="7"/>
      <c r="BJ60" s="4"/>
      <c r="BK60" s="8"/>
      <c r="BL60" s="2" t="s">
        <v>625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211</v>
      </c>
      <c r="BW60" s="2" t="s">
        <v>624</v>
      </c>
      <c r="BX60" s="2" t="s">
        <v>247</v>
      </c>
      <c r="BY60" s="2" t="s">
        <v>158</v>
      </c>
      <c r="BZ60" s="2" t="s">
        <v>158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211</v>
      </c>
      <c r="CJ60" s="2" t="s">
        <v>148</v>
      </c>
      <c r="CK60" s="2" t="s">
        <v>148</v>
      </c>
      <c r="CL60" s="2" t="s">
        <v>158</v>
      </c>
      <c r="CM60" s="2" t="s">
        <v>158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211</v>
      </c>
      <c r="CW60" s="2" t="s">
        <v>234</v>
      </c>
      <c r="CX60" s="2" t="s">
        <v>441</v>
      </c>
      <c r="CY60" s="2" t="s">
        <v>158</v>
      </c>
      <c r="CZ60" s="2" t="s">
        <v>158</v>
      </c>
      <c r="DA60" s="2" t="s">
        <v>148</v>
      </c>
      <c r="DB60" s="4"/>
      <c r="DC60" s="8"/>
      <c r="DD60" s="4"/>
      <c r="DE60" s="8"/>
      <c r="DF60" s="7"/>
      <c r="DG60" s="7"/>
      <c r="DH60" s="2" t="s">
        <v>155</v>
      </c>
      <c r="DI60" s="2" t="s">
        <v>211</v>
      </c>
      <c r="DJ60" s="2" t="s">
        <v>480</v>
      </c>
      <c r="DK60" s="2" t="s">
        <v>184</v>
      </c>
      <c r="DL60" s="2" t="s">
        <v>158</v>
      </c>
      <c r="DM60" s="2" t="s">
        <v>158</v>
      </c>
      <c r="DN60" s="2" t="s">
        <v>148</v>
      </c>
      <c r="DO60" s="4"/>
      <c r="DP60" s="8"/>
      <c r="DQ60" s="4">
        <v>1</v>
      </c>
      <c r="DR60" s="8">
        <v>120.12</v>
      </c>
      <c r="DS60" s="7">
        <v>-1</v>
      </c>
      <c r="DT60" s="7">
        <v>-1</v>
      </c>
      <c r="DU60" s="2" t="s">
        <v>155</v>
      </c>
      <c r="DV60" s="2" t="s">
        <v>211</v>
      </c>
      <c r="DW60" s="2" t="s">
        <v>237</v>
      </c>
      <c r="DX60" s="2" t="s">
        <v>626</v>
      </c>
      <c r="DY60" s="2" t="s">
        <v>158</v>
      </c>
      <c r="DZ60" s="2" t="s">
        <v>158</v>
      </c>
      <c r="EA60" s="2" t="s">
        <v>148</v>
      </c>
      <c r="EB60" s="4"/>
      <c r="EC60" s="8"/>
      <c r="ED60" s="4"/>
      <c r="EE60" s="8"/>
      <c r="EF60" s="7"/>
      <c r="EG60" s="7"/>
      <c r="EH60" s="2" t="s">
        <v>206</v>
      </c>
      <c r="EI60" s="2" t="s">
        <v>211</v>
      </c>
      <c r="EJ60" s="2" t="s">
        <v>148</v>
      </c>
      <c r="EK60" s="2" t="s">
        <v>148</v>
      </c>
      <c r="EL60" s="2" t="s">
        <v>158</v>
      </c>
      <c r="EM60" s="2" t="s">
        <v>158</v>
      </c>
      <c r="EN60" s="2" t="s">
        <v>148</v>
      </c>
      <c r="EO60" s="4"/>
      <c r="EP60" s="8"/>
      <c r="EQ60" s="4">
        <v>2</v>
      </c>
      <c r="ER60" s="8">
        <v>286</v>
      </c>
      <c r="ES60" s="7">
        <v>-1</v>
      </c>
      <c r="ET60" s="7">
        <v>-1</v>
      </c>
      <c r="EU60" s="2" t="s">
        <v>155</v>
      </c>
      <c r="EV60" s="2" t="s">
        <v>211</v>
      </c>
      <c r="EW60" s="2" t="s">
        <v>624</v>
      </c>
      <c r="EX60" s="2" t="s">
        <v>431</v>
      </c>
      <c r="EY60" s="2" t="s">
        <v>158</v>
      </c>
      <c r="EZ60" s="2" t="s">
        <v>158</v>
      </c>
      <c r="FA60" s="2" t="s">
        <v>148</v>
      </c>
      <c r="FB60" s="4"/>
      <c r="FC60" s="8"/>
      <c r="FD60" s="4"/>
      <c r="FE60" s="8"/>
      <c r="FF60" s="7"/>
      <c r="FG60" s="7"/>
      <c r="FH60" s="2" t="s">
        <v>155</v>
      </c>
      <c r="FI60" s="2" t="s">
        <v>211</v>
      </c>
      <c r="FJ60" s="2" t="s">
        <v>242</v>
      </c>
      <c r="FK60" s="2" t="s">
        <v>163</v>
      </c>
      <c r="FL60" s="2" t="s">
        <v>158</v>
      </c>
      <c r="FM60" s="2" t="s">
        <v>158</v>
      </c>
      <c r="FN60" s="2" t="s">
        <v>148</v>
      </c>
      <c r="FO60" s="4"/>
      <c r="FP60" s="8"/>
      <c r="FQ60" s="4"/>
      <c r="FR60" s="8"/>
      <c r="FS60" s="7"/>
      <c r="FT60" s="7"/>
      <c r="FU60" s="2" t="s">
        <v>148</v>
      </c>
      <c r="FV60" s="2" t="s">
        <v>148</v>
      </c>
      <c r="FW60" s="2" t="s">
        <v>148</v>
      </c>
      <c r="FX60" s="2" t="s">
        <v>148</v>
      </c>
      <c r="FY60" s="2" t="s">
        <v>148</v>
      </c>
      <c r="FZ60" s="2" t="s">
        <v>148</v>
      </c>
      <c r="GA60" s="2" t="s">
        <v>148</v>
      </c>
      <c r="GB60" s="4"/>
      <c r="GC60" s="8"/>
      <c r="GD60" s="4"/>
      <c r="GE60" s="8"/>
      <c r="GF60" s="7"/>
      <c r="GG60" s="7"/>
      <c r="GH60" s="2" t="s">
        <v>148</v>
      </c>
      <c r="GI60" s="2" t="s">
        <v>148</v>
      </c>
      <c r="GJ60" s="2" t="s">
        <v>148</v>
      </c>
      <c r="GK60" s="2" t="s">
        <v>148</v>
      </c>
      <c r="GL60" s="2" t="s">
        <v>148</v>
      </c>
      <c r="GM60" s="2" t="s">
        <v>148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155</v>
      </c>
      <c r="IV60" s="2" t="s">
        <v>211</v>
      </c>
      <c r="IW60" s="2" t="s">
        <v>148</v>
      </c>
      <c r="IX60" s="2" t="s">
        <v>148</v>
      </c>
      <c r="IY60" s="2" t="s">
        <v>158</v>
      </c>
      <c r="IZ60" s="2" t="s">
        <v>158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155</v>
      </c>
      <c r="JV60" s="2" t="s">
        <v>211</v>
      </c>
      <c r="JW60" s="2" t="s">
        <v>267</v>
      </c>
      <c r="JX60" s="2" t="s">
        <v>148</v>
      </c>
      <c r="JY60" s="2" t="s">
        <v>158</v>
      </c>
      <c r="JZ60" s="2" t="s">
        <v>158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155</v>
      </c>
      <c r="KV60" s="2" t="s">
        <v>211</v>
      </c>
      <c r="KW60" s="2" t="s">
        <v>248</v>
      </c>
      <c r="KX60" s="2" t="s">
        <v>148</v>
      </c>
      <c r="KY60" s="2" t="s">
        <v>158</v>
      </c>
      <c r="KZ60" s="2" t="s">
        <v>158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208</v>
      </c>
      <c r="OV60" s="2" t="s">
        <v>211</v>
      </c>
      <c r="OW60" s="2" t="s">
        <v>148</v>
      </c>
      <c r="OX60" s="2" t="s">
        <v>148</v>
      </c>
      <c r="OY60" s="2" t="s">
        <v>158</v>
      </c>
      <c r="OZ60" s="2" t="s">
        <v>158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627</v>
      </c>
      <c r="B61" s="2" t="s">
        <v>137</v>
      </c>
      <c r="C61" s="2" t="s">
        <v>592</v>
      </c>
      <c r="D61" s="2" t="s">
        <v>540</v>
      </c>
      <c r="E61" s="2" t="s">
        <v>541</v>
      </c>
      <c r="F61" s="2" t="s">
        <v>628</v>
      </c>
      <c r="G61" s="2" t="s">
        <v>628</v>
      </c>
      <c r="H61" s="2" t="s">
        <v>628</v>
      </c>
      <c r="I61" s="2" t="s">
        <v>629</v>
      </c>
      <c r="J61" s="2" t="s">
        <v>555</v>
      </c>
      <c r="K61" s="2" t="s">
        <v>630</v>
      </c>
      <c r="L61" s="3">
        <v>136.19</v>
      </c>
      <c r="M61" s="3">
        <v>143</v>
      </c>
      <c r="N61" s="3">
        <v>399.99</v>
      </c>
      <c r="O61" s="2" t="s">
        <v>434</v>
      </c>
      <c r="P61" s="2" t="s">
        <v>351</v>
      </c>
      <c r="Q61" s="2" t="s">
        <v>147</v>
      </c>
      <c r="R61" s="2" t="s">
        <v>148</v>
      </c>
      <c r="S61" s="2" t="s">
        <v>148</v>
      </c>
      <c r="T61" s="2" t="s">
        <v>631</v>
      </c>
      <c r="U61" s="2" t="s">
        <v>148</v>
      </c>
      <c r="V61" s="2" t="s">
        <v>450</v>
      </c>
      <c r="W61" s="2" t="s">
        <v>547</v>
      </c>
      <c r="X61" s="2" t="s">
        <v>148</v>
      </c>
      <c r="Y61" s="2" t="s">
        <v>570</v>
      </c>
      <c r="Z61" s="4"/>
      <c r="AA61" s="4">
        <f>=ROUNDDOWN({0},0)</f>
      </c>
      <c r="AB61" s="5">
        <v>1</v>
      </c>
      <c r="AC61" s="2" t="s">
        <v>148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3</v>
      </c>
      <c r="AS61" s="8">
        <v>240.24</v>
      </c>
      <c r="AT61" s="7">
        <v>-1</v>
      </c>
      <c r="AU61" s="7">
        <v>-1</v>
      </c>
      <c r="AV61" s="4"/>
      <c r="AW61" s="8"/>
      <c r="AX61" s="4">
        <v>3</v>
      </c>
      <c r="AY61" s="8">
        <v>240.24</v>
      </c>
      <c r="AZ61" s="7">
        <v>-1</v>
      </c>
      <c r="BA61" s="7">
        <v>-1</v>
      </c>
      <c r="BB61" s="7"/>
      <c r="BC61" s="4"/>
      <c r="BD61" s="8"/>
      <c r="BE61" s="4">
        <v>3</v>
      </c>
      <c r="BF61" s="8">
        <v>240.24</v>
      </c>
      <c r="BG61" s="7">
        <v>-1</v>
      </c>
      <c r="BH61" s="7">
        <v>-1</v>
      </c>
      <c r="BI61" s="7"/>
      <c r="BJ61" s="4"/>
      <c r="BK61" s="8"/>
      <c r="BL61" s="2" t="s">
        <v>20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211</v>
      </c>
      <c r="BW61" s="2" t="s">
        <v>570</v>
      </c>
      <c r="BX61" s="2" t="s">
        <v>596</v>
      </c>
      <c r="BY61" s="2" t="s">
        <v>158</v>
      </c>
      <c r="BZ61" s="2" t="s">
        <v>158</v>
      </c>
      <c r="CA61" s="2" t="s">
        <v>148</v>
      </c>
      <c r="CB61" s="4"/>
      <c r="CC61" s="8"/>
      <c r="CD61" s="4"/>
      <c r="CE61" s="8"/>
      <c r="CF61" s="7"/>
      <c r="CG61" s="7"/>
      <c r="CH61" s="2" t="s">
        <v>208</v>
      </c>
      <c r="CI61" s="2" t="s">
        <v>211</v>
      </c>
      <c r="CJ61" s="2" t="s">
        <v>148</v>
      </c>
      <c r="CK61" s="2" t="s">
        <v>148</v>
      </c>
      <c r="CL61" s="2" t="s">
        <v>158</v>
      </c>
      <c r="CM61" s="2" t="s">
        <v>158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211</v>
      </c>
      <c r="CW61" s="2" t="s">
        <v>578</v>
      </c>
      <c r="CX61" s="2" t="s">
        <v>468</v>
      </c>
      <c r="CY61" s="2" t="s">
        <v>158</v>
      </c>
      <c r="CZ61" s="2" t="s">
        <v>158</v>
      </c>
      <c r="DA61" s="2" t="s">
        <v>148</v>
      </c>
      <c r="DB61" s="4"/>
      <c r="DC61" s="8"/>
      <c r="DD61" s="4"/>
      <c r="DE61" s="8"/>
      <c r="DF61" s="7"/>
      <c r="DG61" s="7"/>
      <c r="DH61" s="2" t="s">
        <v>155</v>
      </c>
      <c r="DI61" s="2" t="s">
        <v>211</v>
      </c>
      <c r="DJ61" s="2" t="s">
        <v>395</v>
      </c>
      <c r="DK61" s="2" t="s">
        <v>410</v>
      </c>
      <c r="DL61" s="2" t="s">
        <v>158</v>
      </c>
      <c r="DM61" s="2" t="s">
        <v>158</v>
      </c>
      <c r="DN61" s="2" t="s">
        <v>148</v>
      </c>
      <c r="DO61" s="4"/>
      <c r="DP61" s="8"/>
      <c r="DQ61" s="4">
        <v>3</v>
      </c>
      <c r="DR61" s="8">
        <v>240.24</v>
      </c>
      <c r="DS61" s="7">
        <v>-1</v>
      </c>
      <c r="DT61" s="7">
        <v>-1</v>
      </c>
      <c r="DU61" s="2" t="s">
        <v>155</v>
      </c>
      <c r="DV61" s="2" t="s">
        <v>211</v>
      </c>
      <c r="DW61" s="2" t="s">
        <v>237</v>
      </c>
      <c r="DX61" s="2" t="s">
        <v>164</v>
      </c>
      <c r="DY61" s="2" t="s">
        <v>549</v>
      </c>
      <c r="DZ61" s="2" t="s">
        <v>158</v>
      </c>
      <c r="EA61" s="2" t="s">
        <v>148</v>
      </c>
      <c r="EB61" s="4"/>
      <c r="EC61" s="8"/>
      <c r="ED61" s="4"/>
      <c r="EE61" s="8"/>
      <c r="EF61" s="7"/>
      <c r="EG61" s="7"/>
      <c r="EH61" s="2" t="s">
        <v>206</v>
      </c>
      <c r="EI61" s="2" t="s">
        <v>211</v>
      </c>
      <c r="EJ61" s="2" t="s">
        <v>148</v>
      </c>
      <c r="EK61" s="2" t="s">
        <v>148</v>
      </c>
      <c r="EL61" s="2" t="s">
        <v>158</v>
      </c>
      <c r="EM61" s="2" t="s">
        <v>158</v>
      </c>
      <c r="EN61" s="2" t="s">
        <v>148</v>
      </c>
      <c r="EO61" s="4"/>
      <c r="EP61" s="8"/>
      <c r="EQ61" s="4"/>
      <c r="ER61" s="8"/>
      <c r="ES61" s="7"/>
      <c r="ET61" s="7"/>
      <c r="EU61" s="2" t="s">
        <v>155</v>
      </c>
      <c r="EV61" s="2" t="s">
        <v>211</v>
      </c>
      <c r="EW61" s="2" t="s">
        <v>570</v>
      </c>
      <c r="EX61" s="2" t="s">
        <v>431</v>
      </c>
      <c r="EY61" s="2" t="s">
        <v>158</v>
      </c>
      <c r="EZ61" s="2" t="s">
        <v>158</v>
      </c>
      <c r="FA61" s="2" t="s">
        <v>148</v>
      </c>
      <c r="FB61" s="4"/>
      <c r="FC61" s="8"/>
      <c r="FD61" s="4"/>
      <c r="FE61" s="8"/>
      <c r="FF61" s="7"/>
      <c r="FG61" s="7"/>
      <c r="FH61" s="2" t="s">
        <v>155</v>
      </c>
      <c r="FI61" s="2" t="s">
        <v>211</v>
      </c>
      <c r="FJ61" s="2" t="s">
        <v>242</v>
      </c>
      <c r="FK61" s="2" t="s">
        <v>236</v>
      </c>
      <c r="FL61" s="2" t="s">
        <v>158</v>
      </c>
      <c r="FM61" s="2" t="s">
        <v>158</v>
      </c>
      <c r="FN61" s="2" t="s">
        <v>148</v>
      </c>
      <c r="FO61" s="4"/>
      <c r="FP61" s="8"/>
      <c r="FQ61" s="4"/>
      <c r="FR61" s="8"/>
      <c r="FS61" s="7"/>
      <c r="FT61" s="7"/>
      <c r="FU61" s="2" t="s">
        <v>148</v>
      </c>
      <c r="FV61" s="2" t="s">
        <v>148</v>
      </c>
      <c r="FW61" s="2" t="s">
        <v>148</v>
      </c>
      <c r="FX61" s="2" t="s">
        <v>148</v>
      </c>
      <c r="FY61" s="2" t="s">
        <v>148</v>
      </c>
      <c r="FZ61" s="2" t="s">
        <v>148</v>
      </c>
      <c r="GA61" s="2" t="s">
        <v>148</v>
      </c>
      <c r="GB61" s="4"/>
      <c r="GC61" s="8"/>
      <c r="GD61" s="4"/>
      <c r="GE61" s="8"/>
      <c r="GF61" s="7"/>
      <c r="GG61" s="7"/>
      <c r="GH61" s="2" t="s">
        <v>148</v>
      </c>
      <c r="GI61" s="2" t="s">
        <v>148</v>
      </c>
      <c r="GJ61" s="2" t="s">
        <v>148</v>
      </c>
      <c r="GK61" s="2" t="s">
        <v>148</v>
      </c>
      <c r="GL61" s="2" t="s">
        <v>148</v>
      </c>
      <c r="GM61" s="2" t="s">
        <v>148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183</v>
      </c>
      <c r="IV61" s="2" t="s">
        <v>211</v>
      </c>
      <c r="IW61" s="2" t="s">
        <v>148</v>
      </c>
      <c r="IX61" s="2" t="s">
        <v>148</v>
      </c>
      <c r="IY61" s="2" t="s">
        <v>158</v>
      </c>
      <c r="IZ61" s="2" t="s">
        <v>158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155</v>
      </c>
      <c r="JV61" s="2" t="s">
        <v>211</v>
      </c>
      <c r="JW61" s="2" t="s">
        <v>267</v>
      </c>
      <c r="JX61" s="2" t="s">
        <v>148</v>
      </c>
      <c r="JY61" s="2" t="s">
        <v>158</v>
      </c>
      <c r="JZ61" s="2" t="s">
        <v>158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155</v>
      </c>
      <c r="KV61" s="2" t="s">
        <v>211</v>
      </c>
      <c r="KW61" s="2" t="s">
        <v>248</v>
      </c>
      <c r="KX61" s="2" t="s">
        <v>148</v>
      </c>
      <c r="KY61" s="2" t="s">
        <v>158</v>
      </c>
      <c r="KZ61" s="2" t="s">
        <v>158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208</v>
      </c>
      <c r="OV61" s="2" t="s">
        <v>211</v>
      </c>
      <c r="OW61" s="2" t="s">
        <v>148</v>
      </c>
      <c r="OX61" s="2" t="s">
        <v>148</v>
      </c>
      <c r="OY61" s="2" t="s">
        <v>158</v>
      </c>
      <c r="OZ61" s="2" t="s">
        <v>158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16" t="s">
        <v>632</v>
      </c>
      <c r="B62" s="9" t="s">
        <v>148</v>
      </c>
      <c r="C62" s="9" t="s">
        <v>148</v>
      </c>
      <c r="D62" s="9" t="s">
        <v>148</v>
      </c>
      <c r="E62" s="9" t="s">
        <v>148</v>
      </c>
      <c r="F62" s="9" t="s">
        <v>148</v>
      </c>
      <c r="G62" s="9" t="s">
        <v>148</v>
      </c>
      <c r="H62" s="9" t="s">
        <v>148</v>
      </c>
      <c r="I62" s="9" t="s">
        <v>148</v>
      </c>
      <c r="J62" s="9" t="s">
        <v>148</v>
      </c>
      <c r="K62" s="9" t="s">
        <v>148</v>
      </c>
      <c r="L62" s="10"/>
      <c r="M62" s="10"/>
      <c r="N62" s="10"/>
      <c r="O62" s="9" t="s">
        <v>148</v>
      </c>
      <c r="P62" s="9" t="s">
        <v>148</v>
      </c>
      <c r="Q62" s="9" t="s">
        <v>148</v>
      </c>
      <c r="R62" s="9" t="s">
        <v>148</v>
      </c>
      <c r="S62" s="9" t="s">
        <v>148</v>
      </c>
      <c r="T62" s="9" t="s">
        <v>148</v>
      </c>
      <c r="U62" s="9" t="s">
        <v>148</v>
      </c>
      <c r="V62" s="9" t="s">
        <v>148</v>
      </c>
      <c r="W62" s="9" t="s">
        <v>148</v>
      </c>
      <c r="X62" s="9" t="s">
        <v>148</v>
      </c>
      <c r="Y62" s="9" t="s">
        <v>148</v>
      </c>
      <c r="Z62" s="11">
        <v>2262</v>
      </c>
      <c r="AA62" s="11">
        <f>=ROUNDDOWN({0},0)</f>
      </c>
      <c r="AB62" s="12">
        <v>189.8</v>
      </c>
      <c r="AC62" s="9" t="s">
        <v>148</v>
      </c>
      <c r="AD62" s="11"/>
      <c r="AE62" s="11">
        <v>3154</v>
      </c>
      <c r="AF62" s="13"/>
      <c r="AG62" s="13"/>
      <c r="AH62" s="14"/>
      <c r="AI62" s="11"/>
      <c r="AJ62" s="11">
        <f>=ROUNDDOWN({0},0)</f>
      </c>
      <c r="AK62" s="12"/>
      <c r="AL62" s="9" t="s">
        <v>148</v>
      </c>
      <c r="AM62" s="11"/>
      <c r="AN62" s="11"/>
      <c r="AO62" s="14"/>
      <c r="AP62" s="11">
        <v>83</v>
      </c>
      <c r="AQ62" s="15">
        <v>10498.94</v>
      </c>
      <c r="AR62" s="11">
        <v>171</v>
      </c>
      <c r="AS62" s="15">
        <v>18246.07</v>
      </c>
      <c r="AT62" s="14">
        <v>-0.5146</v>
      </c>
      <c r="AU62" s="14">
        <v>-0.4246</v>
      </c>
      <c r="AV62" s="11">
        <v>83</v>
      </c>
      <c r="AW62" s="15">
        <v>10498.94</v>
      </c>
      <c r="AX62" s="11">
        <v>171</v>
      </c>
      <c r="AY62" s="15">
        <v>18246.07</v>
      </c>
      <c r="AZ62" s="14">
        <v>-0.5146</v>
      </c>
      <c r="BA62" s="14">
        <v>-0.4246</v>
      </c>
      <c r="BB62" s="14"/>
      <c r="BC62" s="11">
        <v>83</v>
      </c>
      <c r="BD62" s="15">
        <v>10498.94</v>
      </c>
      <c r="BE62" s="11">
        <v>171</v>
      </c>
      <c r="BF62" s="15">
        <v>18246.07</v>
      </c>
      <c r="BG62" s="14">
        <v>-0.5146</v>
      </c>
      <c r="BH62" s="14">
        <v>-0.4246</v>
      </c>
      <c r="BI62" s="14"/>
      <c r="BJ62" s="11"/>
      <c r="BK62" s="15"/>
      <c r="BL62" s="9" t="s">
        <v>148</v>
      </c>
      <c r="BM62" s="14"/>
      <c r="BN62" s="14"/>
      <c r="BO62" s="11">
        <v>35</v>
      </c>
      <c r="BP62" s="15">
        <v>4416.34</v>
      </c>
      <c r="BQ62" s="11">
        <v>30</v>
      </c>
      <c r="BR62" s="15">
        <v>3461.47</v>
      </c>
      <c r="BS62" s="14">
        <v>0.1667</v>
      </c>
      <c r="BT62" s="14">
        <v>0.2759</v>
      </c>
      <c r="BU62" s="9" t="s">
        <v>148</v>
      </c>
      <c r="BV62" s="9" t="s">
        <v>148</v>
      </c>
      <c r="BW62" s="9" t="s">
        <v>148</v>
      </c>
      <c r="BX62" s="9" t="s">
        <v>148</v>
      </c>
      <c r="BY62" s="9" t="s">
        <v>148</v>
      </c>
      <c r="BZ62" s="9" t="s">
        <v>148</v>
      </c>
      <c r="CA62" s="9" t="s">
        <v>148</v>
      </c>
      <c r="CB62" s="11">
        <v>9</v>
      </c>
      <c r="CC62" s="15">
        <v>1650.09</v>
      </c>
      <c r="CD62" s="11">
        <v>18</v>
      </c>
      <c r="CE62" s="15">
        <v>2988.78</v>
      </c>
      <c r="CF62" s="14">
        <v>-0.5</v>
      </c>
      <c r="CG62" s="14">
        <v>-0.4479</v>
      </c>
      <c r="CH62" s="9" t="s">
        <v>148</v>
      </c>
      <c r="CI62" s="9" t="s">
        <v>148</v>
      </c>
      <c r="CJ62" s="9" t="s">
        <v>148</v>
      </c>
      <c r="CK62" s="9" t="s">
        <v>148</v>
      </c>
      <c r="CL62" s="9" t="s">
        <v>148</v>
      </c>
      <c r="CM62" s="9" t="s">
        <v>148</v>
      </c>
      <c r="CN62" s="9" t="s">
        <v>148</v>
      </c>
      <c r="CO62" s="11">
        <v>11</v>
      </c>
      <c r="CP62" s="15">
        <v>1418.42</v>
      </c>
      <c r="CQ62" s="11">
        <v>21</v>
      </c>
      <c r="CR62" s="15">
        <v>1847.8</v>
      </c>
      <c r="CS62" s="14">
        <v>-0.4762</v>
      </c>
      <c r="CT62" s="14">
        <v>-0.2324</v>
      </c>
      <c r="CU62" s="9" t="s">
        <v>148</v>
      </c>
      <c r="CV62" s="9" t="s">
        <v>148</v>
      </c>
      <c r="CW62" s="9" t="s">
        <v>148</v>
      </c>
      <c r="CX62" s="9" t="s">
        <v>148</v>
      </c>
      <c r="CY62" s="9" t="s">
        <v>148</v>
      </c>
      <c r="CZ62" s="9" t="s">
        <v>148</v>
      </c>
      <c r="DA62" s="9" t="s">
        <v>148</v>
      </c>
      <c r="DB62" s="11">
        <v>7</v>
      </c>
      <c r="DC62" s="15">
        <v>1033.02</v>
      </c>
      <c r="DD62" s="11">
        <v>35</v>
      </c>
      <c r="DE62" s="15">
        <v>3864.59</v>
      </c>
      <c r="DF62" s="14">
        <v>-0.8</v>
      </c>
      <c r="DG62" s="14">
        <v>-0.7327</v>
      </c>
      <c r="DH62" s="9" t="s">
        <v>148</v>
      </c>
      <c r="DI62" s="9" t="s">
        <v>148</v>
      </c>
      <c r="DJ62" s="9" t="s">
        <v>148</v>
      </c>
      <c r="DK62" s="9" t="s">
        <v>148</v>
      </c>
      <c r="DL62" s="9" t="s">
        <v>148</v>
      </c>
      <c r="DM62" s="9" t="s">
        <v>148</v>
      </c>
      <c r="DN62" s="9" t="s">
        <v>148</v>
      </c>
      <c r="DO62" s="11">
        <v>14</v>
      </c>
      <c r="DP62" s="15">
        <v>875.98</v>
      </c>
      <c r="DQ62" s="11">
        <v>44</v>
      </c>
      <c r="DR62" s="15">
        <v>3978.76</v>
      </c>
      <c r="DS62" s="14">
        <v>-0.6818</v>
      </c>
      <c r="DT62" s="14">
        <v>-0.7798</v>
      </c>
      <c r="DU62" s="9" t="s">
        <v>148</v>
      </c>
      <c r="DV62" s="9" t="s">
        <v>148</v>
      </c>
      <c r="DW62" s="9" t="s">
        <v>148</v>
      </c>
      <c r="DX62" s="9" t="s">
        <v>148</v>
      </c>
      <c r="DY62" s="9" t="s">
        <v>148</v>
      </c>
      <c r="DZ62" s="9" t="s">
        <v>148</v>
      </c>
      <c r="EA62" s="9" t="s">
        <v>148</v>
      </c>
      <c r="EB62" s="11">
        <v>4</v>
      </c>
      <c r="EC62" s="15">
        <v>551.03</v>
      </c>
      <c r="ED62" s="11">
        <v>1</v>
      </c>
      <c r="EE62" s="15">
        <v>28.08</v>
      </c>
      <c r="EF62" s="14">
        <v>3</v>
      </c>
      <c r="EG62" s="14">
        <v>18.6236</v>
      </c>
      <c r="EH62" s="9" t="s">
        <v>148</v>
      </c>
      <c r="EI62" s="9" t="s">
        <v>148</v>
      </c>
      <c r="EJ62" s="9" t="s">
        <v>148</v>
      </c>
      <c r="EK62" s="9" t="s">
        <v>148</v>
      </c>
      <c r="EL62" s="9" t="s">
        <v>148</v>
      </c>
      <c r="EM62" s="9" t="s">
        <v>148</v>
      </c>
      <c r="EN62" s="9" t="s">
        <v>148</v>
      </c>
      <c r="EO62" s="11">
        <v>1</v>
      </c>
      <c r="EP62" s="15">
        <v>303.4</v>
      </c>
      <c r="EQ62" s="11">
        <v>11</v>
      </c>
      <c r="ER62" s="15">
        <v>1259.46</v>
      </c>
      <c r="ES62" s="14">
        <v>-0.9091</v>
      </c>
      <c r="ET62" s="14">
        <v>-0.7591</v>
      </c>
      <c r="EU62" s="9" t="s">
        <v>148</v>
      </c>
      <c r="EV62" s="9" t="s">
        <v>148</v>
      </c>
      <c r="EW62" s="9" t="s">
        <v>148</v>
      </c>
      <c r="EX62" s="9" t="s">
        <v>148</v>
      </c>
      <c r="EY62" s="9" t="s">
        <v>148</v>
      </c>
      <c r="EZ62" s="9" t="s">
        <v>148</v>
      </c>
      <c r="FA62" s="9" t="s">
        <v>148</v>
      </c>
      <c r="FB62" s="11">
        <v>2</v>
      </c>
      <c r="FC62" s="15">
        <v>250.66</v>
      </c>
      <c r="FD62" s="11">
        <v>8</v>
      </c>
      <c r="FE62" s="15">
        <v>392.42</v>
      </c>
      <c r="FF62" s="14">
        <v>-0.75</v>
      </c>
      <c r="FG62" s="14">
        <v>-0.3612</v>
      </c>
      <c r="FH62" s="9" t="s">
        <v>148</v>
      </c>
      <c r="FI62" s="9" t="s">
        <v>148</v>
      </c>
      <c r="FJ62" s="9" t="s">
        <v>148</v>
      </c>
      <c r="FK62" s="9" t="s">
        <v>148</v>
      </c>
      <c r="FL62" s="9" t="s">
        <v>148</v>
      </c>
      <c r="FM62" s="9" t="s">
        <v>148</v>
      </c>
      <c r="FN62" s="9" t="s">
        <v>148</v>
      </c>
      <c r="FO62" s="11"/>
      <c r="FP62" s="15"/>
      <c r="FQ62" s="11">
        <v>3</v>
      </c>
      <c r="FR62" s="15">
        <v>424.71</v>
      </c>
      <c r="FS62" s="14">
        <v>-1</v>
      </c>
      <c r="FT62" s="14">
        <v>-1</v>
      </c>
      <c r="FU62" s="9" t="s">
        <v>148</v>
      </c>
      <c r="FV62" s="9" t="s">
        <v>148</v>
      </c>
      <c r="FW62" s="9" t="s">
        <v>148</v>
      </c>
      <c r="FX62" s="9" t="s">
        <v>148</v>
      </c>
      <c r="FY62" s="9" t="s">
        <v>148</v>
      </c>
      <c r="FZ62" s="9" t="s">
        <v>148</v>
      </c>
      <c r="GA62" s="9" t="s">
        <v>148</v>
      </c>
      <c r="GB62" s="11"/>
      <c r="GC62" s="15"/>
      <c r="GD62" s="11"/>
      <c r="GE62" s="15"/>
      <c r="GF62" s="14"/>
      <c r="GG62" s="14"/>
      <c r="GH62" s="9" t="s">
        <v>148</v>
      </c>
      <c r="GI62" s="9" t="s">
        <v>148</v>
      </c>
      <c r="GJ62" s="9" t="s">
        <v>148</v>
      </c>
      <c r="GK62" s="9" t="s">
        <v>148</v>
      </c>
      <c r="GL62" s="9" t="s">
        <v>148</v>
      </c>
      <c r="GM62" s="9" t="s">
        <v>148</v>
      </c>
      <c r="GN62" s="9" t="s">
        <v>148</v>
      </c>
      <c r="GO62" s="11"/>
      <c r="GP62" s="15"/>
      <c r="GQ62" s="11"/>
      <c r="GR62" s="15"/>
      <c r="GS62" s="14"/>
      <c r="GT62" s="14"/>
      <c r="GU62" s="9" t="s">
        <v>148</v>
      </c>
      <c r="GV62" s="9" t="s">
        <v>148</v>
      </c>
      <c r="GW62" s="9" t="s">
        <v>148</v>
      </c>
      <c r="GX62" s="9" t="s">
        <v>148</v>
      </c>
      <c r="GY62" s="9" t="s">
        <v>148</v>
      </c>
      <c r="GZ62" s="9" t="s">
        <v>148</v>
      </c>
      <c r="HA62" s="9" t="s">
        <v>148</v>
      </c>
      <c r="HB62" s="11"/>
      <c r="HC62" s="15"/>
      <c r="HD62" s="11"/>
      <c r="HE62" s="15"/>
      <c r="HF62" s="14"/>
      <c r="HG62" s="14"/>
      <c r="HH62" s="9" t="s">
        <v>148</v>
      </c>
      <c r="HI62" s="9" t="s">
        <v>148</v>
      </c>
      <c r="HJ62" s="9" t="s">
        <v>148</v>
      </c>
      <c r="HK62" s="9" t="s">
        <v>148</v>
      </c>
      <c r="HL62" s="9" t="s">
        <v>148</v>
      </c>
      <c r="HM62" s="9" t="s">
        <v>148</v>
      </c>
      <c r="HN62" s="9" t="s">
        <v>148</v>
      </c>
      <c r="HO62" s="11"/>
      <c r="HP62" s="15"/>
      <c r="HQ62" s="11"/>
      <c r="HR62" s="15"/>
      <c r="HS62" s="14"/>
      <c r="HT62" s="14"/>
      <c r="HU62" s="9" t="s">
        <v>148</v>
      </c>
      <c r="HV62" s="9" t="s">
        <v>148</v>
      </c>
      <c r="HW62" s="9" t="s">
        <v>148</v>
      </c>
      <c r="HX62" s="9" t="s">
        <v>148</v>
      </c>
      <c r="HY62" s="9" t="s">
        <v>148</v>
      </c>
      <c r="HZ62" s="9" t="s">
        <v>148</v>
      </c>
      <c r="IA62" s="9" t="s">
        <v>148</v>
      </c>
      <c r="IB62" s="11"/>
      <c r="IC62" s="15"/>
      <c r="ID62" s="11"/>
      <c r="IE62" s="15"/>
      <c r="IF62" s="14"/>
      <c r="IG62" s="14"/>
      <c r="IH62" s="9" t="s">
        <v>148</v>
      </c>
      <c r="II62" s="9" t="s">
        <v>148</v>
      </c>
      <c r="IJ62" s="9" t="s">
        <v>148</v>
      </c>
      <c r="IK62" s="9" t="s">
        <v>148</v>
      </c>
      <c r="IL62" s="9" t="s">
        <v>148</v>
      </c>
      <c r="IM62" s="9" t="s">
        <v>148</v>
      </c>
      <c r="IN62" s="9" t="s">
        <v>148</v>
      </c>
      <c r="IO62" s="11"/>
      <c r="IP62" s="15"/>
      <c r="IQ62" s="11"/>
      <c r="IR62" s="15"/>
      <c r="IS62" s="14"/>
      <c r="IT62" s="14"/>
      <c r="IU62" s="9" t="s">
        <v>148</v>
      </c>
      <c r="IV62" s="9" t="s">
        <v>148</v>
      </c>
      <c r="IW62" s="9" t="s">
        <v>148</v>
      </c>
      <c r="IX62" s="9" t="s">
        <v>148</v>
      </c>
      <c r="IY62" s="9" t="s">
        <v>148</v>
      </c>
      <c r="IZ62" s="9" t="s">
        <v>148</v>
      </c>
      <c r="JA62" s="9" t="s">
        <v>148</v>
      </c>
      <c r="JB62" s="11"/>
      <c r="JC62" s="15"/>
      <c r="JD62" s="11"/>
      <c r="JE62" s="15"/>
      <c r="JF62" s="14"/>
      <c r="JG62" s="14"/>
      <c r="JH62" s="9" t="s">
        <v>148</v>
      </c>
      <c r="JI62" s="9" t="s">
        <v>148</v>
      </c>
      <c r="JJ62" s="9" t="s">
        <v>148</v>
      </c>
      <c r="JK62" s="9" t="s">
        <v>148</v>
      </c>
      <c r="JL62" s="9" t="s">
        <v>148</v>
      </c>
      <c r="JM62" s="9" t="s">
        <v>148</v>
      </c>
      <c r="JN62" s="9" t="s">
        <v>148</v>
      </c>
      <c r="JO62" s="11"/>
      <c r="JP62" s="15"/>
      <c r="JQ62" s="11"/>
      <c r="JR62" s="15"/>
      <c r="JS62" s="14"/>
      <c r="JT62" s="14"/>
      <c r="JU62" s="9" t="s">
        <v>148</v>
      </c>
      <c r="JV62" s="9" t="s">
        <v>148</v>
      </c>
      <c r="JW62" s="9" t="s">
        <v>148</v>
      </c>
      <c r="JX62" s="9" t="s">
        <v>148</v>
      </c>
      <c r="JY62" s="9" t="s">
        <v>148</v>
      </c>
      <c r="JZ62" s="9" t="s">
        <v>148</v>
      </c>
      <c r="KA62" s="9" t="s">
        <v>148</v>
      </c>
      <c r="KB62" s="11"/>
      <c r="KC62" s="15"/>
      <c r="KD62" s="11"/>
      <c r="KE62" s="15"/>
      <c r="KF62" s="14"/>
      <c r="KG62" s="14"/>
      <c r="KH62" s="9" t="s">
        <v>148</v>
      </c>
      <c r="KI62" s="9" t="s">
        <v>148</v>
      </c>
      <c r="KJ62" s="9" t="s">
        <v>148</v>
      </c>
      <c r="KK62" s="9" t="s">
        <v>148</v>
      </c>
      <c r="KL62" s="9" t="s">
        <v>148</v>
      </c>
      <c r="KM62" s="9" t="s">
        <v>148</v>
      </c>
      <c r="KN62" s="9" t="s">
        <v>148</v>
      </c>
      <c r="KO62" s="11"/>
      <c r="KP62" s="15"/>
      <c r="KQ62" s="11"/>
      <c r="KR62" s="15"/>
      <c r="KS62" s="14"/>
      <c r="KT62" s="14"/>
      <c r="KU62" s="9" t="s">
        <v>148</v>
      </c>
      <c r="KV62" s="9" t="s">
        <v>148</v>
      </c>
      <c r="KW62" s="9" t="s">
        <v>148</v>
      </c>
      <c r="KX62" s="9" t="s">
        <v>148</v>
      </c>
      <c r="KY62" s="9" t="s">
        <v>148</v>
      </c>
      <c r="KZ62" s="9" t="s">
        <v>148</v>
      </c>
      <c r="LA62" s="9" t="s">
        <v>148</v>
      </c>
      <c r="LB62" s="11"/>
      <c r="LC62" s="15"/>
      <c r="LD62" s="11"/>
      <c r="LE62" s="15"/>
      <c r="LF62" s="14"/>
      <c r="LG62" s="14"/>
      <c r="LH62" s="9" t="s">
        <v>148</v>
      </c>
      <c r="LI62" s="9" t="s">
        <v>148</v>
      </c>
      <c r="LJ62" s="9" t="s">
        <v>148</v>
      </c>
      <c r="LK62" s="9" t="s">
        <v>148</v>
      </c>
      <c r="LL62" s="9" t="s">
        <v>148</v>
      </c>
      <c r="LM62" s="9" t="s">
        <v>148</v>
      </c>
      <c r="LN62" s="9" t="s">
        <v>148</v>
      </c>
      <c r="LO62" s="11"/>
      <c r="LP62" s="15"/>
      <c r="LQ62" s="11"/>
      <c r="LR62" s="15"/>
      <c r="LS62" s="14"/>
      <c r="LT62" s="14"/>
      <c r="LU62" s="9" t="s">
        <v>148</v>
      </c>
      <c r="LV62" s="9" t="s">
        <v>148</v>
      </c>
      <c r="LW62" s="9" t="s">
        <v>148</v>
      </c>
      <c r="LX62" s="9" t="s">
        <v>148</v>
      </c>
      <c r="LY62" s="9" t="s">
        <v>148</v>
      </c>
      <c r="LZ62" s="9" t="s">
        <v>148</v>
      </c>
      <c r="MA62" s="9" t="s">
        <v>148</v>
      </c>
      <c r="MB62" s="11"/>
      <c r="MC62" s="15"/>
      <c r="MD62" s="11"/>
      <c r="ME62" s="15"/>
      <c r="MF62" s="14"/>
      <c r="MG62" s="14"/>
      <c r="MH62" s="9" t="s">
        <v>148</v>
      </c>
      <c r="MI62" s="9" t="s">
        <v>148</v>
      </c>
      <c r="MJ62" s="9" t="s">
        <v>148</v>
      </c>
      <c r="MK62" s="9" t="s">
        <v>148</v>
      </c>
      <c r="ML62" s="9" t="s">
        <v>148</v>
      </c>
      <c r="MM62" s="9" t="s">
        <v>148</v>
      </c>
      <c r="MN62" s="9" t="s">
        <v>148</v>
      </c>
      <c r="MO62" s="11"/>
      <c r="MP62" s="15"/>
      <c r="MQ62" s="11"/>
      <c r="MR62" s="15"/>
      <c r="MS62" s="14"/>
      <c r="MT62" s="14"/>
      <c r="MU62" s="9" t="s">
        <v>148</v>
      </c>
      <c r="MV62" s="9" t="s">
        <v>148</v>
      </c>
      <c r="MW62" s="9" t="s">
        <v>148</v>
      </c>
      <c r="MX62" s="9" t="s">
        <v>148</v>
      </c>
      <c r="MY62" s="9" t="s">
        <v>148</v>
      </c>
      <c r="MZ62" s="9" t="s">
        <v>148</v>
      </c>
      <c r="NA62" s="9" t="s">
        <v>148</v>
      </c>
      <c r="NB62" s="11"/>
      <c r="NC62" s="15"/>
      <c r="ND62" s="11"/>
      <c r="NE62" s="15"/>
      <c r="NF62" s="14"/>
      <c r="NG62" s="14"/>
      <c r="NH62" s="9" t="s">
        <v>148</v>
      </c>
      <c r="NI62" s="9" t="s">
        <v>148</v>
      </c>
      <c r="NJ62" s="9" t="s">
        <v>148</v>
      </c>
      <c r="NK62" s="9" t="s">
        <v>148</v>
      </c>
      <c r="NL62" s="9" t="s">
        <v>148</v>
      </c>
      <c r="NM62" s="9" t="s">
        <v>148</v>
      </c>
      <c r="NN62" s="9" t="s">
        <v>148</v>
      </c>
      <c r="NO62" s="11"/>
      <c r="NP62" s="15"/>
      <c r="NQ62" s="11"/>
      <c r="NR62" s="15"/>
      <c r="NS62" s="14"/>
      <c r="NT62" s="14"/>
      <c r="NU62" s="9" t="s">
        <v>148</v>
      </c>
      <c r="NV62" s="9" t="s">
        <v>148</v>
      </c>
      <c r="NW62" s="9" t="s">
        <v>148</v>
      </c>
      <c r="NX62" s="9" t="s">
        <v>148</v>
      </c>
      <c r="NY62" s="9" t="s">
        <v>148</v>
      </c>
      <c r="NZ62" s="9" t="s">
        <v>148</v>
      </c>
      <c r="OA62" s="9" t="s">
        <v>148</v>
      </c>
      <c r="OB62" s="11"/>
      <c r="OC62" s="15"/>
      <c r="OD62" s="11"/>
      <c r="OE62" s="15"/>
      <c r="OF62" s="14"/>
      <c r="OG62" s="14"/>
      <c r="OH62" s="9" t="s">
        <v>148</v>
      </c>
      <c r="OI62" s="9" t="s">
        <v>148</v>
      </c>
      <c r="OJ62" s="9" t="s">
        <v>148</v>
      </c>
      <c r="OK62" s="9" t="s">
        <v>148</v>
      </c>
      <c r="OL62" s="9" t="s">
        <v>148</v>
      </c>
      <c r="OM62" s="9" t="s">
        <v>148</v>
      </c>
      <c r="ON62" s="9" t="s">
        <v>148</v>
      </c>
      <c r="OO62" s="11"/>
      <c r="OP62" s="15"/>
      <c r="OQ62" s="11"/>
      <c r="OR62" s="15"/>
      <c r="OS62" s="14"/>
      <c r="OT62" s="14"/>
      <c r="OU62" s="9" t="s">
        <v>148</v>
      </c>
      <c r="OV62" s="9" t="s">
        <v>148</v>
      </c>
      <c r="OW62" s="9" t="s">
        <v>148</v>
      </c>
      <c r="OX62" s="9" t="s">
        <v>148</v>
      </c>
      <c r="OY62" s="9" t="s">
        <v>148</v>
      </c>
      <c r="OZ62" s="9" t="s">
        <v>148</v>
      </c>
      <c r="PA62" s="9" t="s">
        <v>148</v>
      </c>
      <c r="PB62" s="11">
        <v>1550</v>
      </c>
      <c r="PC62" s="11"/>
      <c r="PD62" s="11"/>
      <c r="PE62" s="11">
        <v>712</v>
      </c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11"/>
      <c r="PQ62" s="11"/>
      <c r="PR62" s="11"/>
      <c r="PS62" s="11"/>
      <c r="PT62" s="11">
        <v>1010</v>
      </c>
      <c r="PU62" s="11">
        <v>522</v>
      </c>
      <c r="PV62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4"/>
    <mergeCell ref="BD42:BD44"/>
    <mergeCell ref="BE42:BE44"/>
    <mergeCell ref="BF42:BF44"/>
    <mergeCell ref="BG42:BG44"/>
    <mergeCell ref="BH42:BH44"/>
    <mergeCell ref="BC49:BC50"/>
    <mergeCell ref="BD49:BD50"/>
    <mergeCell ref="BE49:BE50"/>
    <mergeCell ref="BF49:BF50"/>
    <mergeCell ref="BG49:BG50"/>
    <mergeCell ref="BH49:BH50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9:AV50"/>
    <mergeCell ref="AW49:AW50"/>
    <mergeCell ref="AX49:AX50"/>
    <mergeCell ref="AY49:AY50"/>
    <mergeCell ref="AZ49:AZ50"/>
    <mergeCell ref="BA49:BA50"/>
    <mergeCell ref="BI49:BI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633</v>
      </c>
      <c r="D2" s="0" t="s">
        <v>634</v>
      </c>
      <c r="E2" s="0" t="s">
        <v>635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636</v>
      </c>
      <c r="J4" s="1" t="s">
        <v>637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638</v>
      </c>
      <c r="P4" s="1" t="s">
        <v>639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640</v>
      </c>
      <c r="F5" s="1" t="s">
        <v>641</v>
      </c>
      <c r="G5" s="1" t="s">
        <v>640</v>
      </c>
      <c r="H5" s="1" t="s">
        <v>641</v>
      </c>
      <c r="I5" s="1" t="s">
        <v>636</v>
      </c>
      <c r="J5" s="1" t="s">
        <v>637</v>
      </c>
      <c r="K5" s="1" t="s">
        <v>642</v>
      </c>
      <c r="L5" s="1" t="s">
        <v>643</v>
      </c>
      <c r="M5" s="1" t="s">
        <v>642</v>
      </c>
      <c r="N5" s="1" t="s">
        <v>643</v>
      </c>
      <c r="O5" s="1" t="s">
        <v>638</v>
      </c>
      <c r="P5" s="1" t="s">
        <v>639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47</v>
      </c>
      <c r="F6" s="8">
        <v>9308.39</v>
      </c>
      <c r="G6" s="4">
        <v>72</v>
      </c>
      <c r="H6" s="8">
        <v>13335.5</v>
      </c>
      <c r="I6" s="7">
        <v>-0.3472</v>
      </c>
      <c r="J6" s="7">
        <v>-0.302</v>
      </c>
      <c r="K6" s="4">
        <v>47</v>
      </c>
      <c r="L6" s="8">
        <v>9308.39</v>
      </c>
      <c r="M6" s="4">
        <v>72</v>
      </c>
      <c r="N6" s="8">
        <v>13335.5</v>
      </c>
      <c r="O6" s="7">
        <v>-0.3472</v>
      </c>
      <c r="P6" s="7">
        <v>-0.302</v>
      </c>
    </row>
    <row r="7">
      <c r="A7" s="2" t="s">
        <v>137</v>
      </c>
      <c r="B7" s="2" t="s">
        <v>138</v>
      </c>
      <c r="C7" s="2" t="s">
        <v>387</v>
      </c>
      <c r="D7" s="2" t="s">
        <v>388</v>
      </c>
      <c r="E7" s="4">
        <v>16</v>
      </c>
      <c r="F7" s="8">
        <v>596.89</v>
      </c>
      <c r="G7" s="4">
        <v>19</v>
      </c>
      <c r="H7" s="8">
        <v>845.8</v>
      </c>
      <c r="I7" s="7">
        <v>-0.1579</v>
      </c>
      <c r="J7" s="7">
        <v>-0.2943</v>
      </c>
      <c r="K7" s="4">
        <v>16</v>
      </c>
      <c r="L7" s="8">
        <v>596.89</v>
      </c>
      <c r="M7" s="4">
        <v>19</v>
      </c>
      <c r="N7" s="8">
        <v>845.8</v>
      </c>
      <c r="O7" s="7">
        <v>-0.1579</v>
      </c>
      <c r="P7" s="7">
        <v>-0.2943</v>
      </c>
    </row>
    <row r="8">
      <c r="A8" s="2" t="s">
        <v>137</v>
      </c>
      <c r="B8" s="2" t="s">
        <v>138</v>
      </c>
      <c r="C8" s="2" t="s">
        <v>472</v>
      </c>
      <c r="D8" s="2" t="s">
        <v>473</v>
      </c>
      <c r="E8" s="4">
        <v>3</v>
      </c>
      <c r="F8" s="8">
        <v>331.98</v>
      </c>
      <c r="G8" s="4">
        <v>8</v>
      </c>
      <c r="H8" s="8">
        <v>222.58</v>
      </c>
      <c r="I8" s="7">
        <v>-0.625</v>
      </c>
      <c r="J8" s="7">
        <v>0.4915</v>
      </c>
      <c r="K8" s="4">
        <v>3</v>
      </c>
      <c r="L8" s="8">
        <v>331.98</v>
      </c>
      <c r="M8" s="4">
        <v>8</v>
      </c>
      <c r="N8" s="8">
        <v>222.58</v>
      </c>
      <c r="O8" s="7">
        <v>-0.625</v>
      </c>
      <c r="P8" s="7">
        <v>0.4915</v>
      </c>
    </row>
    <row r="9">
      <c r="A9" s="2" t="s">
        <v>137</v>
      </c>
      <c r="B9" s="2" t="s">
        <v>138</v>
      </c>
      <c r="C9" s="2" t="s">
        <v>501</v>
      </c>
      <c r="D9" s="2" t="s">
        <v>502</v>
      </c>
      <c r="E9" s="4">
        <v>6</v>
      </c>
      <c r="F9" s="8">
        <v>150.04</v>
      </c>
      <c r="G9" s="4">
        <v>17</v>
      </c>
      <c r="H9" s="8">
        <v>430.58</v>
      </c>
      <c r="I9" s="7">
        <v>-0.6471</v>
      </c>
      <c r="J9" s="7">
        <v>-0.6515</v>
      </c>
      <c r="K9" s="4">
        <v>5</v>
      </c>
      <c r="L9" s="8">
        <v>105.05</v>
      </c>
      <c r="M9" s="4">
        <v>6</v>
      </c>
      <c r="N9" s="8">
        <v>168.74</v>
      </c>
      <c r="O9" s="7">
        <v>-0.1667</v>
      </c>
      <c r="P9" s="7">
        <v>-0.3774</v>
      </c>
    </row>
    <row r="10">
      <c r="A10" s="2" t="s">
        <v>137</v>
      </c>
      <c r="B10" s="2" t="s">
        <v>138</v>
      </c>
      <c r="C10" s="2" t="s">
        <v>501</v>
      </c>
      <c r="D10" s="2" t="s">
        <v>527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1</v>
      </c>
      <c r="L10" s="8">
        <v>44.99</v>
      </c>
      <c r="M10" s="4">
        <v>11</v>
      </c>
      <c r="N10" s="8">
        <v>261.84</v>
      </c>
      <c r="O10" s="7">
        <v>-0.9091</v>
      </c>
      <c r="P10" s="7">
        <v>-0.8282</v>
      </c>
    </row>
    <row r="11">
      <c r="A11" s="2" t="s">
        <v>137</v>
      </c>
      <c r="B11" s="2" t="s">
        <v>539</v>
      </c>
      <c r="C11" s="2" t="s">
        <v>540</v>
      </c>
      <c r="D11" s="2" t="s">
        <v>541</v>
      </c>
      <c r="E11" s="4">
        <v>1</v>
      </c>
      <c r="F11" s="8">
        <v>97.99</v>
      </c>
      <c r="G11" s="4">
        <v>32</v>
      </c>
      <c r="H11" s="8">
        <v>2278.24</v>
      </c>
      <c r="I11" s="7">
        <v>-0.9688</v>
      </c>
      <c r="J11" s="7">
        <v>-0.957</v>
      </c>
      <c r="K11" s="4">
        <v>1</v>
      </c>
      <c r="L11" s="8">
        <v>97.99</v>
      </c>
      <c r="M11" s="4">
        <v>32</v>
      </c>
      <c r="N11" s="8">
        <v>2278.24</v>
      </c>
      <c r="O11" s="7">
        <v>-0.9688</v>
      </c>
      <c r="P11" s="7">
        <v>-0.957</v>
      </c>
    </row>
    <row r="12">
      <c r="A12" s="2" t="s">
        <v>137</v>
      </c>
      <c r="B12" s="2" t="s">
        <v>539</v>
      </c>
      <c r="C12" s="2" t="s">
        <v>501</v>
      </c>
      <c r="D12" s="2" t="s">
        <v>527</v>
      </c>
      <c r="E12" s="4"/>
      <c r="F12" s="8"/>
      <c r="G12" s="4">
        <v>1</v>
      </c>
      <c r="H12" s="8"/>
      <c r="I12" s="7"/>
      <c r="J12" s="7"/>
      <c r="K12" s="4"/>
      <c r="L12" s="8"/>
      <c r="M12" s="4">
        <v>1</v>
      </c>
      <c r="N12" s="8"/>
      <c r="O12" s="7"/>
      <c r="P12" s="7"/>
    </row>
    <row r="13">
      <c r="A13" s="2" t="s">
        <v>137</v>
      </c>
      <c r="B13" s="2" t="s">
        <v>539</v>
      </c>
      <c r="C13" s="2" t="s">
        <v>472</v>
      </c>
      <c r="D13" s="2" t="s">
        <v>473</v>
      </c>
      <c r="E13" s="4"/>
      <c r="F13" s="8"/>
      <c r="G13" s="4">
        <v>4</v>
      </c>
      <c r="H13" s="8">
        <v>342.97</v>
      </c>
      <c r="I13" s="7"/>
      <c r="J13" s="7"/>
      <c r="K13" s="4"/>
      <c r="L13" s="8"/>
      <c r="M13" s="4">
        <v>4</v>
      </c>
      <c r="N13" s="8">
        <v>342.97</v>
      </c>
      <c r="O13" s="7"/>
      <c r="P13" s="7"/>
    </row>
    <row r="14">
      <c r="A14" s="2" t="s">
        <v>137</v>
      </c>
      <c r="B14" s="2" t="s">
        <v>592</v>
      </c>
      <c r="C14" s="2" t="s">
        <v>387</v>
      </c>
      <c r="D14" s="2" t="s">
        <v>388</v>
      </c>
      <c r="E14" s="4">
        <v>1</v>
      </c>
      <c r="F14" s="8">
        <v>13.65</v>
      </c>
      <c r="G14" s="4">
        <v>12</v>
      </c>
      <c r="H14" s="8">
        <v>144.04</v>
      </c>
      <c r="I14" s="7">
        <v>-0.9167</v>
      </c>
      <c r="J14" s="7">
        <v>-0.9052</v>
      </c>
      <c r="K14" s="4">
        <v>1</v>
      </c>
      <c r="L14" s="8">
        <v>13.65</v>
      </c>
      <c r="M14" s="4">
        <v>12</v>
      </c>
      <c r="N14" s="8">
        <v>144.04</v>
      </c>
      <c r="O14" s="7">
        <v>-0.9167</v>
      </c>
      <c r="P14" s="7">
        <v>-0.9052</v>
      </c>
    </row>
    <row r="15">
      <c r="A15" s="2" t="s">
        <v>137</v>
      </c>
      <c r="B15" s="2" t="s">
        <v>592</v>
      </c>
      <c r="C15" s="2" t="s">
        <v>501</v>
      </c>
      <c r="D15" s="2" t="s">
        <v>502</v>
      </c>
      <c r="E15" s="4">
        <v>9</v>
      </c>
      <c r="F15" s="8"/>
      <c r="G15" s="4"/>
      <c r="H15" s="8"/>
      <c r="I15" s="7"/>
      <c r="J15" s="7"/>
      <c r="K15" s="4">
        <v>9</v>
      </c>
      <c r="L15" s="8"/>
      <c r="M15" s="4"/>
      <c r="N15" s="8"/>
      <c r="O15" s="7"/>
      <c r="P15" s="7"/>
    </row>
    <row r="16">
      <c r="A16" s="2" t="s">
        <v>137</v>
      </c>
      <c r="B16" s="2" t="s">
        <v>592</v>
      </c>
      <c r="C16" s="2" t="s">
        <v>472</v>
      </c>
      <c r="D16" s="2" t="s">
        <v>473</v>
      </c>
      <c r="E16" s="4"/>
      <c r="F16" s="8"/>
      <c r="G16" s="4">
        <v>3</v>
      </c>
      <c r="H16" s="8">
        <v>406.12</v>
      </c>
      <c r="I16" s="7"/>
      <c r="J16" s="7"/>
      <c r="K16" s="4"/>
      <c r="L16" s="8"/>
      <c r="M16" s="4">
        <v>3</v>
      </c>
      <c r="N16" s="8">
        <v>406.12</v>
      </c>
      <c r="O16" s="7"/>
      <c r="P16" s="7"/>
    </row>
    <row r="17">
      <c r="A17" s="2" t="s">
        <v>137</v>
      </c>
      <c r="B17" s="2" t="s">
        <v>592</v>
      </c>
      <c r="C17" s="2" t="s">
        <v>540</v>
      </c>
      <c r="D17" s="2" t="s">
        <v>541</v>
      </c>
      <c r="E17" s="4"/>
      <c r="F17" s="8"/>
      <c r="G17" s="4">
        <v>3</v>
      </c>
      <c r="H17" s="8">
        <v>240.24</v>
      </c>
      <c r="I17" s="7"/>
      <c r="J17" s="7"/>
      <c r="K17" s="4"/>
      <c r="L17" s="8"/>
      <c r="M17" s="4">
        <v>3</v>
      </c>
      <c r="N17" s="8">
        <v>240.24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633</v>
      </c>
      <c r="D2" s="0" t="s">
        <v>634</v>
      </c>
      <c r="E2" s="0" t="s">
        <v>635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636</v>
      </c>
      <c r="I4" s="1" t="s">
        <v>637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638</v>
      </c>
      <c r="O4" s="1" t="s">
        <v>639</v>
      </c>
    </row>
    <row r="5">
      <c r="A5" s="1" t="s">
        <v>81</v>
      </c>
      <c r="B5" s="1" t="s">
        <v>83</v>
      </c>
      <c r="C5" s="1" t="s">
        <v>84</v>
      </c>
      <c r="D5" s="1" t="s">
        <v>640</v>
      </c>
      <c r="E5" s="1" t="s">
        <v>641</v>
      </c>
      <c r="F5" s="1" t="s">
        <v>640</v>
      </c>
      <c r="G5" s="1" t="s">
        <v>641</v>
      </c>
      <c r="H5" s="1" t="s">
        <v>636</v>
      </c>
      <c r="I5" s="1" t="s">
        <v>637</v>
      </c>
      <c r="J5" s="1" t="s">
        <v>642</v>
      </c>
      <c r="K5" s="1" t="s">
        <v>643</v>
      </c>
      <c r="L5" s="1" t="s">
        <v>642</v>
      </c>
      <c r="M5" s="1" t="s">
        <v>643</v>
      </c>
      <c r="N5" s="1" t="s">
        <v>638</v>
      </c>
      <c r="O5" s="1" t="s">
        <v>639</v>
      </c>
    </row>
    <row r="6">
      <c r="A6" s="2" t="s">
        <v>137</v>
      </c>
      <c r="B6" s="2" t="s">
        <v>139</v>
      </c>
      <c r="C6" s="2" t="s">
        <v>140</v>
      </c>
      <c r="D6" s="4">
        <v>47</v>
      </c>
      <c r="E6" s="8">
        <v>9308.39</v>
      </c>
      <c r="F6" s="4">
        <v>72</v>
      </c>
      <c r="G6" s="8">
        <v>13335.5</v>
      </c>
      <c r="H6" s="7">
        <v>-0.3472</v>
      </c>
      <c r="I6" s="7">
        <v>-0.302</v>
      </c>
      <c r="J6" s="4">
        <v>47</v>
      </c>
      <c r="K6" s="8">
        <v>9308.39</v>
      </c>
      <c r="L6" s="4">
        <v>72</v>
      </c>
      <c r="M6" s="8">
        <v>13335.5</v>
      </c>
      <c r="N6" s="7">
        <v>-0.3472</v>
      </c>
      <c r="O6" s="7">
        <v>-0.302</v>
      </c>
    </row>
    <row r="7">
      <c r="A7" s="2" t="s">
        <v>137</v>
      </c>
      <c r="B7" s="2" t="s">
        <v>387</v>
      </c>
      <c r="C7" s="2" t="s">
        <v>388</v>
      </c>
      <c r="D7" s="4">
        <v>17</v>
      </c>
      <c r="E7" s="8">
        <v>610.54</v>
      </c>
      <c r="F7" s="4">
        <v>31</v>
      </c>
      <c r="G7" s="8">
        <v>989.84</v>
      </c>
      <c r="H7" s="7">
        <v>-0.4516</v>
      </c>
      <c r="I7" s="7">
        <v>-0.3832</v>
      </c>
      <c r="J7" s="4">
        <v>17</v>
      </c>
      <c r="K7" s="8">
        <v>610.54</v>
      </c>
      <c r="L7" s="4">
        <v>31</v>
      </c>
      <c r="M7" s="8">
        <v>989.84</v>
      </c>
      <c r="N7" s="7">
        <v>-0.4516</v>
      </c>
      <c r="O7" s="7">
        <v>-0.3832</v>
      </c>
    </row>
    <row r="8">
      <c r="A8" s="2" t="s">
        <v>137</v>
      </c>
      <c r="B8" s="2" t="s">
        <v>472</v>
      </c>
      <c r="C8" s="2" t="s">
        <v>473</v>
      </c>
      <c r="D8" s="4">
        <v>3</v>
      </c>
      <c r="E8" s="8">
        <v>331.98</v>
      </c>
      <c r="F8" s="4">
        <v>15</v>
      </c>
      <c r="G8" s="8">
        <v>971.67</v>
      </c>
      <c r="H8" s="7">
        <v>-0.8</v>
      </c>
      <c r="I8" s="7">
        <v>-0.6583</v>
      </c>
      <c r="J8" s="4">
        <v>3</v>
      </c>
      <c r="K8" s="8">
        <v>331.98</v>
      </c>
      <c r="L8" s="4">
        <v>15</v>
      </c>
      <c r="M8" s="8">
        <v>971.67</v>
      </c>
      <c r="N8" s="7">
        <v>-0.8</v>
      </c>
      <c r="O8" s="7">
        <v>-0.6583</v>
      </c>
    </row>
    <row r="9">
      <c r="A9" s="2" t="s">
        <v>137</v>
      </c>
      <c r="B9" s="2" t="s">
        <v>501</v>
      </c>
      <c r="C9" s="2" t="s">
        <v>502</v>
      </c>
      <c r="D9" s="4">
        <v>15</v>
      </c>
      <c r="E9" s="8">
        <v>150.04</v>
      </c>
      <c r="F9" s="4">
        <v>18</v>
      </c>
      <c r="G9" s="8">
        <v>430.58</v>
      </c>
      <c r="H9" s="7">
        <v>-0.1667</v>
      </c>
      <c r="I9" s="7">
        <v>-0.6515</v>
      </c>
      <c r="J9" s="4">
        <v>14</v>
      </c>
      <c r="K9" s="8">
        <v>105.05</v>
      </c>
      <c r="L9" s="4">
        <v>6</v>
      </c>
      <c r="M9" s="8">
        <v>168.74</v>
      </c>
      <c r="N9" s="7">
        <v>1.3333</v>
      </c>
      <c r="O9" s="7">
        <v>-0.3774</v>
      </c>
    </row>
    <row r="10">
      <c r="A10" s="2" t="s">
        <v>137</v>
      </c>
      <c r="B10" s="2" t="s">
        <v>501</v>
      </c>
      <c r="C10" s="2" t="s">
        <v>527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</v>
      </c>
      <c r="K10" s="8">
        <v>44.99</v>
      </c>
      <c r="L10" s="4">
        <v>12</v>
      </c>
      <c r="M10" s="8">
        <v>261.84</v>
      </c>
      <c r="N10" s="7">
        <v>-0.9167</v>
      </c>
      <c r="O10" s="7">
        <v>-0.8282</v>
      </c>
    </row>
    <row r="11">
      <c r="A11" s="2" t="s">
        <v>137</v>
      </c>
      <c r="B11" s="2" t="s">
        <v>540</v>
      </c>
      <c r="C11" s="2" t="s">
        <v>541</v>
      </c>
      <c r="D11" s="4">
        <v>1</v>
      </c>
      <c r="E11" s="8">
        <v>97.99</v>
      </c>
      <c r="F11" s="4">
        <v>35</v>
      </c>
      <c r="G11" s="8">
        <v>2518.48</v>
      </c>
      <c r="H11" s="7">
        <v>-0.9714</v>
      </c>
      <c r="I11" s="7">
        <v>-0.9611</v>
      </c>
      <c r="J11" s="4">
        <v>1</v>
      </c>
      <c r="K11" s="8">
        <v>97.99</v>
      </c>
      <c r="L11" s="4">
        <v>35</v>
      </c>
      <c r="M11" s="8">
        <v>2518.48</v>
      </c>
      <c r="N11" s="7">
        <v>-0.9714</v>
      </c>
      <c r="O11" s="7">
        <v>-0.9611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