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work\FM Kroger 零售客人Towel Division 2025.3.3\2025.3交接过来的资料\2026 BTS EDL Towels 11.24\Customer PO\"/>
    </mc:Choice>
  </mc:AlternateContent>
  <xr:revisionPtr revIDLastSave="0" documentId="13_ncr:81_{C0C5CCB8-841F-4C6C-8699-D2F413C5B3D5}" xr6:coauthVersionLast="47" xr6:coauthVersionMax="47" xr10:uidLastSave="{00000000-0000-0000-0000-000000000000}"/>
  <bookViews>
    <workbookView xWindow="10740" yWindow="1395" windowWidth="13410" windowHeight="12795" xr2:uid="{37699B4E-799B-406D-950F-A31499C4DBA6}"/>
  </bookViews>
  <sheets>
    <sheet name="Page-1" sheetId="1" r:id="rId1"/>
  </sheets>
  <definedNames>
    <definedName name="_xlnm.Print_Area" localSheetId="0">'Page-1'!$A$1:$N$48</definedName>
    <definedName name="Z_30830AF1_1641_4F64_9B33_2AD0B85414D3_.wvu.PrintArea" localSheetId="0" hidden="1">'Page-1'!$A$1:$N$48</definedName>
    <definedName name="Z_81BC3FC4_EC9B_4580_94D2_E189BA7F5433_.wvu.PrintArea" localSheetId="0" hidden="1">'Page-1'!$A$1:$N$48</definedName>
    <definedName name="Z_95E7F69B_F84A_41C0_B52C_ECD8679D1254_.wvu.PrintArea" localSheetId="0" hidden="1">'Page-1'!$A$1:$N$48</definedName>
  </definedNames>
  <calcPr calcId="191029"/>
  <customWorkbookViews>
    <customWorkbookView name="邓芝灵 - 个人视图" guid="{81BC3FC4-EC9B-4580-94D2-E189BA7F5433}" mergeInterval="0" personalView="1" xWindow="716" yWindow="93" windowWidth="894" windowHeight="853" activeSheetId="1"/>
    <customWorkbookView name="Lowery, Rory - Personal View" guid="{95E7F69B-F84A-41C0-B52C-ECD8679D1254}" mergeInterval="0" personalView="1" maximized="1" xWindow="-1928" yWindow="-8" windowWidth="1936" windowHeight="1048" activeSheetId="1"/>
    <customWorkbookView name="Ogbonnah, Jenny - Personal View" guid="{30830AF1-1641-4F64-9B33-2AD0B85414D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s="1"/>
  <c r="L46" i="1" s="1"/>
</calcChain>
</file>

<file path=xl/sharedStrings.xml><?xml version="1.0" encoding="utf-8"?>
<sst xmlns="http://schemas.openxmlformats.org/spreadsheetml/2006/main" count="103" uniqueCount="100">
  <si>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</si>
  <si>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</si>
  <si>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</si>
  <si>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</si>
  <si>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</si>
  <si>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</si>
  <si>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</si>
  <si>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</si>
  <si>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</si>
  <si>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</si>
  <si>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</si>
  <si>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</si>
  <si>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</si>
  <si>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</si>
  <si>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</si>
  <si>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</si>
  <si>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</si>
  <si>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</si>
  <si>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</si>
  <si>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</si>
  <si>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</si>
  <si>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</si>
  <si>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</si>
  <si>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</si>
  <si>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</si>
  <si>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</si>
  <si>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</si>
  <si>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</si>
  <si>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</si>
  <si>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</si>
  <si>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</si>
  <si>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</si>
  <si>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</si>
  <si>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</si>
  <si>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</si>
  <si>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</si>
  <si>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</si>
  <si>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Jenny Ogbonnah</t>
  </si>
  <si>
    <t>(503) 797-3008</t>
  </si>
  <si>
    <t>(503) 797-7878</t>
  </si>
  <si>
    <t>Jenny.Ogbonnah@fredmeyer.com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</si>
  <si>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</si>
  <si>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</si>
  <si>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</si>
  <si>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</si>
  <si>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</si>
  <si>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</si>
  <si>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</si>
  <si>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</si>
  <si>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</si>
  <si>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</si>
  <si>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</si>
  <si>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</si>
  <si>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</si>
  <si>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</si>
  <si>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</si>
  <si>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</si>
  <si>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</si>
  <si>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</si>
  <si>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</si>
  <si>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</si>
  <si>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</si>
  <si>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</si>
  <si>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</si>
  <si>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</si>
  <si>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</si>
  <si>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</si>
  <si>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</si>
  <si>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</si>
  <si>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</si>
  <si>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</si>
  <si>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500-74809</t>
  </si>
  <si>
    <t>KARACHI</t>
  </si>
  <si>
    <t>S051 BTS 2026</t>
  </si>
  <si>
    <t>FR73-2521</t>
  </si>
  <si>
    <t>EDL BATH TOWEL BRIGHT WHT</t>
  </si>
  <si>
    <t>FR73-2522</t>
  </si>
  <si>
    <t>EDL BATH TOWEL SHARKSKIN</t>
  </si>
  <si>
    <t>FR73-2530</t>
  </si>
  <si>
    <t>EDL HAND TWL WHITE</t>
  </si>
  <si>
    <t>FR73-2531</t>
  </si>
  <si>
    <t>EDL HAND TWL SHRKSKI</t>
  </si>
  <si>
    <t>FR73-2539</t>
  </si>
  <si>
    <t>EDL WASHCLOTH BRGHT WHITE</t>
  </si>
  <si>
    <t>FR73-2540</t>
  </si>
  <si>
    <t>EDL WASHCLOTH SHARKSKIN</t>
  </si>
  <si>
    <t xml:space="preserve">KROGER PHOENIX </t>
  </si>
  <si>
    <t>6101 W WASHINGTON</t>
  </si>
  <si>
    <t>PHOENIX, AZ  85043</t>
  </si>
  <si>
    <t>E &amp; E COMPANY LTD. (DBA JLA HOME)</t>
  </si>
  <si>
    <t>45875 NORTHPORT LOOP EAST</t>
  </si>
  <si>
    <t xml:space="preserve">FREMONT, CALIFORNIA 94538 </t>
  </si>
  <si>
    <t>WELLS FARGO</t>
  </si>
  <si>
    <t xml:space="preserve">9000 FLAIR DR., 3RD FLOOR </t>
  </si>
  <si>
    <t>EL MONTE, CA 91731</t>
  </si>
  <si>
    <t>BECKY.NI@SCMHOME.COM</t>
  </si>
  <si>
    <t>Revised qty for PLNs 298869 (was 1,464/ 61) and 300442 (was 2,928/ 61), per Rory, 3/16</t>
  </si>
  <si>
    <t>Revised cube (was 335), per Rory, 3/16</t>
  </si>
  <si>
    <t>Revised s/w (was 3/1-3/14), per Rory, 3/16</t>
  </si>
  <si>
    <t>4/25/2026-5/1/2026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</si>
</sst>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#.00"/>
  </numFmts>
  <fonts count="12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6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77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0" xfId="1" applyFont="1" applyBorder="1"/>
    <xf numFmtId="0" fontId="4" fillId="0" borderId="0" xfId="0" applyFont="1" applyAlignment="1">
      <alignment horizontal="left"/>
    </xf>
    <xf numFmtId="0" fontId="4" fillId="0" borderId="9" xfId="0" applyFont="1" applyBorder="1"/>
    <xf numFmtId="0" fontId="4" fillId="3" borderId="9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left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B910B9-4B5D-4FA0-8DBD-D61B0033CFC2}" diskRevisions="1" revisionId="29" version="5" preserveHistory="360">
  <header guid="{FDB5FBD8-74F9-4F72-8F6A-05A0584903E6}" dateTime="2026-02-27T10:45:05" maxSheetId="2" userName="Lowery, Rory" r:id="rId1">
    <sheetIdMap count="1">
      <sheetId val="1"/>
    </sheetIdMap>
  </header>
  <header guid="{58FC9A4C-964C-4C9E-98AC-D99CC2C5BC58}" dateTime="2026-02-27T15:46:17" maxSheetId="2" userName="Lowery, Rory" r:id="rId2" minRId="1" maxRId="5">
    <sheetIdMap count="1">
      <sheetId val="1"/>
    </sheetIdMap>
  </header>
  <header guid="{441F7525-7EF6-4817-BD22-15D94DEF8B27}" dateTime="2026-03-02T10:52:39" maxSheetId="2" userName="Ogbonnah, Jenny" r:id="rId3" minRId="7" maxRId="18">
    <sheetIdMap count="1">
      <sheetId val="1"/>
    </sheetIdMap>
  </header>
  <header guid="{D9A8AF14-13AA-4E1D-8F22-70D09CD8109D}" dateTime="2026-03-16T13:50:48" maxSheetId="2" userName="Ogbonnah, Jenny" r:id="rId4" minRId="20" maxRId="27">
    <sheetIdMap count="1">
      <sheetId val="1"/>
    </sheetIdMap>
  </header>
  <header guid="{54B910B9-4B5D-4FA0-8DBD-D61B0033CFC2}" dateTime="2026-04-10T12:27:03" maxSheetId="2" userName="邓芝灵" r:id="rId5" minRId="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L7" t="inlineStr">
      <is>
        <t>KROGER PHOENIX</t>
      </is>
    </oc>
    <nc r="L7" t="inlineStr">
      <is>
        <t xml:space="preserve">KROGER PHOENIX </t>
      </is>
    </nc>
    <odxf>
      <alignment vertical="bottom"/>
    </odxf>
    <ndxf>
      <alignment vertical="center"/>
    </ndxf>
  </rcc>
  <rcc rId="2" sId="1" odxf="1" dxf="1">
    <oc r="L8" t="inlineStr">
      <is>
        <t>C/O Pacific Mountain Logistics, LLC</t>
      </is>
    </oc>
    <nc r="L8" t="inlineStr">
      <is>
        <t>6101 W WASHINGTON</t>
      </is>
    </nc>
    <odxf>
      <alignment vertical="bottom"/>
    </odxf>
    <ndxf>
      <alignment vertical="center"/>
    </ndxf>
  </rcc>
  <rcc rId="3" sId="1" odxf="1" dxf="1">
    <oc r="L9" t="inlineStr">
      <is>
        <t>5401 Jarupa Avenue</t>
      </is>
    </oc>
    <nc r="L9" t="inlineStr">
      <is>
        <t>PHOENIX, AZ  85043</t>
      </is>
    </nc>
    <odxf>
      <alignment vertical="bottom"/>
    </odxf>
    <ndxf>
      <alignment vertical="center"/>
    </ndxf>
  </rcc>
  <rcc rId="4" sId="1">
    <oc r="L10" t="inlineStr">
      <is>
        <t>Ontario, CA 91761</t>
      </is>
    </oc>
    <nc r="L10"/>
  </rcc>
  <rcc rId="5" sId="1">
    <oc r="L45">
      <f>+L44*0.0025</f>
    </oc>
    <nc r="L45">
      <f>+L44*0.005</f>
    </nc>
  </rcc>
  <rcv guid="{95E7F69B-F84A-41C0-B52C-ECD8679D1254}" action="delete"/>
  <rdn rId="0" localSheetId="1" customView="1" name="Z_95E7F69B_F84A_41C0_B52C_ECD8679D1254_.wvu.PrintArea" hidden="1" oldHidden="1">
    <formula>'Page-1'!$A$1:$N$48</formula>
    <oldFormula>'Page-1'!$A$1:$N$48</oldFormula>
  </rdn>
  <rcv guid="{95E7F69B-F84A-41C0-B52C-ECD8679D125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G5" t="inlineStr">
      <is>
        <t xml:space="preserve">E&amp;E CO. LTD </t>
      </is>
    </oc>
    <nc r="G5" t="inlineStr">
      <is>
        <t>E &amp; E COMPANY LTD. (DBA JLA HOME)</t>
      </is>
    </nc>
  </rcc>
  <rcc rId="8" sId="1">
    <oc r="G6" t="inlineStr">
      <is>
        <t>45875 NORTHPOINT LOOP E</t>
      </is>
    </oc>
    <nc r="G6" t="inlineStr">
      <is>
        <t>45875 NORTHPORT LOOP EAST</t>
      </is>
    </nc>
  </rcc>
  <rcc rId="9" sId="1">
    <oc r="G7" t="inlineStr">
      <is>
        <t>FREEMONT</t>
      </is>
    </oc>
    <nc r="G7" t="inlineStr">
      <is>
        <t xml:space="preserve">FREMONT, CALIFORNIA 94538 </t>
      </is>
    </nc>
  </rcc>
  <rcc rId="10" sId="1">
    <oc r="G8" t="inlineStr">
      <is>
        <t>CA</t>
      </is>
    </oc>
    <nc r="G8"/>
  </rcc>
  <rcc rId="11" sId="1">
    <oc r="G9">
      <v>94538</v>
    </oc>
    <nc r="G9"/>
  </rcc>
  <rfmt sheetId="1" s="1" sqref="G11" start="0" length="0">
    <dxf>
      <font>
        <sz val="11"/>
        <color auto="1"/>
        <name val="Aptos Narrow"/>
        <family val="2"/>
        <scheme val="minor"/>
      </font>
    </dxf>
  </rfmt>
  <rcc rId="12" sId="1">
    <oc r="G12" t="inlineStr">
      <is>
        <t>WELLS FARGO BANK</t>
      </is>
    </oc>
    <nc r="G12" t="inlineStr">
      <is>
        <t>WELLS FARGO</t>
      </is>
    </nc>
  </rcc>
  <rcc rId="13" sId="1">
    <oc r="G13" t="inlineStr">
      <is>
        <t>9000 FLAIR DR.</t>
      </is>
    </oc>
    <nc r="G13" t="inlineStr">
      <is>
        <t xml:space="preserve">9000 FLAIR DR., 3RD FLOOR </t>
      </is>
    </nc>
  </rcc>
  <rcc rId="14" sId="1">
    <oc r="G14" t="inlineStr">
      <is>
        <t>3RD FLOOR</t>
      </is>
    </oc>
    <nc r="G14" t="inlineStr">
      <is>
        <t>EL MONTE, CA 91731</t>
      </is>
    </nc>
  </rcc>
  <rcc rId="15" sId="1">
    <oc r="G15" t="inlineStr">
      <is>
        <t>EL MONTE</t>
      </is>
    </oc>
    <nc r="G15"/>
  </rcc>
  <rcc rId="16" sId="1">
    <oc r="G16" t="inlineStr">
      <is>
        <t>CA</t>
      </is>
    </oc>
    <nc r="G16"/>
  </rcc>
  <rcc rId="17" sId="1">
    <oc r="G17" t="inlineStr">
      <is>
        <t>91731 94111</t>
      </is>
    </oc>
    <nc r="G17"/>
  </rcc>
  <rcc rId="18" sId="1">
    <oc r="G11" t="inlineStr">
      <is>
        <t>KEITH.LEAL@JLAHOME.COM</t>
      </is>
    </oc>
    <nc r="G11" t="inlineStr">
      <is>
        <t>BECKY.NI@SCMHOME.COM</t>
      </is>
    </nc>
  </rcc>
  <rdn rId="0" localSheetId="1" customView="1" name="Z_30830AF1_1641_4F64_9B33_2AD0B85414D3_.wvu.PrintArea" hidden="1" oldHidden="1">
    <formula>'Page-1'!$A$1:$N$48</formula>
  </rdn>
  <rcv guid="{30830AF1-1641-4F64-9B33-2AD0B85414D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2 F24:H24" start="0" length="2147483647">
    <dxf>
      <font>
        <b/>
      </font>
    </dxf>
  </rfmt>
  <rcc rId="20" sId="1" numFmtId="4">
    <oc r="G22">
      <v>61</v>
    </oc>
    <nc r="G22">
      <v>10</v>
    </nc>
  </rcc>
  <rcc rId="21" sId="1" numFmtId="4">
    <oc r="F22">
      <v>1464</v>
    </oc>
    <nc r="F22">
      <v>240</v>
    </nc>
  </rcc>
  <rcc rId="22" sId="1" numFmtId="4">
    <oc r="G24">
      <v>61</v>
    </oc>
    <nc r="G24">
      <v>8</v>
    </nc>
  </rcc>
  <rcc rId="23" sId="1" numFmtId="4">
    <oc r="F24">
      <v>2928</v>
    </oc>
    <nc r="F24">
      <v>384</v>
    </nc>
  </rcc>
  <rfmt sheetId="1" sqref="M18" start="0" length="2147483647">
    <dxf>
      <font>
        <b/>
      </font>
    </dxf>
  </rfmt>
  <rcc rId="24" sId="1">
    <nc r="I29" t="inlineStr">
      <is>
        <t>Revised qty for PLNs 298869 (was 1,464/ 61) and 300442 (was 2,928/ 61), per Rory, 3/16</t>
      </is>
    </nc>
  </rcc>
  <rfmt sheetId="1" sqref="I29" start="0" length="2147483647">
    <dxf>
      <font>
        <b/>
      </font>
    </dxf>
  </rfmt>
  <rcc rId="25" sId="1">
    <nc r="I30" t="inlineStr">
      <is>
        <t>Revised cube (was 335), per Rory, 3/16</t>
      </is>
    </nc>
  </rcc>
  <rfmt sheetId="1" sqref="I30" start="0" length="2147483647">
    <dxf>
      <font>
        <b/>
      </font>
    </dxf>
  </rfmt>
  <rcc rId="26" sId="1">
    <nc r="I31" t="inlineStr">
      <is>
        <t>Revised s/w (was 3/1-3/14), per Rory, 3/16</t>
      </is>
    </nc>
  </rcc>
  <rfmt sheetId="1" sqref="I32" start="0" length="2147483647">
    <dxf>
      <font>
        <b/>
      </font>
    </dxf>
  </rfmt>
  <rfmt sheetId="1" sqref="I32" start="0" length="2147483647">
    <dxf>
      <font>
        <b val="0"/>
      </font>
    </dxf>
  </rfmt>
  <rfmt sheetId="1" sqref="I31" start="0" length="2147483647">
    <dxf>
      <font>
        <b/>
      </font>
    </dxf>
  </rfmt>
  <rfmt sheetId="1" sqref="I31">
    <dxf>
      <fill>
        <patternFill patternType="solid">
          <bgColor rgb="FFFFFF00"/>
        </patternFill>
      </fill>
    </dxf>
  </rfmt>
  <rcc rId="27" sId="1">
    <oc r="M18">
      <v>335</v>
    </oc>
    <nc r="M18">
      <v>328</v>
    </nc>
  </rcc>
  <rfmt sheetId="1" sqref="M12" start="0" length="2147483647">
    <dxf>
      <font>
        <b/>
      </font>
    </dxf>
  </rfmt>
  <rfmt sheetId="1" sqref="M12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M12" t="inlineStr">
      <is>
        <t>3/1/2026-3/14/2026</t>
      </is>
    </oc>
    <nc r="M12" t="inlineStr">
      <is>
        <t>4/25/2026-5/1/2026</t>
        <phoneticPr fontId="0" type="noConversion"/>
      </is>
    </nc>
  </rcc>
  <rfmt sheetId="1" sqref="M12">
    <dxf>
      <fill>
        <patternFill patternType="none">
          <bgColor auto="1"/>
        </patternFill>
      </fill>
    </dxf>
  </rfmt>
  <rfmt sheetId="1" sqref="E22:I25" start="0" length="2147483647">
    <dxf>
      <font>
        <b/>
      </font>
    </dxf>
  </rfmt>
  <rfmt sheetId="1" sqref="E22:I25" start="0" length="2147483647">
    <dxf>
      <font>
        <b val="0"/>
      </font>
    </dxf>
  </rfmt>
  <rdn rId="0" localSheetId="1" customView="1" name="Z_81BC3FC4_EC9B_4580_94D2_E189BA7F5433_.wvu.PrintArea" hidden="1" oldHidden="1">
    <formula>'Page-1'!$A$1:$N$48</formula>
  </rdn>
  <rcv guid="{81BC3FC4-EC9B-4580-94D2-E189BA7F543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4B910B9-4B5D-4FA0-8DBD-D61B0033CFC2}" name="诸君娣" id="-143049975" dateTime="2026-04-10T13:29:4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1A3C-145C-4731-A4FB-D7290F1CA922}">
  <sheetPr>
    <pageSetUpPr fitToPage="1"/>
  </sheetPr>
  <dimension ref="A1:R48"/>
  <sheetViews>
    <sheetView tabSelected="1" topLeftCell="H7" workbookViewId="0">
      <selection activeCell="I15" sqref="I15"/>
    </sheetView>
  </sheetViews>
  <sheetFormatPr defaultRowHeight="14.25" x14ac:dyDescent="0.2"/>
  <cols>
    <col min="1" max="1" width="9.875" customWidth="1"/>
    <col min="2" max="3" width="9.125" customWidth="1"/>
    <col min="4" max="4" width="10.125" customWidth="1"/>
    <col min="5" max="5" width="15.625" customWidth="1"/>
    <col min="6" max="8" width="8.625" customWidth="1"/>
    <col min="9" max="9" width="29.125" customWidth="1"/>
    <col min="10" max="14" width="12.375" customWidth="1"/>
  </cols>
  <sheetData>
    <row r="1" spans="1:14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44</v>
      </c>
      <c r="J2" s="20"/>
      <c r="K2" s="20"/>
      <c r="L2" s="20"/>
      <c r="M2" s="25" t="s">
        <v>71</v>
      </c>
      <c r="N2" s="22"/>
    </row>
    <row r="3" spans="1:14" x14ac:dyDescent="0.2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">
      <c r="A4" s="27"/>
      <c r="B4" s="28" t="s">
        <v>3</v>
      </c>
      <c r="C4" s="29"/>
      <c r="D4" s="29"/>
      <c r="E4" s="17"/>
      <c r="F4" s="17"/>
      <c r="G4" s="17"/>
      <c r="H4" s="17" t="s">
        <v>45</v>
      </c>
      <c r="I4" s="17"/>
      <c r="J4" s="17"/>
      <c r="K4" s="17"/>
      <c r="L4" s="17"/>
      <c r="M4" s="17"/>
      <c r="N4" s="18"/>
    </row>
    <row r="5" spans="1:14" ht="18" customHeight="1" x14ac:dyDescent="0.2">
      <c r="A5" s="3" t="s">
        <v>4</v>
      </c>
      <c r="B5" s="1"/>
      <c r="C5" s="1"/>
      <c r="D5" s="1"/>
      <c r="E5" s="30" t="s">
        <v>46</v>
      </c>
      <c r="F5" s="11"/>
      <c r="G5" s="11" t="s">
        <v>89</v>
      </c>
      <c r="H5" s="11"/>
      <c r="I5" s="11"/>
      <c r="J5" s="11"/>
      <c r="K5" s="11"/>
      <c r="L5" s="31" t="s">
        <v>60</v>
      </c>
      <c r="M5" s="11"/>
      <c r="N5" s="12"/>
    </row>
    <row r="6" spans="1:14" x14ac:dyDescent="0.2">
      <c r="A6" s="3" t="s">
        <v>5</v>
      </c>
      <c r="B6" s="1"/>
      <c r="C6" s="1"/>
      <c r="D6" s="1"/>
      <c r="E6" s="2"/>
      <c r="F6" s="1"/>
      <c r="G6" s="1" t="s">
        <v>90</v>
      </c>
      <c r="H6" s="1"/>
      <c r="I6" s="1"/>
      <c r="J6" s="1"/>
      <c r="K6" s="1"/>
      <c r="L6" s="1"/>
      <c r="M6" s="1"/>
      <c r="N6" s="10"/>
    </row>
    <row r="7" spans="1:14" x14ac:dyDescent="0.2">
      <c r="A7" s="2" t="s">
        <v>6</v>
      </c>
      <c r="B7" s="1"/>
      <c r="C7" s="1"/>
      <c r="D7" s="1"/>
      <c r="E7" s="2"/>
      <c r="F7" s="1"/>
      <c r="G7" s="1" t="s">
        <v>91</v>
      </c>
      <c r="H7" s="1"/>
      <c r="I7" s="1"/>
      <c r="J7" s="1"/>
      <c r="K7" s="1"/>
      <c r="L7" s="52" t="s">
        <v>86</v>
      </c>
      <c r="M7" s="1"/>
      <c r="N7" s="10"/>
    </row>
    <row r="8" spans="1:14" x14ac:dyDescent="0.2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52" t="s">
        <v>87</v>
      </c>
      <c r="M8" s="1"/>
      <c r="N8" s="10"/>
    </row>
    <row r="9" spans="1:14" x14ac:dyDescent="0.2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52" t="s">
        <v>88</v>
      </c>
      <c r="M9" s="1"/>
      <c r="N9" s="10"/>
    </row>
    <row r="10" spans="1:14" x14ac:dyDescent="0.2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0"/>
    </row>
    <row r="11" spans="1:14" x14ac:dyDescent="0.2">
      <c r="A11" s="5" t="s">
        <v>9</v>
      </c>
      <c r="B11" s="1"/>
      <c r="C11" s="1"/>
      <c r="D11" s="1"/>
      <c r="E11" s="5" t="s">
        <v>47</v>
      </c>
      <c r="F11" s="1"/>
      <c r="G11" s="53" t="s">
        <v>95</v>
      </c>
      <c r="H11" s="1"/>
      <c r="I11" s="1"/>
      <c r="J11" s="1"/>
      <c r="K11" s="1"/>
      <c r="L11" s="1"/>
      <c r="M11" s="1"/>
      <c r="N11" s="10"/>
    </row>
    <row r="12" spans="1:14" x14ac:dyDescent="0.2">
      <c r="A12" s="5" t="s">
        <v>10</v>
      </c>
      <c r="B12" s="1"/>
      <c r="C12" s="1"/>
      <c r="D12" s="1"/>
      <c r="E12" s="5" t="s">
        <v>48</v>
      </c>
      <c r="F12" s="1"/>
      <c r="G12" s="1" t="s">
        <v>92</v>
      </c>
      <c r="H12" s="1"/>
      <c r="I12" s="1"/>
      <c r="J12" s="1"/>
      <c r="K12" s="1"/>
      <c r="L12" s="4" t="s">
        <v>61</v>
      </c>
      <c r="M12" s="59" t="s">
        <v>99</v>
      </c>
      <c r="N12" s="10"/>
    </row>
    <row r="13" spans="1:14" x14ac:dyDescent="0.2">
      <c r="A13" s="2"/>
      <c r="B13" s="1"/>
      <c r="C13" s="1"/>
      <c r="D13" s="1"/>
      <c r="E13" s="2"/>
      <c r="F13" s="1"/>
      <c r="G13" s="1" t="s">
        <v>93</v>
      </c>
      <c r="H13" s="1"/>
      <c r="I13" s="1"/>
      <c r="J13" s="1"/>
      <c r="K13" s="1"/>
      <c r="L13" s="4" t="s">
        <v>62</v>
      </c>
      <c r="M13" s="6" t="s">
        <v>72</v>
      </c>
      <c r="N13" s="10"/>
    </row>
    <row r="14" spans="1:14" x14ac:dyDescent="0.2">
      <c r="A14" s="7" t="s">
        <v>11</v>
      </c>
      <c r="B14" s="1"/>
      <c r="C14" s="1"/>
      <c r="D14" s="1"/>
      <c r="E14" s="2"/>
      <c r="F14" s="1"/>
      <c r="G14" s="1" t="s">
        <v>94</v>
      </c>
      <c r="H14" s="1"/>
      <c r="I14" s="1"/>
      <c r="J14" s="1"/>
      <c r="K14" s="1"/>
      <c r="L14" s="4" t="s">
        <v>63</v>
      </c>
      <c r="M14" s="6"/>
      <c r="N14" s="10"/>
    </row>
    <row r="15" spans="1:14" x14ac:dyDescent="0.2">
      <c r="A15" s="7" t="s">
        <v>12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4" t="s">
        <v>64</v>
      </c>
      <c r="M15" s="51">
        <v>46080</v>
      </c>
      <c r="N15" s="10"/>
    </row>
    <row r="16" spans="1:14" x14ac:dyDescent="0.2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65</v>
      </c>
      <c r="M16" s="6" t="s">
        <v>73</v>
      </c>
      <c r="N16" s="10"/>
    </row>
    <row r="17" spans="1:14" x14ac:dyDescent="0.2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66</v>
      </c>
      <c r="M17" s="6">
        <v>3404</v>
      </c>
      <c r="N17" s="10"/>
    </row>
    <row r="18" spans="1:14" x14ac:dyDescent="0.2">
      <c r="A18" s="2" t="s">
        <v>1</v>
      </c>
      <c r="B18" s="1"/>
      <c r="C18" s="1"/>
      <c r="D18" s="1"/>
      <c r="E18" s="2" t="s">
        <v>49</v>
      </c>
      <c r="F18" s="1"/>
      <c r="G18" s="1"/>
      <c r="H18" s="1"/>
      <c r="I18" s="1"/>
      <c r="J18" s="1"/>
      <c r="K18" s="1"/>
      <c r="L18" s="4" t="s">
        <v>67</v>
      </c>
      <c r="M18" s="54">
        <v>328</v>
      </c>
      <c r="N18" s="10"/>
    </row>
    <row r="19" spans="1:14" x14ac:dyDescent="0.2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">
      <c r="A20" s="2" t="s">
        <v>15</v>
      </c>
      <c r="B20" s="1"/>
      <c r="C20" s="1"/>
      <c r="D20" s="1"/>
      <c r="E20" s="34" t="s">
        <v>50</v>
      </c>
      <c r="F20" s="35" t="s">
        <v>51</v>
      </c>
      <c r="G20" s="35" t="s">
        <v>52</v>
      </c>
      <c r="H20" s="35" t="s">
        <v>53</v>
      </c>
      <c r="I20" s="35" t="s">
        <v>54</v>
      </c>
      <c r="J20" s="35" t="s">
        <v>55</v>
      </c>
      <c r="K20" s="35" t="s">
        <v>56</v>
      </c>
      <c r="L20" s="35" t="s">
        <v>57</v>
      </c>
      <c r="M20" s="35" t="s">
        <v>58</v>
      </c>
      <c r="N20" s="36" t="s">
        <v>59</v>
      </c>
    </row>
    <row r="21" spans="1:14" x14ac:dyDescent="0.2">
      <c r="A21" s="2"/>
      <c r="B21" s="1"/>
      <c r="C21" s="1"/>
      <c r="D21" s="1"/>
      <c r="E21" s="39" t="s">
        <v>74</v>
      </c>
      <c r="F21" s="40">
        <v>264</v>
      </c>
      <c r="G21" s="40">
        <v>11</v>
      </c>
      <c r="H21" s="41">
        <v>298836</v>
      </c>
      <c r="I21" s="42" t="s">
        <v>75</v>
      </c>
      <c r="J21" s="43"/>
      <c r="K21" s="43"/>
      <c r="L21" s="44">
        <v>2.92</v>
      </c>
      <c r="M21" s="44">
        <v>4.2300000000000004</v>
      </c>
      <c r="N21" s="44">
        <v>5.99</v>
      </c>
    </row>
    <row r="22" spans="1:14" x14ac:dyDescent="0.2">
      <c r="A22" s="2"/>
      <c r="B22" s="1"/>
      <c r="C22" s="1"/>
      <c r="D22" s="1"/>
      <c r="E22" s="39" t="s">
        <v>76</v>
      </c>
      <c r="F22" s="40">
        <v>240</v>
      </c>
      <c r="G22" s="40">
        <v>10</v>
      </c>
      <c r="H22" s="41">
        <v>298869</v>
      </c>
      <c r="I22" s="42" t="s">
        <v>77</v>
      </c>
      <c r="J22" s="43"/>
      <c r="K22" s="43"/>
      <c r="L22" s="44">
        <v>2.92</v>
      </c>
      <c r="M22" s="44">
        <v>4.2299999999999995</v>
      </c>
      <c r="N22" s="44">
        <v>5.99</v>
      </c>
    </row>
    <row r="23" spans="1:14" x14ac:dyDescent="0.2">
      <c r="A23" s="9" t="s">
        <v>16</v>
      </c>
      <c r="B23" s="1"/>
      <c r="C23" s="1"/>
      <c r="D23" s="1"/>
      <c r="E23" s="39" t="s">
        <v>78</v>
      </c>
      <c r="F23" s="40">
        <v>384</v>
      </c>
      <c r="G23" s="40">
        <v>8</v>
      </c>
      <c r="H23" s="41">
        <v>300699</v>
      </c>
      <c r="I23" s="42" t="s">
        <v>79</v>
      </c>
      <c r="J23" s="43"/>
      <c r="K23" s="43"/>
      <c r="L23" s="44">
        <v>1.0999999999999999</v>
      </c>
      <c r="M23" s="44">
        <v>1.57</v>
      </c>
      <c r="N23" s="44">
        <v>3.99</v>
      </c>
    </row>
    <row r="24" spans="1:14" x14ac:dyDescent="0.2">
      <c r="A24" s="2" t="s">
        <v>17</v>
      </c>
      <c r="B24" s="1"/>
      <c r="C24" s="1"/>
      <c r="D24" s="1"/>
      <c r="E24" s="39" t="s">
        <v>80</v>
      </c>
      <c r="F24" s="40">
        <v>384</v>
      </c>
      <c r="G24" s="40">
        <v>8</v>
      </c>
      <c r="H24" s="41">
        <v>300442</v>
      </c>
      <c r="I24" s="42" t="s">
        <v>81</v>
      </c>
      <c r="J24" s="43"/>
      <c r="K24" s="43"/>
      <c r="L24" s="44">
        <v>1.0999999999999999</v>
      </c>
      <c r="M24" s="44">
        <v>1.57</v>
      </c>
      <c r="N24" s="44">
        <v>3.99</v>
      </c>
    </row>
    <row r="25" spans="1:14" x14ac:dyDescent="0.2">
      <c r="A25" s="2" t="s">
        <v>18</v>
      </c>
      <c r="B25" s="1"/>
      <c r="C25" s="1"/>
      <c r="D25" s="1"/>
      <c r="E25" s="39" t="s">
        <v>82</v>
      </c>
      <c r="F25" s="40">
        <v>432</v>
      </c>
      <c r="G25" s="40">
        <v>3</v>
      </c>
      <c r="H25" s="41">
        <v>302471</v>
      </c>
      <c r="I25" s="42" t="s">
        <v>83</v>
      </c>
      <c r="J25" s="43"/>
      <c r="K25" s="43"/>
      <c r="L25" s="44">
        <v>0.42</v>
      </c>
      <c r="M25" s="44">
        <v>0.59</v>
      </c>
      <c r="N25" s="44">
        <v>2.99</v>
      </c>
    </row>
    <row r="26" spans="1:14" x14ac:dyDescent="0.2">
      <c r="A26" s="2" t="s">
        <v>19</v>
      </c>
      <c r="B26" s="1"/>
      <c r="C26" s="1"/>
      <c r="D26" s="1"/>
      <c r="E26" s="39" t="s">
        <v>84</v>
      </c>
      <c r="F26" s="40">
        <v>432</v>
      </c>
      <c r="G26" s="40">
        <v>3</v>
      </c>
      <c r="H26" s="41">
        <v>302265</v>
      </c>
      <c r="I26" s="42" t="s">
        <v>85</v>
      </c>
      <c r="J26" s="43"/>
      <c r="K26" s="43"/>
      <c r="L26" s="44">
        <v>0.42</v>
      </c>
      <c r="M26" s="44">
        <v>0.59</v>
      </c>
      <c r="N26" s="44">
        <v>2.99</v>
      </c>
    </row>
    <row r="27" spans="1:14" x14ac:dyDescent="0.2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">
      <c r="A29" s="2" t="s">
        <v>22</v>
      </c>
      <c r="B29" s="1"/>
      <c r="C29" s="1"/>
      <c r="D29" s="1"/>
      <c r="E29" s="39"/>
      <c r="F29" s="40"/>
      <c r="G29" s="40"/>
      <c r="H29" s="41"/>
      <c r="I29" s="55" t="s">
        <v>96</v>
      </c>
      <c r="J29" s="43"/>
      <c r="K29" s="43"/>
      <c r="L29" s="44"/>
      <c r="M29" s="44"/>
      <c r="N29" s="44"/>
    </row>
    <row r="30" spans="1:14" x14ac:dyDescent="0.2">
      <c r="A30" s="2" t="s">
        <v>23</v>
      </c>
      <c r="B30" s="1"/>
      <c r="C30" s="1"/>
      <c r="D30" s="1"/>
      <c r="E30" s="39"/>
      <c r="F30" s="40"/>
      <c r="G30" s="40"/>
      <c r="H30" s="41"/>
      <c r="I30" s="55" t="s">
        <v>97</v>
      </c>
      <c r="J30" s="43"/>
      <c r="K30" s="43"/>
      <c r="L30" s="44"/>
      <c r="M30" s="44"/>
      <c r="N30" s="44"/>
    </row>
    <row r="31" spans="1:14" x14ac:dyDescent="0.2">
      <c r="A31" s="9" t="s">
        <v>24</v>
      </c>
      <c r="B31" s="1"/>
      <c r="C31" s="1"/>
      <c r="D31" s="1"/>
      <c r="E31" s="39"/>
      <c r="F31" s="40"/>
      <c r="G31" s="40"/>
      <c r="H31" s="41"/>
      <c r="I31" s="56" t="s">
        <v>98</v>
      </c>
      <c r="J31" s="43"/>
      <c r="K31" s="43"/>
      <c r="L31" s="44"/>
      <c r="M31" s="44"/>
      <c r="N31" s="44"/>
    </row>
    <row r="32" spans="1:14" x14ac:dyDescent="0.2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">
      <c r="A37" s="2"/>
      <c r="B37" s="1"/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">
      <c r="A38" s="2" t="s">
        <v>28</v>
      </c>
      <c r="B38" s="1" t="s">
        <v>37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">
      <c r="A39" s="2" t="s">
        <v>29</v>
      </c>
      <c r="B39" s="1" t="s">
        <v>38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">
      <c r="A40" s="2" t="s">
        <v>30</v>
      </c>
      <c r="B40" s="1" t="s">
        <v>39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">
      <c r="A41" s="2" t="s">
        <v>31</v>
      </c>
      <c r="B41" s="1" t="s">
        <v>40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">
      <c r="A42" s="2" t="s">
        <v>32</v>
      </c>
      <c r="B42" s="1" t="s">
        <v>41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">
      <c r="A43" s="2"/>
      <c r="B43" s="1" t="s">
        <v>42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">
      <c r="A44" s="13" t="s">
        <v>33</v>
      </c>
      <c r="B44" s="14" t="s">
        <v>43</v>
      </c>
      <c r="C44" s="14"/>
      <c r="D44" s="14"/>
      <c r="E44" s="33"/>
      <c r="F44" s="37"/>
      <c r="G44" s="37"/>
      <c r="H44" s="23"/>
      <c r="I44" s="38" t="s">
        <v>68</v>
      </c>
      <c r="J44" s="23"/>
      <c r="K44" s="23"/>
      <c r="L44" s="45">
        <f>P44</f>
        <v>2679.36</v>
      </c>
      <c r="M44" s="45">
        <f>Q44</f>
        <v>3847.4400000000005</v>
      </c>
      <c r="N44" s="46">
        <f>R44</f>
        <v>8666.64</v>
      </c>
      <c r="P44">
        <f>SUMPRODUCT(F21:F43*L21:L43)</f>
        <v>2679.36</v>
      </c>
      <c r="Q44">
        <f>SUMPRODUCT(F21:F43*M21:M43)</f>
        <v>3847.4400000000005</v>
      </c>
      <c r="R44">
        <f>SUMPRODUCT(F21:F43*N21:N43)</f>
        <v>8666.64</v>
      </c>
    </row>
    <row r="45" spans="1:18" x14ac:dyDescent="0.2">
      <c r="A45" s="1"/>
      <c r="B45" s="1"/>
      <c r="C45" s="1"/>
      <c r="D45" s="1"/>
      <c r="E45" s="24"/>
      <c r="F45" s="20"/>
      <c r="G45" s="20"/>
      <c r="H45" s="20"/>
      <c r="I45" s="20"/>
      <c r="J45" s="16" t="s">
        <v>69</v>
      </c>
      <c r="K45" s="17"/>
      <c r="L45" s="47">
        <f>+L44*0.005</f>
        <v>13.396800000000001</v>
      </c>
      <c r="M45" s="48"/>
      <c r="N45" s="48"/>
    </row>
    <row r="46" spans="1:18" x14ac:dyDescent="0.2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70</v>
      </c>
      <c r="K46" s="23"/>
      <c r="L46" s="50">
        <f>+L44-L45</f>
        <v>2665.9632000000001</v>
      </c>
      <c r="M46" s="48"/>
      <c r="N46" s="48"/>
    </row>
    <row r="47" spans="1:18" ht="35.25" customHeight="1" x14ac:dyDescent="0.2">
      <c r="A47" s="57" t="s">
        <v>35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1"/>
    </row>
    <row r="48" spans="1:18" ht="35.25" customHeight="1" x14ac:dyDescent="0.2">
      <c r="A48" s="57" t="s">
        <v>36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1"/>
    </row>
  </sheetData>
  <customSheetViews>
    <customSheetView guid="{81BC3FC4-EC9B-4580-94D2-E189BA7F5433}" fitToPage="1" topLeftCell="H7">
      <selection activeCell="I15" sqref="I15"/>
      <pageMargins left="0.3" right="0.3" top="0.3" bottom="0.3" header="0.3" footer="0.3"/>
      <pageSetup scale="72" orientation="landscape" r:id="rId1"/>
    </customSheetView>
    <customSheetView guid="{95E7F69B-F84A-41C0-B52C-ECD8679D1254}" showPageBreaks="1" fitToPage="1" printArea="1">
      <selection activeCell="L46" sqref="L46"/>
      <pageMargins left="0.3" right="0.3" top="0.3" bottom="0.3" header="0.3" footer="0.3"/>
      <pageSetup scale="72" orientation="landscape" r:id="rId2"/>
    </customSheetView>
    <customSheetView guid="{30830AF1-1641-4F64-9B33-2AD0B85414D3}" fitToPage="1">
      <selection activeCell="T3" sqref="T2:T3"/>
      <pageMargins left="0.3" right="0.3" top="0.3" bottom="0.3" header="0.3" footer="0.3"/>
      <pageSetup scale="72" orientation="landscape" r:id="rId3"/>
    </customSheetView>
  </customSheetViews>
  <mergeCells count="2">
    <mergeCell ref="A47:M47"/>
    <mergeCell ref="A48:M48"/>
  </mergeCells>
  <phoneticPr fontId="11" type="noConversion"/>
  <pageMargins left="0.3" right="0.3" top="0.3" bottom="0.3" header="0.3" footer="0.3"/>
  <pageSetup scale="7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邓芝灵</cp:lastModifiedBy>
  <dcterms:created xsi:type="dcterms:W3CDTF">2026-02-27T18:45:00Z</dcterms:created>
  <dcterms:modified xsi:type="dcterms:W3CDTF">2026-04-10T04:27:05Z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2026-02-27T18:45:05Z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e24bd8c2-b8e4-47d0-b135-01e3f183e314</vt:lpwstr>
  </property>
  <property fmtid="{D5CDD505-2E9C-101B-9397-08002B2CF9AE}" pid="8" name="MSIP_Label_66f47cd8-41fa-4235-8c80-86b50baa48d7_ContentBits">
    <vt:lpwstr>0</vt:lpwstr>
  </property>
  <property fmtid="{D5CDD505-2E9C-101B-9397-08002B2CF9AE}" pid="9" name="MSIP_Label_66f47cd8-41fa-4235-8c80-86b50baa48d7_Tag">
    <vt:lpwstr>10, 3, 0, 1</vt:lpwstr>
  </property>
  <property fmtid="{D5CDD505-2E9C-101B-9397-08002B2CF9AE}" pid="11" name="_NewReviewCycle">
    <vt:lpwstr/>
  </property>
</Properties>
</file>