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<sst xmlns="http://schemas.openxmlformats.org/spreadsheetml/2006/main" count="644" uniqueCount="644">
  <si>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</si>
  <si>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</si>
  <si>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</si>
  <si>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</si>
  <si>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</si>
  <si>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</si>
  <si>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</si>
  <si>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</si>
  <si>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</si>
  <si>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</si>
  <si>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</si>
  <si>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</si>
  <si>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</si>
  <si>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</si>
  <si>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</si>
  <si>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</si>
  <si>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</si>
  <si>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</si>
  <si>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</si>
  <si>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</si>
  <si>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AMAZON</t>
  </si>
  <si>
    <t>KOHLDSN</t>
  </si>
  <si>
    <t>JCPENNEY01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</si>
  <si>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</si>
  <si>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</si>
  <si>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</si>
  <si>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</si>
  <si>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</si>
  <si>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</si>
  <si>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</si>
  <si>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</si>
  <si>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</si>
  <si>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</si>
  <si>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</si>
  <si>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</si>
  <si>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</si>
  <si>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</si>
  <si>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</si>
  <si>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</si>
  <si>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</si>
  <si>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</si>
  <si>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</si>
  <si>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</si>
  <si>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</si>
  <si>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</si>
  <si>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</si>
  <si>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</si>
  <si>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</si>
  <si>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</si>
  <si>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</si>
  <si>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</si>
  <si>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</si>
  <si>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</si>
  <si>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</si>
  <si>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</si>
  <si>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</si>
  <si>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</si>
  <si>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</si>
  <si>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</si>
  <si>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</si>
  <si>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</si>
  <si>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</si>
  <si>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</si>
  <si>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</si>
  <si>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</si>
  <si>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</si>
  <si>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</si>
  <si>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</si>
  <si>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</si>
  <si>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</si>
  <si>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</si>
  <si>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</si>
  <si>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</si>
  <si>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</si>
  <si>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</si>
  <si>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</si>
  <si>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</si>
  <si>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</si>
  <si>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</si>
  <si>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</si>
  <si>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</si>
  <si>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</si>
  <si>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</si>
  <si>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</si>
  <si>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</si>
  <si>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</si>
  <si>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</si>
  <si>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</si>
  <si>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</si>
  <si>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</si>
  <si>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</si>
  <si>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</si>
  <si>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</si>
  <si>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</si>
  <si>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</si>
  <si>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</si>
  <si>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</si>
  <si>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</si>
  <si>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</si>
  <si>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</si>
  <si>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</si>
  <si>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</si>
  <si>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</si>
  <si>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</si>
  <si>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</si>
  <si>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</si>
  <si>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</si>
  <si>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</si>
  <si>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</si>
  <si>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</si>
  <si>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</si>
  <si>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</si>
  <si>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</si>
  <si>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</si>
  <si>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</si>
  <si>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</si>
  <si>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</si>
  <si>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</si>
  <si>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</si>
  <si>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</si>
  <si>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</si>
  <si>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</si>
  <si>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</si>
  <si>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</si>
  <si>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</si>
  <si>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</si>
  <si>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</si>
  <si>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</si>
  <si>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</si>
  <si>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</si>
  <si>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</si>
  <si>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04/13/2026</t>
  </si>
  <si>
    <t>07/13/2026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</si>
  <si>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</si>
  <si>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</si>
  <si>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</si>
  <si>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</si>
  <si>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</si>
  <si>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</si>
  <si>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</si>
  <si>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</si>
  <si>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</si>
  <si>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</si>
  <si>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</si>
  <si>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</si>
  <si>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</si>
  <si>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</si>
  <si>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</si>
  <si>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</si>
  <si>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</si>
  <si>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</si>
  <si>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</si>
  <si>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</si>
  <si>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OLLIIX,OVERSTOCK01</t>
  </si>
  <si>
    <t>Setup</t>
  </si>
  <si>
    <t>10/1/2018</t>
  </si>
  <si>
    <t>8/14/2019</t>
  </si>
  <si>
    <t>No</t>
  </si>
  <si>
    <t>1/9/2019</t>
  </si>
  <si>
    <t>11/21/2018</t>
  </si>
  <si>
    <t>4/4/2019</t>
  </si>
  <si>
    <t>8/15/2019</t>
  </si>
  <si>
    <t>Dropped</t>
  </si>
  <si>
    <t>Discontinued</t>
  </si>
  <si>
    <t>2/25/2019</t>
  </si>
  <si>
    <t>11/7/2018</t>
  </si>
  <si>
    <t>12/26/2018</t>
  </si>
  <si>
    <t>5/17/2022</t>
  </si>
  <si>
    <t>7/13/2022</t>
  </si>
  <si>
    <t>1/9/2024</t>
  </si>
  <si>
    <t>9/18/2024</t>
  </si>
  <si>
    <t>Temp Discontinued</t>
  </si>
  <si>
    <t>1/30/2020</t>
  </si>
  <si>
    <t>2/24/2020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</si>
  <si>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</si>
  <si>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</si>
  <si>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</si>
  <si>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</si>
  <si>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</si>
  <si>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</si>
  <si>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</si>
  <si>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</si>
  <si>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</si>
  <si>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</si>
  <si>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</si>
  <si>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</si>
  <si>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</si>
  <si>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</si>
  <si>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</si>
  <si>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</si>
  <si>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CSNSTORES,JCPENNEY01,KOHLDSN,MACY02,OLLIIX,OVERSTOCK01</t>
  </si>
  <si>
    <t>1/22/2019</t>
  </si>
  <si>
    <t>12/11/2018</t>
  </si>
  <si>
    <t>11/13/2018</t>
  </si>
  <si>
    <t>4/25/2019</t>
  </si>
  <si>
    <t>3/4/2019</t>
  </si>
  <si>
    <t>12/23/2018</t>
  </si>
  <si>
    <t>5/23/2022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</si>
  <si>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</si>
  <si>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</si>
  <si>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</si>
  <si>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</si>
  <si>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</si>
  <si>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</si>
  <si>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</si>
  <si>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</si>
  <si>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</si>
  <si>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</si>
  <si>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</si>
  <si>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B</t>
  </si>
  <si>
    <t>PP000991;PF004456</t>
  </si>
  <si>
    <t>CSNSTORES,MACY02,OVERSTOCK01</t>
  </si>
  <si>
    <t>7/23/2019</t>
  </si>
  <si>
    <t>12/10/2018</t>
  </si>
  <si>
    <t>10/30/2018</t>
  </si>
  <si>
    <t>11/20/2018</t>
  </si>
  <si>
    <t>5/9/2019</t>
  </si>
  <si>
    <t>12/6/2018</t>
  </si>
  <si>
    <t>6/29/2022</t>
  </si>
  <si>
    <t>1/24/2024</t>
  </si>
  <si>
    <t>8/11/2024</t>
  </si>
  <si>
    <t>1/14/2020</t>
  </si>
  <si>
    <t>11/22/2023</t>
  </si>
  <si>
    <t>5/6/2024</t>
  </si>
  <si>
    <t>5/27/2020</t>
  </si>
  <si>
    <t>8/7/2019</t>
  </si>
  <si>
    <t>6/25/2018</t>
  </si>
  <si>
    <t>12/4/2018</t>
  </si>
  <si>
    <t>Restricted</t>
  </si>
  <si>
    <t>8/18/2020</t>
  </si>
  <si>
    <t>10/1/2020</t>
  </si>
  <si>
    <t>NS10-3250</t>
  </si>
  <si>
    <t>ASHFURNDS,CSNSTORES,KOHLDSN,MACY02</t>
  </si>
  <si>
    <t>12/19/2018</t>
  </si>
  <si>
    <t>10/22/2018</t>
  </si>
  <si>
    <t>7/5/2019</t>
  </si>
  <si>
    <t>12/5/2018</t>
  </si>
  <si>
    <t>10/12/2022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</si>
  <si>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</si>
  <si>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</si>
  <si>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</si>
  <si>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</si>
  <si>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</si>
  <si>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</si>
  <si>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</si>
  <si>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</si>
  <si>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</si>
  <si>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</si>
  <si>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</si>
  <si>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</si>
  <si>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CSNSTORES,KOHLDSN,MACY02,OVERSTOCK01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</si>
  <si>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</si>
  <si>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</si>
  <si>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</si>
  <si>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</si>
  <si>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</si>
  <si>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</si>
  <si>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</si>
  <si>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</si>
  <si>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</si>
  <si>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</si>
  <si>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</si>
  <si>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</si>
  <si>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</si>
  <si>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</si>
  <si>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</si>
  <si>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</si>
  <si>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</si>
  <si>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</si>
  <si>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7/13/2026</t>
  </si>
  <si>
    <t>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</si>
  <si>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</si>
  <si>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</si>
  <si>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</si>
  <si>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</si>
  <si>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</si>
  <si>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</si>
  <si>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</si>
  <si>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</si>
  <si>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</si>
  <si>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</si>
  <si>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</si>
  <si>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</si>
  <si>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</si>
  <si>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</si>
  <si>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</si>
  <si>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</si>
  <si>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</si>
  <si>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</si>
  <si>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</si>
  <si>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</si>
  <si>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</si>
  <si>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</si>
  <si>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</si>
  <si>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</si>
  <si>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</si>
  <si>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</si>
  <si>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</si>
  <si>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</si>
  <si>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</si>
  <si>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</si>
  <si>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</si>
  <si>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</si>
  <si>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</si>
  <si>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</si>
  <si>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</si>
  <si>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</si>
  <si>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</si>
  <si>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</si>
  <si>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</si>
  <si>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</si>
  <si>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</si>
  <si>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</si>
  <si>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</si>
  <si>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</si>
  <si>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</si>
  <si>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</si>
  <si>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</si>
  <si>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</si>
  <si>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</si>
  <si>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</si>
  <si>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</si>
  <si>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</si>
  <si>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</si>
  <si>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</si>
  <si>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</si>
  <si>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4/13/2026</t>
  </si>
  <si>
    <t>JCPENNEY01,MACY02</t>
  </si>
  <si>
    <t>8/31/2016</t>
  </si>
  <si>
    <t>12/26/2016</t>
  </si>
  <si>
    <t>7/30/2016</t>
  </si>
  <si>
    <t>1/2/2015</t>
  </si>
  <si>
    <t>2/6/2015</t>
  </si>
  <si>
    <t>9/13/2015</t>
  </si>
  <si>
    <t>6/11/2015</t>
  </si>
  <si>
    <t>10/26/2016</t>
  </si>
  <si>
    <t>11/24/2017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</si>
  <si>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</si>
  <si>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</si>
  <si>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</si>
  <si>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</si>
  <si>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</si>
  <si>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</si>
  <si>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</si>
  <si>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</si>
  <si>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</si>
  <si>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</si>
  <si>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</si>
  <si>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</si>
  <si>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</si>
  <si>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</si>
  <si>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</si>
  <si>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1/9/2015</t>
  </si>
  <si>
    <t>9/9/2015</t>
  </si>
  <si>
    <t>10/1/2015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</si>
  <si>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</si>
  <si>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</si>
  <si>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</si>
  <si>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</si>
  <si>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</si>
  <si>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</si>
  <si>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</si>
  <si>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</si>
  <si>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</si>
  <si>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</si>
  <si>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</si>
  <si>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</si>
  <si>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</si>
  <si>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</si>
  <si>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</si>
  <si>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</si>
  <si>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</si>
  <si>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</si>
  <si>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</si>
  <si>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</si>
  <si>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</si>
  <si>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2/20/2023</t>
  </si>
  <si>
    <t>11/3/2021</t>
  </si>
  <si>
    <t>12/9/2021</t>
  </si>
  <si>
    <t>6/6/2022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</si>
  <si>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</si>
  <si>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</si>
  <si>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</si>
  <si>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</si>
  <si>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</si>
  <si>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</si>
  <si>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</si>
  <si>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AMAZON,CSNSTORES,OLLIIX,OVERSTOCK01</t>
  </si>
  <si>
    <t>2/23/2022</t>
  </si>
  <si>
    <t>4/21/2022</t>
  </si>
  <si>
    <t>2/9/2022</t>
  </si>
  <si>
    <t>1/19/2023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</si>
  <si>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</si>
  <si>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</si>
  <si>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</si>
  <si>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</si>
  <si>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</si>
  <si>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</si>
  <si>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</si>
  <si>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</si>
  <si>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</si>
  <si>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</si>
  <si>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</si>
  <si>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</si>
  <si>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</si>
  <si>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</si>
  <si>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11/6/2018</t>
  </si>
  <si>
    <t>5/13/2020</t>
  </si>
  <si>
    <t>7/12/2019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</si>
  <si>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</si>
  <si>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</si>
  <si>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</si>
  <si>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</si>
  <si>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</si>
  <si>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</si>
  <si>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</si>
  <si>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</si>
  <si>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AMAZON,JCPENNEY01,KOHLDSN,MACY02,OVERSTOCK01</t>
  </si>
  <si>
    <t>1/8/2019</t>
  </si>
  <si>
    <t>11/26/2018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</si>
  <si>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</si>
  <si>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</si>
  <si>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</si>
  <si>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</si>
  <si>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</si>
  <si>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</si>
  <si>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</si>
  <si>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</si>
  <si>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</si>
  <si>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1/25/2019</t>
  </si>
  <si>
    <t>5/15/2019</t>
  </si>
  <si>
    <t>11/1/2018</t>
  </si>
  <si>
    <t>5/27/2019</t>
  </si>
  <si>
    <t>3/20/2019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</si>
  <si>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</si>
  <si>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</si>
  <si>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</si>
  <si>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</si>
  <si>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</si>
  <si>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</si>
  <si>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</si>
  <si>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</si>
  <si>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4/22/2019</t>
  </si>
  <si>
    <t>1/2/2019</t>
  </si>
  <si>
    <t>10/14/2018</t>
  </si>
  <si>
    <t>4/19/2019</t>
  </si>
  <si>
    <t>2/26/2019</t>
  </si>
  <si>
    <t>7/14/2022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</si>
  <si>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</si>
  <si>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</si>
  <si>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</si>
  <si>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</si>
  <si>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</si>
  <si>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</si>
  <si>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</si>
  <si>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</si>
  <si>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7/8/2019</t>
  </si>
  <si>
    <t>2/5/2019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</si>
  <si>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</si>
  <si>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</si>
  <si>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</si>
  <si>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</si>
  <si>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</si>
  <si>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</si>
  <si>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</si>
  <si>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CSNSTORES,HSNDS,MACY02,OVERSTOCK01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</si>
  <si>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</si>
  <si>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</si>
  <si>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</si>
  <si>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</si>
  <si>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</si>
  <si>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</si>
  <si>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</si>
  <si>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</si>
  <si>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</si>
  <si>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9/12/2016</t>
  </si>
  <si>
    <t>3/30/2015</t>
  </si>
  <si>
    <t>7/27/2016</t>
  </si>
  <si>
    <t>7/9/2015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</si>
  <si>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</si>
  <si>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</si>
  <si>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</si>
  <si>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</si>
  <si>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</si>
  <si>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</si>
  <si>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</si>
  <si>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</si>
  <si>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</si>
  <si>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</si>
  <si>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</si>
  <si>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8/7/2015</t>
  </si>
  <si>
    <t>12/27/2017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</si>
  <si>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</si>
  <si>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</si>
  <si>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</si>
  <si>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</si>
  <si>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</si>
  <si>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</si>
  <si>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</si>
  <si>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</si>
  <si>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AMAZONDS,JCPENNEY01,MACY02,OVERSTOCK01</t>
  </si>
  <si>
    <t>5/25/2022</t>
  </si>
  <si>
    <t>9/19/2022</t>
  </si>
  <si>
    <t>7/25/2022</t>
  </si>
  <si>
    <t>1/12/2023</t>
  </si>
  <si>
    <t>7/12/2022</t>
  </si>
  <si>
    <t>9/28/2022</t>
  </si>
  <si>
    <t>5/16/2022</t>
  </si>
  <si>
    <t>10/28/2025</t>
  </si>
  <si>
    <t>10/8/2023</t>
  </si>
  <si>
    <t>7/22/2022</t>
  </si>
  <si>
    <t>NS12-3708</t>
  </si>
  <si>
    <t>CSNSTORES,KOHLDSN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</si>
  <si>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</si>
  <si>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</si>
  <si>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</si>
  <si>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</si>
  <si>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</si>
  <si>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</si>
  <si>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</si>
  <si>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</si>
  <si>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KOHLDSN,MACY02,OLLIIX</t>
  </si>
  <si>
    <t>1/3/2022</t>
  </si>
  <si>
    <t>12/14/2021</t>
  </si>
  <si>
    <t>4/20/2022</t>
  </si>
  <si>
    <t>4/10/2023</t>
  </si>
  <si>
    <t>11/5/2021</t>
  </si>
  <si>
    <t>7/29/2022</t>
  </si>
  <si>
    <t>6/25/2025</t>
  </si>
  <si>
    <t>1/25/2024</t>
  </si>
  <si>
    <t>7/16/2024</t>
  </si>
  <si>
    <t>NS12-3656</t>
  </si>
  <si>
    <t>JCPENNEY01,OLLIIX</t>
  </si>
  <si>
    <t>11/29/2021</t>
  </si>
  <si>
    <t>4/3/2022</t>
  </si>
  <si>
    <t>2/3/2023</t>
  </si>
  <si>
    <t>11/21/2021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</si>
  <si>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</si>
  <si>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</si>
  <si>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</si>
  <si>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</si>
  <si>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</si>
  <si>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</si>
  <si>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</si>
  <si>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</si>
  <si>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</si>
  <si>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ASHFURNDS,JCPENNEY01,KOHLDSN,MACY02,OVERSTOCK01</t>
  </si>
  <si>
    <t>12/27/2018</t>
  </si>
  <si>
    <t>3/8/2020</t>
  </si>
  <si>
    <t>5/23/2019</t>
  </si>
  <si>
    <t>12/14/2018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</si>
  <si>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</si>
  <si>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</si>
  <si>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</si>
  <si>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</si>
  <si>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</si>
  <si>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</si>
  <si>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</si>
  <si>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</si>
  <si>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</si>
  <si>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</si>
  <si>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</si>
  <si>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</si>
  <si>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</si>
  <si>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</si>
  <si>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</si>
  <si>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ASHFURNDS,KOHLDSN,MACY02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</si>
  <si>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</si>
  <si>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</si>
  <si>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</si>
  <si>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</si>
  <si>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</si>
  <si>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</si>
  <si>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</si>
  <si>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</si>
  <si>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</si>
  <si>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</si>
  <si>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</si>
  <si>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</si>
  <si>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AMAZONDS,CSNSTORES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</si>
  <si>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</si>
  <si>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</si>
  <si>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</si>
  <si>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</si>
  <si>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</si>
  <si>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</si>
  <si>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</si>
  <si>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</si>
  <si>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</si>
  <si>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</si>
  <si>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</si>
  <si>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</si>
  <si>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</si>
  <si>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JCPENNEY01,KOHLDSN,MACY02,OVERSTOCK01</t>
  </si>
  <si>
    <t>5/7/2019</t>
  </si>
  <si>
    <t>10/29/2018</t>
  </si>
  <si>
    <t>5/7/2021</t>
  </si>
  <si>
    <t>6/6/2024</t>
  </si>
  <si>
    <t>9/10/2019</t>
  </si>
  <si>
    <t>NS11-3253</t>
  </si>
  <si>
    <t>ASHFURNDS,CSNSTORES,MACY02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</si>
  <si>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</si>
  <si>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</si>
  <si>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</si>
  <si>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</si>
  <si>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</si>
  <si>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</si>
  <si>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</si>
  <si>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</si>
  <si>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</si>
  <si>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</si>
  <si>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</si>
  <si>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</si>
  <si>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</si>
  <si>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</si>
  <si>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</si>
  <si>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</si>
  <si>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</si>
  <si>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</si>
  <si>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</si>
  <si>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5/3/2022</t>
  </si>
  <si>
    <t>2/2/2022</t>
  </si>
  <si>
    <t>3/31/2022</t>
  </si>
  <si>
    <t>11/30/2021</t>
  </si>
  <si>
    <t>7/19/2022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</si>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</sst>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134</v>
      </c>
      <c r="AA6" s="4">
        <f>=ROUNDDOWN(74.4444444444444,0)</f>
      </c>
      <c r="AB6" s="5">
        <v>1.8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</v>
      </c>
      <c r="AQ6" s="8">
        <v>117.75</v>
      </c>
      <c r="AR6" s="4">
        <v>2</v>
      </c>
      <c r="AS6" s="8">
        <v>186.26</v>
      </c>
      <c r="AT6" s="7">
        <v>-0.5</v>
      </c>
      <c r="AU6" s="7">
        <v>-0.3678</v>
      </c>
      <c r="AV6" s="4">
        <v>9</v>
      </c>
      <c r="AW6" s="8">
        <v>1107.91</v>
      </c>
      <c r="AX6" s="4">
        <v>15</v>
      </c>
      <c r="AY6" s="8">
        <v>1519.17</v>
      </c>
      <c r="AZ6" s="7">
        <v>-0.4</v>
      </c>
      <c r="BA6" s="7">
        <v>-0.2707</v>
      </c>
      <c r="BB6" s="7">
        <v>0.1063</v>
      </c>
      <c r="BC6" s="4">
        <v>15</v>
      </c>
      <c r="BD6" s="8">
        <v>1718.6</v>
      </c>
      <c r="BE6" s="4">
        <v>23</v>
      </c>
      <c r="BF6" s="8">
        <v>2305.35</v>
      </c>
      <c r="BG6" s="7">
        <v>-0.3478</v>
      </c>
      <c r="BH6" s="7">
        <v>-0.2545</v>
      </c>
      <c r="BI6" s="7">
        <v>0.6447</v>
      </c>
      <c r="BJ6" s="4">
        <v>1</v>
      </c>
      <c r="BK6" s="8">
        <v>117.75</v>
      </c>
      <c r="BL6" s="2" t="s">
        <v>153</v>
      </c>
      <c r="BM6" s="7">
        <v>1</v>
      </c>
      <c r="BN6" s="7">
        <v>1</v>
      </c>
      <c r="BO6" s="4"/>
      <c r="BP6" s="8"/>
      <c r="BQ6" s="4">
        <v>2</v>
      </c>
      <c r="BR6" s="8">
        <v>186.26</v>
      </c>
      <c r="BS6" s="7">
        <v>-1</v>
      </c>
      <c r="BT6" s="7">
        <v>-1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1</v>
      </c>
      <c r="DC6" s="8">
        <v>117.75</v>
      </c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162</v>
      </c>
      <c r="DV6" s="2" t="s">
        <v>163</v>
      </c>
      <c r="DW6" s="2" t="s">
        <v>145</v>
      </c>
      <c r="DX6" s="2" t="s">
        <v>164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171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176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163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163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182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183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182</v>
      </c>
      <c r="LI6" s="2" t="s">
        <v>171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184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184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163</v>
      </c>
      <c r="NJ6" s="2" t="s">
        <v>185</v>
      </c>
      <c r="NK6" s="2" t="s">
        <v>186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182</v>
      </c>
      <c r="NV6" s="2" t="s">
        <v>163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187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>
        <v>134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188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189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395</v>
      </c>
      <c r="AA7" s="4">
        <f>=ROUNDDOWN(94.047619047619,0)</f>
      </c>
      <c r="AB7" s="5">
        <v>4.2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8</v>
      </c>
      <c r="AQ7" s="8">
        <v>990.16</v>
      </c>
      <c r="AR7" s="4">
        <v>13</v>
      </c>
      <c r="AS7" s="8">
        <v>1332.91</v>
      </c>
      <c r="AT7" s="7">
        <v>-0.3846</v>
      </c>
      <c r="AU7" s="7">
        <v>-0.2571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0.8937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8</v>
      </c>
      <c r="BK7" s="8">
        <v>990.16</v>
      </c>
      <c r="BL7" s="2" t="s">
        <v>190</v>
      </c>
      <c r="BM7" s="7">
        <v>1</v>
      </c>
      <c r="BN7" s="7">
        <v>1</v>
      </c>
      <c r="BO7" s="4">
        <v>3</v>
      </c>
      <c r="BP7" s="8">
        <v>343.14</v>
      </c>
      <c r="BQ7" s="4">
        <v>7</v>
      </c>
      <c r="BR7" s="8">
        <v>724.36</v>
      </c>
      <c r="BS7" s="7">
        <v>-0.5714</v>
      </c>
      <c r="BT7" s="7">
        <v>-0.5263</v>
      </c>
      <c r="BU7" s="2" t="s">
        <v>154</v>
      </c>
      <c r="BV7" s="2" t="s">
        <v>142</v>
      </c>
      <c r="BW7" s="2" t="s">
        <v>155</v>
      </c>
      <c r="BX7" s="2" t="s">
        <v>191</v>
      </c>
      <c r="BY7" s="2" t="s">
        <v>157</v>
      </c>
      <c r="BZ7" s="2" t="s">
        <v>157</v>
      </c>
      <c r="CA7" s="2" t="s">
        <v>145</v>
      </c>
      <c r="CB7" s="4">
        <v>1</v>
      </c>
      <c r="CC7" s="8">
        <v>111.15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192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2</v>
      </c>
      <c r="CR7" s="8">
        <v>194.82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155</v>
      </c>
      <c r="CX7" s="2" t="s">
        <v>193</v>
      </c>
      <c r="CY7" s="2" t="s">
        <v>157</v>
      </c>
      <c r="CZ7" s="2" t="s">
        <v>157</v>
      </c>
      <c r="DA7" s="2" t="s">
        <v>145</v>
      </c>
      <c r="DB7" s="4">
        <v>4</v>
      </c>
      <c r="DC7" s="8">
        <v>535.87</v>
      </c>
      <c r="DD7" s="4">
        <v>2</v>
      </c>
      <c r="DE7" s="8">
        <v>207.26</v>
      </c>
      <c r="DF7" s="7">
        <v>1</v>
      </c>
      <c r="DG7" s="7">
        <v>1.5855</v>
      </c>
      <c r="DH7" s="2" t="s">
        <v>154</v>
      </c>
      <c r="DI7" s="2" t="s">
        <v>142</v>
      </c>
      <c r="DJ7" s="2" t="s">
        <v>160</v>
      </c>
      <c r="DK7" s="2" t="s">
        <v>194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162</v>
      </c>
      <c r="DV7" s="2" t="s">
        <v>163</v>
      </c>
      <c r="DW7" s="2" t="s">
        <v>145</v>
      </c>
      <c r="DX7" s="2" t="s">
        <v>195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1</v>
      </c>
      <c r="EE7" s="8">
        <v>97.65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165</v>
      </c>
      <c r="EK7" s="2" t="s">
        <v>196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1</v>
      </c>
      <c r="ER7" s="8">
        <v>108.82</v>
      </c>
      <c r="ES7" s="7">
        <v>-1</v>
      </c>
      <c r="ET7" s="7">
        <v>-1</v>
      </c>
      <c r="EU7" s="2" t="s">
        <v>154</v>
      </c>
      <c r="EV7" s="2" t="s">
        <v>142</v>
      </c>
      <c r="EW7" s="2" t="s">
        <v>167</v>
      </c>
      <c r="EX7" s="2" t="s">
        <v>197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198</v>
      </c>
      <c r="FK7" s="2" t="s">
        <v>199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171</v>
      </c>
      <c r="FW7" s="2" t="s">
        <v>200</v>
      </c>
      <c r="FX7" s="2" t="s">
        <v>173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171</v>
      </c>
      <c r="GJ7" s="2" t="s">
        <v>174</v>
      </c>
      <c r="GK7" s="2" t="s">
        <v>201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176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163</v>
      </c>
      <c r="HW7" s="2" t="s">
        <v>202</v>
      </c>
      <c r="HX7" s="2" t="s">
        <v>203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163</v>
      </c>
      <c r="IJ7" s="2" t="s">
        <v>145</v>
      </c>
      <c r="IK7" s="2" t="s">
        <v>204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182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183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182</v>
      </c>
      <c r="LI7" s="2" t="s">
        <v>171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184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184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163</v>
      </c>
      <c r="NJ7" s="2" t="s">
        <v>185</v>
      </c>
      <c r="NK7" s="2" t="s">
        <v>206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182</v>
      </c>
      <c r="NV7" s="2" t="s">
        <v>163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187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395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209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49</v>
      </c>
      <c r="AA8" s="4">
        <f>=ROUNDDOWN(14.8484848484848,0)</f>
      </c>
      <c r="AB8" s="5">
        <v>3.3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391.56</v>
      </c>
      <c r="AR8" s="4"/>
      <c r="AS8" s="8"/>
      <c r="AT8" s="7"/>
      <c r="AU8" s="7"/>
      <c r="AV8" s="4">
        <v>6</v>
      </c>
      <c r="AW8" s="8">
        <v>610.69</v>
      </c>
      <c r="AX8" s="4">
        <v>8</v>
      </c>
      <c r="AY8" s="8">
        <v>786.18</v>
      </c>
      <c r="AZ8" s="7">
        <v>-0.25</v>
      </c>
      <c r="BA8" s="7">
        <v>-0.2232</v>
      </c>
      <c r="BB8" s="7">
        <v>0.6412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0.3553</v>
      </c>
      <c r="BJ8" s="4">
        <v>4</v>
      </c>
      <c r="BK8" s="8">
        <v>391.56</v>
      </c>
      <c r="BL8" s="2" t="s">
        <v>211</v>
      </c>
      <c r="BM8" s="7">
        <v>1</v>
      </c>
      <c r="BN8" s="7">
        <v>1</v>
      </c>
      <c r="BO8" s="4">
        <v>2</v>
      </c>
      <c r="BP8" s="8">
        <v>204.68</v>
      </c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212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99.94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213</v>
      </c>
      <c r="CL8" s="2" t="s">
        <v>157</v>
      </c>
      <c r="CM8" s="2" t="s">
        <v>157</v>
      </c>
      <c r="CN8" s="2" t="s">
        <v>145</v>
      </c>
      <c r="CO8" s="4">
        <v>1</v>
      </c>
      <c r="CP8" s="8">
        <v>86.94</v>
      </c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214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154</v>
      </c>
      <c r="DI8" s="2" t="s">
        <v>142</v>
      </c>
      <c r="DJ8" s="2" t="s">
        <v>215</v>
      </c>
      <c r="DK8" s="2" t="s">
        <v>216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162</v>
      </c>
      <c r="DV8" s="2" t="s">
        <v>163</v>
      </c>
      <c r="DW8" s="2" t="s">
        <v>145</v>
      </c>
      <c r="DX8" s="2" t="s">
        <v>164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165</v>
      </c>
      <c r="EK8" s="2" t="s">
        <v>217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167</v>
      </c>
      <c r="EX8" s="2" t="s">
        <v>218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219</v>
      </c>
      <c r="FK8" s="2" t="s">
        <v>220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171</v>
      </c>
      <c r="FW8" s="2" t="s">
        <v>200</v>
      </c>
      <c r="FX8" s="2" t="s">
        <v>221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171</v>
      </c>
      <c r="GJ8" s="2" t="s">
        <v>222</v>
      </c>
      <c r="GK8" s="2" t="s">
        <v>223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182</v>
      </c>
      <c r="GV8" s="2" t="s">
        <v>142</v>
      </c>
      <c r="GW8" s="2" t="s">
        <v>145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163</v>
      </c>
      <c r="HW8" s="2" t="s">
        <v>177</v>
      </c>
      <c r="HX8" s="2" t="s">
        <v>224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163</v>
      </c>
      <c r="IJ8" s="2" t="s">
        <v>145</v>
      </c>
      <c r="IK8" s="2" t="s">
        <v>225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226</v>
      </c>
      <c r="JK8" s="2" t="s">
        <v>227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182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183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182</v>
      </c>
      <c r="LI8" s="2" t="s">
        <v>171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228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228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163</v>
      </c>
      <c r="NJ8" s="2" t="s">
        <v>229</v>
      </c>
      <c r="NK8" s="2" t="s">
        <v>230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182</v>
      </c>
      <c r="NV8" s="2" t="s">
        <v>163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187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>
        <v>47</v>
      </c>
      <c r="OP8" s="4">
        <v>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189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209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225</v>
      </c>
      <c r="AA9" s="4">
        <f>=ROUNDDOWN(28.8461538461538,0)</f>
      </c>
      <c r="AB9" s="5">
        <v>7.8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219.13</v>
      </c>
      <c r="AR9" s="4">
        <v>8</v>
      </c>
      <c r="AS9" s="8">
        <v>786.18</v>
      </c>
      <c r="AT9" s="7">
        <v>-0.75</v>
      </c>
      <c r="AU9" s="7">
        <v>-0.7213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0.3588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219.13</v>
      </c>
      <c r="BL9" s="2" t="s">
        <v>232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154</v>
      </c>
      <c r="BV9" s="2" t="s">
        <v>142</v>
      </c>
      <c r="BW9" s="2" t="s">
        <v>155</v>
      </c>
      <c r="BX9" s="2" t="s">
        <v>233</v>
      </c>
      <c r="BY9" s="2" t="s">
        <v>157</v>
      </c>
      <c r="BZ9" s="2" t="s">
        <v>157</v>
      </c>
      <c r="CA9" s="2" t="s">
        <v>145</v>
      </c>
      <c r="CB9" s="4">
        <v>1</v>
      </c>
      <c r="CC9" s="8">
        <v>111.15</v>
      </c>
      <c r="CD9" s="4">
        <v>3</v>
      </c>
      <c r="CE9" s="8">
        <v>302.4</v>
      </c>
      <c r="CF9" s="7">
        <v>-0.6667</v>
      </c>
      <c r="CG9" s="7">
        <v>-0.6324</v>
      </c>
      <c r="CH9" s="2" t="s">
        <v>154</v>
      </c>
      <c r="CI9" s="2" t="s">
        <v>142</v>
      </c>
      <c r="CJ9" s="2" t="s">
        <v>155</v>
      </c>
      <c r="CK9" s="2" t="s">
        <v>213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107.98</v>
      </c>
      <c r="CQ9" s="4">
        <v>3</v>
      </c>
      <c r="CR9" s="8">
        <v>282.49</v>
      </c>
      <c r="CS9" s="7">
        <v>-0.6667</v>
      </c>
      <c r="CT9" s="7">
        <v>-0.6178</v>
      </c>
      <c r="CU9" s="2" t="s">
        <v>154</v>
      </c>
      <c r="CV9" s="2" t="s">
        <v>142</v>
      </c>
      <c r="CW9" s="2" t="s">
        <v>155</v>
      </c>
      <c r="CX9" s="2" t="s">
        <v>234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215</v>
      </c>
      <c r="DK9" s="2" t="s">
        <v>192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162</v>
      </c>
      <c r="DV9" s="2" t="s">
        <v>163</v>
      </c>
      <c r="DW9" s="2" t="s">
        <v>145</v>
      </c>
      <c r="DX9" s="2" t="s">
        <v>235</v>
      </c>
      <c r="DY9" s="2" t="s">
        <v>157</v>
      </c>
      <c r="DZ9" s="2" t="s">
        <v>157</v>
      </c>
      <c r="EA9" s="2" t="s">
        <v>145</v>
      </c>
      <c r="EB9" s="4"/>
      <c r="EC9" s="8"/>
      <c r="ED9" s="4">
        <v>1</v>
      </c>
      <c r="EE9" s="8">
        <v>97.65</v>
      </c>
      <c r="EF9" s="7">
        <v>-1</v>
      </c>
      <c r="EG9" s="7">
        <v>-1</v>
      </c>
      <c r="EH9" s="2" t="s">
        <v>154</v>
      </c>
      <c r="EI9" s="2" t="s">
        <v>142</v>
      </c>
      <c r="EJ9" s="2" t="s">
        <v>165</v>
      </c>
      <c r="EK9" s="2" t="s">
        <v>236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167</v>
      </c>
      <c r="EX9" s="2" t="s">
        <v>237</v>
      </c>
      <c r="EY9" s="2" t="s">
        <v>157</v>
      </c>
      <c r="EZ9" s="2" t="s">
        <v>157</v>
      </c>
      <c r="FA9" s="2" t="s">
        <v>145</v>
      </c>
      <c r="FB9" s="4"/>
      <c r="FC9" s="8"/>
      <c r="FD9" s="4">
        <v>1</v>
      </c>
      <c r="FE9" s="8">
        <v>103.64</v>
      </c>
      <c r="FF9" s="7">
        <v>-1</v>
      </c>
      <c r="FG9" s="7">
        <v>-1</v>
      </c>
      <c r="FH9" s="2" t="s">
        <v>154</v>
      </c>
      <c r="FI9" s="2" t="s">
        <v>142</v>
      </c>
      <c r="FJ9" s="2" t="s">
        <v>169</v>
      </c>
      <c r="FK9" s="2" t="s">
        <v>238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171</v>
      </c>
      <c r="FW9" s="2" t="s">
        <v>200</v>
      </c>
      <c r="FX9" s="2" t="s">
        <v>239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184</v>
      </c>
      <c r="GI9" s="2" t="s">
        <v>142</v>
      </c>
      <c r="GJ9" s="2" t="s">
        <v>145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182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163</v>
      </c>
      <c r="HW9" s="2" t="s">
        <v>177</v>
      </c>
      <c r="HX9" s="2" t="s">
        <v>240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163</v>
      </c>
      <c r="IJ9" s="2" t="s">
        <v>145</v>
      </c>
      <c r="IK9" s="2" t="s">
        <v>241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226</v>
      </c>
      <c r="JK9" s="2" t="s">
        <v>191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182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183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182</v>
      </c>
      <c r="LI9" s="2" t="s">
        <v>171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228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228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163</v>
      </c>
      <c r="NJ9" s="2" t="s">
        <v>229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182</v>
      </c>
      <c r="NV9" s="2" t="s">
        <v>163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187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225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209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191</v>
      </c>
      <c r="AA10" s="4">
        <f>=ROUNDDOWN(41.5217391304348,0)</f>
      </c>
      <c r="AB10" s="5">
        <v>4.6</v>
      </c>
      <c r="AC10" s="2" t="s">
        <v>145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271.73</v>
      </c>
      <c r="AR10" s="4">
        <v>4</v>
      </c>
      <c r="AS10" s="8">
        <v>336.63</v>
      </c>
      <c r="AT10" s="7">
        <v>-0.25</v>
      </c>
      <c r="AU10" s="7">
        <v>-0.1928</v>
      </c>
      <c r="AV10" s="4">
        <v>5</v>
      </c>
      <c r="AW10" s="8">
        <v>478.69</v>
      </c>
      <c r="AX10" s="4">
        <v>6</v>
      </c>
      <c r="AY10" s="8">
        <v>534.03</v>
      </c>
      <c r="AZ10" s="7">
        <v>-0.1667</v>
      </c>
      <c r="BA10" s="7">
        <v>-0.1036</v>
      </c>
      <c r="BB10" s="7">
        <v>0.5677</v>
      </c>
      <c r="BC10" s="4">
        <v>5</v>
      </c>
      <c r="BD10" s="8">
        <v>478.69</v>
      </c>
      <c r="BE10" s="4">
        <v>6</v>
      </c>
      <c r="BF10" s="8">
        <v>534.03</v>
      </c>
      <c r="BG10" s="7">
        <v>-0.1667</v>
      </c>
      <c r="BH10" s="7">
        <v>-0.1036</v>
      </c>
      <c r="BI10" s="7">
        <v>1</v>
      </c>
      <c r="BJ10" s="4">
        <v>3</v>
      </c>
      <c r="BK10" s="8">
        <v>271.73</v>
      </c>
      <c r="BL10" s="2" t="s">
        <v>250</v>
      </c>
      <c r="BM10" s="7">
        <v>1</v>
      </c>
      <c r="BN10" s="7">
        <v>1</v>
      </c>
      <c r="BO10" s="4">
        <v>1</v>
      </c>
      <c r="BP10" s="8">
        <v>93.13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251</v>
      </c>
      <c r="BX10" s="2" t="s">
        <v>213</v>
      </c>
      <c r="BY10" s="2" t="s">
        <v>157</v>
      </c>
      <c r="BZ10" s="2" t="s">
        <v>157</v>
      </c>
      <c r="CA10" s="2" t="s">
        <v>145</v>
      </c>
      <c r="CB10" s="4">
        <v>2</v>
      </c>
      <c r="CC10" s="8">
        <v>178.6</v>
      </c>
      <c r="CD10" s="4">
        <v>2</v>
      </c>
      <c r="CE10" s="8">
        <v>178.6</v>
      </c>
      <c r="CF10" s="7"/>
      <c r="CG10" s="7"/>
      <c r="CH10" s="2" t="s">
        <v>154</v>
      </c>
      <c r="CI10" s="2" t="s">
        <v>142</v>
      </c>
      <c r="CJ10" s="2" t="s">
        <v>249</v>
      </c>
      <c r="CK10" s="2" t="s">
        <v>213</v>
      </c>
      <c r="CL10" s="2" t="s">
        <v>157</v>
      </c>
      <c r="CM10" s="2" t="s">
        <v>157</v>
      </c>
      <c r="CN10" s="2" t="s">
        <v>145</v>
      </c>
      <c r="CO10" s="4"/>
      <c r="CP10" s="8"/>
      <c r="CQ10" s="4">
        <v>1</v>
      </c>
      <c r="CR10" s="8">
        <v>70.14</v>
      </c>
      <c r="CS10" s="7">
        <v>-1</v>
      </c>
      <c r="CT10" s="7">
        <v>-1</v>
      </c>
      <c r="CU10" s="2" t="s">
        <v>154</v>
      </c>
      <c r="CV10" s="2" t="s">
        <v>142</v>
      </c>
      <c r="CW10" s="2" t="s">
        <v>252</v>
      </c>
      <c r="CX10" s="2" t="s">
        <v>193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215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145</v>
      </c>
      <c r="DX10" s="2" t="s">
        <v>254</v>
      </c>
      <c r="DY10" s="2" t="s">
        <v>157</v>
      </c>
      <c r="DZ10" s="2" t="s">
        <v>157</v>
      </c>
      <c r="EA10" s="2" t="s">
        <v>145</v>
      </c>
      <c r="EB10" s="4"/>
      <c r="EC10" s="8"/>
      <c r="ED10" s="4">
        <v>1</v>
      </c>
      <c r="EE10" s="8">
        <v>87.89</v>
      </c>
      <c r="EF10" s="7">
        <v>-1</v>
      </c>
      <c r="EG10" s="7">
        <v>-1</v>
      </c>
      <c r="EH10" s="2" t="s">
        <v>154</v>
      </c>
      <c r="EI10" s="2" t="s">
        <v>142</v>
      </c>
      <c r="EJ10" s="2" t="s">
        <v>165</v>
      </c>
      <c r="EK10" s="2" t="s">
        <v>217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255</v>
      </c>
      <c r="EX10" s="2" t="s">
        <v>213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256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171</v>
      </c>
      <c r="FW10" s="2" t="s">
        <v>200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184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258</v>
      </c>
      <c r="GX10" s="2" t="s">
        <v>259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177</v>
      </c>
      <c r="HX10" s="2" t="s">
        <v>173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163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180</v>
      </c>
      <c r="JK10" s="2" t="s">
        <v>213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182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182</v>
      </c>
      <c r="LI10" s="2" t="s">
        <v>171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228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163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182</v>
      </c>
      <c r="NV10" s="2" t="s">
        <v>163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187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191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209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230</v>
      </c>
      <c r="AA11" s="4">
        <f>=ROUNDDOWN(33.3333333333333,0)</f>
      </c>
      <c r="AB11" s="5">
        <v>6.9</v>
      </c>
      <c r="AC11" s="2" t="s">
        <v>269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206.96</v>
      </c>
      <c r="AR11" s="4">
        <v>2</v>
      </c>
      <c r="AS11" s="8">
        <v>197.4</v>
      </c>
      <c r="AT11" s="7"/>
      <c r="AU11" s="7">
        <v>0.0484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0.4323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206.96</v>
      </c>
      <c r="BL11" s="2" t="s">
        <v>270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251</v>
      </c>
      <c r="BX11" s="2" t="s">
        <v>271</v>
      </c>
      <c r="BY11" s="2" t="s">
        <v>157</v>
      </c>
      <c r="BZ11" s="2" t="s">
        <v>157</v>
      </c>
      <c r="CA11" s="2" t="s">
        <v>145</v>
      </c>
      <c r="CB11" s="4"/>
      <c r="CC11" s="8"/>
      <c r="CD11" s="4">
        <v>2</v>
      </c>
      <c r="CE11" s="8">
        <v>197.4</v>
      </c>
      <c r="CF11" s="7">
        <v>-1</v>
      </c>
      <c r="CG11" s="7">
        <v>-1</v>
      </c>
      <c r="CH11" s="2" t="s">
        <v>154</v>
      </c>
      <c r="CI11" s="2" t="s">
        <v>142</v>
      </c>
      <c r="CJ11" s="2" t="s">
        <v>249</v>
      </c>
      <c r="CK11" s="2" t="s">
        <v>213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272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215</v>
      </c>
      <c r="DK11" s="2" t="s">
        <v>273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145</v>
      </c>
      <c r="DX11" s="2" t="s">
        <v>254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165</v>
      </c>
      <c r="EK11" s="2" t="s">
        <v>166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255</v>
      </c>
      <c r="EX11" s="2" t="s">
        <v>274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169</v>
      </c>
      <c r="FK11" s="2" t="s">
        <v>275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171</v>
      </c>
      <c r="FW11" s="2" t="s">
        <v>200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184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258</v>
      </c>
      <c r="GX11" s="2" t="s">
        <v>276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177</v>
      </c>
      <c r="HX11" s="2" t="s">
        <v>277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163</v>
      </c>
      <c r="IJ11" s="2" t="s">
        <v>145</v>
      </c>
      <c r="IK11" s="2" t="s">
        <v>278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226</v>
      </c>
      <c r="JK11" s="2" t="s">
        <v>279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182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280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182</v>
      </c>
      <c r="LI11" s="2" t="s">
        <v>171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228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163</v>
      </c>
      <c r="NJ11" s="2" t="s">
        <v>264</v>
      </c>
      <c r="NK11" s="2" t="s">
        <v>281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182</v>
      </c>
      <c r="NV11" s="2" t="s">
        <v>163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187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230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63</v>
      </c>
    </row>
    <row r="12">
      <c r="A12" s="2" t="s">
        <v>282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140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209</v>
      </c>
      <c r="Q12" s="2" t="s">
        <v>144</v>
      </c>
      <c r="R12" s="2" t="s">
        <v>145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151</v>
      </c>
      <c r="X12" s="2" t="s">
        <v>145</v>
      </c>
      <c r="Y12" s="2" t="s">
        <v>290</v>
      </c>
      <c r="Z12" s="4">
        <v>122</v>
      </c>
      <c r="AA12" s="4">
        <f>=ROUNDDOWN(58.0952380952381,0)</f>
      </c>
      <c r="AB12" s="5">
        <v>2.1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145.46</v>
      </c>
      <c r="AR12" s="4">
        <v>5</v>
      </c>
      <c r="AS12" s="8">
        <v>383.42</v>
      </c>
      <c r="AT12" s="7">
        <v>-0.6</v>
      </c>
      <c r="AU12" s="7">
        <v>-0.6206</v>
      </c>
      <c r="AV12" s="4">
        <v>3</v>
      </c>
      <c r="AW12" s="8">
        <v>241.9</v>
      </c>
      <c r="AX12" s="4">
        <v>8</v>
      </c>
      <c r="AY12" s="8">
        <v>640.45</v>
      </c>
      <c r="AZ12" s="7">
        <v>-0.625</v>
      </c>
      <c r="BA12" s="7">
        <v>-0.6223</v>
      </c>
      <c r="BB12" s="7">
        <v>0.6013</v>
      </c>
      <c r="BC12" s="4">
        <v>3</v>
      </c>
      <c r="BD12" s="8">
        <v>241.9</v>
      </c>
      <c r="BE12" s="4">
        <v>8</v>
      </c>
      <c r="BF12" s="8">
        <v>640.45</v>
      </c>
      <c r="BG12" s="7">
        <v>-0.625</v>
      </c>
      <c r="BH12" s="7">
        <v>-0.6223</v>
      </c>
      <c r="BI12" s="7">
        <v>1</v>
      </c>
      <c r="BJ12" s="4">
        <v>2</v>
      </c>
      <c r="BK12" s="8">
        <v>145.46</v>
      </c>
      <c r="BL12" s="2" t="s">
        <v>291</v>
      </c>
      <c r="BM12" s="7">
        <v>1</v>
      </c>
      <c r="BN12" s="7">
        <v>1</v>
      </c>
      <c r="BO12" s="4"/>
      <c r="BP12" s="8"/>
      <c r="BQ12" s="4">
        <v>2</v>
      </c>
      <c r="BR12" s="8">
        <v>153.08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/>
      <c r="CC12" s="8"/>
      <c r="CD12" s="4">
        <v>1</v>
      </c>
      <c r="CE12" s="8">
        <v>79.38</v>
      </c>
      <c r="CF12" s="7">
        <v>-1</v>
      </c>
      <c r="CG12" s="7">
        <v>-1</v>
      </c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2</v>
      </c>
      <c r="CP12" s="8">
        <v>145.46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145</v>
      </c>
      <c r="DX12" s="2" t="s">
        <v>145</v>
      </c>
      <c r="DY12" s="2" t="s">
        <v>157</v>
      </c>
      <c r="DZ12" s="2" t="s">
        <v>157</v>
      </c>
      <c r="EA12" s="2" t="s">
        <v>145</v>
      </c>
      <c r="EB12" s="4"/>
      <c r="EC12" s="8"/>
      <c r="ED12" s="4">
        <v>1</v>
      </c>
      <c r="EE12" s="8">
        <v>76.54</v>
      </c>
      <c r="EF12" s="7">
        <v>-1</v>
      </c>
      <c r="EG12" s="7">
        <v>-1</v>
      </c>
      <c r="EH12" s="2" t="s">
        <v>154</v>
      </c>
      <c r="EI12" s="2" t="s">
        <v>142</v>
      </c>
      <c r="EJ12" s="2" t="s">
        <v>300</v>
      </c>
      <c r="EK12" s="2" t="s">
        <v>301</v>
      </c>
      <c r="EL12" s="2" t="s">
        <v>157</v>
      </c>
      <c r="EM12" s="2" t="s">
        <v>157</v>
      </c>
      <c r="EN12" s="2" t="s">
        <v>145</v>
      </c>
      <c r="EO12" s="4"/>
      <c r="EP12" s="8"/>
      <c r="EQ12" s="4">
        <v>1</v>
      </c>
      <c r="ER12" s="8">
        <v>74.42</v>
      </c>
      <c r="ES12" s="7">
        <v>-1</v>
      </c>
      <c r="ET12" s="7">
        <v>-1</v>
      </c>
      <c r="EU12" s="2" t="s">
        <v>154</v>
      </c>
      <c r="EV12" s="2" t="s">
        <v>142</v>
      </c>
      <c r="EW12" s="2" t="s">
        <v>302</v>
      </c>
      <c r="EX12" s="2" t="s">
        <v>303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184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182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182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182</v>
      </c>
      <c r="HI12" s="2" t="s">
        <v>163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163</v>
      </c>
      <c r="HW12" s="2" t="s">
        <v>304</v>
      </c>
      <c r="HX12" s="2" t="s">
        <v>305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163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228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167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182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228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182</v>
      </c>
      <c r="LI12" s="2" t="s">
        <v>171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228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182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228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163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182</v>
      </c>
      <c r="NV12" s="2" t="s">
        <v>163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>
        <v>57</v>
      </c>
      <c r="OP12" s="4"/>
      <c r="OQ12" s="4"/>
      <c r="OR12" s="4">
        <v>65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268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209</v>
      </c>
      <c r="Q13" s="2" t="s">
        <v>144</v>
      </c>
      <c r="R13" s="2" t="s">
        <v>145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151</v>
      </c>
      <c r="X13" s="2" t="s">
        <v>145</v>
      </c>
      <c r="Y13" s="2" t="s">
        <v>290</v>
      </c>
      <c r="Z13" s="4">
        <v>170</v>
      </c>
      <c r="AA13" s="4">
        <f>=ROUNDDOWN(42.5,0)</f>
      </c>
      <c r="AB13" s="5">
        <v>4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96.44</v>
      </c>
      <c r="AR13" s="4">
        <v>3</v>
      </c>
      <c r="AS13" s="8">
        <v>257.03</v>
      </c>
      <c r="AT13" s="7">
        <v>-0.6667</v>
      </c>
      <c r="AU13" s="7">
        <v>-0.6248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0.3987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96.44</v>
      </c>
      <c r="BL13" s="2" t="s">
        <v>211</v>
      </c>
      <c r="BM13" s="7">
        <v>1</v>
      </c>
      <c r="BN13" s="7">
        <v>1</v>
      </c>
      <c r="BO13" s="4"/>
      <c r="BP13" s="8"/>
      <c r="BQ13" s="4">
        <v>1</v>
      </c>
      <c r="BR13" s="8">
        <v>86.75</v>
      </c>
      <c r="BS13" s="7">
        <v>-1</v>
      </c>
      <c r="BT13" s="7">
        <v>-1</v>
      </c>
      <c r="BU13" s="2" t="s">
        <v>154</v>
      </c>
      <c r="BV13" s="2" t="s">
        <v>142</v>
      </c>
      <c r="BW13" s="2" t="s">
        <v>292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>
        <v>1</v>
      </c>
      <c r="CC13" s="8">
        <v>96.44</v>
      </c>
      <c r="CD13" s="4">
        <v>1</v>
      </c>
      <c r="CE13" s="8">
        <v>89.96</v>
      </c>
      <c r="CF13" s="7"/>
      <c r="CG13" s="7">
        <v>0.072</v>
      </c>
      <c r="CH13" s="2" t="s">
        <v>154</v>
      </c>
      <c r="CI13" s="2" t="s">
        <v>142</v>
      </c>
      <c r="CJ13" s="2" t="s">
        <v>294</v>
      </c>
      <c r="CK13" s="2" t="s">
        <v>313</v>
      </c>
      <c r="CL13" s="2" t="s">
        <v>157</v>
      </c>
      <c r="CM13" s="2" t="s">
        <v>157</v>
      </c>
      <c r="CN13" s="2" t="s">
        <v>145</v>
      </c>
      <c r="CO13" s="4"/>
      <c r="CP13" s="8"/>
      <c r="CQ13" s="4">
        <v>1</v>
      </c>
      <c r="CR13" s="8">
        <v>80.32</v>
      </c>
      <c r="CS13" s="7">
        <v>-1</v>
      </c>
      <c r="CT13" s="7">
        <v>-1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298</v>
      </c>
      <c r="DK13" s="2" t="s">
        <v>314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145</v>
      </c>
      <c r="DX13" s="2" t="s">
        <v>145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300</v>
      </c>
      <c r="EK13" s="2" t="s">
        <v>297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302</v>
      </c>
      <c r="EX13" s="2" t="s">
        <v>315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184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182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182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182</v>
      </c>
      <c r="HI13" s="2" t="s">
        <v>163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163</v>
      </c>
      <c r="HW13" s="2" t="s">
        <v>304</v>
      </c>
      <c r="HX13" s="2" t="s">
        <v>316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163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228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167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182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228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182</v>
      </c>
      <c r="LI13" s="2" t="s">
        <v>171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228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182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228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163</v>
      </c>
      <c r="NJ13" s="2" t="s">
        <v>309</v>
      </c>
      <c r="NK13" s="2" t="s">
        <v>318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182</v>
      </c>
      <c r="NV13" s="2" t="s">
        <v>163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>
        <v>110</v>
      </c>
      <c r="OP13" s="4"/>
      <c r="OQ13" s="4"/>
      <c r="OR13" s="4">
        <v>60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209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2</v>
      </c>
      <c r="AC14" s="2" t="s">
        <v>326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3</v>
      </c>
      <c r="AS14" s="8">
        <v>269.45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3</v>
      </c>
      <c r="AY14" s="8">
        <v>269.45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3</v>
      </c>
      <c r="BF14" s="8">
        <v>269.45</v>
      </c>
      <c r="BG14" s="7" t="s">
        <v>145</v>
      </c>
      <c r="BH14" s="7" t="s">
        <v>145</v>
      </c>
      <c r="BI14" s="7"/>
      <c r="BJ14" s="4"/>
      <c r="BK14" s="8"/>
      <c r="BL14" s="2" t="s">
        <v>327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328</v>
      </c>
      <c r="BX14" s="2" t="s">
        <v>329</v>
      </c>
      <c r="BY14" s="2" t="s">
        <v>157</v>
      </c>
      <c r="BZ14" s="2" t="s">
        <v>157</v>
      </c>
      <c r="CA14" s="2" t="s">
        <v>145</v>
      </c>
      <c r="CB14" s="4"/>
      <c r="CC14" s="8"/>
      <c r="CD14" s="4">
        <v>2</v>
      </c>
      <c r="CE14" s="8">
        <v>171</v>
      </c>
      <c r="CF14" s="7">
        <v>-1</v>
      </c>
      <c r="CG14" s="7">
        <v>-1</v>
      </c>
      <c r="CH14" s="2" t="s">
        <v>154</v>
      </c>
      <c r="CI14" s="2" t="s">
        <v>142</v>
      </c>
      <c r="CJ14" s="2" t="s">
        <v>330</v>
      </c>
      <c r="CK14" s="2" t="s">
        <v>331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330</v>
      </c>
      <c r="CX14" s="2" t="s">
        <v>332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330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162</v>
      </c>
      <c r="DV14" s="2" t="s">
        <v>163</v>
      </c>
      <c r="DW14" s="2" t="s">
        <v>145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335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>
        <v>1</v>
      </c>
      <c r="ER14" s="8">
        <v>98.45</v>
      </c>
      <c r="ES14" s="7">
        <v>-1</v>
      </c>
      <c r="ET14" s="7">
        <v>-1</v>
      </c>
      <c r="EU14" s="2" t="s">
        <v>154</v>
      </c>
      <c r="EV14" s="2" t="s">
        <v>142</v>
      </c>
      <c r="EW14" s="2" t="s">
        <v>337</v>
      </c>
      <c r="EX14" s="2" t="s">
        <v>338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184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163</v>
      </c>
      <c r="FW14" s="2" t="s">
        <v>339</v>
      </c>
      <c r="FX14" s="2" t="s">
        <v>340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183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341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163</v>
      </c>
      <c r="HW14" s="2" t="s">
        <v>177</v>
      </c>
      <c r="HX14" s="2" t="s">
        <v>342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343</v>
      </c>
      <c r="II14" s="2" t="s">
        <v>163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330</v>
      </c>
      <c r="JK14" s="2" t="s">
        <v>344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182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228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345</v>
      </c>
      <c r="KX14" s="2" t="s">
        <v>346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182</v>
      </c>
      <c r="LI14" s="2" t="s">
        <v>171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228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228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163</v>
      </c>
      <c r="NJ14" s="2" t="s">
        <v>347</v>
      </c>
      <c r="NK14" s="2" t="s">
        <v>348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182</v>
      </c>
      <c r="NV14" s="2" t="s">
        <v>163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187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90</v>
      </c>
      <c r="PG14" s="4"/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268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209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325</v>
      </c>
      <c r="Z15" s="4"/>
      <c r="AA15" s="4">
        <f>=ROUNDDOWN({0},0)</f>
      </c>
      <c r="AB15" s="5">
        <v>1.9</v>
      </c>
      <c r="AC15" s="2" t="s">
        <v>326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145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328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330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330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330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162</v>
      </c>
      <c r="DV15" s="2" t="s">
        <v>163</v>
      </c>
      <c r="DW15" s="2" t="s">
        <v>145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335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142</v>
      </c>
      <c r="EW15" s="2" t="s">
        <v>337</v>
      </c>
      <c r="EX15" s="2" t="s">
        <v>356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184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163</v>
      </c>
      <c r="FW15" s="2" t="s">
        <v>339</v>
      </c>
      <c r="FX15" s="2" t="s">
        <v>357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183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341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163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343</v>
      </c>
      <c r="II15" s="2" t="s">
        <v>163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330</v>
      </c>
      <c r="JK15" s="2" t="s">
        <v>358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182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228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345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182</v>
      </c>
      <c r="LI15" s="2" t="s">
        <v>171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228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228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163</v>
      </c>
      <c r="NJ15" s="2" t="s">
        <v>347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182</v>
      </c>
      <c r="NV15" s="2" t="s">
        <v>163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187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90</v>
      </c>
      <c r="PG15" s="4"/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287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/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163.29</v>
      </c>
      <c r="AT16" s="7">
        <v>-1</v>
      </c>
      <c r="AU16" s="7">
        <v>-1</v>
      </c>
      <c r="AV16" s="4">
        <v>1</v>
      </c>
      <c r="AW16" s="8">
        <v>112.5</v>
      </c>
      <c r="AX16" s="4">
        <v>5</v>
      </c>
      <c r="AY16" s="8">
        <v>439.37</v>
      </c>
      <c r="AZ16" s="7">
        <v>-0.8</v>
      </c>
      <c r="BA16" s="7">
        <v>-0.744</v>
      </c>
      <c r="BB16" s="7"/>
      <c r="BC16" s="4">
        <v>1</v>
      </c>
      <c r="BD16" s="8">
        <v>112.5</v>
      </c>
      <c r="BE16" s="4">
        <v>5</v>
      </c>
      <c r="BF16" s="8">
        <v>439.37</v>
      </c>
      <c r="BG16" s="7">
        <v>-0.8</v>
      </c>
      <c r="BH16" s="7">
        <v>-0.744</v>
      </c>
      <c r="BI16" s="7">
        <v>1</v>
      </c>
      <c r="BJ16" s="4"/>
      <c r="BK16" s="8"/>
      <c r="BL16" s="2" t="s">
        <v>153</v>
      </c>
      <c r="BM16" s="7"/>
      <c r="BN16" s="7"/>
      <c r="BO16" s="4"/>
      <c r="BP16" s="8"/>
      <c r="BQ16" s="4">
        <v>1</v>
      </c>
      <c r="BR16" s="8">
        <v>81.65</v>
      </c>
      <c r="BS16" s="7">
        <v>-1</v>
      </c>
      <c r="BT16" s="7">
        <v>-1</v>
      </c>
      <c r="BU16" s="2" t="s">
        <v>154</v>
      </c>
      <c r="BV16" s="2" t="s">
        <v>163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163</v>
      </c>
      <c r="CJ16" s="2" t="s">
        <v>370</v>
      </c>
      <c r="CK16" s="2" t="s">
        <v>371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163</v>
      </c>
      <c r="CW16" s="2" t="s">
        <v>372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1</v>
      </c>
      <c r="DE16" s="8">
        <v>81.64</v>
      </c>
      <c r="DF16" s="7">
        <v>-1</v>
      </c>
      <c r="DG16" s="7">
        <v>-1</v>
      </c>
      <c r="DH16" s="2" t="s">
        <v>154</v>
      </c>
      <c r="DI16" s="2" t="s">
        <v>163</v>
      </c>
      <c r="DJ16" s="2" t="s">
        <v>374</v>
      </c>
      <c r="DK16" s="2" t="s">
        <v>375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163</v>
      </c>
      <c r="DW16" s="2" t="s">
        <v>145</v>
      </c>
      <c r="DX16" s="2" t="s">
        <v>376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163</v>
      </c>
      <c r="EJ16" s="2" t="s">
        <v>377</v>
      </c>
      <c r="EK16" s="2" t="s">
        <v>378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163</v>
      </c>
      <c r="EW16" s="2" t="s">
        <v>167</v>
      </c>
      <c r="EX16" s="2" t="s">
        <v>379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163</v>
      </c>
      <c r="FJ16" s="2" t="s">
        <v>169</v>
      </c>
      <c r="FK16" s="2" t="s">
        <v>380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182</v>
      </c>
      <c r="FV16" s="2" t="s">
        <v>163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163</v>
      </c>
      <c r="GJ16" s="2" t="s">
        <v>222</v>
      </c>
      <c r="GK16" s="2" t="s">
        <v>381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182</v>
      </c>
      <c r="GV16" s="2" t="s">
        <v>163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182</v>
      </c>
      <c r="HI16" s="2" t="s">
        <v>163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163</v>
      </c>
      <c r="HW16" s="2" t="s">
        <v>304</v>
      </c>
      <c r="HX16" s="2" t="s">
        <v>382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184</v>
      </c>
      <c r="II16" s="2" t="s">
        <v>163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228</v>
      </c>
      <c r="IV16" s="2" t="s">
        <v>163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163</v>
      </c>
      <c r="JJ16" s="2" t="s">
        <v>377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182</v>
      </c>
      <c r="JV16" s="2" t="s">
        <v>163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228</v>
      </c>
      <c r="KI16" s="2" t="s">
        <v>163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163</v>
      </c>
      <c r="KW16" s="2" t="s">
        <v>383</v>
      </c>
      <c r="KX16" s="2" t="s">
        <v>384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182</v>
      </c>
      <c r="LI16" s="2" t="s">
        <v>163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228</v>
      </c>
      <c r="LV16" s="2" t="s">
        <v>163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182</v>
      </c>
      <c r="MI16" s="2" t="s">
        <v>163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228</v>
      </c>
      <c r="MV16" s="2" t="s">
        <v>163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182</v>
      </c>
      <c r="NI16" s="2" t="s">
        <v>163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182</v>
      </c>
      <c r="NV16" s="2" t="s">
        <v>163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184</v>
      </c>
      <c r="OI16" s="2" t="s">
        <v>163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189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287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>
        <v>177</v>
      </c>
      <c r="AA17" s="4">
        <f>=ROUNDDOWN(126.428571428571,0)</f>
      </c>
      <c r="AB17" s="5">
        <v>1.4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112.5</v>
      </c>
      <c r="AR17" s="4">
        <v>3</v>
      </c>
      <c r="AS17" s="8">
        <v>276.08</v>
      </c>
      <c r="AT17" s="7">
        <v>-0.6667</v>
      </c>
      <c r="AU17" s="7">
        <v>-0.5925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112.5</v>
      </c>
      <c r="BL17" s="2" t="s">
        <v>387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154</v>
      </c>
      <c r="BV17" s="2" t="s">
        <v>142</v>
      </c>
      <c r="BW17" s="2" t="s">
        <v>368</v>
      </c>
      <c r="BX17" s="2" t="s">
        <v>388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370</v>
      </c>
      <c r="CK17" s="2" t="s">
        <v>389</v>
      </c>
      <c r="CL17" s="2" t="s">
        <v>157</v>
      </c>
      <c r="CM17" s="2" t="s">
        <v>157</v>
      </c>
      <c r="CN17" s="2" t="s">
        <v>145</v>
      </c>
      <c r="CO17" s="4"/>
      <c r="CP17" s="8"/>
      <c r="CQ17" s="4">
        <v>1</v>
      </c>
      <c r="CR17" s="8">
        <v>80.8</v>
      </c>
      <c r="CS17" s="7">
        <v>-1</v>
      </c>
      <c r="CT17" s="7">
        <v>-1</v>
      </c>
      <c r="CU17" s="2" t="s">
        <v>154</v>
      </c>
      <c r="CV17" s="2" t="s">
        <v>142</v>
      </c>
      <c r="CW17" s="2" t="s">
        <v>372</v>
      </c>
      <c r="CX17" s="2" t="s">
        <v>373</v>
      </c>
      <c r="CY17" s="2" t="s">
        <v>157</v>
      </c>
      <c r="CZ17" s="2" t="s">
        <v>157</v>
      </c>
      <c r="DA17" s="2" t="s">
        <v>145</v>
      </c>
      <c r="DB17" s="4">
        <v>1</v>
      </c>
      <c r="DC17" s="8">
        <v>112.5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374</v>
      </c>
      <c r="DK17" s="2" t="s">
        <v>390</v>
      </c>
      <c r="DL17" s="2" t="s">
        <v>157</v>
      </c>
      <c r="DM17" s="2" t="s">
        <v>157</v>
      </c>
      <c r="DN17" s="2" t="s">
        <v>145</v>
      </c>
      <c r="DO17" s="4"/>
      <c r="DP17" s="8"/>
      <c r="DQ17" s="4">
        <v>1</v>
      </c>
      <c r="DR17" s="8">
        <v>98.32</v>
      </c>
      <c r="DS17" s="7">
        <v>-1</v>
      </c>
      <c r="DT17" s="7">
        <v>-1</v>
      </c>
      <c r="DU17" s="2" t="s">
        <v>154</v>
      </c>
      <c r="DV17" s="2" t="s">
        <v>142</v>
      </c>
      <c r="DW17" s="2" t="s">
        <v>145</v>
      </c>
      <c r="DX17" s="2" t="s">
        <v>391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377</v>
      </c>
      <c r="EK17" s="2" t="s">
        <v>373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167</v>
      </c>
      <c r="EX17" s="2" t="s">
        <v>392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169</v>
      </c>
      <c r="FK17" s="2" t="s">
        <v>393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182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171</v>
      </c>
      <c r="GJ17" s="2" t="s">
        <v>222</v>
      </c>
      <c r="GK17" s="2" t="s">
        <v>223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182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182</v>
      </c>
      <c r="HI17" s="2" t="s">
        <v>163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163</v>
      </c>
      <c r="HW17" s="2" t="s">
        <v>304</v>
      </c>
      <c r="HX17" s="2" t="s">
        <v>394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184</v>
      </c>
      <c r="II17" s="2" t="s">
        <v>163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228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377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182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228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383</v>
      </c>
      <c r="KX17" s="2" t="s">
        <v>395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182</v>
      </c>
      <c r="LI17" s="2" t="s">
        <v>171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228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182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228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182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182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184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177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396</v>
      </c>
      <c r="B18" s="2" t="s">
        <v>134</v>
      </c>
      <c r="C18" s="2" t="s">
        <v>135</v>
      </c>
      <c r="D18" s="2" t="s">
        <v>136</v>
      </c>
      <c r="E18" s="2" t="s">
        <v>397</v>
      </c>
      <c r="F18" s="2" t="s">
        <v>398</v>
      </c>
      <c r="G18" s="2" t="s">
        <v>145</v>
      </c>
      <c r="H18" s="2" t="s">
        <v>145</v>
      </c>
      <c r="I18" s="2" t="s">
        <v>145</v>
      </c>
      <c r="J18" s="2" t="s">
        <v>399</v>
      </c>
      <c r="K18" s="2" t="s">
        <v>323</v>
      </c>
      <c r="L18" s="3"/>
      <c r="M18" s="3"/>
      <c r="N18" s="3"/>
      <c r="O18" s="2" t="s">
        <v>364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400</v>
      </c>
      <c r="B19" s="2" t="s">
        <v>134</v>
      </c>
      <c r="C19" s="2" t="s">
        <v>135</v>
      </c>
      <c r="D19" s="2" t="s">
        <v>136</v>
      </c>
      <c r="E19" s="2" t="s">
        <v>397</v>
      </c>
      <c r="F19" s="2" t="s">
        <v>398</v>
      </c>
      <c r="G19" s="2" t="s">
        <v>145</v>
      </c>
      <c r="H19" s="2" t="s">
        <v>145</v>
      </c>
      <c r="I19" s="2" t="s">
        <v>145</v>
      </c>
      <c r="J19" s="2" t="s">
        <v>401</v>
      </c>
      <c r="K19" s="2" t="s">
        <v>323</v>
      </c>
      <c r="L19" s="3"/>
      <c r="M19" s="3"/>
      <c r="N19" s="3"/>
      <c r="O19" s="2" t="s">
        <v>364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402</v>
      </c>
      <c r="B20" s="2" t="s">
        <v>134</v>
      </c>
      <c r="C20" s="2" t="s">
        <v>135</v>
      </c>
      <c r="D20" s="2" t="s">
        <v>403</v>
      </c>
      <c r="E20" s="2" t="s">
        <v>404</v>
      </c>
      <c r="F20" s="2" t="s">
        <v>244</v>
      </c>
      <c r="G20" s="2" t="s">
        <v>244</v>
      </c>
      <c r="H20" s="2" t="s">
        <v>244</v>
      </c>
      <c r="I20" s="2" t="s">
        <v>405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209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162</v>
      </c>
      <c r="AA20" s="4">
        <f>=ROUNDDOWN(17.4193548387097,0)</f>
      </c>
      <c r="AB20" s="5">
        <v>9.3</v>
      </c>
      <c r="AC20" s="2" t="s">
        <v>269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10</v>
      </c>
      <c r="AQ20" s="8">
        <v>701.85</v>
      </c>
      <c r="AR20" s="4">
        <v>5</v>
      </c>
      <c r="AS20" s="8">
        <v>370.6</v>
      </c>
      <c r="AT20" s="7">
        <v>1</v>
      </c>
      <c r="AU20" s="7">
        <v>0.8938</v>
      </c>
      <c r="AV20" s="4">
        <v>14</v>
      </c>
      <c r="AW20" s="8">
        <v>1048.82</v>
      </c>
      <c r="AX20" s="4">
        <v>8</v>
      </c>
      <c r="AY20" s="8">
        <v>629.47</v>
      </c>
      <c r="AZ20" s="7">
        <v>0.75</v>
      </c>
      <c r="BA20" s="7">
        <v>0.6662</v>
      </c>
      <c r="BB20" s="7">
        <v>0.6692</v>
      </c>
      <c r="BC20" s="4">
        <v>14</v>
      </c>
      <c r="BD20" s="8">
        <v>1048.82</v>
      </c>
      <c r="BE20" s="4">
        <v>8</v>
      </c>
      <c r="BF20" s="8">
        <v>629.47</v>
      </c>
      <c r="BG20" s="7">
        <v>0.75</v>
      </c>
      <c r="BH20" s="7">
        <v>0.6662</v>
      </c>
      <c r="BI20" s="7">
        <v>1</v>
      </c>
      <c r="BJ20" s="4">
        <v>10</v>
      </c>
      <c r="BK20" s="8">
        <v>701.85</v>
      </c>
      <c r="BL20" s="2" t="s">
        <v>211</v>
      </c>
      <c r="BM20" s="7">
        <v>1</v>
      </c>
      <c r="BN20" s="7">
        <v>1</v>
      </c>
      <c r="BO20" s="4">
        <v>3</v>
      </c>
      <c r="BP20" s="8">
        <v>228.6</v>
      </c>
      <c r="BQ20" s="4">
        <v>1</v>
      </c>
      <c r="BR20" s="8">
        <v>76.2</v>
      </c>
      <c r="BS20" s="7">
        <v>2</v>
      </c>
      <c r="BT20" s="7">
        <v>2</v>
      </c>
      <c r="BU20" s="2" t="s">
        <v>154</v>
      </c>
      <c r="BV20" s="2" t="s">
        <v>142</v>
      </c>
      <c r="BW20" s="2" t="s">
        <v>251</v>
      </c>
      <c r="BX20" s="2" t="s">
        <v>181</v>
      </c>
      <c r="BY20" s="2" t="s">
        <v>157</v>
      </c>
      <c r="BZ20" s="2" t="s">
        <v>157</v>
      </c>
      <c r="CA20" s="2" t="s">
        <v>145</v>
      </c>
      <c r="CB20" s="4">
        <v>3</v>
      </c>
      <c r="CC20" s="8">
        <v>220.8</v>
      </c>
      <c r="CD20" s="4">
        <v>4</v>
      </c>
      <c r="CE20" s="8">
        <v>294.4</v>
      </c>
      <c r="CF20" s="7">
        <v>-0.25</v>
      </c>
      <c r="CG20" s="7">
        <v>-0.25</v>
      </c>
      <c r="CH20" s="2" t="s">
        <v>154</v>
      </c>
      <c r="CI20" s="2" t="s">
        <v>142</v>
      </c>
      <c r="CJ20" s="2" t="s">
        <v>249</v>
      </c>
      <c r="CK20" s="2" t="s">
        <v>273</v>
      </c>
      <c r="CL20" s="2" t="s">
        <v>157</v>
      </c>
      <c r="CM20" s="2" t="s">
        <v>157</v>
      </c>
      <c r="CN20" s="2" t="s">
        <v>145</v>
      </c>
      <c r="CO20" s="4">
        <v>4</v>
      </c>
      <c r="CP20" s="8">
        <v>252.45</v>
      </c>
      <c r="CQ20" s="4"/>
      <c r="CR20" s="8"/>
      <c r="CS20" s="7"/>
      <c r="CT20" s="7"/>
      <c r="CU20" s="2" t="s">
        <v>154</v>
      </c>
      <c r="CV20" s="2" t="s">
        <v>142</v>
      </c>
      <c r="CW20" s="2" t="s">
        <v>252</v>
      </c>
      <c r="CX20" s="2" t="s">
        <v>406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215</v>
      </c>
      <c r="DK20" s="2" t="s">
        <v>407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145</v>
      </c>
      <c r="DX20" s="2" t="s">
        <v>408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165</v>
      </c>
      <c r="EK20" s="2" t="s">
        <v>236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255</v>
      </c>
      <c r="EX20" s="2" t="s">
        <v>409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410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182</v>
      </c>
      <c r="FV20" s="2" t="s">
        <v>163</v>
      </c>
      <c r="FW20" s="2" t="s">
        <v>200</v>
      </c>
      <c r="FX20" s="2" t="s">
        <v>411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182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163</v>
      </c>
      <c r="HW20" s="2" t="s">
        <v>412</v>
      </c>
      <c r="HX20" s="2" t="s">
        <v>413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163</v>
      </c>
      <c r="IJ20" s="2" t="s">
        <v>145</v>
      </c>
      <c r="IK20" s="2" t="s">
        <v>225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226</v>
      </c>
      <c r="JK20" s="2" t="s">
        <v>271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182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228</v>
      </c>
      <c r="KI20" s="2" t="s">
        <v>171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414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182</v>
      </c>
      <c r="LI20" s="2" t="s">
        <v>171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228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228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163</v>
      </c>
      <c r="NJ20" s="2" t="s">
        <v>264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182</v>
      </c>
      <c r="NV20" s="2" t="s">
        <v>163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187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162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403</v>
      </c>
      <c r="E21" s="2" t="s">
        <v>404</v>
      </c>
      <c r="F21" s="2" t="s">
        <v>244</v>
      </c>
      <c r="G21" s="2" t="s">
        <v>244</v>
      </c>
      <c r="H21" s="2" t="s">
        <v>244</v>
      </c>
      <c r="I21" s="2" t="s">
        <v>405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209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103</v>
      </c>
      <c r="AA21" s="4">
        <f>=ROUNDDOWN(14.7142857142857,0)</f>
      </c>
      <c r="AB21" s="5">
        <v>7</v>
      </c>
      <c r="AC21" s="2" t="s">
        <v>269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4</v>
      </c>
      <c r="AQ21" s="8">
        <v>346.97</v>
      </c>
      <c r="AR21" s="4">
        <v>3</v>
      </c>
      <c r="AS21" s="8">
        <v>258.87</v>
      </c>
      <c r="AT21" s="7">
        <v>0.3333</v>
      </c>
      <c r="AU21" s="7">
        <v>0.3403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0.3308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4</v>
      </c>
      <c r="BK21" s="8">
        <v>346.97</v>
      </c>
      <c r="BL21" s="2" t="s">
        <v>417</v>
      </c>
      <c r="BM21" s="7">
        <v>1</v>
      </c>
      <c r="BN21" s="7">
        <v>1</v>
      </c>
      <c r="BO21" s="4">
        <v>2</v>
      </c>
      <c r="BP21" s="8">
        <v>172.68</v>
      </c>
      <c r="BQ21" s="4"/>
      <c r="BR21" s="8"/>
      <c r="BS21" s="7"/>
      <c r="BT21" s="7"/>
      <c r="BU21" s="2" t="s">
        <v>154</v>
      </c>
      <c r="BV21" s="2" t="s">
        <v>142</v>
      </c>
      <c r="BW21" s="2" t="s">
        <v>251</v>
      </c>
      <c r="BX21" s="2" t="s">
        <v>165</v>
      </c>
      <c r="BY21" s="2" t="s">
        <v>157</v>
      </c>
      <c r="BZ21" s="2" t="s">
        <v>157</v>
      </c>
      <c r="CA21" s="2" t="s">
        <v>145</v>
      </c>
      <c r="CB21" s="4"/>
      <c r="CC21" s="8"/>
      <c r="CD21" s="4">
        <v>2</v>
      </c>
      <c r="CE21" s="8">
        <v>165.6</v>
      </c>
      <c r="CF21" s="7">
        <v>-1</v>
      </c>
      <c r="CG21" s="7">
        <v>-1</v>
      </c>
      <c r="CH21" s="2" t="s">
        <v>154</v>
      </c>
      <c r="CI21" s="2" t="s">
        <v>142</v>
      </c>
      <c r="CJ21" s="2" t="s">
        <v>249</v>
      </c>
      <c r="CK21" s="2" t="s">
        <v>418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215</v>
      </c>
      <c r="DK21" s="2" t="s">
        <v>160</v>
      </c>
      <c r="DL21" s="2" t="s">
        <v>157</v>
      </c>
      <c r="DM21" s="2" t="s">
        <v>157</v>
      </c>
      <c r="DN21" s="2" t="s">
        <v>145</v>
      </c>
      <c r="DO21" s="4">
        <v>1</v>
      </c>
      <c r="DP21" s="8">
        <v>92.82</v>
      </c>
      <c r="DQ21" s="4"/>
      <c r="DR21" s="8"/>
      <c r="DS21" s="7"/>
      <c r="DT21" s="7"/>
      <c r="DU21" s="2" t="s">
        <v>154</v>
      </c>
      <c r="DV21" s="2" t="s">
        <v>142</v>
      </c>
      <c r="DW21" s="2" t="s">
        <v>145</v>
      </c>
      <c r="DX21" s="2" t="s">
        <v>408</v>
      </c>
      <c r="DY21" s="2" t="s">
        <v>157</v>
      </c>
      <c r="DZ21" s="2" t="s">
        <v>157</v>
      </c>
      <c r="EA21" s="2" t="s">
        <v>145</v>
      </c>
      <c r="EB21" s="4">
        <v>1</v>
      </c>
      <c r="EC21" s="8">
        <v>81.47</v>
      </c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420</v>
      </c>
      <c r="EL21" s="2" t="s">
        <v>157</v>
      </c>
      <c r="EM21" s="2" t="s">
        <v>157</v>
      </c>
      <c r="EN21" s="2" t="s">
        <v>145</v>
      </c>
      <c r="EO21" s="4"/>
      <c r="EP21" s="8"/>
      <c r="EQ21" s="4">
        <v>1</v>
      </c>
      <c r="ER21" s="8">
        <v>93.27</v>
      </c>
      <c r="ES21" s="7">
        <v>-1</v>
      </c>
      <c r="ET21" s="7">
        <v>-1</v>
      </c>
      <c r="EU21" s="2" t="s">
        <v>154</v>
      </c>
      <c r="EV21" s="2" t="s">
        <v>142</v>
      </c>
      <c r="EW21" s="2" t="s">
        <v>255</v>
      </c>
      <c r="EX21" s="2" t="s">
        <v>421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422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182</v>
      </c>
      <c r="FV21" s="2" t="s">
        <v>163</v>
      </c>
      <c r="FW21" s="2" t="s">
        <v>200</v>
      </c>
      <c r="FX21" s="2" t="s">
        <v>423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184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182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163</v>
      </c>
      <c r="HW21" s="2" t="s">
        <v>412</v>
      </c>
      <c r="HX21" s="2" t="s">
        <v>424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163</v>
      </c>
      <c r="IJ21" s="2" t="s">
        <v>145</v>
      </c>
      <c r="IK21" s="2" t="s">
        <v>425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226</v>
      </c>
      <c r="JK21" s="2" t="s">
        <v>227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182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228</v>
      </c>
      <c r="KI21" s="2" t="s">
        <v>171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414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182</v>
      </c>
      <c r="LI21" s="2" t="s">
        <v>171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228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228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163</v>
      </c>
      <c r="NJ21" s="2" t="s">
        <v>264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182</v>
      </c>
      <c r="NV21" s="2" t="s">
        <v>163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187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103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403</v>
      </c>
      <c r="E22" s="2" t="s">
        <v>404</v>
      </c>
      <c r="F22" s="2" t="s">
        <v>138</v>
      </c>
      <c r="G22" s="2" t="s">
        <v>138</v>
      </c>
      <c r="H22" s="2" t="s">
        <v>138</v>
      </c>
      <c r="I22" s="2" t="s">
        <v>428</v>
      </c>
      <c r="J22" s="2" t="s">
        <v>140</v>
      </c>
      <c r="K22" s="2" t="s">
        <v>141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23</v>
      </c>
      <c r="AA22" s="4">
        <f>=ROUNDDOWN(23,0)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80.97</v>
      </c>
      <c r="AR22" s="4">
        <v>1</v>
      </c>
      <c r="AS22" s="8">
        <v>76.2</v>
      </c>
      <c r="AT22" s="7"/>
      <c r="AU22" s="7">
        <v>0.0626</v>
      </c>
      <c r="AV22" s="4">
        <v>4</v>
      </c>
      <c r="AW22" s="8">
        <v>340.5</v>
      </c>
      <c r="AX22" s="4">
        <v>2</v>
      </c>
      <c r="AY22" s="8">
        <v>162.54</v>
      </c>
      <c r="AZ22" s="7">
        <v>1</v>
      </c>
      <c r="BA22" s="7">
        <v>1.0949</v>
      </c>
      <c r="BB22" s="7">
        <v>0.2378</v>
      </c>
      <c r="BC22" s="4">
        <v>8</v>
      </c>
      <c r="BD22" s="8">
        <v>679.61</v>
      </c>
      <c r="BE22" s="4">
        <v>6</v>
      </c>
      <c r="BF22" s="8">
        <v>508.65</v>
      </c>
      <c r="BG22" s="7">
        <v>0.3333</v>
      </c>
      <c r="BH22" s="7">
        <v>0.3361</v>
      </c>
      <c r="BI22" s="7">
        <v>0.501</v>
      </c>
      <c r="BJ22" s="4">
        <v>1</v>
      </c>
      <c r="BK22" s="8">
        <v>80.97</v>
      </c>
      <c r="BL22" s="2" t="s">
        <v>270</v>
      </c>
      <c r="BM22" s="7">
        <v>1</v>
      </c>
      <c r="BN22" s="7">
        <v>1</v>
      </c>
      <c r="BO22" s="4"/>
      <c r="BP22" s="8"/>
      <c r="BQ22" s="4">
        <v>1</v>
      </c>
      <c r="BR22" s="8">
        <v>76.2</v>
      </c>
      <c r="BS22" s="7">
        <v>-1</v>
      </c>
      <c r="BT22" s="7">
        <v>-1</v>
      </c>
      <c r="BU22" s="2" t="s">
        <v>154</v>
      </c>
      <c r="BV22" s="2" t="s">
        <v>142</v>
      </c>
      <c r="BW22" s="2" t="s">
        <v>155</v>
      </c>
      <c r="BX22" s="2" t="s">
        <v>429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80.97</v>
      </c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430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431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432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162</v>
      </c>
      <c r="DV22" s="2" t="s">
        <v>163</v>
      </c>
      <c r="DW22" s="2" t="s">
        <v>145</v>
      </c>
      <c r="DX22" s="2" t="s">
        <v>433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165</v>
      </c>
      <c r="EK22" s="2" t="s">
        <v>434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167</v>
      </c>
      <c r="EX22" s="2" t="s">
        <v>435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145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171</v>
      </c>
      <c r="FW22" s="2" t="s">
        <v>200</v>
      </c>
      <c r="FX22" s="2" t="s">
        <v>436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184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176</v>
      </c>
      <c r="GX22" s="2" t="s">
        <v>221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163</v>
      </c>
      <c r="HW22" s="2" t="s">
        <v>437</v>
      </c>
      <c r="HX22" s="2" t="s">
        <v>438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163</v>
      </c>
      <c r="IJ22" s="2" t="s">
        <v>145</v>
      </c>
      <c r="IK22" s="2" t="s">
        <v>179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180</v>
      </c>
      <c r="JK22" s="2" t="s">
        <v>439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182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182</v>
      </c>
      <c r="LI22" s="2" t="s">
        <v>171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184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184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163</v>
      </c>
      <c r="NJ22" s="2" t="s">
        <v>185</v>
      </c>
      <c r="NK22" s="2" t="s">
        <v>440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182</v>
      </c>
      <c r="NV22" s="2" t="s">
        <v>163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187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23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441</v>
      </c>
      <c r="B23" s="2" t="s">
        <v>134</v>
      </c>
      <c r="C23" s="2" t="s">
        <v>135</v>
      </c>
      <c r="D23" s="2" t="s">
        <v>403</v>
      </c>
      <c r="E23" s="2" t="s">
        <v>404</v>
      </c>
      <c r="F23" s="2" t="s">
        <v>138</v>
      </c>
      <c r="G23" s="2" t="s">
        <v>138</v>
      </c>
      <c r="H23" s="2" t="s">
        <v>138</v>
      </c>
      <c r="I23" s="2" t="s">
        <v>428</v>
      </c>
      <c r="J23" s="2" t="s">
        <v>268</v>
      </c>
      <c r="K23" s="2" t="s">
        <v>141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127</v>
      </c>
      <c r="AA23" s="4">
        <f>=ROUNDDOWN(52.9166666666667,0)</f>
      </c>
      <c r="AB23" s="5">
        <v>2.4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259.53</v>
      </c>
      <c r="AR23" s="4">
        <v>1</v>
      </c>
      <c r="AS23" s="8">
        <v>86.34</v>
      </c>
      <c r="AT23" s="7">
        <v>2</v>
      </c>
      <c r="AU23" s="7">
        <v>2.0059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0.7622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259.53</v>
      </c>
      <c r="BL23" s="2" t="s">
        <v>211</v>
      </c>
      <c r="BM23" s="7">
        <v>1</v>
      </c>
      <c r="BN23" s="7">
        <v>1</v>
      </c>
      <c r="BO23" s="4">
        <v>1</v>
      </c>
      <c r="BP23" s="8">
        <v>86.34</v>
      </c>
      <c r="BQ23" s="4">
        <v>1</v>
      </c>
      <c r="BR23" s="8">
        <v>86.34</v>
      </c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442</v>
      </c>
      <c r="BY23" s="2" t="s">
        <v>157</v>
      </c>
      <c r="BZ23" s="2" t="s">
        <v>157</v>
      </c>
      <c r="CA23" s="2" t="s">
        <v>145</v>
      </c>
      <c r="CB23" s="4">
        <v>1</v>
      </c>
      <c r="CC23" s="8">
        <v>91.79</v>
      </c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443</v>
      </c>
      <c r="CL23" s="2" t="s">
        <v>157</v>
      </c>
      <c r="CM23" s="2" t="s">
        <v>157</v>
      </c>
      <c r="CN23" s="2" t="s">
        <v>145</v>
      </c>
      <c r="CO23" s="4">
        <v>1</v>
      </c>
      <c r="CP23" s="8">
        <v>81.4</v>
      </c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444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445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162</v>
      </c>
      <c r="DV23" s="2" t="s">
        <v>163</v>
      </c>
      <c r="DW23" s="2" t="s">
        <v>145</v>
      </c>
      <c r="DX23" s="2" t="s">
        <v>446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165</v>
      </c>
      <c r="EK23" s="2" t="s">
        <v>236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167</v>
      </c>
      <c r="EX23" s="2" t="s">
        <v>447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448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171</v>
      </c>
      <c r="FW23" s="2" t="s">
        <v>449</v>
      </c>
      <c r="FX23" s="2" t="s">
        <v>450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184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176</v>
      </c>
      <c r="GX23" s="2" t="s">
        <v>451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163</v>
      </c>
      <c r="HW23" s="2" t="s">
        <v>177</v>
      </c>
      <c r="HX23" s="2" t="s">
        <v>452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163</v>
      </c>
      <c r="IJ23" s="2" t="s">
        <v>145</v>
      </c>
      <c r="IK23" s="2" t="s">
        <v>179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180</v>
      </c>
      <c r="JK23" s="2" t="s">
        <v>217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182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453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182</v>
      </c>
      <c r="LI23" s="2" t="s">
        <v>171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184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184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163</v>
      </c>
      <c r="NJ23" s="2" t="s">
        <v>185</v>
      </c>
      <c r="NK23" s="2" t="s">
        <v>454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182</v>
      </c>
      <c r="NV23" s="2" t="s">
        <v>163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187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30</v>
      </c>
      <c r="OP23" s="4">
        <v>24</v>
      </c>
      <c r="OQ23" s="4"/>
      <c r="OR23" s="4">
        <v>73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455</v>
      </c>
      <c r="B24" s="2" t="s">
        <v>134</v>
      </c>
      <c r="C24" s="2" t="s">
        <v>135</v>
      </c>
      <c r="D24" s="2" t="s">
        <v>403</v>
      </c>
      <c r="E24" s="2" t="s">
        <v>404</v>
      </c>
      <c r="F24" s="2" t="s">
        <v>138</v>
      </c>
      <c r="G24" s="2" t="s">
        <v>138</v>
      </c>
      <c r="H24" s="2" t="s">
        <v>138</v>
      </c>
      <c r="I24" s="2" t="s">
        <v>428</v>
      </c>
      <c r="J24" s="2" t="s">
        <v>140</v>
      </c>
      <c r="K24" s="2" t="s">
        <v>208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209</v>
      </c>
      <c r="Q24" s="2" t="s">
        <v>144</v>
      </c>
      <c r="R24" s="2" t="s">
        <v>145</v>
      </c>
      <c r="S24" s="2" t="s">
        <v>210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59</v>
      </c>
      <c r="AA24" s="4">
        <f>=ROUNDDOWN(39.3333333333333,0)</f>
      </c>
      <c r="AB24" s="5">
        <v>1.5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80.97</v>
      </c>
      <c r="AR24" s="4"/>
      <c r="AS24" s="8"/>
      <c r="AT24" s="7"/>
      <c r="AU24" s="7"/>
      <c r="AV24" s="4">
        <v>4</v>
      </c>
      <c r="AW24" s="8">
        <v>339.11</v>
      </c>
      <c r="AX24" s="4">
        <v>4</v>
      </c>
      <c r="AY24" s="8">
        <v>346.11</v>
      </c>
      <c r="AZ24" s="7" t="s">
        <v>145</v>
      </c>
      <c r="BA24" s="7">
        <v>-0.0202</v>
      </c>
      <c r="BB24" s="7">
        <v>0.2388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0.499</v>
      </c>
      <c r="BJ24" s="4">
        <v>1</v>
      </c>
      <c r="BK24" s="8">
        <v>80.97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456</v>
      </c>
      <c r="BY24" s="2" t="s">
        <v>157</v>
      </c>
      <c r="BZ24" s="2" t="s">
        <v>157</v>
      </c>
      <c r="CA24" s="2" t="s">
        <v>145</v>
      </c>
      <c r="CB24" s="4">
        <v>1</v>
      </c>
      <c r="CC24" s="8">
        <v>80.97</v>
      </c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457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458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215</v>
      </c>
      <c r="DK24" s="2" t="s">
        <v>459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162</v>
      </c>
      <c r="DV24" s="2" t="s">
        <v>163</v>
      </c>
      <c r="DW24" s="2" t="s">
        <v>145</v>
      </c>
      <c r="DX24" s="2" t="s">
        <v>446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236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167</v>
      </c>
      <c r="EX24" s="2" t="s">
        <v>460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461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171</v>
      </c>
      <c r="FW24" s="2" t="s">
        <v>200</v>
      </c>
      <c r="FX24" s="2" t="s">
        <v>277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184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182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163</v>
      </c>
      <c r="HW24" s="2" t="s">
        <v>177</v>
      </c>
      <c r="HX24" s="2" t="s">
        <v>462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163</v>
      </c>
      <c r="IJ24" s="2" t="s">
        <v>145</v>
      </c>
      <c r="IK24" s="2" t="s">
        <v>225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226</v>
      </c>
      <c r="JK24" s="2" t="s">
        <v>215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182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182</v>
      </c>
      <c r="LI24" s="2" t="s">
        <v>171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228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228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163</v>
      </c>
      <c r="NJ24" s="2" t="s">
        <v>185</v>
      </c>
      <c r="NK24" s="2" t="s">
        <v>463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182</v>
      </c>
      <c r="NV24" s="2" t="s">
        <v>163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187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59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464</v>
      </c>
      <c r="B25" s="2" t="s">
        <v>134</v>
      </c>
      <c r="C25" s="2" t="s">
        <v>135</v>
      </c>
      <c r="D25" s="2" t="s">
        <v>403</v>
      </c>
      <c r="E25" s="2" t="s">
        <v>404</v>
      </c>
      <c r="F25" s="2" t="s">
        <v>138</v>
      </c>
      <c r="G25" s="2" t="s">
        <v>138</v>
      </c>
      <c r="H25" s="2" t="s">
        <v>138</v>
      </c>
      <c r="I25" s="2" t="s">
        <v>428</v>
      </c>
      <c r="J25" s="2" t="s">
        <v>268</v>
      </c>
      <c r="K25" s="2" t="s">
        <v>208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209</v>
      </c>
      <c r="Q25" s="2" t="s">
        <v>144</v>
      </c>
      <c r="R25" s="2" t="s">
        <v>145</v>
      </c>
      <c r="S25" s="2" t="s">
        <v>210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127</v>
      </c>
      <c r="AA25" s="4">
        <f>=ROUNDDOWN(74.7058823529412,0)</f>
      </c>
      <c r="AB25" s="5">
        <v>1.7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258.14</v>
      </c>
      <c r="AR25" s="4">
        <v>4</v>
      </c>
      <c r="AS25" s="8">
        <v>346.11</v>
      </c>
      <c r="AT25" s="7">
        <v>-0.25</v>
      </c>
      <c r="AU25" s="7">
        <v>-0.2542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0.7612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258.14</v>
      </c>
      <c r="BL25" s="2" t="s">
        <v>465</v>
      </c>
      <c r="BM25" s="7">
        <v>1</v>
      </c>
      <c r="BN25" s="7">
        <v>1</v>
      </c>
      <c r="BO25" s="4">
        <v>1</v>
      </c>
      <c r="BP25" s="8">
        <v>95.81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271</v>
      </c>
      <c r="BY25" s="2" t="s">
        <v>157</v>
      </c>
      <c r="BZ25" s="2" t="s">
        <v>157</v>
      </c>
      <c r="CA25" s="2" t="s">
        <v>145</v>
      </c>
      <c r="CB25" s="4">
        <v>1</v>
      </c>
      <c r="CC25" s="8">
        <v>91.79</v>
      </c>
      <c r="CD25" s="4">
        <v>3</v>
      </c>
      <c r="CE25" s="8">
        <v>248.4</v>
      </c>
      <c r="CF25" s="7">
        <v>-0.6667</v>
      </c>
      <c r="CG25" s="7">
        <v>-0.6305</v>
      </c>
      <c r="CH25" s="2" t="s">
        <v>154</v>
      </c>
      <c r="CI25" s="2" t="s">
        <v>142</v>
      </c>
      <c r="CJ25" s="2" t="s">
        <v>155</v>
      </c>
      <c r="CK25" s="2" t="s">
        <v>466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70.54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165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215</v>
      </c>
      <c r="DK25" s="2" t="s">
        <v>466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162</v>
      </c>
      <c r="DV25" s="2" t="s">
        <v>163</v>
      </c>
      <c r="DW25" s="2" t="s">
        <v>145</v>
      </c>
      <c r="DX25" s="2" t="s">
        <v>446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165</v>
      </c>
      <c r="EK25" s="2" t="s">
        <v>236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167</v>
      </c>
      <c r="EX25" s="2" t="s">
        <v>467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468</v>
      </c>
      <c r="FL25" s="2" t="s">
        <v>157</v>
      </c>
      <c r="FM25" s="2" t="s">
        <v>157</v>
      </c>
      <c r="FN25" s="2" t="s">
        <v>145</v>
      </c>
      <c r="FO25" s="4"/>
      <c r="FP25" s="8"/>
      <c r="FQ25" s="4">
        <v>1</v>
      </c>
      <c r="FR25" s="8">
        <v>97.71</v>
      </c>
      <c r="FS25" s="7">
        <v>-1</v>
      </c>
      <c r="FT25" s="7">
        <v>-1</v>
      </c>
      <c r="FU25" s="2" t="s">
        <v>154</v>
      </c>
      <c r="FV25" s="2" t="s">
        <v>171</v>
      </c>
      <c r="FW25" s="2" t="s">
        <v>200</v>
      </c>
      <c r="FX25" s="2" t="s">
        <v>469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184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182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163</v>
      </c>
      <c r="HW25" s="2" t="s">
        <v>177</v>
      </c>
      <c r="HX25" s="2" t="s">
        <v>470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163</v>
      </c>
      <c r="IJ25" s="2" t="s">
        <v>145</v>
      </c>
      <c r="IK25" s="2" t="s">
        <v>425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226</v>
      </c>
      <c r="JK25" s="2" t="s">
        <v>471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182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453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182</v>
      </c>
      <c r="LI25" s="2" t="s">
        <v>171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228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228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163</v>
      </c>
      <c r="NJ25" s="2" t="s">
        <v>229</v>
      </c>
      <c r="NK25" s="2" t="s">
        <v>472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182</v>
      </c>
      <c r="NV25" s="2" t="s">
        <v>163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187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11</v>
      </c>
      <c r="OQ25" s="4"/>
      <c r="OR25" s="4">
        <v>116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473</v>
      </c>
      <c r="B26" s="2" t="s">
        <v>134</v>
      </c>
      <c r="C26" s="2" t="s">
        <v>135</v>
      </c>
      <c r="D26" s="2" t="s">
        <v>403</v>
      </c>
      <c r="E26" s="2" t="s">
        <v>404</v>
      </c>
      <c r="F26" s="2" t="s">
        <v>320</v>
      </c>
      <c r="G26" s="2" t="s">
        <v>145</v>
      </c>
      <c r="H26" s="2" t="s">
        <v>145</v>
      </c>
      <c r="I26" s="2" t="s">
        <v>474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209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3.6</v>
      </c>
      <c r="AC26" s="2" t="s">
        <v>326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82.29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3</v>
      </c>
      <c r="AY26" s="8">
        <v>268.81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3</v>
      </c>
      <c r="BF26" s="8">
        <v>268.81</v>
      </c>
      <c r="BG26" s="7" t="s">
        <v>145</v>
      </c>
      <c r="BH26" s="7" t="s">
        <v>145</v>
      </c>
      <c r="BI26" s="7"/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82.29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328</v>
      </c>
      <c r="BX26" s="2" t="s">
        <v>475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330</v>
      </c>
      <c r="CK26" s="2" t="s">
        <v>340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330</v>
      </c>
      <c r="CX26" s="2" t="s">
        <v>476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330</v>
      </c>
      <c r="DK26" s="2" t="s">
        <v>477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145</v>
      </c>
      <c r="DX26" s="2" t="s">
        <v>478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335</v>
      </c>
      <c r="EK26" s="2" t="s">
        <v>479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163</v>
      </c>
      <c r="EW26" s="2" t="s">
        <v>337</v>
      </c>
      <c r="EX26" s="2" t="s">
        <v>480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184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163</v>
      </c>
      <c r="FW26" s="2" t="s">
        <v>339</v>
      </c>
      <c r="FX26" s="2" t="s">
        <v>481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183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341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163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343</v>
      </c>
      <c r="II26" s="2" t="s">
        <v>163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330</v>
      </c>
      <c r="JK26" s="2" t="s">
        <v>352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182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228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482</v>
      </c>
      <c r="KX26" s="2" t="s">
        <v>483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182</v>
      </c>
      <c r="LI26" s="2" t="s">
        <v>171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228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228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163</v>
      </c>
      <c r="NJ26" s="2" t="s">
        <v>484</v>
      </c>
      <c r="NK26" s="2" t="s">
        <v>485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182</v>
      </c>
      <c r="NV26" s="2" t="s">
        <v>163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187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185</v>
      </c>
      <c r="PG26" s="4"/>
    </row>
    <row r="27">
      <c r="A27" s="2" t="s">
        <v>486</v>
      </c>
      <c r="B27" s="2" t="s">
        <v>134</v>
      </c>
      <c r="C27" s="2" t="s">
        <v>135</v>
      </c>
      <c r="D27" s="2" t="s">
        <v>403</v>
      </c>
      <c r="E27" s="2" t="s">
        <v>404</v>
      </c>
      <c r="F27" s="2" t="s">
        <v>320</v>
      </c>
      <c r="G27" s="2" t="s">
        <v>145</v>
      </c>
      <c r="H27" s="2" t="s">
        <v>145</v>
      </c>
      <c r="I27" s="2" t="s">
        <v>474</v>
      </c>
      <c r="J27" s="2" t="s">
        <v>268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209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487</v>
      </c>
      <c r="Z27" s="4"/>
      <c r="AA27" s="4">
        <f>=ROUNDDOWN({0},0)</f>
      </c>
      <c r="AB27" s="5">
        <v>3.6</v>
      </c>
      <c r="AC27" s="2" t="s">
        <v>326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186.52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16</v>
      </c>
      <c r="BM27" s="7"/>
      <c r="BN27" s="7"/>
      <c r="BO27" s="4"/>
      <c r="BP27" s="8"/>
      <c r="BQ27" s="4">
        <v>2</v>
      </c>
      <c r="BR27" s="8">
        <v>186.52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328</v>
      </c>
      <c r="BX27" s="2" t="s">
        <v>488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330</v>
      </c>
      <c r="CK27" s="2" t="s">
        <v>340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330</v>
      </c>
      <c r="CX27" s="2" t="s">
        <v>331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330</v>
      </c>
      <c r="DK27" s="2" t="s">
        <v>489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145</v>
      </c>
      <c r="DX27" s="2" t="s">
        <v>490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335</v>
      </c>
      <c r="EK27" s="2" t="s">
        <v>491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163</v>
      </c>
      <c r="EW27" s="2" t="s">
        <v>337</v>
      </c>
      <c r="EX27" s="2" t="s">
        <v>492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184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163</v>
      </c>
      <c r="FW27" s="2" t="s">
        <v>339</v>
      </c>
      <c r="FX27" s="2" t="s">
        <v>493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183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341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163</v>
      </c>
      <c r="HW27" s="2" t="s">
        <v>177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343</v>
      </c>
      <c r="II27" s="2" t="s">
        <v>163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330</v>
      </c>
      <c r="JK27" s="2" t="s">
        <v>494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182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228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482</v>
      </c>
      <c r="KX27" s="2" t="s">
        <v>495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182</v>
      </c>
      <c r="LI27" s="2" t="s">
        <v>171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228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228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163</v>
      </c>
      <c r="NJ27" s="2" t="s">
        <v>484</v>
      </c>
      <c r="NK27" s="2" t="s">
        <v>496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182</v>
      </c>
      <c r="NV27" s="2" t="s">
        <v>163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187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145</v>
      </c>
      <c r="PG27" s="4"/>
    </row>
    <row r="28">
      <c r="A28" s="2" t="s">
        <v>497</v>
      </c>
      <c r="B28" s="2" t="s">
        <v>134</v>
      </c>
      <c r="C28" s="2" t="s">
        <v>135</v>
      </c>
      <c r="D28" s="2" t="s">
        <v>403</v>
      </c>
      <c r="E28" s="2" t="s">
        <v>498</v>
      </c>
      <c r="F28" s="2" t="s">
        <v>283</v>
      </c>
      <c r="G28" s="2" t="s">
        <v>283</v>
      </c>
      <c r="H28" s="2" t="s">
        <v>283</v>
      </c>
      <c r="I28" s="2" t="s">
        <v>499</v>
      </c>
      <c r="J28" s="2" t="s">
        <v>140</v>
      </c>
      <c r="K28" s="2" t="s">
        <v>285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209</v>
      </c>
      <c r="Q28" s="2" t="s">
        <v>144</v>
      </c>
      <c r="R28" s="2" t="s">
        <v>145</v>
      </c>
      <c r="S28" s="2" t="s">
        <v>286</v>
      </c>
      <c r="T28" s="2" t="s">
        <v>287</v>
      </c>
      <c r="U28" s="2" t="s">
        <v>148</v>
      </c>
      <c r="V28" s="2" t="s">
        <v>289</v>
      </c>
      <c r="W28" s="2" t="s">
        <v>151</v>
      </c>
      <c r="X28" s="2" t="s">
        <v>145</v>
      </c>
      <c r="Y28" s="2" t="s">
        <v>290</v>
      </c>
      <c r="Z28" s="4">
        <v>119</v>
      </c>
      <c r="AA28" s="4">
        <f>=ROUNDDOWN(44.0740740740741,0)</f>
      </c>
      <c r="AB28" s="5">
        <v>2.7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43.88</v>
      </c>
      <c r="AR28" s="4">
        <v>3</v>
      </c>
      <c r="AS28" s="8">
        <v>122.85</v>
      </c>
      <c r="AT28" s="7">
        <v>-0.6667</v>
      </c>
      <c r="AU28" s="7">
        <v>-0.6428</v>
      </c>
      <c r="AV28" s="4">
        <v>2</v>
      </c>
      <c r="AW28" s="8">
        <v>95.69</v>
      </c>
      <c r="AX28" s="4">
        <v>6</v>
      </c>
      <c r="AY28" s="8">
        <v>256.57</v>
      </c>
      <c r="AZ28" s="7">
        <v>-0.6667</v>
      </c>
      <c r="BA28" s="7">
        <v>-0.627</v>
      </c>
      <c r="BB28" s="7">
        <v>0.4586</v>
      </c>
      <c r="BC28" s="4">
        <v>2</v>
      </c>
      <c r="BD28" s="8">
        <v>95.69</v>
      </c>
      <c r="BE28" s="4">
        <v>6</v>
      </c>
      <c r="BF28" s="8">
        <v>256.57</v>
      </c>
      <c r="BG28" s="7">
        <v>-0.6667</v>
      </c>
      <c r="BH28" s="7">
        <v>-0.627</v>
      </c>
      <c r="BI28" s="7">
        <v>1</v>
      </c>
      <c r="BJ28" s="4">
        <v>1</v>
      </c>
      <c r="BK28" s="8">
        <v>43.88</v>
      </c>
      <c r="BL28" s="2" t="s">
        <v>500</v>
      </c>
      <c r="BM28" s="7">
        <v>1</v>
      </c>
      <c r="BN28" s="7">
        <v>1</v>
      </c>
      <c r="BO28" s="4"/>
      <c r="BP28" s="8"/>
      <c r="BQ28" s="4">
        <v>1</v>
      </c>
      <c r="BR28" s="8">
        <v>40.82</v>
      </c>
      <c r="BS28" s="7">
        <v>-1</v>
      </c>
      <c r="BT28" s="7">
        <v>-1</v>
      </c>
      <c r="BU28" s="2" t="s">
        <v>154</v>
      </c>
      <c r="BV28" s="2" t="s">
        <v>142</v>
      </c>
      <c r="BW28" s="2" t="s">
        <v>501</v>
      </c>
      <c r="BX28" s="2" t="s">
        <v>502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1</v>
      </c>
      <c r="CE28" s="8">
        <v>42.34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294</v>
      </c>
      <c r="CK28" s="2" t="s">
        <v>313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296</v>
      </c>
      <c r="CX28" s="2" t="s">
        <v>503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298</v>
      </c>
      <c r="DK28" s="2" t="s">
        <v>504</v>
      </c>
      <c r="DL28" s="2" t="s">
        <v>157</v>
      </c>
      <c r="DM28" s="2" t="s">
        <v>157</v>
      </c>
      <c r="DN28" s="2" t="s">
        <v>145</v>
      </c>
      <c r="DO28" s="4">
        <v>1</v>
      </c>
      <c r="DP28" s="8">
        <v>43.88</v>
      </c>
      <c r="DQ28" s="4"/>
      <c r="DR28" s="8"/>
      <c r="DS28" s="7"/>
      <c r="DT28" s="7"/>
      <c r="DU28" s="2" t="s">
        <v>154</v>
      </c>
      <c r="DV28" s="2" t="s">
        <v>142</v>
      </c>
      <c r="DW28" s="2" t="s">
        <v>145</v>
      </c>
      <c r="DX28" s="2" t="s">
        <v>145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300</v>
      </c>
      <c r="EK28" s="2" t="s">
        <v>505</v>
      </c>
      <c r="EL28" s="2" t="s">
        <v>157</v>
      </c>
      <c r="EM28" s="2" t="s">
        <v>157</v>
      </c>
      <c r="EN28" s="2" t="s">
        <v>145</v>
      </c>
      <c r="EO28" s="4"/>
      <c r="EP28" s="8"/>
      <c r="EQ28" s="4">
        <v>1</v>
      </c>
      <c r="ER28" s="8">
        <v>39.69</v>
      </c>
      <c r="ES28" s="7">
        <v>-1</v>
      </c>
      <c r="ET28" s="7">
        <v>-1</v>
      </c>
      <c r="EU28" s="2" t="s">
        <v>154</v>
      </c>
      <c r="EV28" s="2" t="s">
        <v>142</v>
      </c>
      <c r="EW28" s="2" t="s">
        <v>302</v>
      </c>
      <c r="EX28" s="2" t="s">
        <v>506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184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182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184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182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182</v>
      </c>
      <c r="HI28" s="2" t="s">
        <v>163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163</v>
      </c>
      <c r="HW28" s="2" t="s">
        <v>304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184</v>
      </c>
      <c r="II28" s="2" t="s">
        <v>163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228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507</v>
      </c>
      <c r="JK28" s="2" t="s">
        <v>508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182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228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142</v>
      </c>
      <c r="KW28" s="2" t="s">
        <v>509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182</v>
      </c>
      <c r="LI28" s="2" t="s">
        <v>171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228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182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228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163</v>
      </c>
      <c r="NJ28" s="2" t="s">
        <v>309</v>
      </c>
      <c r="NK28" s="2" t="s">
        <v>510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182</v>
      </c>
      <c r="NV28" s="2" t="s">
        <v>163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184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97</v>
      </c>
      <c r="OP28" s="4"/>
      <c r="OQ28" s="4"/>
      <c r="OR28" s="4">
        <v>22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511</v>
      </c>
      <c r="B29" s="2" t="s">
        <v>134</v>
      </c>
      <c r="C29" s="2" t="s">
        <v>135</v>
      </c>
      <c r="D29" s="2" t="s">
        <v>403</v>
      </c>
      <c r="E29" s="2" t="s">
        <v>498</v>
      </c>
      <c r="F29" s="2" t="s">
        <v>283</v>
      </c>
      <c r="G29" s="2" t="s">
        <v>283</v>
      </c>
      <c r="H29" s="2" t="s">
        <v>283</v>
      </c>
      <c r="I29" s="2" t="s">
        <v>499</v>
      </c>
      <c r="J29" s="2" t="s">
        <v>268</v>
      </c>
      <c r="K29" s="2" t="s">
        <v>285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209</v>
      </c>
      <c r="Q29" s="2" t="s">
        <v>144</v>
      </c>
      <c r="R29" s="2" t="s">
        <v>145</v>
      </c>
      <c r="S29" s="2" t="s">
        <v>286</v>
      </c>
      <c r="T29" s="2" t="s">
        <v>287</v>
      </c>
      <c r="U29" s="2" t="s">
        <v>148</v>
      </c>
      <c r="V29" s="2" t="s">
        <v>289</v>
      </c>
      <c r="W29" s="2" t="s">
        <v>151</v>
      </c>
      <c r="X29" s="2" t="s">
        <v>145</v>
      </c>
      <c r="Y29" s="2" t="s">
        <v>290</v>
      </c>
      <c r="Z29" s="4">
        <v>144</v>
      </c>
      <c r="AA29" s="4">
        <f>=ROUNDDOWN(42.3529411764706,0)</f>
      </c>
      <c r="AB29" s="5">
        <v>3.4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51.81</v>
      </c>
      <c r="AR29" s="4">
        <v>3</v>
      </c>
      <c r="AS29" s="8">
        <v>133.72</v>
      </c>
      <c r="AT29" s="7">
        <v>-0.6667</v>
      </c>
      <c r="AU29" s="7">
        <v>-0.6125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0.5414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51.81</v>
      </c>
      <c r="BL29" s="2" t="s">
        <v>512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501</v>
      </c>
      <c r="BX29" s="2" t="s">
        <v>513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294</v>
      </c>
      <c r="CK29" s="2" t="s">
        <v>514</v>
      </c>
      <c r="CL29" s="2" t="s">
        <v>157</v>
      </c>
      <c r="CM29" s="2" t="s">
        <v>157</v>
      </c>
      <c r="CN29" s="2" t="s">
        <v>145</v>
      </c>
      <c r="CO29" s="4">
        <v>1</v>
      </c>
      <c r="CP29" s="8">
        <v>51.81</v>
      </c>
      <c r="CQ29" s="4">
        <v>2</v>
      </c>
      <c r="CR29" s="8">
        <v>82.69</v>
      </c>
      <c r="CS29" s="7">
        <v>-0.5</v>
      </c>
      <c r="CT29" s="7">
        <v>-0.3734</v>
      </c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298</v>
      </c>
      <c r="DK29" s="2" t="s">
        <v>515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145</v>
      </c>
      <c r="DX29" s="2" t="s">
        <v>145</v>
      </c>
      <c r="DY29" s="2" t="s">
        <v>157</v>
      </c>
      <c r="DZ29" s="2" t="s">
        <v>157</v>
      </c>
      <c r="EA29" s="2" t="s">
        <v>145</v>
      </c>
      <c r="EB29" s="4"/>
      <c r="EC29" s="8"/>
      <c r="ED29" s="4">
        <v>1</v>
      </c>
      <c r="EE29" s="8">
        <v>51.03</v>
      </c>
      <c r="EF29" s="7">
        <v>-1</v>
      </c>
      <c r="EG29" s="7">
        <v>-1</v>
      </c>
      <c r="EH29" s="2" t="s">
        <v>154</v>
      </c>
      <c r="EI29" s="2" t="s">
        <v>142</v>
      </c>
      <c r="EJ29" s="2" t="s">
        <v>300</v>
      </c>
      <c r="EK29" s="2" t="s">
        <v>516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142</v>
      </c>
      <c r="EW29" s="2" t="s">
        <v>302</v>
      </c>
      <c r="EX29" s="2" t="s">
        <v>506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184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182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184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182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182</v>
      </c>
      <c r="HI29" s="2" t="s">
        <v>163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163</v>
      </c>
      <c r="HW29" s="2" t="s">
        <v>304</v>
      </c>
      <c r="HX29" s="2" t="s">
        <v>517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184</v>
      </c>
      <c r="II29" s="2" t="s">
        <v>163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228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507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182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228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509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182</v>
      </c>
      <c r="LI29" s="2" t="s">
        <v>171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228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182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228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163</v>
      </c>
      <c r="NJ29" s="2" t="s">
        <v>309</v>
      </c>
      <c r="NK29" s="2" t="s">
        <v>518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182</v>
      </c>
      <c r="NV29" s="2" t="s">
        <v>163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184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141</v>
      </c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519</v>
      </c>
      <c r="B30" s="2" t="s">
        <v>134</v>
      </c>
      <c r="C30" s="2" t="s">
        <v>135</v>
      </c>
      <c r="D30" s="2" t="s">
        <v>403</v>
      </c>
      <c r="E30" s="2" t="s">
        <v>498</v>
      </c>
      <c r="F30" s="2" t="s">
        <v>362</v>
      </c>
      <c r="G30" s="2" t="s">
        <v>362</v>
      </c>
      <c r="H30" s="2" t="s">
        <v>362</v>
      </c>
      <c r="I30" s="2" t="s">
        <v>520</v>
      </c>
      <c r="J30" s="2" t="s">
        <v>140</v>
      </c>
      <c r="K30" s="2" t="s">
        <v>141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365</v>
      </c>
      <c r="Q30" s="2" t="s">
        <v>144</v>
      </c>
      <c r="R30" s="2" t="s">
        <v>145</v>
      </c>
      <c r="S30" s="2" t="s">
        <v>366</v>
      </c>
      <c r="T30" s="2" t="s">
        <v>287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367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5</v>
      </c>
      <c r="AS30" s="8">
        <v>367.14</v>
      </c>
      <c r="AT30" s="7">
        <v>-1</v>
      </c>
      <c r="AU30" s="7">
        <v>-1</v>
      </c>
      <c r="AV30" s="4">
        <v>1</v>
      </c>
      <c r="AW30" s="8">
        <v>64.39</v>
      </c>
      <c r="AX30" s="4">
        <v>6</v>
      </c>
      <c r="AY30" s="8">
        <v>447.47</v>
      </c>
      <c r="AZ30" s="7">
        <v>-0.8333</v>
      </c>
      <c r="BA30" s="7">
        <v>-0.8561</v>
      </c>
      <c r="BB30" s="7"/>
      <c r="BC30" s="4">
        <v>1</v>
      </c>
      <c r="BD30" s="8">
        <v>64.39</v>
      </c>
      <c r="BE30" s="4">
        <v>6</v>
      </c>
      <c r="BF30" s="8">
        <v>447.47</v>
      </c>
      <c r="BG30" s="7">
        <v>-0.8333</v>
      </c>
      <c r="BH30" s="7">
        <v>-0.8561</v>
      </c>
      <c r="BI30" s="7">
        <v>1</v>
      </c>
      <c r="BJ30" s="4"/>
      <c r="BK30" s="8"/>
      <c r="BL30" s="2" t="s">
        <v>521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163</v>
      </c>
      <c r="BW30" s="2" t="s">
        <v>368</v>
      </c>
      <c r="BX30" s="2" t="s">
        <v>522</v>
      </c>
      <c r="BY30" s="2" t="s">
        <v>157</v>
      </c>
      <c r="BZ30" s="2" t="s">
        <v>157</v>
      </c>
      <c r="CA30" s="2" t="s">
        <v>145</v>
      </c>
      <c r="CB30" s="4"/>
      <c r="CC30" s="8"/>
      <c r="CD30" s="4">
        <v>1</v>
      </c>
      <c r="CE30" s="8">
        <v>77.96</v>
      </c>
      <c r="CF30" s="7">
        <v>-1</v>
      </c>
      <c r="CG30" s="7">
        <v>-1</v>
      </c>
      <c r="CH30" s="2" t="s">
        <v>154</v>
      </c>
      <c r="CI30" s="2" t="s">
        <v>163</v>
      </c>
      <c r="CJ30" s="2" t="s">
        <v>370</v>
      </c>
      <c r="CK30" s="2" t="s">
        <v>371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163</v>
      </c>
      <c r="CW30" s="2" t="s">
        <v>372</v>
      </c>
      <c r="CX30" s="2" t="s">
        <v>523</v>
      </c>
      <c r="CY30" s="2" t="s">
        <v>157</v>
      </c>
      <c r="CZ30" s="2" t="s">
        <v>157</v>
      </c>
      <c r="DA30" s="2" t="s">
        <v>145</v>
      </c>
      <c r="DB30" s="4"/>
      <c r="DC30" s="8"/>
      <c r="DD30" s="4">
        <v>3</v>
      </c>
      <c r="DE30" s="8">
        <v>212.64</v>
      </c>
      <c r="DF30" s="7">
        <v>-1</v>
      </c>
      <c r="DG30" s="7">
        <v>-1</v>
      </c>
      <c r="DH30" s="2" t="s">
        <v>154</v>
      </c>
      <c r="DI30" s="2" t="s">
        <v>163</v>
      </c>
      <c r="DJ30" s="2" t="s">
        <v>374</v>
      </c>
      <c r="DK30" s="2" t="s">
        <v>524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163</v>
      </c>
      <c r="DW30" s="2" t="s">
        <v>145</v>
      </c>
      <c r="DX30" s="2" t="s">
        <v>525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1</v>
      </c>
      <c r="EE30" s="8">
        <v>76.54</v>
      </c>
      <c r="EF30" s="7">
        <v>-1</v>
      </c>
      <c r="EG30" s="7">
        <v>-1</v>
      </c>
      <c r="EH30" s="2" t="s">
        <v>154</v>
      </c>
      <c r="EI30" s="2" t="s">
        <v>163</v>
      </c>
      <c r="EJ30" s="2" t="s">
        <v>526</v>
      </c>
      <c r="EK30" s="2" t="s">
        <v>523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163</v>
      </c>
      <c r="EW30" s="2" t="s">
        <v>167</v>
      </c>
      <c r="EX30" s="2" t="s">
        <v>527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187</v>
      </c>
      <c r="FI30" s="2" t="s">
        <v>163</v>
      </c>
      <c r="FJ30" s="2" t="s">
        <v>219</v>
      </c>
      <c r="FK30" s="2" t="s">
        <v>528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182</v>
      </c>
      <c r="FV30" s="2" t="s">
        <v>163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163</v>
      </c>
      <c r="GJ30" s="2" t="s">
        <v>529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182</v>
      </c>
      <c r="GV30" s="2" t="s">
        <v>163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182</v>
      </c>
      <c r="HI30" s="2" t="s">
        <v>163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163</v>
      </c>
      <c r="HW30" s="2" t="s">
        <v>304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184</v>
      </c>
      <c r="II30" s="2" t="s">
        <v>163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228</v>
      </c>
      <c r="IV30" s="2" t="s">
        <v>163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163</v>
      </c>
      <c r="JJ30" s="2" t="s">
        <v>526</v>
      </c>
      <c r="JK30" s="2" t="s">
        <v>530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182</v>
      </c>
      <c r="JV30" s="2" t="s">
        <v>163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228</v>
      </c>
      <c r="KI30" s="2" t="s">
        <v>163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163</v>
      </c>
      <c r="KW30" s="2" t="s">
        <v>383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182</v>
      </c>
      <c r="LI30" s="2" t="s">
        <v>163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228</v>
      </c>
      <c r="LV30" s="2" t="s">
        <v>163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182</v>
      </c>
      <c r="MI30" s="2" t="s">
        <v>163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228</v>
      </c>
      <c r="MV30" s="2" t="s">
        <v>163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182</v>
      </c>
      <c r="NI30" s="2" t="s">
        <v>163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182</v>
      </c>
      <c r="NV30" s="2" t="s">
        <v>163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184</v>
      </c>
      <c r="OI30" s="2" t="s">
        <v>163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403</v>
      </c>
      <c r="E31" s="2" t="s">
        <v>498</v>
      </c>
      <c r="F31" s="2" t="s">
        <v>362</v>
      </c>
      <c r="G31" s="2" t="s">
        <v>362</v>
      </c>
      <c r="H31" s="2" t="s">
        <v>362</v>
      </c>
      <c r="I31" s="2" t="s">
        <v>520</v>
      </c>
      <c r="J31" s="2" t="s">
        <v>189</v>
      </c>
      <c r="K31" s="2" t="s">
        <v>141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365</v>
      </c>
      <c r="Q31" s="2" t="s">
        <v>144</v>
      </c>
      <c r="R31" s="2" t="s">
        <v>145</v>
      </c>
      <c r="S31" s="2" t="s">
        <v>366</v>
      </c>
      <c r="T31" s="2" t="s">
        <v>287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367</v>
      </c>
      <c r="Z31" s="4">
        <v>38</v>
      </c>
      <c r="AA31" s="4">
        <f>=ROUNDDOWN(21.1111111111111,0)</f>
      </c>
      <c r="AB31" s="5">
        <v>1.8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</v>
      </c>
      <c r="AQ31" s="8">
        <v>64.39</v>
      </c>
      <c r="AR31" s="4">
        <v>1</v>
      </c>
      <c r="AS31" s="8">
        <v>80.33</v>
      </c>
      <c r="AT31" s="7"/>
      <c r="AU31" s="7">
        <v>-0.1984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1</v>
      </c>
      <c r="BK31" s="8">
        <v>64.39</v>
      </c>
      <c r="BL31" s="2" t="s">
        <v>532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368</v>
      </c>
      <c r="BX31" s="2" t="s">
        <v>533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370</v>
      </c>
      <c r="CK31" s="2" t="s">
        <v>524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372</v>
      </c>
      <c r="CX31" s="2" t="s">
        <v>373</v>
      </c>
      <c r="CY31" s="2" t="s">
        <v>157</v>
      </c>
      <c r="CZ31" s="2" t="s">
        <v>157</v>
      </c>
      <c r="DA31" s="2" t="s">
        <v>145</v>
      </c>
      <c r="DB31" s="4"/>
      <c r="DC31" s="8"/>
      <c r="DD31" s="4">
        <v>1</v>
      </c>
      <c r="DE31" s="8">
        <v>80.33</v>
      </c>
      <c r="DF31" s="7">
        <v>-1</v>
      </c>
      <c r="DG31" s="7">
        <v>-1</v>
      </c>
      <c r="DH31" s="2" t="s">
        <v>154</v>
      </c>
      <c r="DI31" s="2" t="s">
        <v>142</v>
      </c>
      <c r="DJ31" s="2" t="s">
        <v>374</v>
      </c>
      <c r="DK31" s="2" t="s">
        <v>534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145</v>
      </c>
      <c r="DX31" s="2" t="s">
        <v>535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526</v>
      </c>
      <c r="EK31" s="2" t="s">
        <v>536</v>
      </c>
      <c r="EL31" s="2" t="s">
        <v>157</v>
      </c>
      <c r="EM31" s="2" t="s">
        <v>157</v>
      </c>
      <c r="EN31" s="2" t="s">
        <v>145</v>
      </c>
      <c r="EO31" s="4">
        <v>1</v>
      </c>
      <c r="EP31" s="8">
        <v>64.39</v>
      </c>
      <c r="EQ31" s="4"/>
      <c r="ER31" s="8"/>
      <c r="ES31" s="7"/>
      <c r="ET31" s="7"/>
      <c r="EU31" s="2" t="s">
        <v>154</v>
      </c>
      <c r="EV31" s="2" t="s">
        <v>142</v>
      </c>
      <c r="EW31" s="2" t="s">
        <v>167</v>
      </c>
      <c r="EX31" s="2" t="s">
        <v>505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187</v>
      </c>
      <c r="FI31" s="2" t="s">
        <v>163</v>
      </c>
      <c r="FJ31" s="2" t="s">
        <v>169</v>
      </c>
      <c r="FK31" s="2" t="s">
        <v>448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182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171</v>
      </c>
      <c r="GJ31" s="2" t="s">
        <v>222</v>
      </c>
      <c r="GK31" s="2" t="s">
        <v>537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182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182</v>
      </c>
      <c r="HI31" s="2" t="s">
        <v>163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163</v>
      </c>
      <c r="HW31" s="2" t="s">
        <v>304</v>
      </c>
      <c r="HX31" s="2" t="s">
        <v>538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184</v>
      </c>
      <c r="II31" s="2" t="s">
        <v>163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228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526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182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228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383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182</v>
      </c>
      <c r="LI31" s="2" t="s">
        <v>171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228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182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228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182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182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184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539</v>
      </c>
      <c r="B32" s="2" t="s">
        <v>134</v>
      </c>
      <c r="C32" s="2" t="s">
        <v>135</v>
      </c>
      <c r="D32" s="2" t="s">
        <v>540</v>
      </c>
      <c r="E32" s="2" t="s">
        <v>541</v>
      </c>
      <c r="F32" s="2" t="s">
        <v>244</v>
      </c>
      <c r="G32" s="2" t="s">
        <v>244</v>
      </c>
      <c r="H32" s="2" t="s">
        <v>244</v>
      </c>
      <c r="I32" s="2" t="s">
        <v>542</v>
      </c>
      <c r="J32" s="2" t="s">
        <v>543</v>
      </c>
      <c r="K32" s="2" t="s">
        <v>246</v>
      </c>
      <c r="L32" s="3">
        <v>18</v>
      </c>
      <c r="M32" s="3">
        <v>18.9</v>
      </c>
      <c r="N32" s="3">
        <v>44.99</v>
      </c>
      <c r="O32" s="2" t="s">
        <v>142</v>
      </c>
      <c r="P32" s="2" t="s">
        <v>209</v>
      </c>
      <c r="Q32" s="2" t="s">
        <v>144</v>
      </c>
      <c r="R32" s="2" t="s">
        <v>145</v>
      </c>
      <c r="S32" s="2" t="s">
        <v>544</v>
      </c>
      <c r="T32" s="2" t="s">
        <v>147</v>
      </c>
      <c r="U32" s="2" t="s">
        <v>545</v>
      </c>
      <c r="V32" s="2" t="s">
        <v>248</v>
      </c>
      <c r="W32" s="2" t="s">
        <v>151</v>
      </c>
      <c r="X32" s="2" t="s">
        <v>145</v>
      </c>
      <c r="Y32" s="2" t="s">
        <v>249</v>
      </c>
      <c r="Z32" s="4">
        <v>101</v>
      </c>
      <c r="AA32" s="4">
        <f>=ROUNDDOWN(13.2894736842105,0)</f>
      </c>
      <c r="AB32" s="5">
        <v>7.6</v>
      </c>
      <c r="AC32" s="2" t="s">
        <v>269</v>
      </c>
      <c r="AD32" s="4">
        <v>241</v>
      </c>
      <c r="AE32" s="4">
        <v>241</v>
      </c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6</v>
      </c>
      <c r="AQ32" s="8">
        <v>119.44</v>
      </c>
      <c r="AR32" s="4">
        <v>5</v>
      </c>
      <c r="AS32" s="8">
        <v>101.25</v>
      </c>
      <c r="AT32" s="7">
        <v>0.2</v>
      </c>
      <c r="AU32" s="7">
        <v>0.1797</v>
      </c>
      <c r="AV32" s="4">
        <v>6</v>
      </c>
      <c r="AW32" s="8">
        <v>119.44</v>
      </c>
      <c r="AX32" s="4">
        <v>5</v>
      </c>
      <c r="AY32" s="8">
        <v>101.25</v>
      </c>
      <c r="AZ32" s="7">
        <v>0.2</v>
      </c>
      <c r="BA32" s="7">
        <v>0.1797</v>
      </c>
      <c r="BB32" s="7">
        <v>1</v>
      </c>
      <c r="BC32" s="4">
        <v>6</v>
      </c>
      <c r="BD32" s="8">
        <v>119.44</v>
      </c>
      <c r="BE32" s="4">
        <v>5</v>
      </c>
      <c r="BF32" s="8">
        <v>101.25</v>
      </c>
      <c r="BG32" s="7">
        <v>0.2</v>
      </c>
      <c r="BH32" s="7">
        <v>0.1797</v>
      </c>
      <c r="BI32" s="7">
        <v>1</v>
      </c>
      <c r="BJ32" s="4">
        <v>6</v>
      </c>
      <c r="BK32" s="8">
        <v>119.44</v>
      </c>
      <c r="BL32" s="2" t="s">
        <v>546</v>
      </c>
      <c r="BM32" s="7">
        <v>1</v>
      </c>
      <c r="BN32" s="7">
        <v>1</v>
      </c>
      <c r="BO32" s="4">
        <v>2</v>
      </c>
      <c r="BP32" s="8">
        <v>40.52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251</v>
      </c>
      <c r="BX32" s="2" t="s">
        <v>271</v>
      </c>
      <c r="BY32" s="2" t="s">
        <v>157</v>
      </c>
      <c r="BZ32" s="2" t="s">
        <v>157</v>
      </c>
      <c r="CA32" s="2" t="s">
        <v>145</v>
      </c>
      <c r="CB32" s="4">
        <v>1</v>
      </c>
      <c r="CC32" s="8">
        <v>20.25</v>
      </c>
      <c r="CD32" s="4">
        <v>5</v>
      </c>
      <c r="CE32" s="8">
        <v>101.25</v>
      </c>
      <c r="CF32" s="7">
        <v>-0.8</v>
      </c>
      <c r="CG32" s="7">
        <v>-0.8</v>
      </c>
      <c r="CH32" s="2" t="s">
        <v>154</v>
      </c>
      <c r="CI32" s="2" t="s">
        <v>142</v>
      </c>
      <c r="CJ32" s="2" t="s">
        <v>249</v>
      </c>
      <c r="CK32" s="2" t="s">
        <v>547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252</v>
      </c>
      <c r="CX32" s="2" t="s">
        <v>213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215</v>
      </c>
      <c r="DK32" s="2" t="s">
        <v>548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145</v>
      </c>
      <c r="DX32" s="2" t="s">
        <v>549</v>
      </c>
      <c r="DY32" s="2" t="s">
        <v>157</v>
      </c>
      <c r="DZ32" s="2" t="s">
        <v>157</v>
      </c>
      <c r="EA32" s="2" t="s">
        <v>145</v>
      </c>
      <c r="EB32" s="4">
        <v>1</v>
      </c>
      <c r="EC32" s="8">
        <v>20.07</v>
      </c>
      <c r="ED32" s="4"/>
      <c r="EE32" s="8"/>
      <c r="EF32" s="7"/>
      <c r="EG32" s="7"/>
      <c r="EH32" s="2" t="s">
        <v>154</v>
      </c>
      <c r="EI32" s="2" t="s">
        <v>142</v>
      </c>
      <c r="EJ32" s="2" t="s">
        <v>165</v>
      </c>
      <c r="EK32" s="2" t="s">
        <v>236</v>
      </c>
      <c r="EL32" s="2" t="s">
        <v>157</v>
      </c>
      <c r="EM32" s="2" t="s">
        <v>157</v>
      </c>
      <c r="EN32" s="2" t="s">
        <v>145</v>
      </c>
      <c r="EO32" s="4">
        <v>1</v>
      </c>
      <c r="EP32" s="8">
        <v>19.7</v>
      </c>
      <c r="EQ32" s="4"/>
      <c r="ER32" s="8"/>
      <c r="ES32" s="7"/>
      <c r="ET32" s="7"/>
      <c r="EU32" s="2" t="s">
        <v>154</v>
      </c>
      <c r="EV32" s="2" t="s">
        <v>142</v>
      </c>
      <c r="EW32" s="2" t="s">
        <v>255</v>
      </c>
      <c r="EX32" s="2" t="s">
        <v>550</v>
      </c>
      <c r="EY32" s="2" t="s">
        <v>157</v>
      </c>
      <c r="EZ32" s="2" t="s">
        <v>157</v>
      </c>
      <c r="FA32" s="2" t="s">
        <v>145</v>
      </c>
      <c r="FB32" s="4">
        <v>1</v>
      </c>
      <c r="FC32" s="8">
        <v>18.9</v>
      </c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551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171</v>
      </c>
      <c r="FW32" s="2" t="s">
        <v>200</v>
      </c>
      <c r="FX32" s="2" t="s">
        <v>552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184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154</v>
      </c>
      <c r="GV32" s="2" t="s">
        <v>142</v>
      </c>
      <c r="GW32" s="2" t="s">
        <v>176</v>
      </c>
      <c r="GX32" s="2" t="s">
        <v>276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163</v>
      </c>
      <c r="HW32" s="2" t="s">
        <v>437</v>
      </c>
      <c r="HX32" s="2" t="s">
        <v>413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163</v>
      </c>
      <c r="IJ32" s="2" t="s">
        <v>145</v>
      </c>
      <c r="IK32" s="2" t="s">
        <v>553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226</v>
      </c>
      <c r="JK32" s="2" t="s">
        <v>554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182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228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262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182</v>
      </c>
      <c r="LI32" s="2" t="s">
        <v>171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228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228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163</v>
      </c>
      <c r="NJ32" s="2" t="s">
        <v>281</v>
      </c>
      <c r="NK32" s="2" t="s">
        <v>229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182</v>
      </c>
      <c r="NV32" s="2" t="s">
        <v>163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184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101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>
        <v>241</v>
      </c>
    </row>
    <row r="33">
      <c r="A33" s="2" t="s">
        <v>555</v>
      </c>
      <c r="B33" s="2" t="s">
        <v>134</v>
      </c>
      <c r="C33" s="2" t="s">
        <v>135</v>
      </c>
      <c r="D33" s="2" t="s">
        <v>540</v>
      </c>
      <c r="E33" s="2" t="s">
        <v>541</v>
      </c>
      <c r="F33" s="2" t="s">
        <v>138</v>
      </c>
      <c r="G33" s="2" t="s">
        <v>138</v>
      </c>
      <c r="H33" s="2" t="s">
        <v>138</v>
      </c>
      <c r="I33" s="2" t="s">
        <v>542</v>
      </c>
      <c r="J33" s="2" t="s">
        <v>543</v>
      </c>
      <c r="K33" s="2" t="s">
        <v>141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556</v>
      </c>
      <c r="T33" s="2" t="s">
        <v>147</v>
      </c>
      <c r="U33" s="2" t="s">
        <v>545</v>
      </c>
      <c r="V33" s="2" t="s">
        <v>149</v>
      </c>
      <c r="W33" s="2" t="s">
        <v>150</v>
      </c>
      <c r="X33" s="2" t="s">
        <v>557</v>
      </c>
      <c r="Y33" s="2" t="s">
        <v>152</v>
      </c>
      <c r="Z33" s="4">
        <v>73</v>
      </c>
      <c r="AA33" s="4">
        <f>=ROUNDDOWN(30.4166666666667,0)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39.92</v>
      </c>
      <c r="AR33" s="4">
        <v>2</v>
      </c>
      <c r="AS33" s="8">
        <v>39.16</v>
      </c>
      <c r="AT33" s="7"/>
      <c r="AU33" s="7">
        <v>0.0194</v>
      </c>
      <c r="AV33" s="4">
        <v>2</v>
      </c>
      <c r="AW33" s="8">
        <v>39.92</v>
      </c>
      <c r="AX33" s="4">
        <v>2</v>
      </c>
      <c r="AY33" s="8">
        <v>39.16</v>
      </c>
      <c r="AZ33" s="7"/>
      <c r="BA33" s="7">
        <v>0.0194</v>
      </c>
      <c r="BB33" s="7">
        <v>1</v>
      </c>
      <c r="BC33" s="4">
        <v>2</v>
      </c>
      <c r="BD33" s="8">
        <v>39.92</v>
      </c>
      <c r="BE33" s="4">
        <v>5</v>
      </c>
      <c r="BF33" s="8">
        <v>97.03</v>
      </c>
      <c r="BG33" s="7">
        <v>-0.6</v>
      </c>
      <c r="BH33" s="7">
        <v>-0.5886</v>
      </c>
      <c r="BI33" s="7">
        <v>1</v>
      </c>
      <c r="BJ33" s="4">
        <v>2</v>
      </c>
      <c r="BK33" s="8">
        <v>39.92</v>
      </c>
      <c r="BL33" s="2" t="s">
        <v>270</v>
      </c>
      <c r="BM33" s="7">
        <v>1</v>
      </c>
      <c r="BN33" s="7">
        <v>1</v>
      </c>
      <c r="BO33" s="4"/>
      <c r="BP33" s="8"/>
      <c r="BQ33" s="4">
        <v>1</v>
      </c>
      <c r="BR33" s="8">
        <v>20.26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558</v>
      </c>
      <c r="BY33" s="2" t="s">
        <v>157</v>
      </c>
      <c r="BZ33" s="2" t="s">
        <v>157</v>
      </c>
      <c r="CA33" s="2" t="s">
        <v>145</v>
      </c>
      <c r="CB33" s="4">
        <v>2</v>
      </c>
      <c r="CC33" s="8">
        <v>39.92</v>
      </c>
      <c r="CD33" s="4">
        <v>1</v>
      </c>
      <c r="CE33" s="8">
        <v>18.9</v>
      </c>
      <c r="CF33" s="7">
        <v>1</v>
      </c>
      <c r="CG33" s="7">
        <v>1.1122</v>
      </c>
      <c r="CH33" s="2" t="s">
        <v>154</v>
      </c>
      <c r="CI33" s="2" t="s">
        <v>142</v>
      </c>
      <c r="CJ33" s="2" t="s">
        <v>155</v>
      </c>
      <c r="CK33" s="2" t="s">
        <v>166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419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253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145</v>
      </c>
      <c r="DX33" s="2" t="s">
        <v>437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165</v>
      </c>
      <c r="EK33" s="2" t="s">
        <v>559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560</v>
      </c>
      <c r="EX33" s="2" t="s">
        <v>561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562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171</v>
      </c>
      <c r="FW33" s="2" t="s">
        <v>200</v>
      </c>
      <c r="FX33" s="2" t="s">
        <v>563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184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182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163</v>
      </c>
      <c r="HW33" s="2" t="s">
        <v>177</v>
      </c>
      <c r="HX33" s="2" t="s">
        <v>172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163</v>
      </c>
      <c r="IJ33" s="2" t="s">
        <v>145</v>
      </c>
      <c r="IK33" s="2" t="s">
        <v>564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226</v>
      </c>
      <c r="JK33" s="2" t="s">
        <v>251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182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182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414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182</v>
      </c>
      <c r="LI33" s="2" t="s">
        <v>171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184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184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163</v>
      </c>
      <c r="NJ33" s="2" t="s">
        <v>281</v>
      </c>
      <c r="NK33" s="2" t="s">
        <v>440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182</v>
      </c>
      <c r="NV33" s="2" t="s">
        <v>163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184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>
        <v>73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565</v>
      </c>
      <c r="B34" s="2" t="s">
        <v>134</v>
      </c>
      <c r="C34" s="2" t="s">
        <v>135</v>
      </c>
      <c r="D34" s="2" t="s">
        <v>540</v>
      </c>
      <c r="E34" s="2" t="s">
        <v>541</v>
      </c>
      <c r="F34" s="2" t="s">
        <v>138</v>
      </c>
      <c r="G34" s="2" t="s">
        <v>138</v>
      </c>
      <c r="H34" s="2" t="s">
        <v>138</v>
      </c>
      <c r="I34" s="2" t="s">
        <v>542</v>
      </c>
      <c r="J34" s="2" t="s">
        <v>543</v>
      </c>
      <c r="K34" s="2" t="s">
        <v>208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556</v>
      </c>
      <c r="T34" s="2" t="s">
        <v>147</v>
      </c>
      <c r="U34" s="2" t="s">
        <v>545</v>
      </c>
      <c r="V34" s="2" t="s">
        <v>149</v>
      </c>
      <c r="W34" s="2" t="s">
        <v>150</v>
      </c>
      <c r="X34" s="2" t="s">
        <v>151</v>
      </c>
      <c r="Y34" s="2" t="s">
        <v>152</v>
      </c>
      <c r="Z34" s="4">
        <v>124</v>
      </c>
      <c r="AA34" s="4">
        <f>=ROUNDDOWN(53.9130434782609,0)</f>
      </c>
      <c r="AB34" s="5">
        <v>2.3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3</v>
      </c>
      <c r="AS34" s="8">
        <v>57.87</v>
      </c>
      <c r="AT34" s="7">
        <v>-1</v>
      </c>
      <c r="AU34" s="7">
        <v>-1</v>
      </c>
      <c r="AV34" s="4"/>
      <c r="AW34" s="8"/>
      <c r="AX34" s="4">
        <v>3</v>
      </c>
      <c r="AY34" s="8">
        <v>57.87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566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567</v>
      </c>
      <c r="BY34" s="2" t="s">
        <v>157</v>
      </c>
      <c r="BZ34" s="2" t="s">
        <v>157</v>
      </c>
      <c r="CA34" s="2" t="s">
        <v>145</v>
      </c>
      <c r="CB34" s="4"/>
      <c r="CC34" s="8"/>
      <c r="CD34" s="4">
        <v>1</v>
      </c>
      <c r="CE34" s="8">
        <v>18.9</v>
      </c>
      <c r="CF34" s="7">
        <v>-1</v>
      </c>
      <c r="CG34" s="7">
        <v>-1</v>
      </c>
      <c r="CH34" s="2" t="s">
        <v>154</v>
      </c>
      <c r="CI34" s="2" t="s">
        <v>142</v>
      </c>
      <c r="CJ34" s="2" t="s">
        <v>155</v>
      </c>
      <c r="CK34" s="2" t="s">
        <v>568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155</v>
      </c>
      <c r="CX34" s="2" t="s">
        <v>421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215</v>
      </c>
      <c r="DK34" s="2" t="s">
        <v>459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145</v>
      </c>
      <c r="DX34" s="2" t="s">
        <v>569</v>
      </c>
      <c r="DY34" s="2" t="s">
        <v>157</v>
      </c>
      <c r="DZ34" s="2" t="s">
        <v>157</v>
      </c>
      <c r="EA34" s="2" t="s">
        <v>145</v>
      </c>
      <c r="EB34" s="4"/>
      <c r="EC34" s="8"/>
      <c r="ED34" s="4">
        <v>1</v>
      </c>
      <c r="EE34" s="8">
        <v>20.07</v>
      </c>
      <c r="EF34" s="7">
        <v>-1</v>
      </c>
      <c r="EG34" s="7">
        <v>-1</v>
      </c>
      <c r="EH34" s="2" t="s">
        <v>154</v>
      </c>
      <c r="EI34" s="2" t="s">
        <v>142</v>
      </c>
      <c r="EJ34" s="2" t="s">
        <v>165</v>
      </c>
      <c r="EK34" s="2" t="s">
        <v>217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560</v>
      </c>
      <c r="EX34" s="2" t="s">
        <v>570</v>
      </c>
      <c r="EY34" s="2" t="s">
        <v>157</v>
      </c>
      <c r="EZ34" s="2" t="s">
        <v>157</v>
      </c>
      <c r="FA34" s="2" t="s">
        <v>145</v>
      </c>
      <c r="FB34" s="4"/>
      <c r="FC34" s="8"/>
      <c r="FD34" s="4">
        <v>1</v>
      </c>
      <c r="FE34" s="8">
        <v>18.9</v>
      </c>
      <c r="FF34" s="7">
        <v>-1</v>
      </c>
      <c r="FG34" s="7">
        <v>-1</v>
      </c>
      <c r="FH34" s="2" t="s">
        <v>154</v>
      </c>
      <c r="FI34" s="2" t="s">
        <v>142</v>
      </c>
      <c r="FJ34" s="2" t="s">
        <v>169</v>
      </c>
      <c r="FK34" s="2" t="s">
        <v>571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171</v>
      </c>
      <c r="FW34" s="2" t="s">
        <v>200</v>
      </c>
      <c r="FX34" s="2" t="s">
        <v>423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184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182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163</v>
      </c>
      <c r="HW34" s="2" t="s">
        <v>177</v>
      </c>
      <c r="HX34" s="2" t="s">
        <v>572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163</v>
      </c>
      <c r="IJ34" s="2" t="s">
        <v>145</v>
      </c>
      <c r="IK34" s="2" t="s">
        <v>573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226</v>
      </c>
      <c r="JK34" s="2" t="s">
        <v>214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182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182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414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182</v>
      </c>
      <c r="LI34" s="2" t="s">
        <v>171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184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184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163</v>
      </c>
      <c r="NJ34" s="2" t="s">
        <v>229</v>
      </c>
      <c r="NK34" s="2" t="s">
        <v>496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182</v>
      </c>
      <c r="NV34" s="2" t="s">
        <v>163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184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124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574</v>
      </c>
      <c r="B35" s="2" t="s">
        <v>134</v>
      </c>
      <c r="C35" s="2" t="s">
        <v>135</v>
      </c>
      <c r="D35" s="2" t="s">
        <v>540</v>
      </c>
      <c r="E35" s="2" t="s">
        <v>541</v>
      </c>
      <c r="F35" s="2" t="s">
        <v>320</v>
      </c>
      <c r="G35" s="2" t="s">
        <v>145</v>
      </c>
      <c r="H35" s="2" t="s">
        <v>145</v>
      </c>
      <c r="I35" s="2" t="s">
        <v>575</v>
      </c>
      <c r="J35" s="2" t="s">
        <v>576</v>
      </c>
      <c r="K35" s="2" t="s">
        <v>577</v>
      </c>
      <c r="L35" s="3">
        <v>27.5</v>
      </c>
      <c r="M35" s="3">
        <v>28.87</v>
      </c>
      <c r="N35" s="3">
        <v>54.99</v>
      </c>
      <c r="O35" s="2" t="s">
        <v>364</v>
      </c>
      <c r="P35" s="2" t="s">
        <v>365</v>
      </c>
      <c r="Q35" s="2" t="s">
        <v>144</v>
      </c>
      <c r="R35" s="2" t="s">
        <v>145</v>
      </c>
      <c r="S35" s="2" t="s">
        <v>578</v>
      </c>
      <c r="T35" s="2" t="s">
        <v>145</v>
      </c>
      <c r="U35" s="2" t="s">
        <v>145</v>
      </c>
      <c r="V35" s="2" t="s">
        <v>248</v>
      </c>
      <c r="W35" s="2" t="s">
        <v>151</v>
      </c>
      <c r="X35" s="2" t="s">
        <v>145</v>
      </c>
      <c r="Y35" s="2" t="s">
        <v>325</v>
      </c>
      <c r="Z35" s="4"/>
      <c r="AA35" s="4">
        <f>=ROUNDDOWN({0},0)</f>
      </c>
      <c r="AB35" s="5">
        <v>1.2</v>
      </c>
      <c r="AC35" s="2" t="s">
        <v>145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5</v>
      </c>
      <c r="AS35" s="8">
        <v>87.1</v>
      </c>
      <c r="AT35" s="7">
        <v>-1</v>
      </c>
      <c r="AU35" s="7">
        <v>-1</v>
      </c>
      <c r="AV35" s="4"/>
      <c r="AW35" s="8"/>
      <c r="AX35" s="4">
        <v>5</v>
      </c>
      <c r="AY35" s="8">
        <v>87.1</v>
      </c>
      <c r="AZ35" s="7">
        <v>-1</v>
      </c>
      <c r="BA35" s="7">
        <v>-1</v>
      </c>
      <c r="BB35" s="7"/>
      <c r="BC35" s="4"/>
      <c r="BD35" s="8"/>
      <c r="BE35" s="4">
        <v>5</v>
      </c>
      <c r="BF35" s="8">
        <v>87.1</v>
      </c>
      <c r="BG35" s="7">
        <v>-1</v>
      </c>
      <c r="BH35" s="7">
        <v>-1</v>
      </c>
      <c r="BI35" s="7"/>
      <c r="BJ35" s="4"/>
      <c r="BK35" s="8"/>
      <c r="BL35" s="2" t="s">
        <v>579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163</v>
      </c>
      <c r="BW35" s="2" t="s">
        <v>328</v>
      </c>
      <c r="BX35" s="2" t="s">
        <v>580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163</v>
      </c>
      <c r="CJ35" s="2" t="s">
        <v>330</v>
      </c>
      <c r="CK35" s="2" t="s">
        <v>331</v>
      </c>
      <c r="CL35" s="2" t="s">
        <v>157</v>
      </c>
      <c r="CM35" s="2" t="s">
        <v>157</v>
      </c>
      <c r="CN35" s="2" t="s">
        <v>145</v>
      </c>
      <c r="CO35" s="4"/>
      <c r="CP35" s="8"/>
      <c r="CQ35" s="4">
        <v>3</v>
      </c>
      <c r="CR35" s="8">
        <v>41.76</v>
      </c>
      <c r="CS35" s="7">
        <v>-1</v>
      </c>
      <c r="CT35" s="7">
        <v>-1</v>
      </c>
      <c r="CU35" s="2" t="s">
        <v>154</v>
      </c>
      <c r="CV35" s="2" t="s">
        <v>163</v>
      </c>
      <c r="CW35" s="2" t="s">
        <v>330</v>
      </c>
      <c r="CX35" s="2" t="s">
        <v>352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163</v>
      </c>
      <c r="DJ35" s="2" t="s">
        <v>330</v>
      </c>
      <c r="DK35" s="2" t="s">
        <v>333</v>
      </c>
      <c r="DL35" s="2" t="s">
        <v>157</v>
      </c>
      <c r="DM35" s="2" t="s">
        <v>157</v>
      </c>
      <c r="DN35" s="2" t="s">
        <v>145</v>
      </c>
      <c r="DO35" s="4"/>
      <c r="DP35" s="8"/>
      <c r="DQ35" s="4">
        <v>2</v>
      </c>
      <c r="DR35" s="8">
        <v>45.34</v>
      </c>
      <c r="DS35" s="7">
        <v>-1</v>
      </c>
      <c r="DT35" s="7">
        <v>-1</v>
      </c>
      <c r="DU35" s="2" t="s">
        <v>154</v>
      </c>
      <c r="DV35" s="2" t="s">
        <v>163</v>
      </c>
      <c r="DW35" s="2" t="s">
        <v>145</v>
      </c>
      <c r="DX35" s="2" t="s">
        <v>581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163</v>
      </c>
      <c r="EJ35" s="2" t="s">
        <v>335</v>
      </c>
      <c r="EK35" s="2" t="s">
        <v>336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163</v>
      </c>
      <c r="EW35" s="2" t="s">
        <v>582</v>
      </c>
      <c r="EX35" s="2" t="s">
        <v>583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184</v>
      </c>
      <c r="FI35" s="2" t="s">
        <v>163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163</v>
      </c>
      <c r="FW35" s="2" t="s">
        <v>339</v>
      </c>
      <c r="FX35" s="2" t="s">
        <v>340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183</v>
      </c>
      <c r="GI35" s="2" t="s">
        <v>163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182</v>
      </c>
      <c r="GV35" s="2" t="s">
        <v>163</v>
      </c>
      <c r="GW35" s="2" t="s">
        <v>341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163</v>
      </c>
      <c r="HW35" s="2" t="s">
        <v>177</v>
      </c>
      <c r="HX35" s="2" t="s">
        <v>584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343</v>
      </c>
      <c r="II35" s="2" t="s">
        <v>163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163</v>
      </c>
      <c r="JJ35" s="2" t="s">
        <v>330</v>
      </c>
      <c r="JK35" s="2" t="s">
        <v>352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182</v>
      </c>
      <c r="JV35" s="2" t="s">
        <v>163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228</v>
      </c>
      <c r="KI35" s="2" t="s">
        <v>163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163</v>
      </c>
      <c r="KW35" s="2" t="s">
        <v>233</v>
      </c>
      <c r="KX35" s="2" t="s">
        <v>495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182</v>
      </c>
      <c r="LI35" s="2" t="s">
        <v>163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228</v>
      </c>
      <c r="LV35" s="2" t="s">
        <v>163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228</v>
      </c>
      <c r="MV35" s="2" t="s">
        <v>163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163</v>
      </c>
      <c r="NJ35" s="2" t="s">
        <v>585</v>
      </c>
      <c r="NK35" s="2" t="s">
        <v>586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182</v>
      </c>
      <c r="NV35" s="2" t="s">
        <v>163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184</v>
      </c>
      <c r="OI35" s="2" t="s">
        <v>163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587</v>
      </c>
      <c r="B36" s="2" t="s">
        <v>134</v>
      </c>
      <c r="C36" s="2" t="s">
        <v>135</v>
      </c>
      <c r="D36" s="2" t="s">
        <v>588</v>
      </c>
      <c r="E36" s="2" t="s">
        <v>589</v>
      </c>
      <c r="F36" s="2" t="s">
        <v>138</v>
      </c>
      <c r="G36" s="2" t="s">
        <v>138</v>
      </c>
      <c r="H36" s="2" t="s">
        <v>138</v>
      </c>
      <c r="I36" s="2" t="s">
        <v>590</v>
      </c>
      <c r="J36" s="2" t="s">
        <v>591</v>
      </c>
      <c r="K36" s="2" t="s">
        <v>141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592</v>
      </c>
      <c r="T36" s="2" t="s">
        <v>147</v>
      </c>
      <c r="U36" s="2" t="s">
        <v>545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139</v>
      </c>
      <c r="AA36" s="4">
        <f>=ROUNDDOWN(28.9583333333333,0)</f>
      </c>
      <c r="AB36" s="5">
        <v>4.8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40.06</v>
      </c>
      <c r="AR36" s="4">
        <v>7</v>
      </c>
      <c r="AS36" s="8">
        <v>136.06</v>
      </c>
      <c r="AT36" s="7">
        <v>-0.7143</v>
      </c>
      <c r="AU36" s="7">
        <v>-0.7056</v>
      </c>
      <c r="AV36" s="4">
        <v>2</v>
      </c>
      <c r="AW36" s="8">
        <v>40.06</v>
      </c>
      <c r="AX36" s="4">
        <v>7</v>
      </c>
      <c r="AY36" s="8">
        <v>136.06</v>
      </c>
      <c r="AZ36" s="7">
        <v>-0.7143</v>
      </c>
      <c r="BA36" s="7">
        <v>-0.7056</v>
      </c>
      <c r="BB36" s="7">
        <v>1</v>
      </c>
      <c r="BC36" s="4">
        <v>4</v>
      </c>
      <c r="BD36" s="8">
        <v>75.8</v>
      </c>
      <c r="BE36" s="4">
        <v>12</v>
      </c>
      <c r="BF36" s="8">
        <v>229.4</v>
      </c>
      <c r="BG36" s="7">
        <v>-0.6667</v>
      </c>
      <c r="BH36" s="7">
        <v>-0.6696</v>
      </c>
      <c r="BI36" s="7">
        <v>0.5285</v>
      </c>
      <c r="BJ36" s="4">
        <v>2</v>
      </c>
      <c r="BK36" s="8">
        <v>40.06</v>
      </c>
      <c r="BL36" s="2" t="s">
        <v>593</v>
      </c>
      <c r="BM36" s="7">
        <v>1</v>
      </c>
      <c r="BN36" s="7">
        <v>1</v>
      </c>
      <c r="BO36" s="4"/>
      <c r="BP36" s="8"/>
      <c r="BQ36" s="4">
        <v>2</v>
      </c>
      <c r="BR36" s="8">
        <v>39.78</v>
      </c>
      <c r="BS36" s="7">
        <v>-1</v>
      </c>
      <c r="BT36" s="7">
        <v>-1</v>
      </c>
      <c r="BU36" s="2" t="s">
        <v>154</v>
      </c>
      <c r="BV36" s="2" t="s">
        <v>142</v>
      </c>
      <c r="BW36" s="2" t="s">
        <v>155</v>
      </c>
      <c r="BX36" s="2" t="s">
        <v>193</v>
      </c>
      <c r="BY36" s="2" t="s">
        <v>157</v>
      </c>
      <c r="BZ36" s="2" t="s">
        <v>157</v>
      </c>
      <c r="CA36" s="2" t="s">
        <v>145</v>
      </c>
      <c r="CB36" s="4">
        <v>2</v>
      </c>
      <c r="CC36" s="8">
        <v>40.06</v>
      </c>
      <c r="CD36" s="4"/>
      <c r="CE36" s="8"/>
      <c r="CF36" s="7"/>
      <c r="CG36" s="7"/>
      <c r="CH36" s="2" t="s">
        <v>154</v>
      </c>
      <c r="CI36" s="2" t="s">
        <v>142</v>
      </c>
      <c r="CJ36" s="2" t="s">
        <v>155</v>
      </c>
      <c r="CK36" s="2" t="s">
        <v>594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155</v>
      </c>
      <c r="CX36" s="2" t="s">
        <v>595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549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145</v>
      </c>
      <c r="DX36" s="2" t="s">
        <v>596</v>
      </c>
      <c r="DY36" s="2" t="s">
        <v>157</v>
      </c>
      <c r="DZ36" s="2" t="s">
        <v>157</v>
      </c>
      <c r="EA36" s="2" t="s">
        <v>145</v>
      </c>
      <c r="EB36" s="4"/>
      <c r="EC36" s="8"/>
      <c r="ED36" s="4">
        <v>2</v>
      </c>
      <c r="EE36" s="8">
        <v>39.4</v>
      </c>
      <c r="EF36" s="7">
        <v>-1</v>
      </c>
      <c r="EG36" s="7">
        <v>-1</v>
      </c>
      <c r="EH36" s="2" t="s">
        <v>154</v>
      </c>
      <c r="EI36" s="2" t="s">
        <v>142</v>
      </c>
      <c r="EJ36" s="2" t="s">
        <v>165</v>
      </c>
      <c r="EK36" s="2" t="s">
        <v>236</v>
      </c>
      <c r="EL36" s="2" t="s">
        <v>157</v>
      </c>
      <c r="EM36" s="2" t="s">
        <v>157</v>
      </c>
      <c r="EN36" s="2" t="s">
        <v>145</v>
      </c>
      <c r="EO36" s="4"/>
      <c r="EP36" s="8"/>
      <c r="EQ36" s="4">
        <v>3</v>
      </c>
      <c r="ER36" s="8">
        <v>56.88</v>
      </c>
      <c r="ES36" s="7">
        <v>-1</v>
      </c>
      <c r="ET36" s="7">
        <v>-1</v>
      </c>
      <c r="EU36" s="2" t="s">
        <v>154</v>
      </c>
      <c r="EV36" s="2" t="s">
        <v>142</v>
      </c>
      <c r="EW36" s="2" t="s">
        <v>167</v>
      </c>
      <c r="EX36" s="2" t="s">
        <v>298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597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171</v>
      </c>
      <c r="FW36" s="2" t="s">
        <v>200</v>
      </c>
      <c r="FX36" s="2" t="s">
        <v>552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184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182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163</v>
      </c>
      <c r="HW36" s="2" t="s">
        <v>437</v>
      </c>
      <c r="HX36" s="2" t="s">
        <v>203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163</v>
      </c>
      <c r="IJ36" s="2" t="s">
        <v>145</v>
      </c>
      <c r="IK36" s="2" t="s">
        <v>598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439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182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182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414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182</v>
      </c>
      <c r="LI36" s="2" t="s">
        <v>171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184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184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163</v>
      </c>
      <c r="NJ36" s="2" t="s">
        <v>185</v>
      </c>
      <c r="NK36" s="2" t="s">
        <v>440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182</v>
      </c>
      <c r="NV36" s="2" t="s">
        <v>163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184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67</v>
      </c>
      <c r="OP36" s="4"/>
      <c r="OQ36" s="4"/>
      <c r="OR36" s="4">
        <v>72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599</v>
      </c>
      <c r="B37" s="2" t="s">
        <v>134</v>
      </c>
      <c r="C37" s="2" t="s">
        <v>135</v>
      </c>
      <c r="D37" s="2" t="s">
        <v>588</v>
      </c>
      <c r="E37" s="2" t="s">
        <v>589</v>
      </c>
      <c r="F37" s="2" t="s">
        <v>138</v>
      </c>
      <c r="G37" s="2" t="s">
        <v>138</v>
      </c>
      <c r="H37" s="2" t="s">
        <v>138</v>
      </c>
      <c r="I37" s="2" t="s">
        <v>590</v>
      </c>
      <c r="J37" s="2" t="s">
        <v>591</v>
      </c>
      <c r="K37" s="2" t="s">
        <v>208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210</v>
      </c>
      <c r="T37" s="2" t="s">
        <v>147</v>
      </c>
      <c r="U37" s="2" t="s">
        <v>545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188</v>
      </c>
      <c r="AA37" s="4">
        <f>=ROUNDDOWN(45.8536585365854,0)</f>
      </c>
      <c r="AB37" s="5">
        <v>4.1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35.74</v>
      </c>
      <c r="AR37" s="4">
        <v>5</v>
      </c>
      <c r="AS37" s="8">
        <v>93.34</v>
      </c>
      <c r="AT37" s="7">
        <v>-0.6</v>
      </c>
      <c r="AU37" s="7">
        <v>-0.6171</v>
      </c>
      <c r="AV37" s="4">
        <v>2</v>
      </c>
      <c r="AW37" s="8">
        <v>35.74</v>
      </c>
      <c r="AX37" s="4">
        <v>5</v>
      </c>
      <c r="AY37" s="8">
        <v>93.34</v>
      </c>
      <c r="AZ37" s="7">
        <v>-0.6</v>
      </c>
      <c r="BA37" s="7">
        <v>-0.6171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0.4715</v>
      </c>
      <c r="BJ37" s="4">
        <v>2</v>
      </c>
      <c r="BK37" s="8">
        <v>35.74</v>
      </c>
      <c r="BL37" s="2" t="s">
        <v>600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601</v>
      </c>
      <c r="BY37" s="2" t="s">
        <v>157</v>
      </c>
      <c r="BZ37" s="2" t="s">
        <v>157</v>
      </c>
      <c r="CA37" s="2" t="s">
        <v>145</v>
      </c>
      <c r="CB37" s="4"/>
      <c r="CC37" s="8"/>
      <c r="CD37" s="4">
        <v>2</v>
      </c>
      <c r="CE37" s="8">
        <v>37.84</v>
      </c>
      <c r="CF37" s="7">
        <v>-1</v>
      </c>
      <c r="CG37" s="7">
        <v>-1</v>
      </c>
      <c r="CH37" s="2" t="s">
        <v>154</v>
      </c>
      <c r="CI37" s="2" t="s">
        <v>142</v>
      </c>
      <c r="CJ37" s="2" t="s">
        <v>155</v>
      </c>
      <c r="CK37" s="2" t="s">
        <v>553</v>
      </c>
      <c r="CL37" s="2" t="s">
        <v>157</v>
      </c>
      <c r="CM37" s="2" t="s">
        <v>157</v>
      </c>
      <c r="CN37" s="2" t="s">
        <v>145</v>
      </c>
      <c r="CO37" s="4">
        <v>2</v>
      </c>
      <c r="CP37" s="8">
        <v>35.74</v>
      </c>
      <c r="CQ37" s="4">
        <v>2</v>
      </c>
      <c r="CR37" s="8">
        <v>37.44</v>
      </c>
      <c r="CS37" s="7"/>
      <c r="CT37" s="7">
        <v>-0.0454</v>
      </c>
      <c r="CU37" s="2" t="s">
        <v>154</v>
      </c>
      <c r="CV37" s="2" t="s">
        <v>142</v>
      </c>
      <c r="CW37" s="2" t="s">
        <v>155</v>
      </c>
      <c r="CX37" s="2" t="s">
        <v>602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215</v>
      </c>
      <c r="DK37" s="2" t="s">
        <v>459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145</v>
      </c>
      <c r="DX37" s="2" t="s">
        <v>603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165</v>
      </c>
      <c r="EK37" s="2" t="s">
        <v>217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167</v>
      </c>
      <c r="EX37" s="2" t="s">
        <v>604</v>
      </c>
      <c r="EY37" s="2" t="s">
        <v>157</v>
      </c>
      <c r="EZ37" s="2" t="s">
        <v>157</v>
      </c>
      <c r="FA37" s="2" t="s">
        <v>145</v>
      </c>
      <c r="FB37" s="4"/>
      <c r="FC37" s="8"/>
      <c r="FD37" s="4">
        <v>1</v>
      </c>
      <c r="FE37" s="8">
        <v>18.06</v>
      </c>
      <c r="FF37" s="7">
        <v>-1</v>
      </c>
      <c r="FG37" s="7">
        <v>-1</v>
      </c>
      <c r="FH37" s="2" t="s">
        <v>154</v>
      </c>
      <c r="FI37" s="2" t="s">
        <v>142</v>
      </c>
      <c r="FJ37" s="2" t="s">
        <v>169</v>
      </c>
      <c r="FK37" s="2" t="s">
        <v>571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171</v>
      </c>
      <c r="FW37" s="2" t="s">
        <v>200</v>
      </c>
      <c r="FX37" s="2" t="s">
        <v>605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184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182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163</v>
      </c>
      <c r="HW37" s="2" t="s">
        <v>177</v>
      </c>
      <c r="HX37" s="2" t="s">
        <v>606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163</v>
      </c>
      <c r="IJ37" s="2" t="s">
        <v>145</v>
      </c>
      <c r="IK37" s="2" t="s">
        <v>607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226</v>
      </c>
      <c r="JK37" s="2" t="s">
        <v>406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182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182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414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182</v>
      </c>
      <c r="LI37" s="2" t="s">
        <v>171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184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184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163</v>
      </c>
      <c r="NJ37" s="2" t="s">
        <v>229</v>
      </c>
      <c r="NK37" s="2" t="s">
        <v>484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182</v>
      </c>
      <c r="NV37" s="2" t="s">
        <v>163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184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>
        <v>188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608</v>
      </c>
      <c r="B38" s="2" t="s">
        <v>134</v>
      </c>
      <c r="C38" s="2" t="s">
        <v>135</v>
      </c>
      <c r="D38" s="2" t="s">
        <v>588</v>
      </c>
      <c r="E38" s="2" t="s">
        <v>589</v>
      </c>
      <c r="F38" s="2" t="s">
        <v>320</v>
      </c>
      <c r="G38" s="2" t="s">
        <v>145</v>
      </c>
      <c r="H38" s="2" t="s">
        <v>145</v>
      </c>
      <c r="I38" s="2" t="s">
        <v>609</v>
      </c>
      <c r="J38" s="2" t="s">
        <v>609</v>
      </c>
      <c r="K38" s="2" t="s">
        <v>208</v>
      </c>
      <c r="L38" s="3">
        <v>28.87</v>
      </c>
      <c r="M38" s="3">
        <v>30.31</v>
      </c>
      <c r="N38" s="3">
        <v>64.99</v>
      </c>
      <c r="O38" s="2" t="s">
        <v>142</v>
      </c>
      <c r="P38" s="2" t="s">
        <v>209</v>
      </c>
      <c r="Q38" s="2" t="s">
        <v>144</v>
      </c>
      <c r="R38" s="2" t="s">
        <v>145</v>
      </c>
      <c r="S38" s="2" t="s">
        <v>610</v>
      </c>
      <c r="T38" s="2" t="s">
        <v>145</v>
      </c>
      <c r="U38" s="2" t="s">
        <v>145</v>
      </c>
      <c r="V38" s="2" t="s">
        <v>611</v>
      </c>
      <c r="W38" s="2" t="s">
        <v>151</v>
      </c>
      <c r="X38" s="2" t="s">
        <v>145</v>
      </c>
      <c r="Y38" s="2" t="s">
        <v>325</v>
      </c>
      <c r="Z38" s="4">
        <v>107</v>
      </c>
      <c r="AA38" s="4">
        <f>=ROUNDDOWN(118.888888888889,0)</f>
      </c>
      <c r="AB38" s="5">
        <v>0.9</v>
      </c>
      <c r="AC38" s="2" t="s">
        <v>145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612</v>
      </c>
      <c r="BX38" s="2" t="s">
        <v>488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330</v>
      </c>
      <c r="CK38" s="2" t="s">
        <v>331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330</v>
      </c>
      <c r="CX38" s="2" t="s">
        <v>352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330</v>
      </c>
      <c r="DK38" s="2" t="s">
        <v>333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145</v>
      </c>
      <c r="DX38" s="2" t="s">
        <v>613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335</v>
      </c>
      <c r="EK38" s="2" t="s">
        <v>336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233</v>
      </c>
      <c r="EX38" s="2" t="s">
        <v>457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184</v>
      </c>
      <c r="FI38" s="2" t="s">
        <v>142</v>
      </c>
      <c r="FJ38" s="2" t="s">
        <v>145</v>
      </c>
      <c r="FK38" s="2" t="s">
        <v>145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171</v>
      </c>
      <c r="FW38" s="2" t="s">
        <v>339</v>
      </c>
      <c r="FX38" s="2" t="s">
        <v>340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183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182</v>
      </c>
      <c r="GV38" s="2" t="s">
        <v>142</v>
      </c>
      <c r="GW38" s="2" t="s">
        <v>341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163</v>
      </c>
      <c r="HW38" s="2" t="s">
        <v>177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343</v>
      </c>
      <c r="II38" s="2" t="s">
        <v>163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330</v>
      </c>
      <c r="JK38" s="2" t="s">
        <v>352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182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228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233</v>
      </c>
      <c r="KX38" s="2" t="s">
        <v>495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182</v>
      </c>
      <c r="LI38" s="2" t="s">
        <v>171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228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228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163</v>
      </c>
      <c r="NJ38" s="2" t="s">
        <v>185</v>
      </c>
      <c r="NK38" s="2" t="s">
        <v>229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182</v>
      </c>
      <c r="NV38" s="2" t="s">
        <v>163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>
        <v>107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614</v>
      </c>
      <c r="B39" s="2" t="s">
        <v>134</v>
      </c>
      <c r="C39" s="2" t="s">
        <v>135</v>
      </c>
      <c r="D39" s="2" t="s">
        <v>588</v>
      </c>
      <c r="E39" s="2" t="s">
        <v>589</v>
      </c>
      <c r="F39" s="2" t="s">
        <v>362</v>
      </c>
      <c r="G39" s="2" t="s">
        <v>362</v>
      </c>
      <c r="H39" s="2" t="s">
        <v>362</v>
      </c>
      <c r="I39" s="2" t="s">
        <v>615</v>
      </c>
      <c r="J39" s="2" t="s">
        <v>609</v>
      </c>
      <c r="K39" s="2" t="s">
        <v>208</v>
      </c>
      <c r="L39" s="3">
        <v>18</v>
      </c>
      <c r="M39" s="3">
        <v>18.9</v>
      </c>
      <c r="N39" s="3">
        <v>39.99</v>
      </c>
      <c r="O39" s="2" t="s">
        <v>616</v>
      </c>
      <c r="P39" s="2" t="s">
        <v>365</v>
      </c>
      <c r="Q39" s="2" t="s">
        <v>144</v>
      </c>
      <c r="R39" s="2" t="s">
        <v>145</v>
      </c>
      <c r="S39" s="2" t="s">
        <v>617</v>
      </c>
      <c r="T39" s="2" t="s">
        <v>287</v>
      </c>
      <c r="U39" s="2" t="s">
        <v>545</v>
      </c>
      <c r="V39" s="2" t="s">
        <v>149</v>
      </c>
      <c r="W39" s="2" t="s">
        <v>618</v>
      </c>
      <c r="X39" s="2" t="s">
        <v>151</v>
      </c>
      <c r="Y39" s="2" t="s">
        <v>367</v>
      </c>
      <c r="Z39" s="4">
        <v>5</v>
      </c>
      <c r="AA39" s="4">
        <f>=ROUNDDOWN(2.5,0)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>
        <v>4</v>
      </c>
      <c r="BF39" s="8">
        <v>78.62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368</v>
      </c>
      <c r="BX39" s="2" t="s">
        <v>619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370</v>
      </c>
      <c r="CK39" s="2" t="s">
        <v>620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372</v>
      </c>
      <c r="CX39" s="2" t="s">
        <v>621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374</v>
      </c>
      <c r="DK39" s="2" t="s">
        <v>622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145</v>
      </c>
      <c r="DX39" s="2" t="s">
        <v>145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367</v>
      </c>
      <c r="EK39" s="2" t="s">
        <v>623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167</v>
      </c>
      <c r="EX39" s="2" t="s">
        <v>624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187</v>
      </c>
      <c r="FI39" s="2" t="s">
        <v>163</v>
      </c>
      <c r="FJ39" s="2" t="s">
        <v>169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182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184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182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182</v>
      </c>
      <c r="HI39" s="2" t="s">
        <v>163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163</v>
      </c>
      <c r="HW39" s="2" t="s">
        <v>304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184</v>
      </c>
      <c r="II39" s="2" t="s">
        <v>163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228</v>
      </c>
      <c r="IV39" s="2" t="s">
        <v>142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367</v>
      </c>
      <c r="JK39" s="2" t="s">
        <v>625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182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228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142</v>
      </c>
      <c r="KW39" s="2" t="s">
        <v>626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182</v>
      </c>
      <c r="LI39" s="2" t="s">
        <v>171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228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182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228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182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182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184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627</v>
      </c>
      <c r="B40" s="2" t="s">
        <v>134</v>
      </c>
      <c r="C40" s="2" t="s">
        <v>135</v>
      </c>
      <c r="D40" s="2" t="s">
        <v>588</v>
      </c>
      <c r="E40" s="2" t="s">
        <v>589</v>
      </c>
      <c r="F40" s="2" t="s">
        <v>362</v>
      </c>
      <c r="G40" s="2" t="s">
        <v>362</v>
      </c>
      <c r="H40" s="2" t="s">
        <v>362</v>
      </c>
      <c r="I40" s="2" t="s">
        <v>615</v>
      </c>
      <c r="J40" s="2" t="s">
        <v>609</v>
      </c>
      <c r="K40" s="2" t="s">
        <v>141</v>
      </c>
      <c r="L40" s="3">
        <v>18.77</v>
      </c>
      <c r="M40" s="3">
        <v>19.71</v>
      </c>
      <c r="N40" s="3">
        <v>39.99</v>
      </c>
      <c r="O40" s="2" t="s">
        <v>386</v>
      </c>
      <c r="P40" s="2" t="s">
        <v>365</v>
      </c>
      <c r="Q40" s="2" t="s">
        <v>144</v>
      </c>
      <c r="R40" s="2" t="s">
        <v>145</v>
      </c>
      <c r="S40" s="2" t="s">
        <v>366</v>
      </c>
      <c r="T40" s="2" t="s">
        <v>287</v>
      </c>
      <c r="U40" s="2" t="s">
        <v>545</v>
      </c>
      <c r="V40" s="2" t="s">
        <v>149</v>
      </c>
      <c r="W40" s="2" t="s">
        <v>151</v>
      </c>
      <c r="X40" s="2" t="s">
        <v>145</v>
      </c>
      <c r="Y40" s="2" t="s">
        <v>367</v>
      </c>
      <c r="Z40" s="4">
        <v>89</v>
      </c>
      <c r="AA40" s="4">
        <f>=ROUNDDOWN(59.3333333333333,0)</f>
      </c>
      <c r="AB40" s="5">
        <v>1.5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78.62</v>
      </c>
      <c r="AT40" s="7">
        <v>-1</v>
      </c>
      <c r="AU40" s="7">
        <v>-1</v>
      </c>
      <c r="AV40" s="4"/>
      <c r="AW40" s="8"/>
      <c r="AX40" s="4">
        <v>4</v>
      </c>
      <c r="AY40" s="8">
        <v>78.62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153</v>
      </c>
      <c r="BM40" s="7"/>
      <c r="BN40" s="7"/>
      <c r="BO40" s="4"/>
      <c r="BP40" s="8"/>
      <c r="BQ40" s="4">
        <v>2</v>
      </c>
      <c r="BR40" s="8">
        <v>40.82</v>
      </c>
      <c r="BS40" s="7">
        <v>-1</v>
      </c>
      <c r="BT40" s="7">
        <v>-1</v>
      </c>
      <c r="BU40" s="2" t="s">
        <v>154</v>
      </c>
      <c r="BV40" s="2" t="s">
        <v>142</v>
      </c>
      <c r="BW40" s="2" t="s">
        <v>368</v>
      </c>
      <c r="BX40" s="2" t="s">
        <v>628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370</v>
      </c>
      <c r="CK40" s="2" t="s">
        <v>629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372</v>
      </c>
      <c r="CX40" s="2" t="s">
        <v>371</v>
      </c>
      <c r="CY40" s="2" t="s">
        <v>157</v>
      </c>
      <c r="CZ40" s="2" t="s">
        <v>157</v>
      </c>
      <c r="DA40" s="2" t="s">
        <v>145</v>
      </c>
      <c r="DB40" s="4"/>
      <c r="DC40" s="8"/>
      <c r="DD40" s="4">
        <v>2</v>
      </c>
      <c r="DE40" s="8">
        <v>37.8</v>
      </c>
      <c r="DF40" s="7">
        <v>-1</v>
      </c>
      <c r="DG40" s="7">
        <v>-1</v>
      </c>
      <c r="DH40" s="2" t="s">
        <v>154</v>
      </c>
      <c r="DI40" s="2" t="s">
        <v>142</v>
      </c>
      <c r="DJ40" s="2" t="s">
        <v>374</v>
      </c>
      <c r="DK40" s="2" t="s">
        <v>630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145</v>
      </c>
      <c r="DX40" s="2" t="s">
        <v>145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526</v>
      </c>
      <c r="EK40" s="2" t="s">
        <v>631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167</v>
      </c>
      <c r="EX40" s="2" t="s">
        <v>299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187</v>
      </c>
      <c r="FI40" s="2" t="s">
        <v>163</v>
      </c>
      <c r="FJ40" s="2" t="s">
        <v>169</v>
      </c>
      <c r="FK40" s="2" t="s">
        <v>448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182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184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182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182</v>
      </c>
      <c r="HI40" s="2" t="s">
        <v>163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163</v>
      </c>
      <c r="HW40" s="2" t="s">
        <v>304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184</v>
      </c>
      <c r="II40" s="2" t="s">
        <v>163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228</v>
      </c>
      <c r="IV40" s="2" t="s">
        <v>142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526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182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228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307</v>
      </c>
      <c r="KV40" s="2" t="s">
        <v>142</v>
      </c>
      <c r="KW40" s="2" t="s">
        <v>626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182</v>
      </c>
      <c r="LI40" s="2" t="s">
        <v>171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228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182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228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182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182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184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>
        <v>89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632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3421</v>
      </c>
      <c r="AA41" s="11">
        <f>=ROUNDDOWN({0},0)</f>
      </c>
      <c r="AB41" s="12">
        <v>104.8</v>
      </c>
      <c r="AC41" s="9" t="s">
        <v>145</v>
      </c>
      <c r="AD41" s="11"/>
      <c r="AE41" s="11">
        <v>1282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61</v>
      </c>
      <c r="AQ41" s="15">
        <v>4675.36</v>
      </c>
      <c r="AR41" s="11">
        <v>105</v>
      </c>
      <c r="AS41" s="15">
        <v>6893.02</v>
      </c>
      <c r="AT41" s="14">
        <v>-0.419</v>
      </c>
      <c r="AU41" s="14">
        <v>-0.3217</v>
      </c>
      <c r="AV41" s="11">
        <v>61</v>
      </c>
      <c r="AW41" s="15">
        <v>4675.36</v>
      </c>
      <c r="AX41" s="11">
        <v>105</v>
      </c>
      <c r="AY41" s="15">
        <v>6893.02</v>
      </c>
      <c r="AZ41" s="14">
        <v>-0.419</v>
      </c>
      <c r="BA41" s="14">
        <v>-0.3217</v>
      </c>
      <c r="BB41" s="14"/>
      <c r="BC41" s="11">
        <v>61</v>
      </c>
      <c r="BD41" s="15">
        <v>4675.36</v>
      </c>
      <c r="BE41" s="11">
        <v>105</v>
      </c>
      <c r="BF41" s="15">
        <v>6893.02</v>
      </c>
      <c r="BG41" s="14">
        <v>-0.419</v>
      </c>
      <c r="BH41" s="14">
        <v>-0.3217</v>
      </c>
      <c r="BI41" s="14"/>
      <c r="BJ41" s="11"/>
      <c r="BK41" s="15"/>
      <c r="BL41" s="9" t="s">
        <v>145</v>
      </c>
      <c r="BM41" s="14"/>
      <c r="BN41" s="14"/>
      <c r="BO41" s="11">
        <v>17</v>
      </c>
      <c r="BP41" s="15">
        <v>1471.86</v>
      </c>
      <c r="BQ41" s="11">
        <v>26</v>
      </c>
      <c r="BR41" s="15">
        <v>1978.29</v>
      </c>
      <c r="BS41" s="14">
        <v>-0.3462</v>
      </c>
      <c r="BT41" s="14">
        <v>-0.256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18</v>
      </c>
      <c r="CC41" s="15">
        <v>1263.83</v>
      </c>
      <c r="CD41" s="11">
        <v>31</v>
      </c>
      <c r="CE41" s="15">
        <v>2024.33</v>
      </c>
      <c r="CF41" s="14">
        <v>-0.4194</v>
      </c>
      <c r="CG41" s="14">
        <v>-0.3757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13</v>
      </c>
      <c r="CP41" s="15">
        <v>832.32</v>
      </c>
      <c r="CQ41" s="11">
        <v>15</v>
      </c>
      <c r="CR41" s="15">
        <v>870.46</v>
      </c>
      <c r="CS41" s="14">
        <v>-0.1333</v>
      </c>
      <c r="CT41" s="14">
        <v>-0.0438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6</v>
      </c>
      <c r="DC41" s="15">
        <v>766.12</v>
      </c>
      <c r="DD41" s="11">
        <v>9</v>
      </c>
      <c r="DE41" s="15">
        <v>619.67</v>
      </c>
      <c r="DF41" s="14">
        <v>-0.3333</v>
      </c>
      <c r="DG41" s="14">
        <v>0.2363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2</v>
      </c>
      <c r="DP41" s="15">
        <v>136.7</v>
      </c>
      <c r="DQ41" s="11">
        <v>3</v>
      </c>
      <c r="DR41" s="15">
        <v>143.66</v>
      </c>
      <c r="DS41" s="14">
        <v>-0.3333</v>
      </c>
      <c r="DT41" s="14">
        <v>-0.0484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2</v>
      </c>
      <c r="EC41" s="15">
        <v>101.54</v>
      </c>
      <c r="ED41" s="11">
        <v>9</v>
      </c>
      <c r="EE41" s="15">
        <v>546.77</v>
      </c>
      <c r="EF41" s="14">
        <v>-0.7778</v>
      </c>
      <c r="EG41" s="14">
        <v>-0.8143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2</v>
      </c>
      <c r="EP41" s="15">
        <v>84.09</v>
      </c>
      <c r="EQ41" s="11">
        <v>8</v>
      </c>
      <c r="ER41" s="15">
        <v>471.53</v>
      </c>
      <c r="ES41" s="14">
        <v>-0.75</v>
      </c>
      <c r="ET41" s="14">
        <v>-0.8217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18.9</v>
      </c>
      <c r="FD41" s="11">
        <v>3</v>
      </c>
      <c r="FE41" s="15">
        <v>140.6</v>
      </c>
      <c r="FF41" s="14">
        <v>-0.6667</v>
      </c>
      <c r="FG41" s="14">
        <v>-0.8656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1</v>
      </c>
      <c r="FR41" s="15">
        <v>97.71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/>
      <c r="GE41" s="15"/>
      <c r="GF41" s="14"/>
      <c r="GG41" s="14"/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1876</v>
      </c>
      <c r="OP41" s="11">
        <v>37</v>
      </c>
      <c r="OQ41" s="11"/>
      <c r="OR41" s="11">
        <v>1508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510</v>
      </c>
      <c r="PG41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636</v>
      </c>
      <c r="J4" s="1" t="s">
        <v>637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638</v>
      </c>
      <c r="P4" s="1" t="s">
        <v>639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24</v>
      </c>
      <c r="F6" s="8">
        <v>2551.69</v>
      </c>
      <c r="G6" s="4">
        <v>45</v>
      </c>
      <c r="H6" s="8">
        <v>4188.65</v>
      </c>
      <c r="I6" s="7">
        <v>-0.4667</v>
      </c>
      <c r="J6" s="7">
        <v>-0.3908</v>
      </c>
      <c r="K6" s="4">
        <v>23</v>
      </c>
      <c r="L6" s="8">
        <v>2439.19</v>
      </c>
      <c r="M6" s="4">
        <v>40</v>
      </c>
      <c r="N6" s="8">
        <v>3749.28</v>
      </c>
      <c r="O6" s="7">
        <v>-0.425</v>
      </c>
      <c r="P6" s="7">
        <v>-0.3494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112.5</v>
      </c>
      <c r="M7" s="4">
        <v>5</v>
      </c>
      <c r="N7" s="8">
        <v>439.37</v>
      </c>
      <c r="O7" s="7">
        <v>-0.8</v>
      </c>
      <c r="P7" s="7">
        <v>-0.744</v>
      </c>
    </row>
    <row r="8">
      <c r="A8" s="2" t="s">
        <v>134</v>
      </c>
      <c r="B8" s="2" t="s">
        <v>135</v>
      </c>
      <c r="C8" s="2" t="s">
        <v>136</v>
      </c>
      <c r="D8" s="2" t="s">
        <v>397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403</v>
      </c>
      <c r="D9" s="2" t="s">
        <v>404</v>
      </c>
      <c r="E9" s="4">
        <v>25</v>
      </c>
      <c r="F9" s="8">
        <v>1888.51</v>
      </c>
      <c r="G9" s="4">
        <v>29</v>
      </c>
      <c r="H9" s="8">
        <v>2110.97</v>
      </c>
      <c r="I9" s="7">
        <v>-0.1379</v>
      </c>
      <c r="J9" s="7">
        <v>-0.1054</v>
      </c>
      <c r="K9" s="4">
        <v>22</v>
      </c>
      <c r="L9" s="8">
        <v>1728.43</v>
      </c>
      <c r="M9" s="4">
        <v>17</v>
      </c>
      <c r="N9" s="8">
        <v>1406.93</v>
      </c>
      <c r="O9" s="7">
        <v>0.2941</v>
      </c>
      <c r="P9" s="7">
        <v>0.2285</v>
      </c>
    </row>
    <row r="10">
      <c r="A10" s="2" t="s">
        <v>134</v>
      </c>
      <c r="B10" s="2" t="s">
        <v>135</v>
      </c>
      <c r="C10" s="2" t="s">
        <v>403</v>
      </c>
      <c r="D10" s="2" t="s">
        <v>498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3</v>
      </c>
      <c r="L10" s="8">
        <v>160.08</v>
      </c>
      <c r="M10" s="4">
        <v>12</v>
      </c>
      <c r="N10" s="8">
        <v>704.04</v>
      </c>
      <c r="O10" s="7">
        <v>-0.75</v>
      </c>
      <c r="P10" s="7">
        <v>-0.7726</v>
      </c>
    </row>
    <row r="11">
      <c r="A11" s="2" t="s">
        <v>134</v>
      </c>
      <c r="B11" s="2" t="s">
        <v>135</v>
      </c>
      <c r="C11" s="2" t="s">
        <v>540</v>
      </c>
      <c r="D11" s="2" t="s">
        <v>541</v>
      </c>
      <c r="E11" s="4">
        <v>8</v>
      </c>
      <c r="F11" s="8">
        <v>159.36</v>
      </c>
      <c r="G11" s="4">
        <v>15</v>
      </c>
      <c r="H11" s="8">
        <v>285.38</v>
      </c>
      <c r="I11" s="7">
        <v>-0.4667</v>
      </c>
      <c r="J11" s="7">
        <v>-0.4416</v>
      </c>
      <c r="K11" s="4">
        <v>8</v>
      </c>
      <c r="L11" s="8">
        <v>159.36</v>
      </c>
      <c r="M11" s="4">
        <v>15</v>
      </c>
      <c r="N11" s="8">
        <v>285.38</v>
      </c>
      <c r="O11" s="7">
        <v>-0.4667</v>
      </c>
      <c r="P11" s="7">
        <v>-0.4416</v>
      </c>
    </row>
    <row r="12">
      <c r="A12" s="2" t="s">
        <v>134</v>
      </c>
      <c r="B12" s="2" t="s">
        <v>135</v>
      </c>
      <c r="C12" s="2" t="s">
        <v>588</v>
      </c>
      <c r="D12" s="2" t="s">
        <v>589</v>
      </c>
      <c r="E12" s="4">
        <v>4</v>
      </c>
      <c r="F12" s="8">
        <v>75.8</v>
      </c>
      <c r="G12" s="4">
        <v>16</v>
      </c>
      <c r="H12" s="8">
        <v>308.02</v>
      </c>
      <c r="I12" s="7">
        <v>-0.75</v>
      </c>
      <c r="J12" s="7">
        <v>-0.7539</v>
      </c>
      <c r="K12" s="4">
        <v>4</v>
      </c>
      <c r="L12" s="8">
        <v>75.8</v>
      </c>
      <c r="M12" s="4">
        <v>16</v>
      </c>
      <c r="N12" s="8">
        <v>308.02</v>
      </c>
      <c r="O12" s="7">
        <v>-0.75</v>
      </c>
      <c r="P12" s="7">
        <v>-0.7539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636</v>
      </c>
      <c r="I4" s="1" t="s">
        <v>637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638</v>
      </c>
      <c r="O4" s="1" t="s">
        <v>639</v>
      </c>
    </row>
    <row r="5">
      <c r="A5" s="1" t="s">
        <v>80</v>
      </c>
      <c r="B5" s="1" t="s">
        <v>82</v>
      </c>
      <c r="C5" s="1" t="s">
        <v>83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134</v>
      </c>
      <c r="B6" s="2" t="s">
        <v>136</v>
      </c>
      <c r="C6" s="2" t="s">
        <v>137</v>
      </c>
      <c r="D6" s="4">
        <v>24</v>
      </c>
      <c r="E6" s="8">
        <v>2551.69</v>
      </c>
      <c r="F6" s="4">
        <v>45</v>
      </c>
      <c r="G6" s="8">
        <v>4188.65</v>
      </c>
      <c r="H6" s="7">
        <v>-0.4667</v>
      </c>
      <c r="I6" s="7">
        <v>-0.3908</v>
      </c>
      <c r="J6" s="4">
        <v>23</v>
      </c>
      <c r="K6" s="8">
        <v>2439.19</v>
      </c>
      <c r="L6" s="4">
        <v>40</v>
      </c>
      <c r="M6" s="8">
        <v>3749.28</v>
      </c>
      <c r="N6" s="7">
        <v>-0.425</v>
      </c>
      <c r="O6" s="7">
        <v>-0.3494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112.5</v>
      </c>
      <c r="L7" s="4">
        <v>5</v>
      </c>
      <c r="M7" s="8">
        <v>439.37</v>
      </c>
      <c r="N7" s="7">
        <v>-0.8</v>
      </c>
      <c r="O7" s="7">
        <v>-0.744</v>
      </c>
    </row>
    <row r="8">
      <c r="A8" s="2" t="s">
        <v>134</v>
      </c>
      <c r="B8" s="2" t="s">
        <v>136</v>
      </c>
      <c r="C8" s="2" t="s">
        <v>397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403</v>
      </c>
      <c r="C9" s="2" t="s">
        <v>404</v>
      </c>
      <c r="D9" s="4">
        <v>25</v>
      </c>
      <c r="E9" s="8">
        <v>1888.51</v>
      </c>
      <c r="F9" s="4">
        <v>29</v>
      </c>
      <c r="G9" s="8">
        <v>2110.97</v>
      </c>
      <c r="H9" s="7">
        <v>-0.1379</v>
      </c>
      <c r="I9" s="7">
        <v>-0.1054</v>
      </c>
      <c r="J9" s="4">
        <v>22</v>
      </c>
      <c r="K9" s="8">
        <v>1728.43</v>
      </c>
      <c r="L9" s="4">
        <v>17</v>
      </c>
      <c r="M9" s="8">
        <v>1406.93</v>
      </c>
      <c r="N9" s="7">
        <v>0.2941</v>
      </c>
      <c r="O9" s="7">
        <v>0.2285</v>
      </c>
    </row>
    <row r="10">
      <c r="A10" s="2" t="s">
        <v>134</v>
      </c>
      <c r="B10" s="2" t="s">
        <v>403</v>
      </c>
      <c r="C10" s="2" t="s">
        <v>498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3</v>
      </c>
      <c r="K10" s="8">
        <v>160.08</v>
      </c>
      <c r="L10" s="4">
        <v>12</v>
      </c>
      <c r="M10" s="8">
        <v>704.04</v>
      </c>
      <c r="N10" s="7">
        <v>-0.75</v>
      </c>
      <c r="O10" s="7">
        <v>-0.7726</v>
      </c>
    </row>
    <row r="11">
      <c r="A11" s="2" t="s">
        <v>134</v>
      </c>
      <c r="B11" s="2" t="s">
        <v>540</v>
      </c>
      <c r="C11" s="2" t="s">
        <v>541</v>
      </c>
      <c r="D11" s="4">
        <v>8</v>
      </c>
      <c r="E11" s="8">
        <v>159.36</v>
      </c>
      <c r="F11" s="4">
        <v>15</v>
      </c>
      <c r="G11" s="8">
        <v>285.38</v>
      </c>
      <c r="H11" s="7">
        <v>-0.4667</v>
      </c>
      <c r="I11" s="7">
        <v>-0.4416</v>
      </c>
      <c r="J11" s="4">
        <v>8</v>
      </c>
      <c r="K11" s="8">
        <v>159.36</v>
      </c>
      <c r="L11" s="4">
        <v>15</v>
      </c>
      <c r="M11" s="8">
        <v>285.38</v>
      </c>
      <c r="N11" s="7">
        <v>-0.4667</v>
      </c>
      <c r="O11" s="7">
        <v>-0.4416</v>
      </c>
    </row>
    <row r="12">
      <c r="A12" s="2" t="s">
        <v>134</v>
      </c>
      <c r="B12" s="2" t="s">
        <v>588</v>
      </c>
      <c r="C12" s="2" t="s">
        <v>589</v>
      </c>
      <c r="D12" s="4">
        <v>4</v>
      </c>
      <c r="E12" s="8">
        <v>75.8</v>
      </c>
      <c r="F12" s="4">
        <v>16</v>
      </c>
      <c r="G12" s="8">
        <v>308.02</v>
      </c>
      <c r="H12" s="7">
        <v>-0.75</v>
      </c>
      <c r="I12" s="7">
        <v>-0.7539</v>
      </c>
      <c r="J12" s="4">
        <v>4</v>
      </c>
      <c r="K12" s="8">
        <v>75.8</v>
      </c>
      <c r="L12" s="4">
        <v>16</v>
      </c>
      <c r="M12" s="8">
        <v>308.02</v>
      </c>
      <c r="N12" s="7">
        <v>-0.75</v>
      </c>
      <c r="O12" s="7">
        <v>-0.7539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