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<sst xmlns="http://schemas.openxmlformats.org/spreadsheetml/2006/main" count="50" uniqueCount="50">
  <si>
    <t>Date Type:</t>
  </si>
  <si>
    <t>Order Date</t>
  </si>
  <si>
    <t>Start Date:</t>
  </si>
  <si>
    <t>03/09/2026</t>
  </si>
  <si>
    <t>End Date:</t>
  </si>
  <si>
    <t>03/22/2026</t>
  </si>
  <si>
    <t>Report Run Date:</t>
  </si>
  <si>
    <t>03/23/2026</t>
  </si>
  <si>
    <t>Division</t>
  </si>
  <si>
    <t>Current And Future Inventory</t>
  </si>
  <si>
    <t>Current And History Sales Comparison</t>
  </si>
  <si>
    <t>MACY02</t>
  </si>
  <si>
    <t>JCPENNEY01</t>
  </si>
  <si>
    <t>TGTDVS</t>
  </si>
  <si>
    <t>KOHLDSN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</si>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</sst>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19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>
        <v>500510</v>
      </c>
      <c r="C5" s="11">
        <f>=ROUNDDOWN(21.4222735832905,0)</f>
      </c>
      <c r="D5" s="11">
        <v>299887</v>
      </c>
      <c r="E5" s="12">
        <v>0.8348</v>
      </c>
      <c r="F5" s="11"/>
      <c r="G5" s="11">
        <f>=ROUNDDOWN({0},0)</f>
      </c>
      <c r="H5" s="11">
        <v>220</v>
      </c>
      <c r="I5" s="12">
        <v>0.875</v>
      </c>
      <c r="J5" s="11">
        <v>8868</v>
      </c>
      <c r="K5" s="13">
        <v>438526.3</v>
      </c>
      <c r="L5" s="11">
        <v>2122</v>
      </c>
      <c r="M5" s="14">
        <v>206.66</v>
      </c>
      <c r="N5" s="11">
        <v>24997</v>
      </c>
      <c r="O5" s="13">
        <v>1151197.88</v>
      </c>
      <c r="P5" s="11">
        <v>1789</v>
      </c>
      <c r="Q5" s="14">
        <v>643.49</v>
      </c>
      <c r="R5" s="12">
        <v>-0.6452</v>
      </c>
      <c r="S5" s="12">
        <v>-0.6191</v>
      </c>
      <c r="T5" s="12">
        <v>0.1861</v>
      </c>
      <c r="U5" s="12">
        <v>-0.6788</v>
      </c>
      <c r="V5" s="11">
        <v>3863</v>
      </c>
      <c r="W5" s="13">
        <v>212662.47</v>
      </c>
      <c r="X5" s="11">
        <v>1876</v>
      </c>
      <c r="Y5" s="11">
        <v>5653</v>
      </c>
      <c r="Z5" s="13">
        <v>294177.65</v>
      </c>
      <c r="AA5" s="11">
        <v>1571</v>
      </c>
      <c r="AB5" s="12">
        <v>-0.3166</v>
      </c>
      <c r="AC5" s="12">
        <v>-0.2771</v>
      </c>
      <c r="AD5" s="11">
        <v>3210</v>
      </c>
      <c r="AE5" s="13">
        <v>146918.52</v>
      </c>
      <c r="AF5" s="11">
        <v>1923</v>
      </c>
      <c r="AG5" s="11">
        <v>3669</v>
      </c>
      <c r="AH5" s="13">
        <v>189734.64</v>
      </c>
      <c r="AI5" s="11">
        <v>1591</v>
      </c>
      <c r="AJ5" s="12">
        <v>-0.1251</v>
      </c>
      <c r="AK5" s="12">
        <v>-0.2257</v>
      </c>
      <c r="AL5" s="11">
        <v>861</v>
      </c>
      <c r="AM5" s="13">
        <v>37067.17</v>
      </c>
      <c r="AN5" s="11">
        <v>1189</v>
      </c>
      <c r="AO5" s="11">
        <v>2284</v>
      </c>
      <c r="AP5" s="13">
        <v>97620.37</v>
      </c>
      <c r="AQ5" s="11">
        <v>1096</v>
      </c>
      <c r="AR5" s="12">
        <v>-0.623</v>
      </c>
      <c r="AS5" s="12">
        <v>-0.6203</v>
      </c>
      <c r="AT5" s="11">
        <v>934</v>
      </c>
      <c r="AU5" s="13">
        <v>41878.14</v>
      </c>
      <c r="AV5" s="11">
        <v>1979</v>
      </c>
      <c r="AW5" s="11">
        <v>13391</v>
      </c>
      <c r="AX5" s="13">
        <v>569665.22</v>
      </c>
      <c r="AY5" s="11">
        <v>1707</v>
      </c>
      <c r="AZ5" s="12">
        <v>-0.9303</v>
      </c>
      <c r="BA5" s="12">
        <v>-0.9265</v>
      </c>
    </row>
    <row r="6">
      <c r="A6" s="10" t="s">
        <v>36</v>
      </c>
      <c r="B6" s="11">
        <v>4765</v>
      </c>
      <c r="C6" s="11">
        <f>=ROUNDDOWN(15.0173337535455,0)</f>
      </c>
      <c r="D6" s="11">
        <v>5510</v>
      </c>
      <c r="E6" s="12">
        <v>0.2241</v>
      </c>
      <c r="F6" s="11"/>
      <c r="G6" s="11">
        <f>=ROUNDDOWN({0},0)</f>
      </c>
      <c r="H6" s="11"/>
      <c r="I6" s="12"/>
      <c r="J6" s="11">
        <v>60</v>
      </c>
      <c r="K6" s="13">
        <v>1337.36</v>
      </c>
      <c r="L6" s="11">
        <v>39</v>
      </c>
      <c r="M6" s="14">
        <v>34.29</v>
      </c>
      <c r="N6" s="11">
        <v>416</v>
      </c>
      <c r="O6" s="13">
        <v>7060.43</v>
      </c>
      <c r="P6" s="11">
        <v>74</v>
      </c>
      <c r="Q6" s="14">
        <v>95.41</v>
      </c>
      <c r="R6" s="12">
        <v>-0.8558</v>
      </c>
      <c r="S6" s="12">
        <v>-0.8106</v>
      </c>
      <c r="T6" s="12">
        <v>-0.473</v>
      </c>
      <c r="U6" s="12">
        <v>-0.6406</v>
      </c>
      <c r="V6" s="11">
        <v>22</v>
      </c>
      <c r="W6" s="13">
        <v>484.5</v>
      </c>
      <c r="X6" s="11">
        <v>39</v>
      </c>
      <c r="Y6" s="11">
        <v>140</v>
      </c>
      <c r="Z6" s="13">
        <v>1947.67</v>
      </c>
      <c r="AA6" s="11">
        <v>62</v>
      </c>
      <c r="AB6" s="12">
        <v>-0.8429</v>
      </c>
      <c r="AC6" s="12">
        <v>-0.7512</v>
      </c>
      <c r="AD6" s="11">
        <v>20</v>
      </c>
      <c r="AE6" s="13">
        <v>447.88</v>
      </c>
      <c r="AF6" s="11">
        <v>23</v>
      </c>
      <c r="AG6" s="11">
        <v>88</v>
      </c>
      <c r="AH6" s="13">
        <v>1366.96</v>
      </c>
      <c r="AI6" s="11">
        <v>34</v>
      </c>
      <c r="AJ6" s="12">
        <v>-0.7727</v>
      </c>
      <c r="AK6" s="12">
        <v>-0.6724</v>
      </c>
      <c r="AL6" s="11"/>
      <c r="AM6" s="13"/>
      <c r="AN6" s="11"/>
      <c r="AO6" s="11"/>
      <c r="AP6" s="13"/>
      <c r="AQ6" s="11"/>
      <c r="AR6" s="12"/>
      <c r="AS6" s="12"/>
      <c r="AT6" s="11">
        <v>18</v>
      </c>
      <c r="AU6" s="13">
        <v>404.98</v>
      </c>
      <c r="AV6" s="11">
        <v>23</v>
      </c>
      <c r="AW6" s="11">
        <v>188</v>
      </c>
      <c r="AX6" s="13">
        <v>3745.8</v>
      </c>
      <c r="AY6" s="11">
        <v>32</v>
      </c>
      <c r="AZ6" s="12">
        <v>-0.9043</v>
      </c>
      <c r="BA6" s="12">
        <v>-0.8919</v>
      </c>
    </row>
    <row r="7">
      <c r="A7" s="10" t="s">
        <v>37</v>
      </c>
      <c r="B7" s="11">
        <v>10808</v>
      </c>
      <c r="C7" s="11">
        <f>=ROUNDDOWN(9.64655480185648,0)</f>
      </c>
      <c r="D7" s="11">
        <v>36220</v>
      </c>
      <c r="E7" s="12">
        <v>0.9169</v>
      </c>
      <c r="F7" s="11"/>
      <c r="G7" s="11">
        <f>=ROUNDDOWN({0},0)</f>
      </c>
      <c r="H7" s="11"/>
      <c r="I7" s="12"/>
      <c r="J7" s="11">
        <v>204</v>
      </c>
      <c r="K7" s="13">
        <v>10980.35</v>
      </c>
      <c r="L7" s="11">
        <v>74</v>
      </c>
      <c r="M7" s="14">
        <v>148.38</v>
      </c>
      <c r="N7" s="11">
        <v>388</v>
      </c>
      <c r="O7" s="13">
        <v>16087.13</v>
      </c>
      <c r="P7" s="11">
        <v>158</v>
      </c>
      <c r="Q7" s="14">
        <v>101.82</v>
      </c>
      <c r="R7" s="12">
        <v>-0.4742</v>
      </c>
      <c r="S7" s="12">
        <v>-0.3174</v>
      </c>
      <c r="T7" s="12">
        <v>-0.5316</v>
      </c>
      <c r="U7" s="12">
        <v>0.4573</v>
      </c>
      <c r="V7" s="11">
        <v>11</v>
      </c>
      <c r="W7" s="13">
        <v>425.31</v>
      </c>
      <c r="X7" s="11">
        <v>58</v>
      </c>
      <c r="Y7" s="11">
        <v>44</v>
      </c>
      <c r="Z7" s="13">
        <v>1676.05</v>
      </c>
      <c r="AA7" s="11">
        <v>143</v>
      </c>
      <c r="AB7" s="12">
        <v>-0.75</v>
      </c>
      <c r="AC7" s="12">
        <v>-0.7462</v>
      </c>
      <c r="AD7" s="11">
        <v>30</v>
      </c>
      <c r="AE7" s="13">
        <v>1328.66</v>
      </c>
      <c r="AF7" s="11">
        <v>41</v>
      </c>
      <c r="AG7" s="11">
        <v>49</v>
      </c>
      <c r="AH7" s="13">
        <v>1576.33</v>
      </c>
      <c r="AI7" s="11">
        <v>100</v>
      </c>
      <c r="AJ7" s="12">
        <v>-0.3878</v>
      </c>
      <c r="AK7" s="12">
        <v>-0.1571</v>
      </c>
      <c r="AL7" s="11">
        <v>143</v>
      </c>
      <c r="AM7" s="13">
        <v>8525.63</v>
      </c>
      <c r="AN7" s="11">
        <v>48</v>
      </c>
      <c r="AO7" s="11">
        <v>101</v>
      </c>
      <c r="AP7" s="13">
        <v>5291.41</v>
      </c>
      <c r="AQ7" s="11">
        <v>131</v>
      </c>
      <c r="AR7" s="12">
        <v>0.4158</v>
      </c>
      <c r="AS7" s="12">
        <v>0.6112</v>
      </c>
      <c r="AT7" s="11">
        <v>20</v>
      </c>
      <c r="AU7" s="13">
        <v>700.75</v>
      </c>
      <c r="AV7" s="11">
        <v>71</v>
      </c>
      <c r="AW7" s="11">
        <v>194</v>
      </c>
      <c r="AX7" s="13">
        <v>7543.34</v>
      </c>
      <c r="AY7" s="11">
        <v>156</v>
      </c>
      <c r="AZ7" s="12">
        <v>-0.8969</v>
      </c>
      <c r="BA7" s="12">
        <v>-0.9071</v>
      </c>
    </row>
    <row r="8">
      <c r="A8" s="10" t="s">
        <v>38</v>
      </c>
      <c r="B8" s="11">
        <v>107934</v>
      </c>
      <c r="C8" s="11">
        <f>=ROUNDDOWN(17.2523256929126,0)</f>
      </c>
      <c r="D8" s="11">
        <v>79847</v>
      </c>
      <c r="E8" s="12">
        <v>0.9856</v>
      </c>
      <c r="F8" s="11"/>
      <c r="G8" s="11">
        <f>=ROUNDDOWN({0},0)</f>
      </c>
      <c r="H8" s="11"/>
      <c r="I8" s="12"/>
      <c r="J8" s="11">
        <v>2374</v>
      </c>
      <c r="K8" s="13">
        <v>63679.85</v>
      </c>
      <c r="L8" s="11">
        <v>247</v>
      </c>
      <c r="M8" s="14">
        <v>257.81</v>
      </c>
      <c r="N8" s="11">
        <v>4758</v>
      </c>
      <c r="O8" s="13">
        <v>132384.99</v>
      </c>
      <c r="P8" s="11">
        <v>261</v>
      </c>
      <c r="Q8" s="14">
        <v>507.22</v>
      </c>
      <c r="R8" s="12">
        <v>-0.5011</v>
      </c>
      <c r="S8" s="12">
        <v>-0.519</v>
      </c>
      <c r="T8" s="12">
        <v>-0.0536</v>
      </c>
      <c r="U8" s="12">
        <v>-0.4917</v>
      </c>
      <c r="V8" s="11">
        <v>1240</v>
      </c>
      <c r="W8" s="13">
        <v>32185.6</v>
      </c>
      <c r="X8" s="11">
        <v>202</v>
      </c>
      <c r="Y8" s="11">
        <v>756</v>
      </c>
      <c r="Z8" s="13">
        <v>25961.66</v>
      </c>
      <c r="AA8" s="11">
        <v>246</v>
      </c>
      <c r="AB8" s="12">
        <v>0.6402</v>
      </c>
      <c r="AC8" s="12">
        <v>0.2397</v>
      </c>
      <c r="AD8" s="11">
        <v>574</v>
      </c>
      <c r="AE8" s="13">
        <v>17091.16</v>
      </c>
      <c r="AF8" s="11">
        <v>214</v>
      </c>
      <c r="AG8" s="11">
        <v>682</v>
      </c>
      <c r="AH8" s="13">
        <v>20357.55</v>
      </c>
      <c r="AI8" s="11">
        <v>209</v>
      </c>
      <c r="AJ8" s="12">
        <v>-0.1584</v>
      </c>
      <c r="AK8" s="12">
        <v>-0.1605</v>
      </c>
      <c r="AL8" s="11">
        <v>244</v>
      </c>
      <c r="AM8" s="13">
        <v>6686.54</v>
      </c>
      <c r="AN8" s="11">
        <v>146</v>
      </c>
      <c r="AO8" s="11">
        <v>605</v>
      </c>
      <c r="AP8" s="13">
        <v>18873.18</v>
      </c>
      <c r="AQ8" s="11">
        <v>201</v>
      </c>
      <c r="AR8" s="12">
        <v>-0.5967</v>
      </c>
      <c r="AS8" s="12">
        <v>-0.6457</v>
      </c>
      <c r="AT8" s="11">
        <v>316</v>
      </c>
      <c r="AU8" s="13">
        <v>7716.55</v>
      </c>
      <c r="AV8" s="11">
        <v>238</v>
      </c>
      <c r="AW8" s="11">
        <v>2715</v>
      </c>
      <c r="AX8" s="13">
        <v>67192.6</v>
      </c>
      <c r="AY8" s="11">
        <v>252</v>
      </c>
      <c r="AZ8" s="12">
        <v>-0.8836</v>
      </c>
      <c r="BA8" s="12">
        <v>-0.8852</v>
      </c>
    </row>
    <row r="9">
      <c r="A9" s="10" t="s">
        <v>39</v>
      </c>
      <c r="B9" s="11">
        <v>248450</v>
      </c>
      <c r="C9" s="11">
        <f>=ROUNDDOWN(21.1446808510638,0)</f>
      </c>
      <c r="D9" s="11">
        <v>260198</v>
      </c>
      <c r="E9" s="12">
        <v>0.9843</v>
      </c>
      <c r="F9" s="11"/>
      <c r="G9" s="11">
        <f>=ROUNDDOWN({0},0)</f>
      </c>
      <c r="H9" s="11"/>
      <c r="I9" s="12"/>
      <c r="J9" s="11">
        <v>4346</v>
      </c>
      <c r="K9" s="13">
        <v>85625.2</v>
      </c>
      <c r="L9" s="11">
        <v>368</v>
      </c>
      <c r="M9" s="14">
        <v>232.68</v>
      </c>
      <c r="N9" s="11">
        <v>6500</v>
      </c>
      <c r="O9" s="13">
        <v>121553.47</v>
      </c>
      <c r="P9" s="11">
        <v>339</v>
      </c>
      <c r="Q9" s="14">
        <v>358.56</v>
      </c>
      <c r="R9" s="12">
        <v>-0.3314</v>
      </c>
      <c r="S9" s="12">
        <v>-0.2956</v>
      </c>
      <c r="T9" s="12">
        <v>0.0855</v>
      </c>
      <c r="U9" s="12">
        <v>-0.3511</v>
      </c>
      <c r="V9" s="11">
        <v>1991</v>
      </c>
      <c r="W9" s="13">
        <v>39721.98</v>
      </c>
      <c r="X9" s="11">
        <v>302</v>
      </c>
      <c r="Y9" s="11">
        <v>1934</v>
      </c>
      <c r="Z9" s="13">
        <v>37535.62</v>
      </c>
      <c r="AA9" s="11">
        <v>227</v>
      </c>
      <c r="AB9" s="12">
        <v>0.0295</v>
      </c>
      <c r="AC9" s="12">
        <v>0.0582</v>
      </c>
      <c r="AD9" s="11">
        <v>1340</v>
      </c>
      <c r="AE9" s="13">
        <v>26547.88</v>
      </c>
      <c r="AF9" s="11">
        <v>302</v>
      </c>
      <c r="AG9" s="11">
        <v>668</v>
      </c>
      <c r="AH9" s="13">
        <v>12987.29</v>
      </c>
      <c r="AI9" s="11">
        <v>201</v>
      </c>
      <c r="AJ9" s="12">
        <v>1.006</v>
      </c>
      <c r="AK9" s="12">
        <v>1.0441</v>
      </c>
      <c r="AL9" s="11">
        <v>551</v>
      </c>
      <c r="AM9" s="13">
        <v>11236.93</v>
      </c>
      <c r="AN9" s="11">
        <v>155</v>
      </c>
      <c r="AO9" s="11">
        <v>490</v>
      </c>
      <c r="AP9" s="13">
        <v>9773.41</v>
      </c>
      <c r="AQ9" s="11">
        <v>147</v>
      </c>
      <c r="AR9" s="12">
        <v>0.1245</v>
      </c>
      <c r="AS9" s="12">
        <v>0.1497</v>
      </c>
      <c r="AT9" s="11">
        <v>464</v>
      </c>
      <c r="AU9" s="13">
        <v>8118.41</v>
      </c>
      <c r="AV9" s="11">
        <v>321</v>
      </c>
      <c r="AW9" s="11">
        <v>3408</v>
      </c>
      <c r="AX9" s="13">
        <v>61257.15</v>
      </c>
      <c r="AY9" s="11">
        <v>288</v>
      </c>
      <c r="AZ9" s="12">
        <v>-0.8638</v>
      </c>
      <c r="BA9" s="12">
        <v>-0.8675</v>
      </c>
    </row>
    <row r="10">
      <c r="A10" s="10" t="s">
        <v>40</v>
      </c>
      <c r="B10" s="11">
        <v>371489</v>
      </c>
      <c r="C10" s="11">
        <f>=ROUNDDOWN(26.8360675869941,0)</f>
      </c>
      <c r="D10" s="11">
        <v>223822</v>
      </c>
      <c r="E10" s="12">
        <v>0.8631</v>
      </c>
      <c r="F10" s="11"/>
      <c r="G10" s="11">
        <f>=ROUNDDOWN({0},0)</f>
      </c>
      <c r="H10" s="11"/>
      <c r="I10" s="12"/>
      <c r="J10" s="11">
        <v>6969</v>
      </c>
      <c r="K10" s="13">
        <v>200477.7</v>
      </c>
      <c r="L10" s="11">
        <v>1047</v>
      </c>
      <c r="M10" s="14">
        <v>191.48</v>
      </c>
      <c r="N10" s="11">
        <v>12882</v>
      </c>
      <c r="O10" s="13">
        <v>447402.56</v>
      </c>
      <c r="P10" s="11">
        <v>1081</v>
      </c>
      <c r="Q10" s="14">
        <v>413.88</v>
      </c>
      <c r="R10" s="12">
        <v>-0.459</v>
      </c>
      <c r="S10" s="12">
        <v>-0.5519</v>
      </c>
      <c r="T10" s="12">
        <v>-0.0315</v>
      </c>
      <c r="U10" s="12">
        <v>-0.5374</v>
      </c>
      <c r="V10" s="11">
        <v>3543</v>
      </c>
      <c r="W10" s="13">
        <v>80350.7</v>
      </c>
      <c r="X10" s="11">
        <v>567</v>
      </c>
      <c r="Y10" s="11">
        <v>2408</v>
      </c>
      <c r="Z10" s="13">
        <v>87679.99</v>
      </c>
      <c r="AA10" s="11">
        <v>837</v>
      </c>
      <c r="AB10" s="12">
        <v>0.4713</v>
      </c>
      <c r="AC10" s="12">
        <v>-0.0836</v>
      </c>
      <c r="AD10" s="11">
        <v>1385</v>
      </c>
      <c r="AE10" s="13">
        <v>53993.82</v>
      </c>
      <c r="AF10" s="11">
        <v>744</v>
      </c>
      <c r="AG10" s="11">
        <v>1378</v>
      </c>
      <c r="AH10" s="13">
        <v>47478.24</v>
      </c>
      <c r="AI10" s="11">
        <v>698</v>
      </c>
      <c r="AJ10" s="12">
        <v>0.0051</v>
      </c>
      <c r="AK10" s="12">
        <v>0.1372</v>
      </c>
      <c r="AL10" s="11">
        <v>988</v>
      </c>
      <c r="AM10" s="13">
        <v>36473.95</v>
      </c>
      <c r="AN10" s="11">
        <v>648</v>
      </c>
      <c r="AO10" s="11">
        <v>1258</v>
      </c>
      <c r="AP10" s="13">
        <v>44739.31</v>
      </c>
      <c r="AQ10" s="11">
        <v>643</v>
      </c>
      <c r="AR10" s="12">
        <v>-0.2146</v>
      </c>
      <c r="AS10" s="12">
        <v>-0.1847</v>
      </c>
      <c r="AT10" s="11">
        <v>1053</v>
      </c>
      <c r="AU10" s="13">
        <v>29659.23</v>
      </c>
      <c r="AV10" s="11">
        <v>894</v>
      </c>
      <c r="AW10" s="11">
        <v>7838</v>
      </c>
      <c r="AX10" s="13">
        <v>267505.02</v>
      </c>
      <c r="AY10" s="11">
        <v>866</v>
      </c>
      <c r="AZ10" s="12">
        <v>-0.8657</v>
      </c>
      <c r="BA10" s="12">
        <v>-0.8891</v>
      </c>
    </row>
    <row r="11">
      <c r="A11" s="10" t="s">
        <v>41</v>
      </c>
      <c r="B11" s="11">
        <v>52583</v>
      </c>
      <c r="C11" s="11">
        <f>=ROUNDDOWN(9.92731460504455,0)</f>
      </c>
      <c r="D11" s="11">
        <v>108529</v>
      </c>
      <c r="E11" s="12">
        <v>0.86</v>
      </c>
      <c r="F11" s="11"/>
      <c r="G11" s="11">
        <f>=ROUNDDOWN({0},0)</f>
      </c>
      <c r="H11" s="11">
        <v>7896</v>
      </c>
      <c r="I11" s="12">
        <v>0.6452</v>
      </c>
      <c r="J11" s="11">
        <v>566</v>
      </c>
      <c r="K11" s="13">
        <v>94421.01</v>
      </c>
      <c r="L11" s="11">
        <v>360</v>
      </c>
      <c r="M11" s="14">
        <v>262.28</v>
      </c>
      <c r="N11" s="11">
        <v>2130</v>
      </c>
      <c r="O11" s="13">
        <v>276108.19</v>
      </c>
      <c r="P11" s="11">
        <v>494</v>
      </c>
      <c r="Q11" s="14">
        <v>558.92</v>
      </c>
      <c r="R11" s="12">
        <v>-0.7343</v>
      </c>
      <c r="S11" s="12">
        <v>-0.658</v>
      </c>
      <c r="T11" s="12">
        <v>-0.2713</v>
      </c>
      <c r="U11" s="12">
        <v>-0.5307</v>
      </c>
      <c r="V11" s="11">
        <v>86</v>
      </c>
      <c r="W11" s="13">
        <v>16090.16</v>
      </c>
      <c r="X11" s="11">
        <v>276</v>
      </c>
      <c r="Y11" s="11">
        <v>463</v>
      </c>
      <c r="Z11" s="13">
        <v>50576.82</v>
      </c>
      <c r="AA11" s="11">
        <v>425</v>
      </c>
      <c r="AB11" s="12">
        <v>-0.8143</v>
      </c>
      <c r="AC11" s="12">
        <v>-0.6819</v>
      </c>
      <c r="AD11" s="11">
        <v>4</v>
      </c>
      <c r="AE11" s="13">
        <v>918.36</v>
      </c>
      <c r="AF11" s="11">
        <v>170</v>
      </c>
      <c r="AG11" s="11">
        <v>55</v>
      </c>
      <c r="AH11" s="13">
        <v>12875.74</v>
      </c>
      <c r="AI11" s="11">
        <v>232</v>
      </c>
      <c r="AJ11" s="12">
        <v>-0.9273</v>
      </c>
      <c r="AK11" s="12">
        <v>-0.9287</v>
      </c>
      <c r="AL11" s="11">
        <v>294</v>
      </c>
      <c r="AM11" s="13">
        <v>45392.01</v>
      </c>
      <c r="AN11" s="11">
        <v>147</v>
      </c>
      <c r="AO11" s="11">
        <v>1381</v>
      </c>
      <c r="AP11" s="13">
        <v>182860.72</v>
      </c>
      <c r="AQ11" s="11">
        <v>312</v>
      </c>
      <c r="AR11" s="12">
        <v>-0.7871</v>
      </c>
      <c r="AS11" s="12">
        <v>-0.7518</v>
      </c>
      <c r="AT11" s="11">
        <v>182</v>
      </c>
      <c r="AU11" s="13">
        <v>32020.48</v>
      </c>
      <c r="AV11" s="11">
        <v>315</v>
      </c>
      <c r="AW11" s="11">
        <v>231</v>
      </c>
      <c r="AX11" s="13">
        <v>29794.91</v>
      </c>
      <c r="AY11" s="11">
        <v>472</v>
      </c>
      <c r="AZ11" s="12">
        <v>-0.2121</v>
      </c>
      <c r="BA11" s="12">
        <v>0.0747</v>
      </c>
    </row>
    <row r="12">
      <c r="A12" s="10" t="s">
        <v>42</v>
      </c>
      <c r="B12" s="11">
        <v>6274</v>
      </c>
      <c r="C12" s="11">
        <f>=ROUNDDOWN(13.1008561286281,0)</f>
      </c>
      <c r="D12" s="11">
        <v>11164</v>
      </c>
      <c r="E12" s="12">
        <v>0.871</v>
      </c>
      <c r="F12" s="11"/>
      <c r="G12" s="11">
        <f>=ROUNDDOWN({0},0)</f>
      </c>
      <c r="H12" s="11"/>
      <c r="I12" s="12"/>
      <c r="J12" s="11">
        <v>85</v>
      </c>
      <c r="K12" s="13">
        <v>5798.33</v>
      </c>
      <c r="L12" s="11">
        <v>48</v>
      </c>
      <c r="M12" s="14">
        <v>120.8</v>
      </c>
      <c r="N12" s="11">
        <v>94</v>
      </c>
      <c r="O12" s="13">
        <v>5726.61</v>
      </c>
      <c r="P12" s="11">
        <v>117</v>
      </c>
      <c r="Q12" s="14">
        <v>48.95</v>
      </c>
      <c r="R12" s="12">
        <v>-0.0957</v>
      </c>
      <c r="S12" s="12">
        <v>0.0125</v>
      </c>
      <c r="T12" s="12">
        <v>-0.5897</v>
      </c>
      <c r="U12" s="12">
        <v>1.4678</v>
      </c>
      <c r="V12" s="11">
        <v>10</v>
      </c>
      <c r="W12" s="13">
        <v>645.8</v>
      </c>
      <c r="X12" s="11">
        <v>47</v>
      </c>
      <c r="Y12" s="11">
        <v>12</v>
      </c>
      <c r="Z12" s="13">
        <v>729.8</v>
      </c>
      <c r="AA12" s="11">
        <v>117</v>
      </c>
      <c r="AB12" s="12">
        <v>-0.1667</v>
      </c>
      <c r="AC12" s="12">
        <v>-0.1151</v>
      </c>
      <c r="AD12" s="11">
        <v>23</v>
      </c>
      <c r="AE12" s="13">
        <v>1409.89</v>
      </c>
      <c r="AF12" s="11">
        <v>30</v>
      </c>
      <c r="AG12" s="11">
        <v>14</v>
      </c>
      <c r="AH12" s="13">
        <v>940</v>
      </c>
      <c r="AI12" s="11">
        <v>78</v>
      </c>
      <c r="AJ12" s="12">
        <v>0.6429</v>
      </c>
      <c r="AK12" s="12">
        <v>0.4999</v>
      </c>
      <c r="AL12" s="11">
        <v>34</v>
      </c>
      <c r="AM12" s="13">
        <v>2451.89</v>
      </c>
      <c r="AN12" s="11">
        <v>37</v>
      </c>
      <c r="AO12" s="11">
        <v>27</v>
      </c>
      <c r="AP12" s="13">
        <v>1814.2</v>
      </c>
      <c r="AQ12" s="11">
        <v>78</v>
      </c>
      <c r="AR12" s="12">
        <v>0.2593</v>
      </c>
      <c r="AS12" s="12">
        <v>0.3515</v>
      </c>
      <c r="AT12" s="11">
        <v>18</v>
      </c>
      <c r="AU12" s="13">
        <v>1290.75</v>
      </c>
      <c r="AV12" s="11">
        <v>47</v>
      </c>
      <c r="AW12" s="11">
        <v>41</v>
      </c>
      <c r="AX12" s="13">
        <v>2242.61</v>
      </c>
      <c r="AY12" s="11">
        <v>117</v>
      </c>
      <c r="AZ12" s="12">
        <v>-0.561</v>
      </c>
      <c r="BA12" s="12">
        <v>-0.4244</v>
      </c>
    </row>
    <row r="13">
      <c r="A13" s="10" t="s">
        <v>43</v>
      </c>
      <c r="B13" s="11">
        <v>10856</v>
      </c>
      <c r="C13" s="11">
        <f>=ROUNDDOWN(12.0354767184035,0)</f>
      </c>
      <c r="D13" s="11">
        <v>6360</v>
      </c>
      <c r="E13" s="12">
        <v>1</v>
      </c>
      <c r="F13" s="11"/>
      <c r="G13" s="11">
        <f>=ROUNDDOWN({0},0)</f>
      </c>
      <c r="H13" s="11"/>
      <c r="I13" s="12"/>
      <c r="J13" s="11">
        <v>3</v>
      </c>
      <c r="K13" s="13">
        <v>20.88</v>
      </c>
      <c r="L13" s="11">
        <v>22</v>
      </c>
      <c r="M13" s="14">
        <v>0.95</v>
      </c>
      <c r="N13" s="11">
        <v>36</v>
      </c>
      <c r="O13" s="13">
        <v>289.64</v>
      </c>
      <c r="P13" s="11">
        <v>22</v>
      </c>
      <c r="Q13" s="14">
        <v>13.17</v>
      </c>
      <c r="R13" s="12">
        <v>-0.9167</v>
      </c>
      <c r="S13" s="12">
        <v>-0.9279</v>
      </c>
      <c r="T13" s="12"/>
      <c r="U13" s="12">
        <v>-0.9279</v>
      </c>
      <c r="V13" s="11"/>
      <c r="W13" s="13"/>
      <c r="X13" s="11"/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  <c r="AT13" s="11">
        <v>3</v>
      </c>
      <c r="AU13" s="13">
        <v>20.88</v>
      </c>
      <c r="AV13" s="11">
        <v>10</v>
      </c>
      <c r="AW13" s="11">
        <v>36</v>
      </c>
      <c r="AX13" s="13">
        <v>289.64</v>
      </c>
      <c r="AY13" s="11">
        <v>7</v>
      </c>
      <c r="AZ13" s="12">
        <v>-0.9167</v>
      </c>
      <c r="BA13" s="12">
        <v>-0.9279</v>
      </c>
    </row>
    <row r="14">
      <c r="A14" s="10" t="s">
        <v>44</v>
      </c>
      <c r="B14" s="11">
        <v>15000</v>
      </c>
      <c r="C14" s="11">
        <f>=ROUNDDOWN(37.3041531957225,0)</f>
      </c>
      <c r="D14" s="11">
        <v>7762</v>
      </c>
      <c r="E14" s="12">
        <v>0.7143</v>
      </c>
      <c r="F14" s="11"/>
      <c r="G14" s="11">
        <f>=ROUNDDOWN({0},0)</f>
      </c>
      <c r="H14" s="11"/>
      <c r="I14" s="12"/>
      <c r="J14" s="11">
        <v>5</v>
      </c>
      <c r="K14" s="13">
        <v>141.56</v>
      </c>
      <c r="L14" s="11">
        <v>53</v>
      </c>
      <c r="M14" s="14">
        <v>2.67</v>
      </c>
      <c r="N14" s="11">
        <v>41</v>
      </c>
      <c r="O14" s="13">
        <v>1251.86</v>
      </c>
      <c r="P14" s="11">
        <v>81</v>
      </c>
      <c r="Q14" s="14">
        <v>15.46</v>
      </c>
      <c r="R14" s="12">
        <v>-0.878</v>
      </c>
      <c r="S14" s="12">
        <v>-0.8869</v>
      </c>
      <c r="T14" s="12">
        <v>-0.3457</v>
      </c>
      <c r="U14" s="12">
        <v>-0.8273</v>
      </c>
      <c r="V14" s="11"/>
      <c r="W14" s="13"/>
      <c r="X14" s="11">
        <v>1</v>
      </c>
      <c r="Y14" s="11"/>
      <c r="Z14" s="13"/>
      <c r="AA14" s="11">
        <v>1</v>
      </c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>
        <v>5</v>
      </c>
      <c r="AU14" s="13">
        <v>141.56</v>
      </c>
      <c r="AV14" s="11">
        <v>31</v>
      </c>
      <c r="AW14" s="11">
        <v>41</v>
      </c>
      <c r="AX14" s="13">
        <v>1251.86</v>
      </c>
      <c r="AY14" s="11">
        <v>46</v>
      </c>
      <c r="AZ14" s="12">
        <v>-0.878</v>
      </c>
      <c r="BA14" s="12">
        <v>-0.8869</v>
      </c>
    </row>
    <row r="15">
      <c r="A15" s="10" t="s">
        <v>45</v>
      </c>
      <c r="B15" s="11">
        <v>3904</v>
      </c>
      <c r="C15" s="11">
        <f>=ROUNDDOWN(276.879432624113,0)</f>
      </c>
      <c r="D15" s="11"/>
      <c r="E15" s="12"/>
      <c r="F15" s="11"/>
      <c r="G15" s="11">
        <f>=ROUNDDOWN({0},0)</f>
      </c>
      <c r="H15" s="11"/>
      <c r="I15" s="12"/>
      <c r="J15" s="11">
        <v>2</v>
      </c>
      <c r="K15" s="13">
        <v>54.14</v>
      </c>
      <c r="L15" s="11"/>
      <c r="M15" s="14"/>
      <c r="N15" s="11">
        <v>9</v>
      </c>
      <c r="O15" s="13">
        <v>441.2</v>
      </c>
      <c r="P15" s="11"/>
      <c r="Q15" s="14"/>
      <c r="R15" s="12">
        <v>-0.7778</v>
      </c>
      <c r="S15" s="12">
        <v>-0.8773</v>
      </c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>
        <v>2</v>
      </c>
      <c r="AE15" s="13">
        <v>54.14</v>
      </c>
      <c r="AF15" s="11"/>
      <c r="AG15" s="11">
        <v>9</v>
      </c>
      <c r="AH15" s="13">
        <v>441.2</v>
      </c>
      <c r="AI15" s="11"/>
      <c r="AJ15" s="12">
        <v>-0.7778</v>
      </c>
      <c r="AK15" s="12">
        <v>-0.8773</v>
      </c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>
        <v>240296</v>
      </c>
      <c r="C16" s="11">
        <f>=ROUNDDOWN(12.3682219419924,0)</f>
      </c>
      <c r="D16" s="11">
        <v>141197</v>
      </c>
      <c r="E16" s="12">
        <v>0.9058</v>
      </c>
      <c r="F16" s="11"/>
      <c r="G16" s="11">
        <f>=ROUNDDOWN({0},0)</f>
      </c>
      <c r="H16" s="11"/>
      <c r="I16" s="12"/>
      <c r="J16" s="11">
        <v>6457</v>
      </c>
      <c r="K16" s="13">
        <v>186793.61</v>
      </c>
      <c r="L16" s="11">
        <v>1291</v>
      </c>
      <c r="M16" s="14">
        <v>144.69</v>
      </c>
      <c r="N16" s="11">
        <v>7662</v>
      </c>
      <c r="O16" s="13">
        <v>206064.39</v>
      </c>
      <c r="P16" s="11">
        <v>1334</v>
      </c>
      <c r="Q16" s="14">
        <v>154.47</v>
      </c>
      <c r="R16" s="12">
        <v>-0.1573</v>
      </c>
      <c r="S16" s="12">
        <v>-0.0935</v>
      </c>
      <c r="T16" s="12">
        <v>-0.0322</v>
      </c>
      <c r="U16" s="12">
        <v>-0.0633</v>
      </c>
      <c r="V16" s="11">
        <v>3394</v>
      </c>
      <c r="W16" s="13">
        <v>100394.41</v>
      </c>
      <c r="X16" s="11">
        <v>868</v>
      </c>
      <c r="Y16" s="11">
        <v>2490</v>
      </c>
      <c r="Z16" s="13">
        <v>69352.59</v>
      </c>
      <c r="AA16" s="11">
        <v>1012</v>
      </c>
      <c r="AB16" s="12">
        <v>0.3631</v>
      </c>
      <c r="AC16" s="12">
        <v>0.4476</v>
      </c>
      <c r="AD16" s="11">
        <v>2169</v>
      </c>
      <c r="AE16" s="13">
        <v>66777.17</v>
      </c>
      <c r="AF16" s="11">
        <v>859</v>
      </c>
      <c r="AG16" s="11">
        <v>1222</v>
      </c>
      <c r="AH16" s="13">
        <v>36662.92</v>
      </c>
      <c r="AI16" s="11">
        <v>952</v>
      </c>
      <c r="AJ16" s="12">
        <v>0.775</v>
      </c>
      <c r="AK16" s="12">
        <v>0.8214</v>
      </c>
      <c r="AL16" s="11">
        <v>639</v>
      </c>
      <c r="AM16" s="13">
        <v>14332.7</v>
      </c>
      <c r="AN16" s="11">
        <v>649</v>
      </c>
      <c r="AO16" s="11">
        <v>790</v>
      </c>
      <c r="AP16" s="13">
        <v>16470.01</v>
      </c>
      <c r="AQ16" s="11">
        <v>819</v>
      </c>
      <c r="AR16" s="12">
        <v>-0.1911</v>
      </c>
      <c r="AS16" s="12">
        <v>-0.1298</v>
      </c>
      <c r="AT16" s="11">
        <v>255</v>
      </c>
      <c r="AU16" s="13">
        <v>5289.33</v>
      </c>
      <c r="AV16" s="11">
        <v>888</v>
      </c>
      <c r="AW16" s="11">
        <v>3160</v>
      </c>
      <c r="AX16" s="13">
        <v>83578.87</v>
      </c>
      <c r="AY16" s="11">
        <v>1037</v>
      </c>
      <c r="AZ16" s="12">
        <v>-0.9193</v>
      </c>
      <c r="BA16" s="12">
        <v>-0.9367</v>
      </c>
    </row>
    <row r="17">
      <c r="A17" s="10" t="s">
        <v>47</v>
      </c>
      <c r="B17" s="11">
        <v>78949</v>
      </c>
      <c r="C17" s="11">
        <f>=ROUNDDOWN(25.1405916632169,0)</f>
      </c>
      <c r="D17" s="11">
        <v>69422</v>
      </c>
      <c r="E17" s="12">
        <v>0.9567</v>
      </c>
      <c r="F17" s="11"/>
      <c r="G17" s="11">
        <f>=ROUNDDOWN({0},0)</f>
      </c>
      <c r="H17" s="11"/>
      <c r="I17" s="12"/>
      <c r="J17" s="11">
        <v>1880</v>
      </c>
      <c r="K17" s="13">
        <v>59897.39</v>
      </c>
      <c r="L17" s="11">
        <v>158</v>
      </c>
      <c r="M17" s="14">
        <v>379.1</v>
      </c>
      <c r="N17" s="11">
        <v>3543</v>
      </c>
      <c r="O17" s="13">
        <v>111567.19</v>
      </c>
      <c r="P17" s="11">
        <v>161</v>
      </c>
      <c r="Q17" s="14">
        <v>692.96</v>
      </c>
      <c r="R17" s="12">
        <v>-0.4694</v>
      </c>
      <c r="S17" s="12">
        <v>-0.4631</v>
      </c>
      <c r="T17" s="12">
        <v>-0.0186</v>
      </c>
      <c r="U17" s="12">
        <v>-0.4529</v>
      </c>
      <c r="V17" s="11">
        <v>1164</v>
      </c>
      <c r="W17" s="13">
        <v>39088.03</v>
      </c>
      <c r="X17" s="11">
        <v>158</v>
      </c>
      <c r="Y17" s="11">
        <v>1039</v>
      </c>
      <c r="Z17" s="13">
        <v>37065.69</v>
      </c>
      <c r="AA17" s="11">
        <v>161</v>
      </c>
      <c r="AB17" s="12">
        <v>0.1203</v>
      </c>
      <c r="AC17" s="12">
        <v>0.0546</v>
      </c>
      <c r="AD17" s="11">
        <v>478</v>
      </c>
      <c r="AE17" s="13">
        <v>13734.28</v>
      </c>
      <c r="AF17" s="11">
        <v>158</v>
      </c>
      <c r="AG17" s="11">
        <v>744</v>
      </c>
      <c r="AH17" s="13">
        <v>21682.8</v>
      </c>
      <c r="AI17" s="11">
        <v>161</v>
      </c>
      <c r="AJ17" s="12">
        <v>-0.3575</v>
      </c>
      <c r="AK17" s="12">
        <v>-0.3666</v>
      </c>
      <c r="AL17" s="11">
        <v>149</v>
      </c>
      <c r="AM17" s="13">
        <v>4721.72</v>
      </c>
      <c r="AN17" s="11">
        <v>112</v>
      </c>
      <c r="AO17" s="11">
        <v>277</v>
      </c>
      <c r="AP17" s="13">
        <v>8914.23</v>
      </c>
      <c r="AQ17" s="11">
        <v>73</v>
      </c>
      <c r="AR17" s="12">
        <v>-0.4621</v>
      </c>
      <c r="AS17" s="12">
        <v>-0.4703</v>
      </c>
      <c r="AT17" s="11">
        <v>89</v>
      </c>
      <c r="AU17" s="13">
        <v>2353.36</v>
      </c>
      <c r="AV17" s="11">
        <v>158</v>
      </c>
      <c r="AW17" s="11">
        <v>1483</v>
      </c>
      <c r="AX17" s="13">
        <v>43904.47</v>
      </c>
      <c r="AY17" s="11">
        <v>161</v>
      </c>
      <c r="AZ17" s="12">
        <v>-0.94</v>
      </c>
      <c r="BA17" s="12">
        <v>-0.9464</v>
      </c>
    </row>
    <row r="18">
      <c r="A18" s="10" t="s">
        <v>48</v>
      </c>
      <c r="B18" s="11">
        <v>193843</v>
      </c>
      <c r="C18" s="11">
        <f>=ROUNDDOWN(22.7107424460769,0)</f>
      </c>
      <c r="D18" s="11">
        <v>144248</v>
      </c>
      <c r="E18" s="12">
        <v>0.9345</v>
      </c>
      <c r="F18" s="11"/>
      <c r="G18" s="11">
        <f>=ROUNDDOWN({0},0)</f>
      </c>
      <c r="H18" s="11"/>
      <c r="I18" s="12"/>
      <c r="J18" s="11">
        <v>2222</v>
      </c>
      <c r="K18" s="13">
        <v>48924.47</v>
      </c>
      <c r="L18" s="11">
        <v>571</v>
      </c>
      <c r="M18" s="14">
        <v>85.68</v>
      </c>
      <c r="N18" s="11">
        <v>4597</v>
      </c>
      <c r="O18" s="13">
        <v>86605.7</v>
      </c>
      <c r="P18" s="11">
        <v>548</v>
      </c>
      <c r="Q18" s="14">
        <v>158.04</v>
      </c>
      <c r="R18" s="12">
        <v>-0.5166</v>
      </c>
      <c r="S18" s="12">
        <v>-0.4351</v>
      </c>
      <c r="T18" s="12">
        <v>0.042</v>
      </c>
      <c r="U18" s="12">
        <v>-0.4579</v>
      </c>
      <c r="V18" s="11">
        <v>21</v>
      </c>
      <c r="W18" s="13">
        <v>924.35</v>
      </c>
      <c r="X18" s="11">
        <v>13</v>
      </c>
      <c r="Y18" s="11">
        <v>59</v>
      </c>
      <c r="Z18" s="13">
        <v>1353.01</v>
      </c>
      <c r="AA18" s="11">
        <v>21</v>
      </c>
      <c r="AB18" s="12">
        <v>-0.6441</v>
      </c>
      <c r="AC18" s="12">
        <v>-0.3168</v>
      </c>
      <c r="AD18" s="11">
        <v>1362</v>
      </c>
      <c r="AE18" s="13">
        <v>29157.4</v>
      </c>
      <c r="AF18" s="11">
        <v>509</v>
      </c>
      <c r="AG18" s="11">
        <v>1570</v>
      </c>
      <c r="AH18" s="13">
        <v>29342.14</v>
      </c>
      <c r="AI18" s="11">
        <v>497</v>
      </c>
      <c r="AJ18" s="12">
        <v>-0.1325</v>
      </c>
      <c r="AK18" s="12">
        <v>-0.0063</v>
      </c>
      <c r="AL18" s="11">
        <v>490</v>
      </c>
      <c r="AM18" s="13">
        <v>10821.57</v>
      </c>
      <c r="AN18" s="11">
        <v>169</v>
      </c>
      <c r="AO18" s="11">
        <v>984</v>
      </c>
      <c r="AP18" s="13">
        <v>19009.65</v>
      </c>
      <c r="AQ18" s="11">
        <v>195</v>
      </c>
      <c r="AR18" s="12">
        <v>-0.502</v>
      </c>
      <c r="AS18" s="12">
        <v>-0.4307</v>
      </c>
      <c r="AT18" s="11">
        <v>349</v>
      </c>
      <c r="AU18" s="13">
        <v>8021.15</v>
      </c>
      <c r="AV18" s="11">
        <v>542</v>
      </c>
      <c r="AW18" s="11">
        <v>1984</v>
      </c>
      <c r="AX18" s="13">
        <v>36900.9</v>
      </c>
      <c r="AY18" s="11">
        <v>505</v>
      </c>
      <c r="AZ18" s="12">
        <v>-0.8241</v>
      </c>
      <c r="BA18" s="12">
        <v>-0.7826</v>
      </c>
    </row>
    <row r="19">
      <c r="A19" s="19" t="s">
        <v>49</v>
      </c>
      <c r="B19" s="15"/>
      <c r="C19" s="15">
        <f>=ROUNDDOWN({0},0)</f>
      </c>
      <c r="D19" s="15"/>
      <c r="E19" s="16"/>
      <c r="F19" s="15"/>
      <c r="G19" s="15">
        <f>=ROUNDDOWN({0},0)</f>
      </c>
      <c r="H19" s="15"/>
      <c r="I19" s="16"/>
      <c r="J19" s="15">
        <v>34041</v>
      </c>
      <c r="K19" s="17">
        <v>1196678.15</v>
      </c>
      <c r="L19" s="15">
        <v>6400</v>
      </c>
      <c r="M19" s="18">
        <v>186.98</v>
      </c>
      <c r="N19" s="15">
        <v>68053</v>
      </c>
      <c r="O19" s="17">
        <v>2563741.24</v>
      </c>
      <c r="P19" s="15">
        <v>6459</v>
      </c>
      <c r="Q19" s="18">
        <v>396.93</v>
      </c>
      <c r="R19" s="16">
        <v>-0.4998</v>
      </c>
      <c r="S19" s="16">
        <v>-0.5332</v>
      </c>
      <c r="T19" s="16">
        <v>-0.0091</v>
      </c>
      <c r="U19" s="16">
        <v>-0.5289</v>
      </c>
      <c r="V19" s="15">
        <v>15345</v>
      </c>
      <c r="W19" s="17">
        <v>522973.31</v>
      </c>
      <c r="X19" s="15">
        <v>4407</v>
      </c>
      <c r="Y19" s="15">
        <v>14998</v>
      </c>
      <c r="Z19" s="17">
        <v>608056.55</v>
      </c>
      <c r="AA19" s="15">
        <v>4823</v>
      </c>
      <c r="AB19" s="16">
        <v>0.0231</v>
      </c>
      <c r="AC19" s="16">
        <v>-0.1399</v>
      </c>
      <c r="AD19" s="15">
        <v>10597</v>
      </c>
      <c r="AE19" s="17">
        <v>358379.16</v>
      </c>
      <c r="AF19" s="15">
        <v>4973</v>
      </c>
      <c r="AG19" s="15">
        <v>10148</v>
      </c>
      <c r="AH19" s="17">
        <v>375445.81</v>
      </c>
      <c r="AI19" s="15">
        <v>4753</v>
      </c>
      <c r="AJ19" s="16">
        <v>0.0442</v>
      </c>
      <c r="AK19" s="16">
        <v>-0.0455</v>
      </c>
      <c r="AL19" s="15">
        <v>4393</v>
      </c>
      <c r="AM19" s="17">
        <v>177710.11</v>
      </c>
      <c r="AN19" s="15">
        <v>3300</v>
      </c>
      <c r="AO19" s="15">
        <v>8197</v>
      </c>
      <c r="AP19" s="17">
        <v>405366.49</v>
      </c>
      <c r="AQ19" s="15">
        <v>3695</v>
      </c>
      <c r="AR19" s="16">
        <v>-0.4641</v>
      </c>
      <c r="AS19" s="16">
        <v>-0.5616</v>
      </c>
      <c r="AT19" s="15">
        <v>3706</v>
      </c>
      <c r="AU19" s="17">
        <v>137615.57</v>
      </c>
      <c r="AV19" s="15">
        <v>5517</v>
      </c>
      <c r="AW19" s="15">
        <v>34710</v>
      </c>
      <c r="AX19" s="17">
        <v>1174872.39</v>
      </c>
      <c r="AY19" s="15">
        <v>5646</v>
      </c>
      <c r="AZ19" s="16">
        <v>-0.8932</v>
      </c>
      <c r="BA19" s="16">
        <v>-0.8829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