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<sst xmlns="http://schemas.openxmlformats.org/spreadsheetml/2006/main" count="644" uniqueCount="644">
  <si>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</si>
  <si>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</si>
  <si>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</si>
  <si>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</si>
  <si>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</si>
  <si>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</si>
  <si>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</si>
  <si>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</si>
  <si>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</si>
  <si>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</si>
  <si>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</si>
  <si>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</si>
  <si>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</si>
  <si>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</si>
  <si>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</si>
  <si>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</si>
  <si>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</si>
  <si>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</si>
  <si>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</si>
  <si>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OLLIIX</t>
  </si>
  <si>
    <t>BLK01</t>
  </si>
  <si>
    <t>MACY02</t>
  </si>
  <si>
    <t>JCPENNEY01</t>
  </si>
  <si>
    <t>AMAZON</t>
  </si>
  <si>
    <t>HDDS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</si>
  <si>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</si>
  <si>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</si>
  <si>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</si>
  <si>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</si>
  <si>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</si>
  <si>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</si>
  <si>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</si>
  <si>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</si>
  <si>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</si>
  <si>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</si>
  <si>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</si>
  <si>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</si>
  <si>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</si>
  <si>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</si>
  <si>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</si>
  <si>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</si>
  <si>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</si>
  <si>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</si>
  <si>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</si>
  <si>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</si>
  <si>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</si>
  <si>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</si>
  <si>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</si>
  <si>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</si>
  <si>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</si>
  <si>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</si>
  <si>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</si>
  <si>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</si>
  <si>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</si>
  <si>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</si>
  <si>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</si>
  <si>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</si>
  <si>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</si>
  <si>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</si>
  <si>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</si>
  <si>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</si>
  <si>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</si>
  <si>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</si>
  <si>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</si>
  <si>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</si>
  <si>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</si>
  <si>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</si>
  <si>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</si>
  <si>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</si>
  <si>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</si>
  <si>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</si>
  <si>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</si>
  <si>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</si>
  <si>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</si>
  <si>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</si>
  <si>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</si>
  <si>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</si>
  <si>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</si>
  <si>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</si>
  <si>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</si>
  <si>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</si>
  <si>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</si>
  <si>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</si>
  <si>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</si>
  <si>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</si>
  <si>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</si>
  <si>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</si>
  <si>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</si>
  <si>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</si>
  <si>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</si>
  <si>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</si>
  <si>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</si>
  <si>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</si>
  <si>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</si>
  <si>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</si>
  <si>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</si>
  <si>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</si>
  <si>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</si>
  <si>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</si>
  <si>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</si>
  <si>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</si>
  <si>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</si>
  <si>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</si>
  <si>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</si>
  <si>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</si>
  <si>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</si>
  <si>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</si>
  <si>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</si>
  <si>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</si>
  <si>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</si>
  <si>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</si>
  <si>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</si>
  <si>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</si>
  <si>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</si>
  <si>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</si>
  <si>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</si>
  <si>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</si>
  <si>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</si>
  <si>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</si>
  <si>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</si>
  <si>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</si>
  <si>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</si>
  <si>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</si>
  <si>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</si>
  <si>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</si>
  <si>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</si>
  <si>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</si>
  <si>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</si>
  <si>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</si>
  <si>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</si>
  <si>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</si>
  <si>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</si>
  <si>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03/25/2026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</si>
  <si>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</si>
  <si>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</si>
  <si>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</si>
  <si>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</si>
  <si>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</si>
  <si>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</si>
  <si>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</si>
  <si>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</si>
  <si>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</si>
  <si>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</si>
  <si>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</si>
  <si>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</si>
  <si>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</si>
  <si>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</si>
  <si>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</si>
  <si>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</si>
  <si>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</si>
  <si>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</si>
  <si>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</si>
  <si>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</si>
  <si>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</si>
  <si>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AMAZON,CSNSTORES,HDDS,OVERSTOCK01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</si>
  <si>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</si>
  <si>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</si>
  <si>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</si>
  <si>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</si>
  <si>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</si>
  <si>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</si>
  <si>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</si>
  <si>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12/1/2022</t>
  </si>
  <si>
    <t>3/28/2023</t>
  </si>
  <si>
    <t>5/9/2023</t>
  </si>
  <si>
    <t>8/2/2023</t>
  </si>
  <si>
    <t>5/7/2024</t>
  </si>
  <si>
    <t>6/15/2023</t>
  </si>
  <si>
    <t>6/29/2023</t>
  </si>
  <si>
    <t>4/18/2024</t>
  </si>
  <si>
    <t>3/5/2025</t>
  </si>
  <si>
    <t>4/7/2024</t>
  </si>
  <si>
    <t>5/15/2024</t>
  </si>
  <si>
    <t>4/10/2023</t>
  </si>
  <si>
    <t>3/20/2023</t>
  </si>
  <si>
    <t>5/30/2024</t>
  </si>
  <si>
    <t>CCL10-0011</t>
  </si>
  <si>
    <t>King</t>
  </si>
  <si>
    <t>10/24/2022</t>
  </si>
  <si>
    <t>AMAZON,CSNSTORES,DLCROSCILL,OVERSTOCK01</t>
  </si>
  <si>
    <t>11/16/2022</t>
  </si>
  <si>
    <t>4/4/2023</t>
  </si>
  <si>
    <t>10/26/2022</t>
  </si>
  <si>
    <t>10/5/2023</t>
  </si>
  <si>
    <t>11/13/2023</t>
  </si>
  <si>
    <t>7/17/2023</t>
  </si>
  <si>
    <t>5/2/2024</t>
  </si>
  <si>
    <t>Hold</t>
  </si>
  <si>
    <t>4/22/2024</t>
  </si>
  <si>
    <t>CCL10-0012</t>
  </si>
  <si>
    <t>Cal King</t>
  </si>
  <si>
    <t>AMAZON,CSNSTORES,MACY02,OLLIIX,OVERSTOCK01</t>
  </si>
  <si>
    <t>11/1/2022</t>
  </si>
  <si>
    <t>4/12/2024</t>
  </si>
  <si>
    <t>4/5/2023</t>
  </si>
  <si>
    <t>2/15/2023</t>
  </si>
  <si>
    <t>11/7/2025</t>
  </si>
  <si>
    <t>4/3/2024</t>
  </si>
  <si>
    <t>6/12/2024</t>
  </si>
  <si>
    <t>4/10/2024</t>
  </si>
  <si>
    <t>4/25/2024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</si>
  <si>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</si>
  <si>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</si>
  <si>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</si>
  <si>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</si>
  <si>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</si>
  <si>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</si>
  <si>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</si>
  <si>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</si>
  <si>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</si>
  <si>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</si>
  <si>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CSNSTORES,OVERSTOCK01</t>
  </si>
  <si>
    <t>8/5/2025</t>
  </si>
  <si>
    <t>10/7/2025</t>
  </si>
  <si>
    <t>9/3/2025</t>
  </si>
  <si>
    <t>11/2/2025</t>
  </si>
  <si>
    <t>Offered</t>
  </si>
  <si>
    <t>Open</t>
  </si>
  <si>
    <t>Temp Discontinued</t>
  </si>
  <si>
    <t>Discontinued</t>
  </si>
  <si>
    <t>CCL10-0072</t>
  </si>
  <si>
    <t>CSNSTORES,DLCROSCILL,OLLIIX,OVERSTOCK01</t>
  </si>
  <si>
    <t>8/4/2025</t>
  </si>
  <si>
    <t>8/18/2025</t>
  </si>
  <si>
    <t>11/19/2025</t>
  </si>
  <si>
    <t>10/13/2025</t>
  </si>
  <si>
    <t>11/10/2025</t>
  </si>
  <si>
    <t>2/9/2026</t>
  </si>
  <si>
    <t>CCL10-0073</t>
  </si>
  <si>
    <t>8/12/2025</t>
  </si>
  <si>
    <t>9/29/2025</t>
  </si>
  <si>
    <t>8/1/2025</t>
  </si>
  <si>
    <t>12/9/2025</t>
  </si>
  <si>
    <t>10/22/2025</t>
  </si>
  <si>
    <t>11/11/2025</t>
  </si>
  <si>
    <t>CCL10-0013</t>
  </si>
  <si>
    <t>Brown</t>
  </si>
  <si>
    <t>10/25/2022</t>
  </si>
  <si>
    <t>AMAZON,CSNSTORES,OVERSTOCK01</t>
  </si>
  <si>
    <t>11/7/2022</t>
  </si>
  <si>
    <t>9/12/2023</t>
  </si>
  <si>
    <t>4/6/2023</t>
  </si>
  <si>
    <t>11/26/2022</t>
  </si>
  <si>
    <t>2/23/2025</t>
  </si>
  <si>
    <t>5/3/2024</t>
  </si>
  <si>
    <t>7/10/2023</t>
  </si>
  <si>
    <t>4/24/2024</t>
  </si>
  <si>
    <t>3/6/2025</t>
  </si>
  <si>
    <t>4/23/2024</t>
  </si>
  <si>
    <t>7/1/2024</t>
  </si>
  <si>
    <t>CCL10-0014</t>
  </si>
  <si>
    <t>CSNSTORES,JCPENNEY01,OVERSTOCK01</t>
  </si>
  <si>
    <t>11/14/2022</t>
  </si>
  <si>
    <t>4/3/2023</t>
  </si>
  <si>
    <t>5/14/2023</t>
  </si>
  <si>
    <t>11/10/2023</t>
  </si>
  <si>
    <t>7/19/2023</t>
  </si>
  <si>
    <t>CCL10-0015</t>
  </si>
  <si>
    <t>11/25/2022</t>
  </si>
  <si>
    <t>5/6/2024</t>
  </si>
  <si>
    <t>11/17/2022</t>
  </si>
  <si>
    <t>11/13/2024</t>
  </si>
  <si>
    <t>5/8/2024</t>
  </si>
  <si>
    <t>4/26/2024</t>
  </si>
  <si>
    <t>7/18/2024</t>
  </si>
  <si>
    <t>CCL10-0068</t>
  </si>
  <si>
    <t>Julius</t>
  </si>
  <si>
    <t>Black</t>
  </si>
  <si>
    <t>CSNSTORES,DLCROSCILL,OVERSTOCK01</t>
  </si>
  <si>
    <t>8/6/2025</t>
  </si>
  <si>
    <t>8/14/2025</t>
  </si>
  <si>
    <t>2/4/2026</t>
  </si>
  <si>
    <t>11/3/2025</t>
  </si>
  <si>
    <t>10/30/2025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</si>
  <si>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</si>
  <si>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</si>
  <si>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</si>
  <si>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</si>
  <si>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</si>
  <si>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</si>
  <si>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</si>
  <si>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</si>
  <si>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</si>
  <si>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</si>
  <si>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</si>
  <si>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</si>
  <si>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</si>
  <si>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</si>
  <si>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</si>
  <si>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3/25/2026</t>
  </si>
  <si>
    <t>AMAZON,CSNSTORES,MACY02,OVERSTOCK01</t>
  </si>
  <si>
    <t>7/25/2023</t>
  </si>
  <si>
    <t>8/21/2023</t>
  </si>
  <si>
    <t>9/29/2023</t>
  </si>
  <si>
    <t>7/27/2023</t>
  </si>
  <si>
    <t>8/8/2023</t>
  </si>
  <si>
    <t>7/3/2024</t>
  </si>
  <si>
    <t>10/11/2023</t>
  </si>
  <si>
    <t>11/8/2023</t>
  </si>
  <si>
    <t>7/10/2024</t>
  </si>
  <si>
    <t>1/5/2024</t>
  </si>
  <si>
    <t>3/19/2025</t>
  </si>
  <si>
    <t>7/2/2024</t>
  </si>
  <si>
    <t>7/15/2024</t>
  </si>
  <si>
    <t>12/19/2023</t>
  </si>
  <si>
    <t>CCL10-0063</t>
  </si>
  <si>
    <t>CSNSTORES,NRTPORT</t>
  </si>
  <si>
    <t>10/9/2023</t>
  </si>
  <si>
    <t>9/7/2023</t>
  </si>
  <si>
    <t>8/23/2023</t>
  </si>
  <si>
    <t>9/5/2023</t>
  </si>
  <si>
    <t>7/22/2024</t>
  </si>
  <si>
    <t>8/4/2023</t>
  </si>
  <si>
    <t>CCL10-0064</t>
  </si>
  <si>
    <t>CSNSTORES,MACY02</t>
  </si>
  <si>
    <t>8/7/2023</t>
  </si>
  <si>
    <t>10/26/2023</t>
  </si>
  <si>
    <t>8/5/2024</t>
  </si>
  <si>
    <t>8/27/2023</t>
  </si>
  <si>
    <t>10/17/2024</t>
  </si>
  <si>
    <t>2/23/2024</t>
  </si>
  <si>
    <t>CCL10-0001</t>
  </si>
  <si>
    <t>Burgundy</t>
  </si>
  <si>
    <t>5/5/2026</t>
  </si>
  <si>
    <t>CSNSTORES,HDDS,KOHLDSN,OVERSTOCK01</t>
  </si>
  <si>
    <t>11/30/2022</t>
  </si>
  <si>
    <t>9/6/2023</t>
  </si>
  <si>
    <t>4/17/2023</t>
  </si>
  <si>
    <t>11/11/2022</t>
  </si>
  <si>
    <t>6/12/2023</t>
  </si>
  <si>
    <t>11/21/2023</t>
  </si>
  <si>
    <t>8/28/2023</t>
  </si>
  <si>
    <t>8/16/2024</t>
  </si>
  <si>
    <t>3/10/2025</t>
  </si>
  <si>
    <t>6/6/2024</t>
  </si>
  <si>
    <t>8/13/2024</t>
  </si>
  <si>
    <t>CCL10-0002</t>
  </si>
  <si>
    <t>AMAZON,OVERSTOCK01</t>
  </si>
  <si>
    <t>11/6/2022</t>
  </si>
  <si>
    <t>11/9/2023</t>
  </si>
  <si>
    <t>8/11/2023</t>
  </si>
  <si>
    <t>7/26/2024</t>
  </si>
  <si>
    <t>6/21/2024</t>
  </si>
  <si>
    <t>CCL10-0003</t>
  </si>
  <si>
    <t>6/24/2024</t>
  </si>
  <si>
    <t>7/31/2024</t>
  </si>
  <si>
    <t>10/21/2025</t>
  </si>
  <si>
    <t>6/23/2023</t>
  </si>
  <si>
    <t>7/5/2024</t>
  </si>
  <si>
    <t>CCL10-0008</t>
  </si>
  <si>
    <t>Loretta</t>
  </si>
  <si>
    <t>Beige</t>
  </si>
  <si>
    <t>C</t>
  </si>
  <si>
    <t>AMAZON,AMAZONDS,CSNSTORES,DLCROSCILL,OVERSTOCK01</t>
  </si>
  <si>
    <t>9/20/2023</t>
  </si>
  <si>
    <t>5/22/2023</t>
  </si>
  <si>
    <t>10/27/2022</t>
  </si>
  <si>
    <t>10/12/2023</t>
  </si>
  <si>
    <t>11/20/2023</t>
  </si>
  <si>
    <t>5/29/2024</t>
  </si>
  <si>
    <t>3/17/2025</t>
  </si>
  <si>
    <t>CCL10-0009</t>
  </si>
  <si>
    <t>DLCROSCILL,OVERSTOCK01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</si>
  <si>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</si>
  <si>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</si>
  <si>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</si>
  <si>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</si>
  <si>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</si>
  <si>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</si>
  <si>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</si>
  <si>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Donation</t>
  </si>
  <si>
    <t>C+</t>
  </si>
  <si>
    <t>CSNSTORES,MACY02,OLLIIX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</si>
  <si>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</si>
  <si>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</si>
  <si>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</si>
  <si>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</si>
  <si>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</si>
  <si>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</si>
  <si>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</si>
  <si>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AMAZON,AMAZONDS,CSNSTORES,MACY02</t>
  </si>
  <si>
    <t>8/17/2023</t>
  </si>
  <si>
    <t>4/18/2023</t>
  </si>
  <si>
    <t>1/30/2023</t>
  </si>
  <si>
    <t>4/24/2023</t>
  </si>
  <si>
    <t>9/11/2023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</si>
  <si>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</si>
  <si>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</si>
  <si>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</si>
  <si>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</si>
  <si>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</si>
  <si>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</si>
  <si>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</si>
  <si>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</si>
  <si>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</si>
  <si>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</si>
  <si>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</si>
  <si>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</si>
  <si>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</si>
  <si>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</si>
  <si>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CSNSTORES,DLCROSCILL,OLLIIX</t>
  </si>
  <si>
    <t>8/3/2023</t>
  </si>
  <si>
    <t>6/13/2023</t>
  </si>
  <si>
    <t>1/24/2023</t>
  </si>
  <si>
    <t>3/20/2024</t>
  </si>
  <si>
    <t>11/27/2023</t>
  </si>
  <si>
    <t>6/21/2023</t>
  </si>
  <si>
    <t>2/27/2024</t>
  </si>
  <si>
    <t>9/19/2024</t>
  </si>
  <si>
    <t>11/25/2024</t>
  </si>
  <si>
    <t>1/10/2023</t>
  </si>
  <si>
    <t>CCL30-0027</t>
  </si>
  <si>
    <t>Gold</t>
  </si>
  <si>
    <t>CSNSTORES,DLCROSCILL,MACY02</t>
  </si>
  <si>
    <t>11/28/2022</t>
  </si>
  <si>
    <t>10/1/2023</t>
  </si>
  <si>
    <t>5/5/2023</t>
  </si>
  <si>
    <t>5/5/2024</t>
  </si>
  <si>
    <t>8/20/2025</t>
  </si>
  <si>
    <t>1/15/2024</t>
  </si>
  <si>
    <t>7/31/2023</t>
  </si>
  <si>
    <t>6/28/2024</t>
  </si>
  <si>
    <t>6/13/2024</t>
  </si>
  <si>
    <t>2/13/2025</t>
  </si>
  <si>
    <t>CCL30-0029</t>
  </si>
  <si>
    <t>5/29/2023</t>
  </si>
  <si>
    <t>11/24/2023</t>
  </si>
  <si>
    <t>8/28/2024</t>
  </si>
  <si>
    <t>CCL30-0026</t>
  </si>
  <si>
    <t>Silver</t>
  </si>
  <si>
    <t>12/12/2022</t>
  </si>
  <si>
    <t>8/29/2023</t>
  </si>
  <si>
    <t>10/31/2022</t>
  </si>
  <si>
    <t>10/8/2024</t>
  </si>
  <si>
    <t>12/18/2024</t>
  </si>
  <si>
    <t>CCL30-0031</t>
  </si>
  <si>
    <t>Biron</t>
  </si>
  <si>
    <t>Square Decor Pillow</t>
  </si>
  <si>
    <t>18x18"</t>
  </si>
  <si>
    <t>CSNSTORES,DLCROSCILL</t>
  </si>
  <si>
    <t>11/6/2023</t>
  </si>
  <si>
    <t>1/19/2023</t>
  </si>
  <si>
    <t>7/3/2025</t>
  </si>
  <si>
    <t>7/11/2023</t>
  </si>
  <si>
    <t>7/29/2024</t>
  </si>
  <si>
    <t>5/22/2024</t>
  </si>
  <si>
    <t>CCL30-0030</t>
  </si>
  <si>
    <t>9/27/2023</t>
  </si>
  <si>
    <t>12/29/2023</t>
  </si>
  <si>
    <t>11/14/2024</t>
  </si>
  <si>
    <t>CCL30-0036</t>
  </si>
  <si>
    <t>Winchester</t>
  </si>
  <si>
    <t>20x20"</t>
  </si>
  <si>
    <t>Solid</t>
  </si>
  <si>
    <t>DLCROSCILL,MACY02</t>
  </si>
  <si>
    <t>10/17/2023</t>
  </si>
  <si>
    <t>8/2/2024</t>
  </si>
  <si>
    <t>8/26/2024</t>
  </si>
  <si>
    <t>CCL30-0038</t>
  </si>
  <si>
    <t>Close-out</t>
  </si>
  <si>
    <t>MACY02,OVERSTOCK01</t>
  </si>
  <si>
    <t>2/13/2023</t>
  </si>
  <si>
    <t>10/16/2023</t>
  </si>
  <si>
    <t>7/3/2023</t>
  </si>
  <si>
    <t>3/21/2023</t>
  </si>
  <si>
    <t>CCL30-0037</t>
  </si>
  <si>
    <t>6/19/2023</t>
  </si>
  <si>
    <t>8/9/2023</t>
  </si>
  <si>
    <t>7/23/2024</t>
  </si>
  <si>
    <t>CCL30-0035</t>
  </si>
  <si>
    <t>7/14/2023</t>
  </si>
  <si>
    <t>7/7/2025</t>
  </si>
  <si>
    <t>11/22/2023</t>
  </si>
  <si>
    <t>8/19/2024</t>
  </si>
  <si>
    <t>5/10/2024</t>
  </si>
  <si>
    <t>CCL30-0034</t>
  </si>
  <si>
    <t>4/26/2023</t>
  </si>
  <si>
    <t>1/4/2024</t>
  </si>
  <si>
    <t>10/2/2023</t>
  </si>
  <si>
    <t>10/11/2024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</si>
  <si>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</si>
  <si>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</si>
  <si>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</si>
  <si>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</si>
  <si>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</si>
  <si>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</si>
  <si>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</si>
  <si>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</si>
  <si>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</si>
  <si>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</si>
  <si>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</si>
  <si>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</si>
  <si>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</si>
  <si>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</si>
  <si>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</si>
  <si>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</si>
  <si>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7/4/2024</t>
  </si>
  <si>
    <t>2/19/2025</t>
  </si>
  <si>
    <t>3/11/2024</t>
  </si>
  <si>
    <t>CCL11-0022</t>
  </si>
  <si>
    <t>Sham</t>
  </si>
  <si>
    <t>DLCROSCILL,JCPENNEY01,OLLIIX</t>
  </si>
  <si>
    <t>5/30/2023</t>
  </si>
  <si>
    <t>11/28/2023</t>
  </si>
  <si>
    <t>3/18/2025</t>
  </si>
  <si>
    <t>CCL11-0024</t>
  </si>
  <si>
    <t>5/15/2023</t>
  </si>
  <si>
    <t>12/12/2023</t>
  </si>
  <si>
    <t>10/4/2024</t>
  </si>
  <si>
    <t>CCL11-0025</t>
  </si>
  <si>
    <t>B-</t>
  </si>
  <si>
    <t>5/20/2024</t>
  </si>
  <si>
    <t>10/20/2025</t>
  </si>
  <si>
    <t>CCL11-0021</t>
  </si>
  <si>
    <t>4/2/2024</t>
  </si>
  <si>
    <t>9/22/2023</t>
  </si>
  <si>
    <t>7/30/2024</t>
  </si>
  <si>
    <t>10/16/2024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</si>
  <si>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</si>
  <si>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</si>
  <si>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</si>
  <si>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</si>
  <si>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</si>
  <si>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</si>
  <si>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</si>
  <si>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</si>
  <si>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4/25/2023</t>
  </si>
  <si>
    <t>10/3/2023</t>
  </si>
  <si>
    <t>7/7/2023</t>
  </si>
  <si>
    <t>1/12/2024</t>
  </si>
  <si>
    <t>3/29/2024</t>
  </si>
  <si>
    <t>7/25/2024</t>
  </si>
  <si>
    <t>CCL13-0019</t>
  </si>
  <si>
    <t>3/23/2023</t>
  </si>
  <si>
    <t>6/7/2023</t>
  </si>
  <si>
    <t>11/26/2023</t>
  </si>
  <si>
    <t>1/8/2024</t>
  </si>
  <si>
    <t>5/16/2024</t>
  </si>
  <si>
    <t>CCL13-0016</t>
  </si>
  <si>
    <t>2/27/2023</t>
  </si>
  <si>
    <t>1/25/2023</t>
  </si>
  <si>
    <t>5/25/2023</t>
  </si>
  <si>
    <t>CHM30-0015</t>
  </si>
  <si>
    <t>Croscill Home</t>
  </si>
  <si>
    <t>Melodia</t>
  </si>
  <si>
    <t>Linen</t>
  </si>
  <si>
    <t>Botanical</t>
  </si>
  <si>
    <t>12/6/2022</t>
  </si>
  <si>
    <t>BLK01,MACY02</t>
  </si>
  <si>
    <t>12/7/2022</t>
  </si>
  <si>
    <t>2/20/2023</t>
  </si>
  <si>
    <t>10/21/2023</t>
  </si>
  <si>
    <t>7/18/2023</t>
  </si>
  <si>
    <t>2/16/2024</t>
  </si>
  <si>
    <t>2/25/2026</t>
  </si>
  <si>
    <t>Yes</t>
  </si>
  <si>
    <t>10/20/2023</t>
  </si>
  <si>
    <t>CHM30-0019</t>
  </si>
  <si>
    <t>Tan</t>
  </si>
  <si>
    <t>3/17/2023</t>
  </si>
  <si>
    <t>3/18/2024</t>
  </si>
  <si>
    <t>7/20/2023</t>
  </si>
  <si>
    <t>CHM30-0013</t>
  </si>
  <si>
    <t>Canova</t>
  </si>
  <si>
    <t>12x24"</t>
  </si>
  <si>
    <t>White</t>
  </si>
  <si>
    <t>Cotton</t>
  </si>
  <si>
    <t>10/20/2022</t>
  </si>
  <si>
    <t>CSNSTORES,JCPENNEY01</t>
  </si>
  <si>
    <t>1/18/2023</t>
  </si>
  <si>
    <t>6/26/2023</t>
  </si>
  <si>
    <t>CHM11-0011</t>
  </si>
  <si>
    <t>Perla</t>
  </si>
  <si>
    <t>Pieced</t>
  </si>
  <si>
    <t>Modern/Contemporary</t>
  </si>
  <si>
    <t>DLCROSCILL,JCPENNEY01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</si>
  <si>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</si>
  <si>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</si>
  <si>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</si>
  <si>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</si>
  <si>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</si>
  <si>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</si>
  <si>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</si>
  <si>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MACY02,OLLIIX</t>
  </si>
  <si>
    <t>3/6/2024</t>
  </si>
  <si>
    <t>CHM13-0010</t>
  </si>
  <si>
    <t>King/Cal King</t>
  </si>
  <si>
    <t>1/16/2023</t>
  </si>
  <si>
    <t>11/2/2022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</si>
  <si>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</si>
  <si>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</si>
  <si>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</si>
  <si>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</si>
  <si>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</si>
  <si>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</si>
  <si>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</si>
  <si>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</si>
  <si>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</si>
  <si>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CCA13-0007</t>
  </si>
  <si>
    <t>Croscill Casual</t>
  </si>
  <si>
    <t>Gema</t>
  </si>
  <si>
    <t>3 Piece White Coverlet Set</t>
  </si>
  <si>
    <t>Soft White</t>
  </si>
  <si>
    <t>10/14/2022</t>
  </si>
  <si>
    <t>9/25/2023</t>
  </si>
  <si>
    <t>5/28/2024</t>
  </si>
  <si>
    <t>CCA12-0001</t>
  </si>
  <si>
    <t>Anders</t>
  </si>
  <si>
    <t>3 Piece Duvet Set</t>
  </si>
  <si>
    <t>Charcoal</t>
  </si>
  <si>
    <t>10/17/2022</t>
  </si>
  <si>
    <t>7/4/2023</t>
  </si>
  <si>
    <t>11/17/2023</t>
  </si>
  <si>
    <t>CCA12-0005</t>
  </si>
  <si>
    <t>Callista</t>
  </si>
  <si>
    <t>Blue</t>
  </si>
  <si>
    <t>Striped</t>
  </si>
  <si>
    <t>1/9/2023</t>
  </si>
  <si>
    <t>10/25/2023</t>
  </si>
  <si>
    <t>6/5/2023</t>
  </si>
  <si>
    <t>11/18/2023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</si>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</sst>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11.3</v>
      </c>
      <c r="AC6" s="2" t="s">
        <v>153</v>
      </c>
      <c r="AD6" s="4">
        <v>170</v>
      </c>
      <c r="AE6" s="4">
        <v>170</v>
      </c>
      <c r="AF6" s="6">
        <v>71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13</v>
      </c>
      <c r="AS6" s="8">
        <v>2004.3</v>
      </c>
      <c r="AT6" s="7">
        <v>-1</v>
      </c>
      <c r="AU6" s="7">
        <v>-1</v>
      </c>
      <c r="AV6" s="4">
        <v>10</v>
      </c>
      <c r="AW6" s="8">
        <v>2062.08</v>
      </c>
      <c r="AX6" s="4">
        <v>25</v>
      </c>
      <c r="AY6" s="8">
        <v>3971.92</v>
      </c>
      <c r="AZ6" s="7">
        <v>-0.6</v>
      </c>
      <c r="BA6" s="7">
        <v>-0.4808</v>
      </c>
      <c r="BB6" s="7"/>
      <c r="BC6" s="4">
        <v>21</v>
      </c>
      <c r="BD6" s="8">
        <v>3995.3</v>
      </c>
      <c r="BE6" s="4">
        <v>49</v>
      </c>
      <c r="BF6" s="8">
        <v>8251.55</v>
      </c>
      <c r="BG6" s="7">
        <v>-0.5714</v>
      </c>
      <c r="BH6" s="7">
        <v>-0.5158</v>
      </c>
      <c r="BI6" s="7">
        <v>0.5161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2</v>
      </c>
      <c r="CE6" s="8">
        <v>277.98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3</v>
      </c>
      <c r="CR6" s="8">
        <v>386.1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152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148</v>
      </c>
      <c r="FB6" s="4"/>
      <c r="FC6" s="8"/>
      <c r="FD6" s="4">
        <v>6</v>
      </c>
      <c r="FE6" s="8">
        <v>1057.08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148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>
        <v>2</v>
      </c>
      <c r="FR6" s="8">
        <v>283.14</v>
      </c>
      <c r="FS6" s="7">
        <v>-1</v>
      </c>
      <c r="FT6" s="7">
        <v>-1</v>
      </c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171</v>
      </c>
      <c r="GK6" s="2" t="s">
        <v>172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173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4</v>
      </c>
      <c r="AA7" s="4">
        <f>=ROUNDDOWN(0.225988700564972,0)</f>
      </c>
      <c r="AB7" s="5">
        <v>17.7</v>
      </c>
      <c r="AC7" s="2" t="s">
        <v>153</v>
      </c>
      <c r="AD7" s="4">
        <v>260</v>
      </c>
      <c r="AE7" s="4">
        <v>260</v>
      </c>
      <c r="AF7" s="6">
        <v>71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3</v>
      </c>
      <c r="AQ7" s="8">
        <v>741.78</v>
      </c>
      <c r="AR7" s="4">
        <v>5</v>
      </c>
      <c r="AS7" s="8">
        <v>826.29</v>
      </c>
      <c r="AT7" s="7">
        <v>-0.4</v>
      </c>
      <c r="AU7" s="7">
        <v>-0.1023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0.3597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3</v>
      </c>
      <c r="BK7" s="8">
        <v>741.78</v>
      </c>
      <c r="BL7" s="2" t="s">
        <v>179</v>
      </c>
      <c r="BM7" s="7">
        <v>1</v>
      </c>
      <c r="BN7" s="7">
        <v>1</v>
      </c>
      <c r="BO7" s="4">
        <v>3</v>
      </c>
      <c r="BP7" s="8">
        <v>741.78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/>
      <c r="CC7" s="8"/>
      <c r="CD7" s="4">
        <v>2</v>
      </c>
      <c r="CE7" s="8">
        <v>333.58</v>
      </c>
      <c r="CF7" s="7">
        <v>-1</v>
      </c>
      <c r="CG7" s="7">
        <v>-1</v>
      </c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/>
      <c r="CP7" s="8"/>
      <c r="CQ7" s="4">
        <v>1</v>
      </c>
      <c r="CR7" s="8">
        <v>154.43</v>
      </c>
      <c r="CS7" s="7">
        <v>-1</v>
      </c>
      <c r="CT7" s="7">
        <v>-1</v>
      </c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178</v>
      </c>
      <c r="DK7" s="2" t="s">
        <v>182</v>
      </c>
      <c r="DL7" s="2" t="s">
        <v>157</v>
      </c>
      <c r="DM7" s="2" t="s">
        <v>157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167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>
        <v>2</v>
      </c>
      <c r="FE7" s="8">
        <v>338.28</v>
      </c>
      <c r="FF7" s="7">
        <v>-1</v>
      </c>
      <c r="FG7" s="7">
        <v>-1</v>
      </c>
      <c r="FH7" s="2" t="s">
        <v>155</v>
      </c>
      <c r="FI7" s="2" t="s">
        <v>145</v>
      </c>
      <c r="FJ7" s="2" t="s">
        <v>148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187</v>
      </c>
      <c r="FV7" s="2" t="s">
        <v>145</v>
      </c>
      <c r="FW7" s="2" t="s">
        <v>148</v>
      </c>
      <c r="FX7" s="2" t="s">
        <v>148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171</v>
      </c>
      <c r="GK7" s="2" t="s">
        <v>188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173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64</v>
      </c>
      <c r="AA8" s="4">
        <f>=ROUNDDOWN(10.1587301587302,0)</f>
      </c>
      <c r="AB8" s="5">
        <v>6.3</v>
      </c>
      <c r="AC8" s="2" t="s">
        <v>153</v>
      </c>
      <c r="AD8" s="4">
        <v>100</v>
      </c>
      <c r="AE8" s="4">
        <v>100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1320.3</v>
      </c>
      <c r="AR8" s="4">
        <v>7</v>
      </c>
      <c r="AS8" s="8">
        <v>1141.33</v>
      </c>
      <c r="AT8" s="7"/>
      <c r="AU8" s="7">
        <v>0.1568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0.6403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1320.3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5</v>
      </c>
      <c r="CC8" s="8">
        <v>898.3</v>
      </c>
      <c r="CD8" s="4">
        <v>1</v>
      </c>
      <c r="CE8" s="8">
        <v>166.79</v>
      </c>
      <c r="CF8" s="7">
        <v>4</v>
      </c>
      <c r="CG8" s="7">
        <v>4.3858</v>
      </c>
      <c r="CH8" s="2" t="s">
        <v>155</v>
      </c>
      <c r="CI8" s="2" t="s">
        <v>145</v>
      </c>
      <c r="CJ8" s="2" t="s">
        <v>171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1</v>
      </c>
      <c r="CP8" s="8">
        <v>166.9</v>
      </c>
      <c r="CQ8" s="4">
        <v>3</v>
      </c>
      <c r="CR8" s="8">
        <v>463.29</v>
      </c>
      <c r="CS8" s="7">
        <v>-0.6667</v>
      </c>
      <c r="CT8" s="7">
        <v>-0.6398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1</v>
      </c>
      <c r="DC8" s="8">
        <v>255.1</v>
      </c>
      <c r="DD8" s="4"/>
      <c r="DE8" s="8"/>
      <c r="DF8" s="7"/>
      <c r="DG8" s="7"/>
      <c r="DH8" s="2" t="s">
        <v>155</v>
      </c>
      <c r="DI8" s="2" t="s">
        <v>145</v>
      </c>
      <c r="DJ8" s="2" t="s">
        <v>178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163</v>
      </c>
      <c r="DX8" s="2" t="s">
        <v>196</v>
      </c>
      <c r="DY8" s="2" t="s">
        <v>157</v>
      </c>
      <c r="DZ8" s="2" t="s">
        <v>157</v>
      </c>
      <c r="EA8" s="2" t="s">
        <v>148</v>
      </c>
      <c r="EB8" s="4"/>
      <c r="EC8" s="8"/>
      <c r="ED8" s="4">
        <v>1</v>
      </c>
      <c r="EE8" s="8">
        <v>172.97</v>
      </c>
      <c r="EF8" s="7">
        <v>-1</v>
      </c>
      <c r="EG8" s="7">
        <v>-1</v>
      </c>
      <c r="EH8" s="2" t="s">
        <v>155</v>
      </c>
      <c r="EI8" s="2" t="s">
        <v>145</v>
      </c>
      <c r="EJ8" s="2" t="s">
        <v>197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197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>
        <v>2</v>
      </c>
      <c r="FE8" s="8">
        <v>338.28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148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187</v>
      </c>
      <c r="FV8" s="2" t="s">
        <v>145</v>
      </c>
      <c r="FW8" s="2" t="s">
        <v>148</v>
      </c>
      <c r="FX8" s="2" t="s">
        <v>148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171</v>
      </c>
      <c r="GK8" s="2" t="s">
        <v>201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64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144</v>
      </c>
      <c r="AA9" s="4">
        <f>=ROUNDDOWN(20.5714285714286,0)</f>
      </c>
      <c r="AB9" s="5">
        <v>7</v>
      </c>
      <c r="AC9" s="2" t="s">
        <v>210</v>
      </c>
      <c r="AD9" s="4">
        <v>265</v>
      </c>
      <c r="AE9" s="4">
        <v>265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6</v>
      </c>
      <c r="AQ9" s="8">
        <v>860.05</v>
      </c>
      <c r="AR9" s="4"/>
      <c r="AS9" s="8"/>
      <c r="AT9" s="7"/>
      <c r="AU9" s="7"/>
      <c r="AV9" s="4">
        <v>11</v>
      </c>
      <c r="AW9" s="8">
        <v>1933.22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0.4449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0.4839</v>
      </c>
      <c r="BJ9" s="4">
        <v>6</v>
      </c>
      <c r="BK9" s="8">
        <v>860.05</v>
      </c>
      <c r="BL9" s="2" t="s">
        <v>211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3</v>
      </c>
      <c r="CC9" s="8">
        <v>453.03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3</v>
      </c>
      <c r="CP9" s="8">
        <v>407.02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213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215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216</v>
      </c>
      <c r="EV9" s="2" t="s">
        <v>145</v>
      </c>
      <c r="EW9" s="2" t="s">
        <v>148</v>
      </c>
      <c r="EX9" s="2" t="s">
        <v>148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217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213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187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217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217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187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187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217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187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217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187</v>
      </c>
      <c r="LV9" s="2" t="s">
        <v>218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217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187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217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187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187</v>
      </c>
      <c r="OI9" s="2" t="s">
        <v>219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217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144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220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184</v>
      </c>
      <c r="AA10" s="4">
        <f>=ROUNDDOWN(18.4,0)</f>
      </c>
      <c r="AB10" s="5">
        <v>10</v>
      </c>
      <c r="AC10" s="2" t="s">
        <v>210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1073.17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0.5551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5</v>
      </c>
      <c r="BK10" s="8">
        <v>1073.17</v>
      </c>
      <c r="BL10" s="2" t="s">
        <v>221</v>
      </c>
      <c r="BM10" s="7">
        <v>1</v>
      </c>
      <c r="BN10" s="7">
        <v>1</v>
      </c>
      <c r="BO10" s="4">
        <v>1</v>
      </c>
      <c r="BP10" s="8">
        <v>245.25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179.46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222</v>
      </c>
      <c r="CL10" s="2" t="s">
        <v>157</v>
      </c>
      <c r="CM10" s="2" t="s">
        <v>157</v>
      </c>
      <c r="CN10" s="2" t="s">
        <v>148</v>
      </c>
      <c r="CO10" s="4">
        <v>2</v>
      </c>
      <c r="CP10" s="8">
        <v>333.44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223</v>
      </c>
      <c r="CY10" s="2" t="s">
        <v>157</v>
      </c>
      <c r="CZ10" s="2" t="s">
        <v>157</v>
      </c>
      <c r="DA10" s="2" t="s">
        <v>148</v>
      </c>
      <c r="DB10" s="4">
        <v>1</v>
      </c>
      <c r="DC10" s="8">
        <v>315.02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224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225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226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216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217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148</v>
      </c>
      <c r="GK10" s="2" t="s">
        <v>227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187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217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217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187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187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217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187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217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187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187</v>
      </c>
      <c r="LV10" s="2" t="s">
        <v>218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217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187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217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187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187</v>
      </c>
      <c r="OI10" s="2" t="s">
        <v>219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217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184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228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72</v>
      </c>
      <c r="AA11" s="4">
        <f>=ROUNDDOWN(18,0)</f>
      </c>
      <c r="AB11" s="5">
        <v>4</v>
      </c>
      <c r="AC11" s="2" t="s">
        <v>210</v>
      </c>
      <c r="AD11" s="4">
        <v>180</v>
      </c>
      <c r="AE11" s="4">
        <v>180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148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232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233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234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216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217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187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217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217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187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187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217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187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217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187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187</v>
      </c>
      <c r="LV11" s="2" t="s">
        <v>218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217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187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217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187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187</v>
      </c>
      <c r="OI11" s="2" t="s">
        <v>219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217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9</v>
      </c>
      <c r="AS12" s="8">
        <v>1500.95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24</v>
      </c>
      <c r="AY12" s="8">
        <v>4279.63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182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1</v>
      </c>
      <c r="CE12" s="8">
        <v>138.99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</v>
      </c>
      <c r="CR12" s="8">
        <v>128.7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182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167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>
        <v>7</v>
      </c>
      <c r="FE12" s="8">
        <v>1233.26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148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171</v>
      </c>
      <c r="GK12" s="2" t="s">
        <v>248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173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9</v>
      </c>
      <c r="AS13" s="8">
        <v>1510.1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182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4</v>
      </c>
      <c r="CE13" s="8">
        <v>667.16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159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4</v>
      </c>
      <c r="CR13" s="8">
        <v>617.72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253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182</v>
      </c>
      <c r="DK13" s="2" t="s">
        <v>192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255</v>
      </c>
      <c r="EL13" s="2" t="s">
        <v>157</v>
      </c>
      <c r="EM13" s="2" t="s">
        <v>157</v>
      </c>
      <c r="EN13" s="2" t="s">
        <v>148</v>
      </c>
      <c r="EO13" s="4"/>
      <c r="EP13" s="8"/>
      <c r="EQ13" s="4">
        <v>1</v>
      </c>
      <c r="ER13" s="8">
        <v>225.22</v>
      </c>
      <c r="ES13" s="7">
        <v>-1</v>
      </c>
      <c r="ET13" s="7">
        <v>-1</v>
      </c>
      <c r="EU13" s="2" t="s">
        <v>155</v>
      </c>
      <c r="EV13" s="2" t="s">
        <v>145</v>
      </c>
      <c r="EW13" s="2" t="s">
        <v>167</v>
      </c>
      <c r="EX13" s="2" t="s">
        <v>256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186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187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171</v>
      </c>
      <c r="GK13" s="2" t="s">
        <v>244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173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6</v>
      </c>
      <c r="AS14" s="8">
        <v>1268.58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23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182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171</v>
      </c>
      <c r="CK14" s="2" t="s">
        <v>193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160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182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163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197</v>
      </c>
      <c r="EK14" s="2" t="s">
        <v>262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197</v>
      </c>
      <c r="EX14" s="2" t="s">
        <v>200</v>
      </c>
      <c r="EY14" s="2" t="s">
        <v>157</v>
      </c>
      <c r="EZ14" s="2" t="s">
        <v>157</v>
      </c>
      <c r="FA14" s="2" t="s">
        <v>148</v>
      </c>
      <c r="FB14" s="4"/>
      <c r="FC14" s="8"/>
      <c r="FD14" s="4">
        <v>6</v>
      </c>
      <c r="FE14" s="8">
        <v>1268.58</v>
      </c>
      <c r="FF14" s="7">
        <v>-1</v>
      </c>
      <c r="FG14" s="7">
        <v>-1</v>
      </c>
      <c r="FH14" s="2" t="s">
        <v>155</v>
      </c>
      <c r="FI14" s="2" t="s">
        <v>145</v>
      </c>
      <c r="FJ14" s="2" t="s">
        <v>148</v>
      </c>
      <c r="FK14" s="2" t="s">
        <v>263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187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171</v>
      </c>
      <c r="GK14" s="2" t="s">
        <v>264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202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204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159</v>
      </c>
      <c r="AA15" s="4">
        <f>=ROUNDDOWN(26.5,0)</f>
      </c>
      <c r="AB15" s="5">
        <v>6</v>
      </c>
      <c r="AC15" s="2" t="s">
        <v>210</v>
      </c>
      <c r="AD15" s="4">
        <v>235</v>
      </c>
      <c r="AE15" s="4">
        <v>235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500.65</v>
      </c>
      <c r="AR15" s="4"/>
      <c r="AS15" s="8"/>
      <c r="AT15" s="7"/>
      <c r="AU15" s="7"/>
      <c r="AV15" s="4">
        <v>10</v>
      </c>
      <c r="AW15" s="8">
        <v>1877.71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0.2666</v>
      </c>
      <c r="BC15" s="4">
        <v>10</v>
      </c>
      <c r="BD15" s="8">
        <v>1877.71</v>
      </c>
      <c r="BE15" s="4">
        <v>36</v>
      </c>
      <c r="BF15" s="8">
        <v>5600.3</v>
      </c>
      <c r="BG15" s="7">
        <v>-0.7222</v>
      </c>
      <c r="BH15" s="7">
        <v>-0.6647</v>
      </c>
      <c r="BI15" s="7">
        <v>1</v>
      </c>
      <c r="BJ15" s="4">
        <v>3</v>
      </c>
      <c r="BK15" s="8">
        <v>500.65</v>
      </c>
      <c r="BL15" s="2" t="s">
        <v>268</v>
      </c>
      <c r="BM15" s="7">
        <v>1</v>
      </c>
      <c r="BN15" s="7">
        <v>1</v>
      </c>
      <c r="BO15" s="4">
        <v>1</v>
      </c>
      <c r="BP15" s="8">
        <v>204.44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>
        <v>1</v>
      </c>
      <c r="CC15" s="8">
        <v>153.47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212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142.74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270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271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273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216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217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274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187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217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217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187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187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217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187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217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187</v>
      </c>
      <c r="LV15" s="2" t="s">
        <v>218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217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217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219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217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159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204</v>
      </c>
      <c r="J16" s="2" t="s">
        <v>177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162</v>
      </c>
      <c r="AA16" s="4">
        <f>=ROUNDDOWN(31.1538461538462,0)</f>
      </c>
      <c r="AB16" s="5">
        <v>5.2</v>
      </c>
      <c r="AC16" s="2" t="s">
        <v>210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1135.08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0.6045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6</v>
      </c>
      <c r="BK16" s="8">
        <v>1135.08</v>
      </c>
      <c r="BL16" s="2" t="s">
        <v>268</v>
      </c>
      <c r="BM16" s="7">
        <v>1</v>
      </c>
      <c r="BN16" s="7">
        <v>1</v>
      </c>
      <c r="BO16" s="4">
        <v>1</v>
      </c>
      <c r="BP16" s="8">
        <v>245.25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276</v>
      </c>
      <c r="BY16" s="2" t="s">
        <v>157</v>
      </c>
      <c r="BZ16" s="2" t="s">
        <v>157</v>
      </c>
      <c r="CA16" s="2" t="s">
        <v>148</v>
      </c>
      <c r="CB16" s="4">
        <v>3</v>
      </c>
      <c r="CC16" s="8">
        <v>549.33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222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340.5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277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278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226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216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217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279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187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217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217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187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187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217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187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217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187</v>
      </c>
      <c r="LV16" s="2" t="s">
        <v>218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217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217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219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217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162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204</v>
      </c>
      <c r="J17" s="2" t="s">
        <v>190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16</v>
      </c>
      <c r="AA17" s="4">
        <f>=ROUNDDOWN(5.16129032258065,0)</f>
      </c>
      <c r="AB17" s="5">
        <v>3.1</v>
      </c>
      <c r="AC17" s="2" t="s">
        <v>210</v>
      </c>
      <c r="AD17" s="4">
        <v>125</v>
      </c>
      <c r="AE17" s="4">
        <v>125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</v>
      </c>
      <c r="AQ17" s="8">
        <v>241.98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0.1289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</v>
      </c>
      <c r="BK17" s="8">
        <v>241.98</v>
      </c>
      <c r="BL17" s="2" t="s">
        <v>16</v>
      </c>
      <c r="BM17" s="7">
        <v>1</v>
      </c>
      <c r="BN17" s="7">
        <v>1</v>
      </c>
      <c r="BO17" s="4">
        <v>1</v>
      </c>
      <c r="BP17" s="8">
        <v>241.98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281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212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283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272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216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217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284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227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187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217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217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187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187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217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187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217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187</v>
      </c>
      <c r="LV17" s="2" t="s">
        <v>218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217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217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219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217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285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142</v>
      </c>
      <c r="J18" s="2" t="s">
        <v>143</v>
      </c>
      <c r="K18" s="2" t="s">
        <v>286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287</v>
      </c>
      <c r="W18" s="2" t="s">
        <v>151</v>
      </c>
      <c r="X18" s="2" t="s">
        <v>148</v>
      </c>
      <c r="Y18" s="2" t="s">
        <v>288</v>
      </c>
      <c r="Z18" s="4"/>
      <c r="AA18" s="4">
        <f>=ROUNDDOWN({0},0)</f>
      </c>
      <c r="AB18" s="5">
        <v>11.3</v>
      </c>
      <c r="AC18" s="2" t="s">
        <v>289</v>
      </c>
      <c r="AD18" s="4">
        <v>180</v>
      </c>
      <c r="AE18" s="4">
        <v>399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14</v>
      </c>
      <c r="AS18" s="8">
        <v>2299.75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23</v>
      </c>
      <c r="AY18" s="8">
        <v>3677.28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290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291</v>
      </c>
      <c r="BX18" s="2" t="s">
        <v>292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</v>
      </c>
      <c r="CE18" s="8">
        <v>277.98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158</v>
      </c>
      <c r="CK18" s="2" t="s">
        <v>293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1</v>
      </c>
      <c r="CR18" s="8">
        <v>115.83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294</v>
      </c>
      <c r="CX18" s="2" t="s">
        <v>295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291</v>
      </c>
      <c r="DK18" s="2" t="s">
        <v>296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291</v>
      </c>
      <c r="DX18" s="2" t="s">
        <v>297</v>
      </c>
      <c r="DY18" s="2" t="s">
        <v>157</v>
      </c>
      <c r="DZ18" s="2" t="s">
        <v>157</v>
      </c>
      <c r="EA18" s="2" t="s">
        <v>148</v>
      </c>
      <c r="EB18" s="4"/>
      <c r="EC18" s="8"/>
      <c r="ED18" s="4">
        <v>1</v>
      </c>
      <c r="EE18" s="8">
        <v>144.14</v>
      </c>
      <c r="EF18" s="7">
        <v>-1</v>
      </c>
      <c r="EG18" s="7">
        <v>-1</v>
      </c>
      <c r="EH18" s="2" t="s">
        <v>155</v>
      </c>
      <c r="EI18" s="2" t="s">
        <v>145</v>
      </c>
      <c r="EJ18" s="2" t="s">
        <v>298</v>
      </c>
      <c r="EK18" s="2" t="s">
        <v>299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291</v>
      </c>
      <c r="EX18" s="2" t="s">
        <v>159</v>
      </c>
      <c r="EY18" s="2" t="s">
        <v>157</v>
      </c>
      <c r="EZ18" s="2" t="s">
        <v>157</v>
      </c>
      <c r="FA18" s="2" t="s">
        <v>148</v>
      </c>
      <c r="FB18" s="4"/>
      <c r="FC18" s="8"/>
      <c r="FD18" s="4">
        <v>10</v>
      </c>
      <c r="FE18" s="8">
        <v>1761.8</v>
      </c>
      <c r="FF18" s="7">
        <v>-1</v>
      </c>
      <c r="FG18" s="7">
        <v>-1</v>
      </c>
      <c r="FH18" s="2" t="s">
        <v>155</v>
      </c>
      <c r="FI18" s="2" t="s">
        <v>145</v>
      </c>
      <c r="FJ18" s="2" t="s">
        <v>148</v>
      </c>
      <c r="FK18" s="2" t="s">
        <v>300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301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302</v>
      </c>
      <c r="GK18" s="2" t="s">
        <v>303</v>
      </c>
      <c r="GL18" s="2" t="s">
        <v>157</v>
      </c>
      <c r="GM18" s="2" t="s">
        <v>157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291</v>
      </c>
      <c r="JX18" s="2" t="s">
        <v>304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305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142</v>
      </c>
      <c r="J19" s="2" t="s">
        <v>177</v>
      </c>
      <c r="K19" s="2" t="s">
        <v>286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287</v>
      </c>
      <c r="W19" s="2" t="s">
        <v>151</v>
      </c>
      <c r="X19" s="2" t="s">
        <v>148</v>
      </c>
      <c r="Y19" s="2" t="s">
        <v>288</v>
      </c>
      <c r="Z19" s="4"/>
      <c r="AA19" s="4">
        <f>=ROUNDDOWN({0},0)</f>
      </c>
      <c r="AB19" s="5">
        <v>10.1</v>
      </c>
      <c r="AC19" s="2" t="s">
        <v>289</v>
      </c>
      <c r="AD19" s="4">
        <v>160</v>
      </c>
      <c r="AE19" s="4">
        <v>339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6</v>
      </c>
      <c r="AS19" s="8">
        <v>895.7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306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291</v>
      </c>
      <c r="BX19" s="2" t="s">
        <v>307</v>
      </c>
      <c r="BY19" s="2" t="s">
        <v>157</v>
      </c>
      <c r="BZ19" s="2" t="s">
        <v>157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158</v>
      </c>
      <c r="CK19" s="2" t="s">
        <v>308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6</v>
      </c>
      <c r="CR19" s="8">
        <v>895.7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294</v>
      </c>
      <c r="CX19" s="2" t="s">
        <v>159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291</v>
      </c>
      <c r="DK19" s="2" t="s">
        <v>309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291</v>
      </c>
      <c r="DX19" s="2" t="s">
        <v>310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298</v>
      </c>
      <c r="EK19" s="2" t="s">
        <v>311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291</v>
      </c>
      <c r="EX19" s="2" t="s">
        <v>312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300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187</v>
      </c>
      <c r="FV19" s="2" t="s">
        <v>145</v>
      </c>
      <c r="FW19" s="2" t="s">
        <v>148</v>
      </c>
      <c r="FX19" s="2" t="s">
        <v>148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171</v>
      </c>
      <c r="GK19" s="2" t="s">
        <v>186</v>
      </c>
      <c r="GL19" s="2" t="s">
        <v>157</v>
      </c>
      <c r="GM19" s="2" t="s">
        <v>157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291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313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142</v>
      </c>
      <c r="J20" s="2" t="s">
        <v>190</v>
      </c>
      <c r="K20" s="2" t="s">
        <v>286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287</v>
      </c>
      <c r="W20" s="2" t="s">
        <v>151</v>
      </c>
      <c r="X20" s="2" t="s">
        <v>148</v>
      </c>
      <c r="Y20" s="2" t="s">
        <v>288</v>
      </c>
      <c r="Z20" s="4"/>
      <c r="AA20" s="4">
        <f>=ROUNDDOWN({0},0)</f>
      </c>
      <c r="AB20" s="5">
        <v>3.2</v>
      </c>
      <c r="AC20" s="2" t="s">
        <v>289</v>
      </c>
      <c r="AD20" s="4">
        <v>160</v>
      </c>
      <c r="AE20" s="4">
        <v>279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3</v>
      </c>
      <c r="AS20" s="8">
        <v>481.83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314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291</v>
      </c>
      <c r="BX20" s="2" t="s">
        <v>307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158</v>
      </c>
      <c r="CK20" s="2" t="s">
        <v>310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2</v>
      </c>
      <c r="CR20" s="8">
        <v>308.86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294</v>
      </c>
      <c r="CX20" s="2" t="s">
        <v>315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291</v>
      </c>
      <c r="DK20" s="2" t="s">
        <v>316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291</v>
      </c>
      <c r="DX20" s="2" t="s">
        <v>148</v>
      </c>
      <c r="DY20" s="2" t="s">
        <v>157</v>
      </c>
      <c r="DZ20" s="2" t="s">
        <v>157</v>
      </c>
      <c r="EA20" s="2" t="s">
        <v>148</v>
      </c>
      <c r="EB20" s="4"/>
      <c r="EC20" s="8"/>
      <c r="ED20" s="4">
        <v>1</v>
      </c>
      <c r="EE20" s="8">
        <v>172.97</v>
      </c>
      <c r="EF20" s="7">
        <v>-1</v>
      </c>
      <c r="EG20" s="7">
        <v>-1</v>
      </c>
      <c r="EH20" s="2" t="s">
        <v>155</v>
      </c>
      <c r="EI20" s="2" t="s">
        <v>145</v>
      </c>
      <c r="EJ20" s="2" t="s">
        <v>298</v>
      </c>
      <c r="EK20" s="2" t="s">
        <v>317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291</v>
      </c>
      <c r="EX20" s="2" t="s">
        <v>318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300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187</v>
      </c>
      <c r="FV20" s="2" t="s">
        <v>145</v>
      </c>
      <c r="FW20" s="2" t="s">
        <v>148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302</v>
      </c>
      <c r="GK20" s="2" t="s">
        <v>319</v>
      </c>
      <c r="GL20" s="2" t="s">
        <v>157</v>
      </c>
      <c r="GM20" s="2" t="s">
        <v>157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291</v>
      </c>
      <c r="JX20" s="2" t="s">
        <v>320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321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142</v>
      </c>
      <c r="J21" s="2" t="s">
        <v>143</v>
      </c>
      <c r="K21" s="2" t="s">
        <v>322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287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323</v>
      </c>
      <c r="AD21" s="4">
        <v>184</v>
      </c>
      <c r="AE21" s="4">
        <v>184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9</v>
      </c>
      <c r="AS21" s="8">
        <v>1253.51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13</v>
      </c>
      <c r="AY21" s="8">
        <v>1923.02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324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325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3</v>
      </c>
      <c r="CE21" s="8">
        <v>416.97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326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4</v>
      </c>
      <c r="CR21" s="8">
        <v>501.93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327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152</v>
      </c>
      <c r="DK21" s="2" t="s">
        <v>328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329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330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167</v>
      </c>
      <c r="EX21" s="2" t="s">
        <v>331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148</v>
      </c>
      <c r="FK21" s="2" t="s">
        <v>332</v>
      </c>
      <c r="FL21" s="2" t="s">
        <v>157</v>
      </c>
      <c r="FM21" s="2" t="s">
        <v>157</v>
      </c>
      <c r="FN21" s="2" t="s">
        <v>148</v>
      </c>
      <c r="FO21" s="4"/>
      <c r="FP21" s="8"/>
      <c r="FQ21" s="4">
        <v>1</v>
      </c>
      <c r="FR21" s="8">
        <v>141.57</v>
      </c>
      <c r="FS21" s="7">
        <v>-1</v>
      </c>
      <c r="FT21" s="7">
        <v>-1</v>
      </c>
      <c r="FU21" s="2" t="s">
        <v>155</v>
      </c>
      <c r="FV21" s="2" t="s">
        <v>145</v>
      </c>
      <c r="FW21" s="2" t="s">
        <v>148</v>
      </c>
      <c r="FX21" s="2" t="s">
        <v>333</v>
      </c>
      <c r="FY21" s="2" t="s">
        <v>157</v>
      </c>
      <c r="FZ21" s="2" t="s">
        <v>157</v>
      </c>
      <c r="GA21" s="2" t="s">
        <v>148</v>
      </c>
      <c r="GB21" s="4"/>
      <c r="GC21" s="8"/>
      <c r="GD21" s="4">
        <v>1</v>
      </c>
      <c r="GE21" s="8">
        <v>193.04</v>
      </c>
      <c r="GF21" s="7">
        <v>-1</v>
      </c>
      <c r="GG21" s="7">
        <v>-1</v>
      </c>
      <c r="GH21" s="2" t="s">
        <v>155</v>
      </c>
      <c r="GI21" s="2" t="s">
        <v>145</v>
      </c>
      <c r="GJ21" s="2" t="s">
        <v>334</v>
      </c>
      <c r="GK21" s="2" t="s">
        <v>335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173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336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142</v>
      </c>
      <c r="J22" s="2" t="s">
        <v>177</v>
      </c>
      <c r="K22" s="2" t="s">
        <v>322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287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323</v>
      </c>
      <c r="AD22" s="4">
        <v>219</v>
      </c>
      <c r="AE22" s="4">
        <v>219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3</v>
      </c>
      <c r="AS22" s="8">
        <v>502.72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333.58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293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160</v>
      </c>
      <c r="CX22" s="2" t="s">
        <v>161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152</v>
      </c>
      <c r="DK22" s="2" t="s">
        <v>338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163</v>
      </c>
      <c r="DX22" s="2" t="s">
        <v>339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339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167</v>
      </c>
      <c r="EX22" s="2" t="s">
        <v>340</v>
      </c>
      <c r="EY22" s="2" t="s">
        <v>157</v>
      </c>
      <c r="EZ22" s="2" t="s">
        <v>157</v>
      </c>
      <c r="FA22" s="2" t="s">
        <v>148</v>
      </c>
      <c r="FB22" s="4"/>
      <c r="FC22" s="8"/>
      <c r="FD22" s="4">
        <v>1</v>
      </c>
      <c r="FE22" s="8">
        <v>169.14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148</v>
      </c>
      <c r="FK22" s="2" t="s">
        <v>341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187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171</v>
      </c>
      <c r="GK22" s="2" t="s">
        <v>342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173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343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142</v>
      </c>
      <c r="J23" s="2" t="s">
        <v>190</v>
      </c>
      <c r="K23" s="2" t="s">
        <v>322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287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4.9</v>
      </c>
      <c r="AC23" s="2" t="s">
        <v>323</v>
      </c>
      <c r="AD23" s="4">
        <v>119</v>
      </c>
      <c r="AE23" s="4">
        <v>119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1</v>
      </c>
      <c r="AS23" s="8">
        <v>166.79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1</v>
      </c>
      <c r="CE23" s="8">
        <v>166.79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344</v>
      </c>
      <c r="CK23" s="2" t="s">
        <v>345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160</v>
      </c>
      <c r="CX23" s="2" t="s">
        <v>194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152</v>
      </c>
      <c r="DK23" s="2" t="s">
        <v>182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163</v>
      </c>
      <c r="DX23" s="2" t="s">
        <v>346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334</v>
      </c>
      <c r="EK23" s="2" t="s">
        <v>303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167</v>
      </c>
      <c r="EX23" s="2" t="s">
        <v>347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148</v>
      </c>
      <c r="FK23" s="2" t="s">
        <v>311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187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334</v>
      </c>
      <c r="GK23" s="2" t="s">
        <v>348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202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349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350</v>
      </c>
      <c r="G24" s="2" t="s">
        <v>350</v>
      </c>
      <c r="H24" s="2" t="s">
        <v>350</v>
      </c>
      <c r="I24" s="2" t="s">
        <v>142</v>
      </c>
      <c r="J24" s="2" t="s">
        <v>177</v>
      </c>
      <c r="K24" s="2" t="s">
        <v>351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287</v>
      </c>
      <c r="W24" s="2" t="s">
        <v>151</v>
      </c>
      <c r="X24" s="2" t="s">
        <v>148</v>
      </c>
      <c r="Y24" s="2" t="s">
        <v>178</v>
      </c>
      <c r="Z24" s="4">
        <v>1</v>
      </c>
      <c r="AA24" s="4">
        <f>=ROUNDDOWN(0.2,0)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0.5714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4</v>
      </c>
      <c r="AQ24" s="8">
        <v>713.38</v>
      </c>
      <c r="AR24" s="4">
        <v>5</v>
      </c>
      <c r="AS24" s="8">
        <v>1171.33</v>
      </c>
      <c r="AT24" s="7">
        <v>-0.2</v>
      </c>
      <c r="AU24" s="7">
        <v>-0.391</v>
      </c>
      <c r="AV24" s="4">
        <v>6</v>
      </c>
      <c r="AW24" s="8">
        <v>1179.03</v>
      </c>
      <c r="AX24" s="4">
        <v>5</v>
      </c>
      <c r="AY24" s="8">
        <v>1171.33</v>
      </c>
      <c r="AZ24" s="7">
        <v>0.2</v>
      </c>
      <c r="BA24" s="7">
        <v>0.0066</v>
      </c>
      <c r="BB24" s="7">
        <v>0.6051</v>
      </c>
      <c r="BC24" s="4">
        <v>6</v>
      </c>
      <c r="BD24" s="8">
        <v>1179.03</v>
      </c>
      <c r="BE24" s="4">
        <v>5</v>
      </c>
      <c r="BF24" s="8">
        <v>1171.33</v>
      </c>
      <c r="BG24" s="7">
        <v>0.2</v>
      </c>
      <c r="BH24" s="7">
        <v>0.0066</v>
      </c>
      <c r="BI24" s="7">
        <v>1</v>
      </c>
      <c r="BJ24" s="4">
        <v>4</v>
      </c>
      <c r="BK24" s="8">
        <v>713.38</v>
      </c>
      <c r="BL24" s="2" t="s">
        <v>353</v>
      </c>
      <c r="BM24" s="7">
        <v>1</v>
      </c>
      <c r="BN24" s="7">
        <v>1</v>
      </c>
      <c r="BO24" s="4">
        <v>2</v>
      </c>
      <c r="BP24" s="8">
        <v>456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239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1</v>
      </c>
      <c r="CE24" s="8">
        <v>231.65</v>
      </c>
      <c r="CF24" s="7">
        <v>-1</v>
      </c>
      <c r="CG24" s="7">
        <v>-1</v>
      </c>
      <c r="CH24" s="2" t="s">
        <v>155</v>
      </c>
      <c r="CI24" s="2" t="s">
        <v>145</v>
      </c>
      <c r="CJ24" s="2" t="s">
        <v>309</v>
      </c>
      <c r="CK24" s="2" t="s">
        <v>354</v>
      </c>
      <c r="CL24" s="2" t="s">
        <v>157</v>
      </c>
      <c r="CM24" s="2" t="s">
        <v>157</v>
      </c>
      <c r="CN24" s="2" t="s">
        <v>148</v>
      </c>
      <c r="CO24" s="4">
        <v>2</v>
      </c>
      <c r="CP24" s="8">
        <v>257.38</v>
      </c>
      <c r="CQ24" s="4"/>
      <c r="CR24" s="8"/>
      <c r="CS24" s="7"/>
      <c r="CT24" s="7"/>
      <c r="CU24" s="2" t="s">
        <v>155</v>
      </c>
      <c r="CV24" s="2" t="s">
        <v>145</v>
      </c>
      <c r="CW24" s="2" t="s">
        <v>160</v>
      </c>
      <c r="CX24" s="2" t="s">
        <v>355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178</v>
      </c>
      <c r="DK24" s="2" t="s">
        <v>356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163</v>
      </c>
      <c r="DX24" s="2" t="s">
        <v>357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358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167</v>
      </c>
      <c r="EX24" s="2" t="s">
        <v>331</v>
      </c>
      <c r="EY24" s="2" t="s">
        <v>157</v>
      </c>
      <c r="EZ24" s="2" t="s">
        <v>157</v>
      </c>
      <c r="FA24" s="2" t="s">
        <v>148</v>
      </c>
      <c r="FB24" s="4"/>
      <c r="FC24" s="8"/>
      <c r="FD24" s="4">
        <v>4</v>
      </c>
      <c r="FE24" s="8">
        <v>939.68</v>
      </c>
      <c r="FF24" s="7">
        <v>-1</v>
      </c>
      <c r="FG24" s="7">
        <v>-1</v>
      </c>
      <c r="FH24" s="2" t="s">
        <v>155</v>
      </c>
      <c r="FI24" s="2" t="s">
        <v>145</v>
      </c>
      <c r="FJ24" s="2" t="s">
        <v>148</v>
      </c>
      <c r="FK24" s="2" t="s">
        <v>300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171</v>
      </c>
      <c r="GK24" s="2" t="s">
        <v>359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173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360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1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350</v>
      </c>
      <c r="G25" s="2" t="s">
        <v>350</v>
      </c>
      <c r="H25" s="2" t="s">
        <v>350</v>
      </c>
      <c r="I25" s="2" t="s">
        <v>142</v>
      </c>
      <c r="J25" s="2" t="s">
        <v>190</v>
      </c>
      <c r="K25" s="2" t="s">
        <v>351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287</v>
      </c>
      <c r="W25" s="2" t="s">
        <v>151</v>
      </c>
      <c r="X25" s="2" t="s">
        <v>148</v>
      </c>
      <c r="Y25" s="2" t="s">
        <v>178</v>
      </c>
      <c r="Z25" s="4">
        <v>16</v>
      </c>
      <c r="AA25" s="4">
        <f>=ROUNDDOWN(16,0)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465.65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0.3949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465.65</v>
      </c>
      <c r="BL25" s="2" t="s">
        <v>362</v>
      </c>
      <c r="BM25" s="7">
        <v>1</v>
      </c>
      <c r="BN25" s="7">
        <v>1</v>
      </c>
      <c r="BO25" s="4">
        <v>1</v>
      </c>
      <c r="BP25" s="8">
        <v>234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164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231.65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309</v>
      </c>
      <c r="CK25" s="2" t="s">
        <v>363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364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178</v>
      </c>
      <c r="DK25" s="2" t="s">
        <v>365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148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167</v>
      </c>
      <c r="EX25" s="2" t="s">
        <v>297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217</v>
      </c>
      <c r="FI25" s="2" t="s">
        <v>145</v>
      </c>
      <c r="FJ25" s="2" t="s">
        <v>148</v>
      </c>
      <c r="FK25" s="2" t="s">
        <v>148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366</v>
      </c>
      <c r="GK25" s="2" t="s">
        <v>367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202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368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369</v>
      </c>
      <c r="G26" s="2" t="s">
        <v>369</v>
      </c>
      <c r="H26" s="2" t="s">
        <v>369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370</v>
      </c>
      <c r="P26" s="2" t="s">
        <v>371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287</v>
      </c>
      <c r="W26" s="2" t="s">
        <v>151</v>
      </c>
      <c r="X26" s="2" t="s">
        <v>148</v>
      </c>
      <c r="Y26" s="2" t="s">
        <v>239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3</v>
      </c>
      <c r="AS26" s="8">
        <v>500.47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11</v>
      </c>
      <c r="AY26" s="8">
        <v>2294.84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11</v>
      </c>
      <c r="BF26" s="8">
        <v>2294.84</v>
      </c>
      <c r="BG26" s="7" t="s">
        <v>148</v>
      </c>
      <c r="BH26" s="7" t="s">
        <v>148</v>
      </c>
      <c r="BI26" s="7"/>
      <c r="BJ26" s="4"/>
      <c r="BK26" s="8"/>
      <c r="BL26" s="2" t="s">
        <v>372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219</v>
      </c>
      <c r="BW26" s="2" t="s">
        <v>239</v>
      </c>
      <c r="BX26" s="2" t="s">
        <v>373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219</v>
      </c>
      <c r="CJ26" s="2" t="s">
        <v>315</v>
      </c>
      <c r="CK26" s="2" t="s">
        <v>374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1</v>
      </c>
      <c r="CR26" s="8">
        <v>107.24</v>
      </c>
      <c r="CS26" s="7">
        <v>-1</v>
      </c>
      <c r="CT26" s="7">
        <v>-1</v>
      </c>
      <c r="CU26" s="2" t="s">
        <v>155</v>
      </c>
      <c r="CV26" s="2" t="s">
        <v>219</v>
      </c>
      <c r="CW26" s="2" t="s">
        <v>160</v>
      </c>
      <c r="CX26" s="2" t="s">
        <v>375</v>
      </c>
      <c r="CY26" s="2" t="s">
        <v>157</v>
      </c>
      <c r="CZ26" s="2" t="s">
        <v>157</v>
      </c>
      <c r="DA26" s="2" t="s">
        <v>148</v>
      </c>
      <c r="DB26" s="4"/>
      <c r="DC26" s="8"/>
      <c r="DD26" s="4">
        <v>1</v>
      </c>
      <c r="DE26" s="8">
        <v>193.04</v>
      </c>
      <c r="DF26" s="7">
        <v>-1</v>
      </c>
      <c r="DG26" s="7">
        <v>-1</v>
      </c>
      <c r="DH26" s="2" t="s">
        <v>155</v>
      </c>
      <c r="DI26" s="2" t="s">
        <v>219</v>
      </c>
      <c r="DJ26" s="2" t="s">
        <v>239</v>
      </c>
      <c r="DK26" s="2" t="s">
        <v>376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219</v>
      </c>
      <c r="DW26" s="2" t="s">
        <v>163</v>
      </c>
      <c r="DX26" s="2" t="s">
        <v>164</v>
      </c>
      <c r="DY26" s="2" t="s">
        <v>157</v>
      </c>
      <c r="DZ26" s="2" t="s">
        <v>157</v>
      </c>
      <c r="EA26" s="2" t="s">
        <v>148</v>
      </c>
      <c r="EB26" s="4"/>
      <c r="EC26" s="8"/>
      <c r="ED26" s="4">
        <v>1</v>
      </c>
      <c r="EE26" s="8">
        <v>200.19</v>
      </c>
      <c r="EF26" s="7">
        <v>-1</v>
      </c>
      <c r="EG26" s="7">
        <v>-1</v>
      </c>
      <c r="EH26" s="2" t="s">
        <v>155</v>
      </c>
      <c r="EI26" s="2" t="s">
        <v>219</v>
      </c>
      <c r="EJ26" s="2" t="s">
        <v>165</v>
      </c>
      <c r="EK26" s="2" t="s">
        <v>330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219</v>
      </c>
      <c r="EW26" s="2" t="s">
        <v>167</v>
      </c>
      <c r="EX26" s="2" t="s">
        <v>310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219</v>
      </c>
      <c r="FJ26" s="2" t="s">
        <v>148</v>
      </c>
      <c r="FK26" s="2" t="s">
        <v>300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219</v>
      </c>
      <c r="GJ26" s="2" t="s">
        <v>171</v>
      </c>
      <c r="GK26" s="2" t="s">
        <v>377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219</v>
      </c>
      <c r="JW26" s="2" t="s">
        <v>173</v>
      </c>
      <c r="JX26" s="2" t="s">
        <v>309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219</v>
      </c>
      <c r="KW26" s="2" t="s">
        <v>174</v>
      </c>
      <c r="KX26" s="2" t="s">
        <v>378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379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369</v>
      </c>
      <c r="G27" s="2" t="s">
        <v>369</v>
      </c>
      <c r="H27" s="2" t="s">
        <v>369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370</v>
      </c>
      <c r="P27" s="2" t="s">
        <v>352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287</v>
      </c>
      <c r="W27" s="2" t="s">
        <v>151</v>
      </c>
      <c r="X27" s="2" t="s">
        <v>148</v>
      </c>
      <c r="Y27" s="2" t="s">
        <v>239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7</v>
      </c>
      <c r="AS27" s="8">
        <v>1554.14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380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219</v>
      </c>
      <c r="BW27" s="2" t="s">
        <v>239</v>
      </c>
      <c r="BX27" s="2" t="s">
        <v>260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219</v>
      </c>
      <c r="CJ27" s="2" t="s">
        <v>315</v>
      </c>
      <c r="CK27" s="2" t="s">
        <v>381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128.69</v>
      </c>
      <c r="CS27" s="7">
        <v>-1</v>
      </c>
      <c r="CT27" s="7">
        <v>-1</v>
      </c>
      <c r="CU27" s="2" t="s">
        <v>155</v>
      </c>
      <c r="CV27" s="2" t="s">
        <v>219</v>
      </c>
      <c r="CW27" s="2" t="s">
        <v>160</v>
      </c>
      <c r="CX27" s="2" t="s">
        <v>382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219</v>
      </c>
      <c r="DJ27" s="2" t="s">
        <v>239</v>
      </c>
      <c r="DK27" s="2" t="s">
        <v>383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219</v>
      </c>
      <c r="DW27" s="2" t="s">
        <v>163</v>
      </c>
      <c r="DX27" s="2" t="s">
        <v>384</v>
      </c>
      <c r="DY27" s="2" t="s">
        <v>157</v>
      </c>
      <c r="DZ27" s="2" t="s">
        <v>157</v>
      </c>
      <c r="EA27" s="2" t="s">
        <v>148</v>
      </c>
      <c r="EB27" s="4"/>
      <c r="EC27" s="8"/>
      <c r="ED27" s="4">
        <v>3</v>
      </c>
      <c r="EE27" s="8">
        <v>720.69</v>
      </c>
      <c r="EF27" s="7">
        <v>-1</v>
      </c>
      <c r="EG27" s="7">
        <v>-1</v>
      </c>
      <c r="EH27" s="2" t="s">
        <v>155</v>
      </c>
      <c r="EI27" s="2" t="s">
        <v>219</v>
      </c>
      <c r="EJ27" s="2" t="s">
        <v>165</v>
      </c>
      <c r="EK27" s="2" t="s">
        <v>330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219</v>
      </c>
      <c r="EW27" s="2" t="s">
        <v>167</v>
      </c>
      <c r="EX27" s="2" t="s">
        <v>385</v>
      </c>
      <c r="EY27" s="2" t="s">
        <v>157</v>
      </c>
      <c r="EZ27" s="2" t="s">
        <v>157</v>
      </c>
      <c r="FA27" s="2" t="s">
        <v>148</v>
      </c>
      <c r="FB27" s="4"/>
      <c r="FC27" s="8"/>
      <c r="FD27" s="4">
        <v>3</v>
      </c>
      <c r="FE27" s="8">
        <v>704.76</v>
      </c>
      <c r="FF27" s="7">
        <v>-1</v>
      </c>
      <c r="FG27" s="7">
        <v>-1</v>
      </c>
      <c r="FH27" s="2" t="s">
        <v>155</v>
      </c>
      <c r="FI27" s="2" t="s">
        <v>219</v>
      </c>
      <c r="FJ27" s="2" t="s">
        <v>148</v>
      </c>
      <c r="FK27" s="2" t="s">
        <v>300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219</v>
      </c>
      <c r="GJ27" s="2" t="s">
        <v>171</v>
      </c>
      <c r="GK27" s="2" t="s">
        <v>378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219</v>
      </c>
      <c r="JW27" s="2" t="s">
        <v>173</v>
      </c>
      <c r="JX27" s="2" t="s">
        <v>386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219</v>
      </c>
      <c r="KW27" s="2" t="s">
        <v>174</v>
      </c>
      <c r="KX27" s="2" t="s">
        <v>387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369</v>
      </c>
      <c r="G28" s="2" t="s">
        <v>369</v>
      </c>
      <c r="H28" s="2" t="s">
        <v>369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389</v>
      </c>
      <c r="P28" s="2" t="s">
        <v>371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287</v>
      </c>
      <c r="W28" s="2" t="s">
        <v>151</v>
      </c>
      <c r="X28" s="2" t="s">
        <v>148</v>
      </c>
      <c r="Y28" s="2" t="s">
        <v>239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21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219</v>
      </c>
      <c r="BW28" s="2" t="s">
        <v>239</v>
      </c>
      <c r="BX28" s="2" t="s">
        <v>365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219</v>
      </c>
      <c r="CJ28" s="2" t="s">
        <v>315</v>
      </c>
      <c r="CK28" s="2" t="s">
        <v>292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219</v>
      </c>
      <c r="CW28" s="2" t="s">
        <v>160</v>
      </c>
      <c r="CX28" s="2" t="s">
        <v>390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219</v>
      </c>
      <c r="DJ28" s="2" t="s">
        <v>239</v>
      </c>
      <c r="DK28" s="2" t="s">
        <v>391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219</v>
      </c>
      <c r="DW28" s="2" t="s">
        <v>163</v>
      </c>
      <c r="DX28" s="2" t="s">
        <v>148</v>
      </c>
      <c r="DY28" s="2" t="s">
        <v>157</v>
      </c>
      <c r="DZ28" s="2" t="s">
        <v>157</v>
      </c>
      <c r="EA28" s="2" t="s">
        <v>148</v>
      </c>
      <c r="EB28" s="4"/>
      <c r="EC28" s="8"/>
      <c r="ED28" s="4">
        <v>1</v>
      </c>
      <c r="EE28" s="8">
        <v>240.23</v>
      </c>
      <c r="EF28" s="7">
        <v>-1</v>
      </c>
      <c r="EG28" s="7">
        <v>-1</v>
      </c>
      <c r="EH28" s="2" t="s">
        <v>155</v>
      </c>
      <c r="EI28" s="2" t="s">
        <v>219</v>
      </c>
      <c r="EJ28" s="2" t="s">
        <v>165</v>
      </c>
      <c r="EK28" s="2" t="s">
        <v>264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219</v>
      </c>
      <c r="EW28" s="2" t="s">
        <v>167</v>
      </c>
      <c r="EX28" s="2" t="s">
        <v>347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217</v>
      </c>
      <c r="FI28" s="2" t="s">
        <v>219</v>
      </c>
      <c r="FJ28" s="2" t="s">
        <v>148</v>
      </c>
      <c r="FK28" s="2" t="s">
        <v>148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219</v>
      </c>
      <c r="GJ28" s="2" t="s">
        <v>348</v>
      </c>
      <c r="GK28" s="2" t="s">
        <v>392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219</v>
      </c>
      <c r="JW28" s="2" t="s">
        <v>202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219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393</v>
      </c>
      <c r="B29" s="2" t="s">
        <v>137</v>
      </c>
      <c r="C29" s="2" t="s">
        <v>138</v>
      </c>
      <c r="D29" s="2" t="s">
        <v>394</v>
      </c>
      <c r="E29" s="2" t="s">
        <v>395</v>
      </c>
      <c r="F29" s="2" t="s">
        <v>396</v>
      </c>
      <c r="G29" s="2" t="s">
        <v>396</v>
      </c>
      <c r="H29" s="2" t="s">
        <v>396</v>
      </c>
      <c r="I29" s="2" t="s">
        <v>397</v>
      </c>
      <c r="J29" s="2" t="s">
        <v>398</v>
      </c>
      <c r="K29" s="2" t="s">
        <v>205</v>
      </c>
      <c r="L29" s="3">
        <v>34.73</v>
      </c>
      <c r="M29" s="3">
        <v>36.47</v>
      </c>
      <c r="N29" s="3">
        <v>114.99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399</v>
      </c>
      <c r="V29" s="2" t="s">
        <v>287</v>
      </c>
      <c r="W29" s="2" t="s">
        <v>151</v>
      </c>
      <c r="X29" s="2" t="s">
        <v>148</v>
      </c>
      <c r="Y29" s="2" t="s">
        <v>182</v>
      </c>
      <c r="Z29" s="4">
        <v>36</v>
      </c>
      <c r="AA29" s="4">
        <f>=ROUNDDOWN(13.8461538461538,0)</f>
      </c>
      <c r="AB29" s="5">
        <v>2.6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7</v>
      </c>
      <c r="AQ29" s="8">
        <v>271.46</v>
      </c>
      <c r="AR29" s="4">
        <v>1</v>
      </c>
      <c r="AS29" s="8">
        <v>35.1</v>
      </c>
      <c r="AT29" s="7">
        <v>6</v>
      </c>
      <c r="AU29" s="7">
        <v>6.7339</v>
      </c>
      <c r="AV29" s="4">
        <v>7</v>
      </c>
      <c r="AW29" s="8">
        <v>271.46</v>
      </c>
      <c r="AX29" s="4">
        <v>1</v>
      </c>
      <c r="AY29" s="8">
        <v>35.1</v>
      </c>
      <c r="AZ29" s="7">
        <v>6</v>
      </c>
      <c r="BA29" s="7">
        <v>6.7339</v>
      </c>
      <c r="BB29" s="7">
        <v>1</v>
      </c>
      <c r="BC29" s="4">
        <v>9</v>
      </c>
      <c r="BD29" s="8">
        <v>350</v>
      </c>
      <c r="BE29" s="4">
        <v>3</v>
      </c>
      <c r="BF29" s="8">
        <v>173.34</v>
      </c>
      <c r="BG29" s="7">
        <v>2</v>
      </c>
      <c r="BH29" s="7">
        <v>1.0192</v>
      </c>
      <c r="BI29" s="7">
        <v>0.7756</v>
      </c>
      <c r="BJ29" s="4">
        <v>7</v>
      </c>
      <c r="BK29" s="8">
        <v>271.46</v>
      </c>
      <c r="BL29" s="2" t="s">
        <v>400</v>
      </c>
      <c r="BM29" s="7">
        <v>1</v>
      </c>
      <c r="BN29" s="7">
        <v>1</v>
      </c>
      <c r="BO29" s="4">
        <v>2</v>
      </c>
      <c r="BP29" s="8">
        <v>88.79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237</v>
      </c>
      <c r="BX29" s="2" t="s">
        <v>365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401</v>
      </c>
      <c r="CK29" s="2" t="s">
        <v>374</v>
      </c>
      <c r="CL29" s="2" t="s">
        <v>157</v>
      </c>
      <c r="CM29" s="2" t="s">
        <v>157</v>
      </c>
      <c r="CN29" s="2" t="s">
        <v>148</v>
      </c>
      <c r="CO29" s="4">
        <v>5</v>
      </c>
      <c r="CP29" s="8">
        <v>182.67</v>
      </c>
      <c r="CQ29" s="4"/>
      <c r="CR29" s="8"/>
      <c r="CS29" s="7"/>
      <c r="CT29" s="7"/>
      <c r="CU29" s="2" t="s">
        <v>155</v>
      </c>
      <c r="CV29" s="2" t="s">
        <v>145</v>
      </c>
      <c r="CW29" s="2" t="s">
        <v>174</v>
      </c>
      <c r="CX29" s="2" t="s">
        <v>402</v>
      </c>
      <c r="CY29" s="2" t="s">
        <v>157</v>
      </c>
      <c r="CZ29" s="2" t="s">
        <v>157</v>
      </c>
      <c r="DA29" s="2" t="s">
        <v>148</v>
      </c>
      <c r="DB29" s="4"/>
      <c r="DC29" s="8"/>
      <c r="DD29" s="4">
        <v>1</v>
      </c>
      <c r="DE29" s="8">
        <v>35.1</v>
      </c>
      <c r="DF29" s="7">
        <v>-1</v>
      </c>
      <c r="DG29" s="7">
        <v>-1</v>
      </c>
      <c r="DH29" s="2" t="s">
        <v>155</v>
      </c>
      <c r="DI29" s="2" t="s">
        <v>145</v>
      </c>
      <c r="DJ29" s="2" t="s">
        <v>237</v>
      </c>
      <c r="DK29" s="2" t="s">
        <v>403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404</v>
      </c>
      <c r="DX29" s="2" t="s">
        <v>231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165</v>
      </c>
      <c r="EK29" s="2" t="s">
        <v>405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406</v>
      </c>
      <c r="EX29" s="2" t="s">
        <v>407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148</v>
      </c>
      <c r="FK29" s="2" t="s">
        <v>408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259</v>
      </c>
      <c r="GK29" s="2" t="s">
        <v>409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202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410</v>
      </c>
      <c r="KX29" s="2" t="s">
        <v>148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36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411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412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399</v>
      </c>
      <c r="V30" s="2" t="s">
        <v>287</v>
      </c>
      <c r="W30" s="2" t="s">
        <v>151</v>
      </c>
      <c r="X30" s="2" t="s">
        <v>148</v>
      </c>
      <c r="Y30" s="2" t="s">
        <v>178</v>
      </c>
      <c r="Z30" s="4">
        <v>45</v>
      </c>
      <c r="AA30" s="4">
        <f>=ROUNDDOWN(14.0625,0)</f>
      </c>
      <c r="AB30" s="5">
        <v>3.2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78.54</v>
      </c>
      <c r="AR30" s="4">
        <v>1</v>
      </c>
      <c r="AS30" s="8">
        <v>121.99</v>
      </c>
      <c r="AT30" s="7">
        <v>1</v>
      </c>
      <c r="AU30" s="7">
        <v>-0.3562</v>
      </c>
      <c r="AV30" s="4">
        <v>2</v>
      </c>
      <c r="AW30" s="8">
        <v>78.54</v>
      </c>
      <c r="AX30" s="4">
        <v>1</v>
      </c>
      <c r="AY30" s="8">
        <v>121.99</v>
      </c>
      <c r="AZ30" s="7">
        <v>1</v>
      </c>
      <c r="BA30" s="7">
        <v>-0.3562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0.2244</v>
      </c>
      <c r="BJ30" s="4">
        <v>2</v>
      </c>
      <c r="BK30" s="8">
        <v>78.54</v>
      </c>
      <c r="BL30" s="2" t="s">
        <v>413</v>
      </c>
      <c r="BM30" s="7">
        <v>1</v>
      </c>
      <c r="BN30" s="7">
        <v>1</v>
      </c>
      <c r="BO30" s="4"/>
      <c r="BP30" s="8"/>
      <c r="BQ30" s="4">
        <v>1</v>
      </c>
      <c r="BR30" s="8">
        <v>121.99</v>
      </c>
      <c r="BS30" s="7">
        <v>-1</v>
      </c>
      <c r="BT30" s="7">
        <v>-1</v>
      </c>
      <c r="BU30" s="2" t="s">
        <v>155</v>
      </c>
      <c r="BV30" s="2" t="s">
        <v>145</v>
      </c>
      <c r="BW30" s="2" t="s">
        <v>237</v>
      </c>
      <c r="BX30" s="2" t="s">
        <v>414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401</v>
      </c>
      <c r="CK30" s="2" t="s">
        <v>415</v>
      </c>
      <c r="CL30" s="2" t="s">
        <v>157</v>
      </c>
      <c r="CM30" s="2" t="s">
        <v>157</v>
      </c>
      <c r="CN30" s="2" t="s">
        <v>148</v>
      </c>
      <c r="CO30" s="4">
        <v>1</v>
      </c>
      <c r="CP30" s="8">
        <v>37.28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174</v>
      </c>
      <c r="CX30" s="2" t="s">
        <v>416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237</v>
      </c>
      <c r="DK30" s="2" t="s">
        <v>417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404</v>
      </c>
      <c r="DX30" s="2" t="s">
        <v>418</v>
      </c>
      <c r="DY30" s="2" t="s">
        <v>157</v>
      </c>
      <c r="DZ30" s="2" t="s">
        <v>157</v>
      </c>
      <c r="EA30" s="2" t="s">
        <v>148</v>
      </c>
      <c r="EB30" s="4">
        <v>1</v>
      </c>
      <c r="EC30" s="8">
        <v>41.26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165</v>
      </c>
      <c r="EK30" s="2" t="s">
        <v>419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406</v>
      </c>
      <c r="EX30" s="2" t="s">
        <v>420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148</v>
      </c>
      <c r="FK30" s="2" t="s">
        <v>421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259</v>
      </c>
      <c r="GK30" s="2" t="s">
        <v>422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410</v>
      </c>
      <c r="KX30" s="2" t="s">
        <v>423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45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424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236</v>
      </c>
      <c r="L31" s="3">
        <v>30.95</v>
      </c>
      <c r="M31" s="3">
        <v>32.5</v>
      </c>
      <c r="N31" s="3">
        <v>99.99</v>
      </c>
      <c r="O31" s="2" t="s">
        <v>389</v>
      </c>
      <c r="P31" s="2" t="s">
        <v>371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399</v>
      </c>
      <c r="V31" s="2" t="s">
        <v>287</v>
      </c>
      <c r="W31" s="2" t="s">
        <v>151</v>
      </c>
      <c r="X31" s="2" t="s">
        <v>148</v>
      </c>
      <c r="Y31" s="2" t="s">
        <v>182</v>
      </c>
      <c r="Z31" s="4"/>
      <c r="AA31" s="4">
        <f>=ROUNDDOWN({0},0)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1</v>
      </c>
      <c r="AS31" s="8">
        <v>16.25</v>
      </c>
      <c r="AT31" s="7">
        <v>-1</v>
      </c>
      <c r="AU31" s="7">
        <v>-1</v>
      </c>
      <c r="AV31" s="4"/>
      <c r="AW31" s="8"/>
      <c r="AX31" s="4">
        <v>1</v>
      </c>
      <c r="AY31" s="8">
        <v>16.25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219</v>
      </c>
      <c r="BW31" s="2" t="s">
        <v>237</v>
      </c>
      <c r="BX31" s="2" t="s">
        <v>239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219</v>
      </c>
      <c r="CJ31" s="2" t="s">
        <v>401</v>
      </c>
      <c r="CK31" s="2" t="s">
        <v>298</v>
      </c>
      <c r="CL31" s="2" t="s">
        <v>157</v>
      </c>
      <c r="CM31" s="2" t="s">
        <v>157</v>
      </c>
      <c r="CN31" s="2" t="s">
        <v>148</v>
      </c>
      <c r="CO31" s="4"/>
      <c r="CP31" s="8"/>
      <c r="CQ31" s="4">
        <v>1</v>
      </c>
      <c r="CR31" s="8">
        <v>16.25</v>
      </c>
      <c r="CS31" s="7">
        <v>-1</v>
      </c>
      <c r="CT31" s="7">
        <v>-1</v>
      </c>
      <c r="CU31" s="2" t="s">
        <v>155</v>
      </c>
      <c r="CV31" s="2" t="s">
        <v>219</v>
      </c>
      <c r="CW31" s="2" t="s">
        <v>174</v>
      </c>
      <c r="CX31" s="2" t="s">
        <v>425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219</v>
      </c>
      <c r="DJ31" s="2" t="s">
        <v>237</v>
      </c>
      <c r="DK31" s="2" t="s">
        <v>260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219</v>
      </c>
      <c r="DW31" s="2" t="s">
        <v>404</v>
      </c>
      <c r="DX31" s="2" t="s">
        <v>148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219</v>
      </c>
      <c r="EJ31" s="2" t="s">
        <v>165</v>
      </c>
      <c r="EK31" s="2" t="s">
        <v>426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219</v>
      </c>
      <c r="EW31" s="2" t="s">
        <v>406</v>
      </c>
      <c r="EX31" s="2" t="s">
        <v>331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219</v>
      </c>
      <c r="FJ31" s="2" t="s">
        <v>148</v>
      </c>
      <c r="FK31" s="2" t="s">
        <v>311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219</v>
      </c>
      <c r="GJ31" s="2" t="s">
        <v>259</v>
      </c>
      <c r="GK31" s="2" t="s">
        <v>427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219</v>
      </c>
      <c r="JW31" s="2" t="s">
        <v>202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219</v>
      </c>
      <c r="KW31" s="2" t="s">
        <v>410</v>
      </c>
      <c r="KX31" s="2" t="s">
        <v>148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428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398</v>
      </c>
      <c r="K32" s="2" t="s">
        <v>429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399</v>
      </c>
      <c r="V32" s="2" t="s">
        <v>287</v>
      </c>
      <c r="W32" s="2" t="s">
        <v>151</v>
      </c>
      <c r="X32" s="2" t="s">
        <v>148</v>
      </c>
      <c r="Y32" s="2" t="s">
        <v>178</v>
      </c>
      <c r="Z32" s="4">
        <v>99</v>
      </c>
      <c r="AA32" s="4">
        <f>=ROUNDDOWN(76.1538461538462,0)</f>
      </c>
      <c r="AB32" s="5">
        <v>1.3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148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237</v>
      </c>
      <c r="BX32" s="2" t="s">
        <v>430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401</v>
      </c>
      <c r="CK32" s="2" t="s">
        <v>431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174</v>
      </c>
      <c r="CX32" s="2" t="s">
        <v>355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237</v>
      </c>
      <c r="DK32" s="2" t="s">
        <v>432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404</v>
      </c>
      <c r="DX32" s="2" t="s">
        <v>433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165</v>
      </c>
      <c r="EK32" s="2" t="s">
        <v>330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406</v>
      </c>
      <c r="EX32" s="2" t="s">
        <v>315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148</v>
      </c>
      <c r="FK32" s="2" t="s">
        <v>249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219</v>
      </c>
      <c r="GJ32" s="2" t="s">
        <v>259</v>
      </c>
      <c r="GK32" s="2" t="s">
        <v>434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202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410</v>
      </c>
      <c r="KX32" s="2" t="s">
        <v>423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99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435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436</v>
      </c>
      <c r="G33" s="2" t="s">
        <v>436</v>
      </c>
      <c r="H33" s="2" t="s">
        <v>436</v>
      </c>
      <c r="I33" s="2" t="s">
        <v>437</v>
      </c>
      <c r="J33" s="2" t="s">
        <v>438</v>
      </c>
      <c r="K33" s="2" t="s">
        <v>412</v>
      </c>
      <c r="L33" s="3">
        <v>27.69</v>
      </c>
      <c r="M33" s="3">
        <v>29.07</v>
      </c>
      <c r="N33" s="3">
        <v>84.99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399</v>
      </c>
      <c r="V33" s="2" t="s">
        <v>287</v>
      </c>
      <c r="W33" s="2" t="s">
        <v>151</v>
      </c>
      <c r="X33" s="2" t="s">
        <v>148</v>
      </c>
      <c r="Y33" s="2" t="s">
        <v>182</v>
      </c>
      <c r="Z33" s="4">
        <v>109</v>
      </c>
      <c r="AA33" s="4">
        <f>=ROUNDDOWN(33.030303030303,0)</f>
      </c>
      <c r="AB33" s="5">
        <v>3.3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128.71</v>
      </c>
      <c r="AR33" s="4"/>
      <c r="AS33" s="8"/>
      <c r="AT33" s="7"/>
      <c r="AU33" s="7"/>
      <c r="AV33" s="4">
        <v>3</v>
      </c>
      <c r="AW33" s="8">
        <v>128.71</v>
      </c>
      <c r="AX33" s="4"/>
      <c r="AY33" s="8"/>
      <c r="AZ33" s="7"/>
      <c r="BA33" s="7"/>
      <c r="BB33" s="7">
        <v>1</v>
      </c>
      <c r="BC33" s="4">
        <v>5</v>
      </c>
      <c r="BD33" s="8">
        <v>234.09</v>
      </c>
      <c r="BE33" s="4">
        <v>1</v>
      </c>
      <c r="BF33" s="8">
        <v>66.63</v>
      </c>
      <c r="BG33" s="7">
        <v>4</v>
      </c>
      <c r="BH33" s="7">
        <v>2.5133</v>
      </c>
      <c r="BI33" s="7">
        <v>0.5498</v>
      </c>
      <c r="BJ33" s="4">
        <v>3</v>
      </c>
      <c r="BK33" s="8">
        <v>128.71</v>
      </c>
      <c r="BL33" s="2" t="s">
        <v>439</v>
      </c>
      <c r="BM33" s="7">
        <v>1</v>
      </c>
      <c r="BN33" s="7">
        <v>1</v>
      </c>
      <c r="BO33" s="4">
        <v>2</v>
      </c>
      <c r="BP33" s="8">
        <v>101.98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237</v>
      </c>
      <c r="BX33" s="2" t="s">
        <v>325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401</v>
      </c>
      <c r="CK33" s="2" t="s">
        <v>440</v>
      </c>
      <c r="CL33" s="2" t="s">
        <v>157</v>
      </c>
      <c r="CM33" s="2" t="s">
        <v>157</v>
      </c>
      <c r="CN33" s="2" t="s">
        <v>148</v>
      </c>
      <c r="CO33" s="4">
        <v>1</v>
      </c>
      <c r="CP33" s="8">
        <v>26.73</v>
      </c>
      <c r="CQ33" s="4"/>
      <c r="CR33" s="8"/>
      <c r="CS33" s="7"/>
      <c r="CT33" s="7"/>
      <c r="CU33" s="2" t="s">
        <v>155</v>
      </c>
      <c r="CV33" s="2" t="s">
        <v>145</v>
      </c>
      <c r="CW33" s="2" t="s">
        <v>160</v>
      </c>
      <c r="CX33" s="2" t="s">
        <v>329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237</v>
      </c>
      <c r="DK33" s="2" t="s">
        <v>441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404</v>
      </c>
      <c r="DX33" s="2" t="s">
        <v>442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165</v>
      </c>
      <c r="EK33" s="2" t="s">
        <v>330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406</v>
      </c>
      <c r="EX33" s="2" t="s">
        <v>443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148</v>
      </c>
      <c r="FK33" s="2" t="s">
        <v>264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259</v>
      </c>
      <c r="GK33" s="2" t="s">
        <v>444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202</v>
      </c>
      <c r="JX33" s="2" t="s">
        <v>445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410</v>
      </c>
      <c r="KX33" s="2" t="s">
        <v>423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109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446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436</v>
      </c>
      <c r="G34" s="2" t="s">
        <v>436</v>
      </c>
      <c r="H34" s="2" t="s">
        <v>436</v>
      </c>
      <c r="I34" s="2" t="s">
        <v>437</v>
      </c>
      <c r="J34" s="2" t="s">
        <v>438</v>
      </c>
      <c r="K34" s="2" t="s">
        <v>429</v>
      </c>
      <c r="L34" s="3">
        <v>27.69</v>
      </c>
      <c r="M34" s="3">
        <v>29.07</v>
      </c>
      <c r="N34" s="3">
        <v>84.99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399</v>
      </c>
      <c r="V34" s="2" t="s">
        <v>287</v>
      </c>
      <c r="W34" s="2" t="s">
        <v>151</v>
      </c>
      <c r="X34" s="2" t="s">
        <v>148</v>
      </c>
      <c r="Y34" s="2" t="s">
        <v>182</v>
      </c>
      <c r="Z34" s="4">
        <v>17</v>
      </c>
      <c r="AA34" s="4">
        <f>=ROUNDDOWN(6.53846153846154,0)</f>
      </c>
      <c r="AB34" s="5">
        <v>2.6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105.38</v>
      </c>
      <c r="AR34" s="4">
        <v>1</v>
      </c>
      <c r="AS34" s="8">
        <v>66.63</v>
      </c>
      <c r="AT34" s="7">
        <v>1</v>
      </c>
      <c r="AU34" s="7">
        <v>0.5816</v>
      </c>
      <c r="AV34" s="4">
        <v>2</v>
      </c>
      <c r="AW34" s="8">
        <v>105.38</v>
      </c>
      <c r="AX34" s="4">
        <v>1</v>
      </c>
      <c r="AY34" s="8">
        <v>66.63</v>
      </c>
      <c r="AZ34" s="7">
        <v>1</v>
      </c>
      <c r="BA34" s="7">
        <v>0.5816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0.4502</v>
      </c>
      <c r="BJ34" s="4">
        <v>2</v>
      </c>
      <c r="BK34" s="8">
        <v>105.38</v>
      </c>
      <c r="BL34" s="2" t="s">
        <v>16</v>
      </c>
      <c r="BM34" s="7">
        <v>1</v>
      </c>
      <c r="BN34" s="7">
        <v>1</v>
      </c>
      <c r="BO34" s="4">
        <v>2</v>
      </c>
      <c r="BP34" s="8">
        <v>105.38</v>
      </c>
      <c r="BQ34" s="4">
        <v>1</v>
      </c>
      <c r="BR34" s="8">
        <v>66.63</v>
      </c>
      <c r="BS34" s="7">
        <v>1</v>
      </c>
      <c r="BT34" s="7">
        <v>0.5816</v>
      </c>
      <c r="BU34" s="2" t="s">
        <v>155</v>
      </c>
      <c r="BV34" s="2" t="s">
        <v>145</v>
      </c>
      <c r="BW34" s="2" t="s">
        <v>237</v>
      </c>
      <c r="BX34" s="2" t="s">
        <v>430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401</v>
      </c>
      <c r="CK34" s="2" t="s">
        <v>447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160</v>
      </c>
      <c r="CX34" s="2" t="s">
        <v>327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237</v>
      </c>
      <c r="DK34" s="2" t="s">
        <v>356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404</v>
      </c>
      <c r="DX34" s="2" t="s">
        <v>148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165</v>
      </c>
      <c r="EK34" s="2" t="s">
        <v>448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406</v>
      </c>
      <c r="EX34" s="2" t="s">
        <v>308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148</v>
      </c>
      <c r="FK34" s="2" t="s">
        <v>264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219</v>
      </c>
      <c r="GJ34" s="2" t="s">
        <v>259</v>
      </c>
      <c r="GK34" s="2" t="s">
        <v>449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410</v>
      </c>
      <c r="KX34" s="2" t="s">
        <v>423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450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451</v>
      </c>
      <c r="G35" s="2" t="s">
        <v>451</v>
      </c>
      <c r="H35" s="2" t="s">
        <v>451</v>
      </c>
      <c r="I35" s="2" t="s">
        <v>437</v>
      </c>
      <c r="J35" s="2" t="s">
        <v>452</v>
      </c>
      <c r="K35" s="2" t="s">
        <v>412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399</v>
      </c>
      <c r="V35" s="2" t="s">
        <v>453</v>
      </c>
      <c r="W35" s="2" t="s">
        <v>151</v>
      </c>
      <c r="X35" s="2" t="s">
        <v>148</v>
      </c>
      <c r="Y35" s="2" t="s">
        <v>182</v>
      </c>
      <c r="Z35" s="4"/>
      <c r="AA35" s="4">
        <f>=ROUNDDOWN({0},0)</f>
      </c>
      <c r="AB35" s="5">
        <v>5.1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67.33</v>
      </c>
      <c r="AR35" s="4">
        <v>1</v>
      </c>
      <c r="AS35" s="8">
        <v>40.03</v>
      </c>
      <c r="AT35" s="7"/>
      <c r="AU35" s="7">
        <v>0.682</v>
      </c>
      <c r="AV35" s="4">
        <v>1</v>
      </c>
      <c r="AW35" s="8">
        <v>67.33</v>
      </c>
      <c r="AX35" s="4">
        <v>1</v>
      </c>
      <c r="AY35" s="8">
        <v>40.03</v>
      </c>
      <c r="AZ35" s="7"/>
      <c r="BA35" s="7">
        <v>0.682</v>
      </c>
      <c r="BB35" s="7">
        <v>1</v>
      </c>
      <c r="BC35" s="4">
        <v>1</v>
      </c>
      <c r="BD35" s="8">
        <v>67.33</v>
      </c>
      <c r="BE35" s="4">
        <v>9</v>
      </c>
      <c r="BF35" s="8">
        <v>580.5</v>
      </c>
      <c r="BG35" s="7">
        <v>-0.8889</v>
      </c>
      <c r="BH35" s="7">
        <v>-0.884</v>
      </c>
      <c r="BI35" s="7">
        <v>1</v>
      </c>
      <c r="BJ35" s="4">
        <v>1</v>
      </c>
      <c r="BK35" s="8">
        <v>67.33</v>
      </c>
      <c r="BL35" s="2" t="s">
        <v>454</v>
      </c>
      <c r="BM35" s="7">
        <v>1</v>
      </c>
      <c r="BN35" s="7">
        <v>1</v>
      </c>
      <c r="BO35" s="4">
        <v>1</v>
      </c>
      <c r="BP35" s="8">
        <v>67.33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414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401</v>
      </c>
      <c r="CK35" s="2" t="s">
        <v>455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160</v>
      </c>
      <c r="CX35" s="2" t="s">
        <v>385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237</v>
      </c>
      <c r="DK35" s="2" t="s">
        <v>161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404</v>
      </c>
      <c r="DX35" s="2" t="s">
        <v>231</v>
      </c>
      <c r="DY35" s="2" t="s">
        <v>157</v>
      </c>
      <c r="DZ35" s="2" t="s">
        <v>157</v>
      </c>
      <c r="EA35" s="2" t="s">
        <v>148</v>
      </c>
      <c r="EB35" s="4"/>
      <c r="EC35" s="8"/>
      <c r="ED35" s="4">
        <v>1</v>
      </c>
      <c r="EE35" s="8">
        <v>40.03</v>
      </c>
      <c r="EF35" s="7">
        <v>-1</v>
      </c>
      <c r="EG35" s="7">
        <v>-1</v>
      </c>
      <c r="EH35" s="2" t="s">
        <v>155</v>
      </c>
      <c r="EI35" s="2" t="s">
        <v>145</v>
      </c>
      <c r="EJ35" s="2" t="s">
        <v>165</v>
      </c>
      <c r="EK35" s="2" t="s">
        <v>330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406</v>
      </c>
      <c r="EX35" s="2" t="s">
        <v>331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148</v>
      </c>
      <c r="FK35" s="2" t="s">
        <v>456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219</v>
      </c>
      <c r="GJ35" s="2" t="s">
        <v>259</v>
      </c>
      <c r="GK35" s="2" t="s">
        <v>457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202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410</v>
      </c>
      <c r="KX35" s="2" t="s">
        <v>423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458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451</v>
      </c>
      <c r="G36" s="2" t="s">
        <v>451</v>
      </c>
      <c r="H36" s="2" t="s">
        <v>451</v>
      </c>
      <c r="I36" s="2" t="s">
        <v>437</v>
      </c>
      <c r="J36" s="2" t="s">
        <v>452</v>
      </c>
      <c r="K36" s="2" t="s">
        <v>236</v>
      </c>
      <c r="L36" s="3">
        <v>34.04</v>
      </c>
      <c r="M36" s="3">
        <v>35.74</v>
      </c>
      <c r="N36" s="3">
        <v>109.99</v>
      </c>
      <c r="O36" s="2" t="s">
        <v>459</v>
      </c>
      <c r="P36" s="2" t="s">
        <v>352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399</v>
      </c>
      <c r="V36" s="2" t="s">
        <v>453</v>
      </c>
      <c r="W36" s="2" t="s">
        <v>151</v>
      </c>
      <c r="X36" s="2" t="s">
        <v>148</v>
      </c>
      <c r="Y36" s="2" t="s">
        <v>182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3</v>
      </c>
      <c r="AS36" s="8">
        <v>117.23</v>
      </c>
      <c r="AT36" s="7">
        <v>-1</v>
      </c>
      <c r="AU36" s="7">
        <v>-1</v>
      </c>
      <c r="AV36" s="4"/>
      <c r="AW36" s="8"/>
      <c r="AX36" s="4">
        <v>3</v>
      </c>
      <c r="AY36" s="8">
        <v>117.23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460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219</v>
      </c>
      <c r="BW36" s="2" t="s">
        <v>182</v>
      </c>
      <c r="BX36" s="2" t="s">
        <v>461</v>
      </c>
      <c r="BY36" s="2" t="s">
        <v>157</v>
      </c>
      <c r="BZ36" s="2" t="s">
        <v>157</v>
      </c>
      <c r="CA36" s="2" t="s">
        <v>148</v>
      </c>
      <c r="CB36" s="4"/>
      <c r="CC36" s="8"/>
      <c r="CD36" s="4">
        <v>2</v>
      </c>
      <c r="CE36" s="8">
        <v>77.2</v>
      </c>
      <c r="CF36" s="7">
        <v>-1</v>
      </c>
      <c r="CG36" s="7">
        <v>-1</v>
      </c>
      <c r="CH36" s="2" t="s">
        <v>155</v>
      </c>
      <c r="CI36" s="2" t="s">
        <v>219</v>
      </c>
      <c r="CJ36" s="2" t="s">
        <v>401</v>
      </c>
      <c r="CK36" s="2" t="s">
        <v>462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219</v>
      </c>
      <c r="CW36" s="2" t="s">
        <v>160</v>
      </c>
      <c r="CX36" s="2" t="s">
        <v>463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219</v>
      </c>
      <c r="DJ36" s="2" t="s">
        <v>237</v>
      </c>
      <c r="DK36" s="2" t="s">
        <v>464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219</v>
      </c>
      <c r="DW36" s="2" t="s">
        <v>404</v>
      </c>
      <c r="DX36" s="2" t="s">
        <v>148</v>
      </c>
      <c r="DY36" s="2" t="s">
        <v>157</v>
      </c>
      <c r="DZ36" s="2" t="s">
        <v>157</v>
      </c>
      <c r="EA36" s="2" t="s">
        <v>148</v>
      </c>
      <c r="EB36" s="4"/>
      <c r="EC36" s="8"/>
      <c r="ED36" s="4">
        <v>1</v>
      </c>
      <c r="EE36" s="8">
        <v>40.03</v>
      </c>
      <c r="EF36" s="7">
        <v>-1</v>
      </c>
      <c r="EG36" s="7">
        <v>-1</v>
      </c>
      <c r="EH36" s="2" t="s">
        <v>155</v>
      </c>
      <c r="EI36" s="2" t="s">
        <v>219</v>
      </c>
      <c r="EJ36" s="2" t="s">
        <v>165</v>
      </c>
      <c r="EK36" s="2" t="s">
        <v>405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219</v>
      </c>
      <c r="EW36" s="2" t="s">
        <v>406</v>
      </c>
      <c r="EX36" s="2" t="s">
        <v>294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219</v>
      </c>
      <c r="FJ36" s="2" t="s">
        <v>148</v>
      </c>
      <c r="FK36" s="2" t="s">
        <v>317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219</v>
      </c>
      <c r="GJ36" s="2" t="s">
        <v>259</v>
      </c>
      <c r="GK36" s="2" t="s">
        <v>427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219</v>
      </c>
      <c r="JW36" s="2" t="s">
        <v>202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219</v>
      </c>
      <c r="KW36" s="2" t="s">
        <v>410</v>
      </c>
      <c r="KX36" s="2" t="s">
        <v>392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465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451</v>
      </c>
      <c r="G37" s="2" t="s">
        <v>451</v>
      </c>
      <c r="H37" s="2" t="s">
        <v>451</v>
      </c>
      <c r="I37" s="2" t="s">
        <v>437</v>
      </c>
      <c r="J37" s="2" t="s">
        <v>452</v>
      </c>
      <c r="K37" s="2" t="s">
        <v>322</v>
      </c>
      <c r="L37" s="3">
        <v>34.04</v>
      </c>
      <c r="M37" s="3">
        <v>35.74</v>
      </c>
      <c r="N37" s="3">
        <v>109.99</v>
      </c>
      <c r="O37" s="2" t="s">
        <v>389</v>
      </c>
      <c r="P37" s="2" t="s">
        <v>371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399</v>
      </c>
      <c r="V37" s="2" t="s">
        <v>453</v>
      </c>
      <c r="W37" s="2" t="s">
        <v>151</v>
      </c>
      <c r="X37" s="2" t="s">
        <v>148</v>
      </c>
      <c r="Y37" s="2" t="s">
        <v>182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61.47</v>
      </c>
      <c r="AT37" s="7">
        <v>-1</v>
      </c>
      <c r="AU37" s="7">
        <v>-1</v>
      </c>
      <c r="AV37" s="4"/>
      <c r="AW37" s="8"/>
      <c r="AX37" s="4">
        <v>2</v>
      </c>
      <c r="AY37" s="8">
        <v>61.47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314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219</v>
      </c>
      <c r="BW37" s="2" t="s">
        <v>237</v>
      </c>
      <c r="BX37" s="2" t="s">
        <v>325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219</v>
      </c>
      <c r="CJ37" s="2" t="s">
        <v>401</v>
      </c>
      <c r="CK37" s="2" t="s">
        <v>315</v>
      </c>
      <c r="CL37" s="2" t="s">
        <v>157</v>
      </c>
      <c r="CM37" s="2" t="s">
        <v>157</v>
      </c>
      <c r="CN37" s="2" t="s">
        <v>148</v>
      </c>
      <c r="CO37" s="4"/>
      <c r="CP37" s="8"/>
      <c r="CQ37" s="4">
        <v>1</v>
      </c>
      <c r="CR37" s="8">
        <v>21.44</v>
      </c>
      <c r="CS37" s="7">
        <v>-1</v>
      </c>
      <c r="CT37" s="7">
        <v>-1</v>
      </c>
      <c r="CU37" s="2" t="s">
        <v>155</v>
      </c>
      <c r="CV37" s="2" t="s">
        <v>219</v>
      </c>
      <c r="CW37" s="2" t="s">
        <v>160</v>
      </c>
      <c r="CX37" s="2" t="s">
        <v>466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219</v>
      </c>
      <c r="DJ37" s="2" t="s">
        <v>237</v>
      </c>
      <c r="DK37" s="2" t="s">
        <v>464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219</v>
      </c>
      <c r="DW37" s="2" t="s">
        <v>404</v>
      </c>
      <c r="DX37" s="2" t="s">
        <v>148</v>
      </c>
      <c r="DY37" s="2" t="s">
        <v>157</v>
      </c>
      <c r="DZ37" s="2" t="s">
        <v>157</v>
      </c>
      <c r="EA37" s="2" t="s">
        <v>148</v>
      </c>
      <c r="EB37" s="4"/>
      <c r="EC37" s="8"/>
      <c r="ED37" s="4">
        <v>1</v>
      </c>
      <c r="EE37" s="8">
        <v>40.03</v>
      </c>
      <c r="EF37" s="7">
        <v>-1</v>
      </c>
      <c r="EG37" s="7">
        <v>-1</v>
      </c>
      <c r="EH37" s="2" t="s">
        <v>155</v>
      </c>
      <c r="EI37" s="2" t="s">
        <v>219</v>
      </c>
      <c r="EJ37" s="2" t="s">
        <v>165</v>
      </c>
      <c r="EK37" s="2" t="s">
        <v>358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219</v>
      </c>
      <c r="EW37" s="2" t="s">
        <v>406</v>
      </c>
      <c r="EX37" s="2" t="s">
        <v>467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219</v>
      </c>
      <c r="FJ37" s="2" t="s">
        <v>148</v>
      </c>
      <c r="FK37" s="2" t="s">
        <v>332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219</v>
      </c>
      <c r="GJ37" s="2" t="s">
        <v>259</v>
      </c>
      <c r="GK37" s="2" t="s">
        <v>468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219</v>
      </c>
      <c r="JW37" s="2" t="s">
        <v>202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219</v>
      </c>
      <c r="KW37" s="2" t="s">
        <v>410</v>
      </c>
      <c r="KX37" s="2" t="s">
        <v>160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469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451</v>
      </c>
      <c r="G38" s="2" t="s">
        <v>451</v>
      </c>
      <c r="H38" s="2" t="s">
        <v>451</v>
      </c>
      <c r="I38" s="2" t="s">
        <v>437</v>
      </c>
      <c r="J38" s="2" t="s">
        <v>452</v>
      </c>
      <c r="K38" s="2" t="s">
        <v>205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399</v>
      </c>
      <c r="V38" s="2" t="s">
        <v>453</v>
      </c>
      <c r="W38" s="2" t="s">
        <v>151</v>
      </c>
      <c r="X38" s="2" t="s">
        <v>148</v>
      </c>
      <c r="Y38" s="2" t="s">
        <v>182</v>
      </c>
      <c r="Z38" s="4">
        <v>91</v>
      </c>
      <c r="AA38" s="4">
        <f>=ROUNDDOWN(37.9166666666667,0)</f>
      </c>
      <c r="AB38" s="5">
        <v>2.4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</v>
      </c>
      <c r="AS38" s="8">
        <v>269.98</v>
      </c>
      <c r="AT38" s="7">
        <v>-1</v>
      </c>
      <c r="AU38" s="7">
        <v>-1</v>
      </c>
      <c r="AV38" s="4"/>
      <c r="AW38" s="8"/>
      <c r="AX38" s="4">
        <v>2</v>
      </c>
      <c r="AY38" s="8">
        <v>269.98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269.98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356</v>
      </c>
      <c r="BX38" s="2" t="s">
        <v>162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401</v>
      </c>
      <c r="CK38" s="2" t="s">
        <v>455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160</v>
      </c>
      <c r="CX38" s="2" t="s">
        <v>470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182</v>
      </c>
      <c r="DK38" s="2" t="s">
        <v>161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404</v>
      </c>
      <c r="DX38" s="2" t="s">
        <v>471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165</v>
      </c>
      <c r="EK38" s="2" t="s">
        <v>472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406</v>
      </c>
      <c r="EX38" s="2" t="s">
        <v>385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148</v>
      </c>
      <c r="FK38" s="2" t="s">
        <v>473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219</v>
      </c>
      <c r="GJ38" s="2" t="s">
        <v>259</v>
      </c>
      <c r="GK38" s="2" t="s">
        <v>148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202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410</v>
      </c>
      <c r="KX38" s="2" t="s">
        <v>474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1</v>
      </c>
      <c r="PC38" s="4"/>
      <c r="PD38" s="4"/>
      <c r="PE38" s="4">
        <v>90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475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451</v>
      </c>
      <c r="G39" s="2" t="s">
        <v>451</v>
      </c>
      <c r="H39" s="2" t="s">
        <v>451</v>
      </c>
      <c r="I39" s="2" t="s">
        <v>437</v>
      </c>
      <c r="J39" s="2" t="s">
        <v>452</v>
      </c>
      <c r="K39" s="2" t="s">
        <v>429</v>
      </c>
      <c r="L39" s="3">
        <v>37.83</v>
      </c>
      <c r="M39" s="3">
        <v>39.72</v>
      </c>
      <c r="N39" s="3">
        <v>124.99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399</v>
      </c>
      <c r="V39" s="2" t="s">
        <v>453</v>
      </c>
      <c r="W39" s="2" t="s">
        <v>151</v>
      </c>
      <c r="X39" s="2" t="s">
        <v>148</v>
      </c>
      <c r="Y39" s="2" t="s">
        <v>182</v>
      </c>
      <c r="Z39" s="4"/>
      <c r="AA39" s="4">
        <f>=ROUNDDOWN({0},0)</f>
      </c>
      <c r="AB39" s="5">
        <v>2.3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91.79</v>
      </c>
      <c r="AT39" s="7">
        <v>-1</v>
      </c>
      <c r="AU39" s="7">
        <v>-1</v>
      </c>
      <c r="AV39" s="4"/>
      <c r="AW39" s="8"/>
      <c r="AX39" s="4">
        <v>1</v>
      </c>
      <c r="AY39" s="8">
        <v>91.79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91.79</v>
      </c>
      <c r="BS39" s="7">
        <v>-1</v>
      </c>
      <c r="BT39" s="7">
        <v>-1</v>
      </c>
      <c r="BU39" s="2" t="s">
        <v>155</v>
      </c>
      <c r="BV39" s="2" t="s">
        <v>145</v>
      </c>
      <c r="BW39" s="2" t="s">
        <v>182</v>
      </c>
      <c r="BX39" s="2" t="s">
        <v>376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401</v>
      </c>
      <c r="CK39" s="2" t="s">
        <v>374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160</v>
      </c>
      <c r="CX39" s="2" t="s">
        <v>476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237</v>
      </c>
      <c r="DK39" s="2" t="s">
        <v>182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404</v>
      </c>
      <c r="DX39" s="2" t="s">
        <v>148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165</v>
      </c>
      <c r="EK39" s="2" t="s">
        <v>477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406</v>
      </c>
      <c r="EX39" s="2" t="s">
        <v>478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148</v>
      </c>
      <c r="FK39" s="2" t="s">
        <v>479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259</v>
      </c>
      <c r="GK39" s="2" t="s">
        <v>225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202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410</v>
      </c>
      <c r="KX39" s="2" t="s">
        <v>423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480</v>
      </c>
      <c r="B40" s="2" t="s">
        <v>137</v>
      </c>
      <c r="C40" s="2" t="s">
        <v>138</v>
      </c>
      <c r="D40" s="2" t="s">
        <v>481</v>
      </c>
      <c r="E40" s="2" t="s">
        <v>482</v>
      </c>
      <c r="F40" s="2" t="s">
        <v>483</v>
      </c>
      <c r="G40" s="2" t="s">
        <v>483</v>
      </c>
      <c r="H40" s="2" t="s">
        <v>483</v>
      </c>
      <c r="I40" s="2" t="s">
        <v>484</v>
      </c>
      <c r="J40" s="2" t="s">
        <v>485</v>
      </c>
      <c r="K40" s="2" t="s">
        <v>412</v>
      </c>
      <c r="L40" s="3">
        <v>26.68</v>
      </c>
      <c r="M40" s="3">
        <v>28.01</v>
      </c>
      <c r="N40" s="3">
        <v>89.99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399</v>
      </c>
      <c r="V40" s="2" t="s">
        <v>486</v>
      </c>
      <c r="W40" s="2" t="s">
        <v>151</v>
      </c>
      <c r="X40" s="2" t="s">
        <v>148</v>
      </c>
      <c r="Y40" s="2" t="s">
        <v>178</v>
      </c>
      <c r="Z40" s="4">
        <v>75</v>
      </c>
      <c r="AA40" s="4">
        <f>=ROUNDDOWN(21.4285714285714,0)</f>
      </c>
      <c r="AB40" s="5">
        <v>3.5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4</v>
      </c>
      <c r="AQ40" s="8">
        <v>157.17</v>
      </c>
      <c r="AR40" s="4"/>
      <c r="AS40" s="8"/>
      <c r="AT40" s="7"/>
      <c r="AU40" s="7"/>
      <c r="AV40" s="4">
        <v>4</v>
      </c>
      <c r="AW40" s="8">
        <v>157.17</v>
      </c>
      <c r="AX40" s="4"/>
      <c r="AY40" s="8"/>
      <c r="AZ40" s="7"/>
      <c r="BA40" s="7"/>
      <c r="BB40" s="7">
        <v>1</v>
      </c>
      <c r="BC40" s="4">
        <v>4</v>
      </c>
      <c r="BD40" s="8">
        <v>157.17</v>
      </c>
      <c r="BE40" s="4"/>
      <c r="BF40" s="8"/>
      <c r="BG40" s="7"/>
      <c r="BH40" s="7"/>
      <c r="BI40" s="7">
        <v>1</v>
      </c>
      <c r="BJ40" s="4">
        <v>4</v>
      </c>
      <c r="BK40" s="8">
        <v>157.17</v>
      </c>
      <c r="BL40" s="2" t="s">
        <v>362</v>
      </c>
      <c r="BM40" s="7">
        <v>1</v>
      </c>
      <c r="BN40" s="7">
        <v>1</v>
      </c>
      <c r="BO40" s="4">
        <v>2</v>
      </c>
      <c r="BP40" s="8">
        <v>95.99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237</v>
      </c>
      <c r="BX40" s="2" t="s">
        <v>325</v>
      </c>
      <c r="BY40" s="2" t="s">
        <v>157</v>
      </c>
      <c r="BZ40" s="2" t="s">
        <v>157</v>
      </c>
      <c r="CA40" s="2" t="s">
        <v>148</v>
      </c>
      <c r="CB40" s="4">
        <v>2</v>
      </c>
      <c r="CC40" s="8">
        <v>61.18</v>
      </c>
      <c r="CD40" s="4"/>
      <c r="CE40" s="8"/>
      <c r="CF40" s="7"/>
      <c r="CG40" s="7"/>
      <c r="CH40" s="2" t="s">
        <v>155</v>
      </c>
      <c r="CI40" s="2" t="s">
        <v>145</v>
      </c>
      <c r="CJ40" s="2" t="s">
        <v>401</v>
      </c>
      <c r="CK40" s="2" t="s">
        <v>440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425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178</v>
      </c>
      <c r="DK40" s="2" t="s">
        <v>487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404</v>
      </c>
      <c r="DX40" s="2" t="s">
        <v>488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219</v>
      </c>
      <c r="EJ40" s="2" t="s">
        <v>165</v>
      </c>
      <c r="EK40" s="2" t="s">
        <v>405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167</v>
      </c>
      <c r="EX40" s="2" t="s">
        <v>240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148</v>
      </c>
      <c r="FK40" s="2" t="s">
        <v>249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171</v>
      </c>
      <c r="GK40" s="2" t="s">
        <v>311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410</v>
      </c>
      <c r="KX40" s="2" t="s">
        <v>489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75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490</v>
      </c>
      <c r="B41" s="2" t="s">
        <v>137</v>
      </c>
      <c r="C41" s="2" t="s">
        <v>138</v>
      </c>
      <c r="D41" s="2" t="s">
        <v>481</v>
      </c>
      <c r="E41" s="2" t="s">
        <v>482</v>
      </c>
      <c r="F41" s="2" t="s">
        <v>141</v>
      </c>
      <c r="G41" s="2" t="s">
        <v>148</v>
      </c>
      <c r="H41" s="2" t="s">
        <v>148</v>
      </c>
      <c r="I41" s="2" t="s">
        <v>491</v>
      </c>
      <c r="J41" s="2" t="s">
        <v>485</v>
      </c>
      <c r="K41" s="2" t="s">
        <v>205</v>
      </c>
      <c r="L41" s="3">
        <v>30.86</v>
      </c>
      <c r="M41" s="3">
        <v>32.4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207</v>
      </c>
      <c r="U41" s="2" t="s">
        <v>399</v>
      </c>
      <c r="V41" s="2" t="s">
        <v>208</v>
      </c>
      <c r="W41" s="2" t="s">
        <v>148</v>
      </c>
      <c r="X41" s="2" t="s">
        <v>148</v>
      </c>
      <c r="Y41" s="2" t="s">
        <v>492</v>
      </c>
      <c r="Z41" s="4">
        <v>179</v>
      </c>
      <c r="AA41" s="4">
        <f>=ROUNDDOWN(179,0)</f>
      </c>
      <c r="AB41" s="5">
        <v>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119.98</v>
      </c>
      <c r="AR41" s="4"/>
      <c r="AS41" s="8"/>
      <c r="AT41" s="7"/>
      <c r="AU41" s="7"/>
      <c r="AV41" s="4">
        <v>2</v>
      </c>
      <c r="AW41" s="8">
        <v>119.98</v>
      </c>
      <c r="AX41" s="4"/>
      <c r="AY41" s="8"/>
      <c r="AZ41" s="7"/>
      <c r="BA41" s="7"/>
      <c r="BB41" s="7">
        <v>1</v>
      </c>
      <c r="BC41" s="4">
        <v>2</v>
      </c>
      <c r="BD41" s="8">
        <v>119.98</v>
      </c>
      <c r="BE41" s="4"/>
      <c r="BF41" s="8"/>
      <c r="BG41" s="7"/>
      <c r="BH41" s="7"/>
      <c r="BI41" s="7">
        <v>1</v>
      </c>
      <c r="BJ41" s="4">
        <v>2</v>
      </c>
      <c r="BK41" s="8">
        <v>119.98</v>
      </c>
      <c r="BL41" s="2" t="s">
        <v>16</v>
      </c>
      <c r="BM41" s="7">
        <v>1</v>
      </c>
      <c r="BN41" s="7">
        <v>1</v>
      </c>
      <c r="BO41" s="4">
        <v>2</v>
      </c>
      <c r="BP41" s="8">
        <v>119.98</v>
      </c>
      <c r="BQ41" s="4"/>
      <c r="BR41" s="8"/>
      <c r="BS41" s="7"/>
      <c r="BT41" s="7"/>
      <c r="BU41" s="2" t="s">
        <v>155</v>
      </c>
      <c r="BV41" s="2" t="s">
        <v>145</v>
      </c>
      <c r="BW41" s="2" t="s">
        <v>148</v>
      </c>
      <c r="BX41" s="2" t="s">
        <v>223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148</v>
      </c>
      <c r="CI41" s="2" t="s">
        <v>148</v>
      </c>
      <c r="CJ41" s="2" t="s">
        <v>148</v>
      </c>
      <c r="CK41" s="2" t="s">
        <v>148</v>
      </c>
      <c r="CL41" s="2" t="s">
        <v>148</v>
      </c>
      <c r="CM41" s="2" t="s">
        <v>148</v>
      </c>
      <c r="CN41" s="2" t="s">
        <v>148</v>
      </c>
      <c r="CO41" s="4"/>
      <c r="CP41" s="8"/>
      <c r="CQ41" s="4"/>
      <c r="CR41" s="8"/>
      <c r="CS41" s="7"/>
      <c r="CT41" s="7"/>
      <c r="CU41" s="2" t="s">
        <v>148</v>
      </c>
      <c r="CV41" s="2" t="s">
        <v>148</v>
      </c>
      <c r="CW41" s="2" t="s">
        <v>148</v>
      </c>
      <c r="CX41" s="2" t="s">
        <v>148</v>
      </c>
      <c r="CY41" s="2" t="s">
        <v>148</v>
      </c>
      <c r="CZ41" s="2" t="s">
        <v>148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148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148</v>
      </c>
      <c r="DV41" s="2" t="s">
        <v>148</v>
      </c>
      <c r="DW41" s="2" t="s">
        <v>148</v>
      </c>
      <c r="DX41" s="2" t="s">
        <v>148</v>
      </c>
      <c r="DY41" s="2" t="s">
        <v>148</v>
      </c>
      <c r="DZ41" s="2" t="s">
        <v>148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148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>
        <v>179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493</v>
      </c>
      <c r="B42" s="2" t="s">
        <v>137</v>
      </c>
      <c r="C42" s="2" t="s">
        <v>138</v>
      </c>
      <c r="D42" s="2" t="s">
        <v>481</v>
      </c>
      <c r="E42" s="2" t="s">
        <v>482</v>
      </c>
      <c r="F42" s="2" t="s">
        <v>494</v>
      </c>
      <c r="G42" s="2" t="s">
        <v>494</v>
      </c>
      <c r="H42" s="2" t="s">
        <v>494</v>
      </c>
      <c r="I42" s="2" t="s">
        <v>484</v>
      </c>
      <c r="J42" s="2" t="s">
        <v>485</v>
      </c>
      <c r="K42" s="2" t="s">
        <v>495</v>
      </c>
      <c r="L42" s="3">
        <v>24.76</v>
      </c>
      <c r="M42" s="3">
        <v>26</v>
      </c>
      <c r="N42" s="3">
        <v>79.99</v>
      </c>
      <c r="O42" s="2" t="s">
        <v>370</v>
      </c>
      <c r="P42" s="2" t="s">
        <v>371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399</v>
      </c>
      <c r="V42" s="2" t="s">
        <v>287</v>
      </c>
      <c r="W42" s="2" t="s">
        <v>151</v>
      </c>
      <c r="X42" s="2" t="s">
        <v>148</v>
      </c>
      <c r="Y42" s="2" t="s">
        <v>178</v>
      </c>
      <c r="Z42" s="4">
        <v>1</v>
      </c>
      <c r="AA42" s="4">
        <f>=ROUNDDOWN(0.333333333333333,0)</f>
      </c>
      <c r="AB42" s="5">
        <v>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1</v>
      </c>
      <c r="AS42" s="8">
        <v>21.06</v>
      </c>
      <c r="AT42" s="7">
        <v>-1</v>
      </c>
      <c r="AU42" s="7">
        <v>-1</v>
      </c>
      <c r="AV42" s="4"/>
      <c r="AW42" s="8"/>
      <c r="AX42" s="4">
        <v>1</v>
      </c>
      <c r="AY42" s="8">
        <v>21.06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21.06</v>
      </c>
      <c r="BG42" s="7">
        <v>-1</v>
      </c>
      <c r="BH42" s="7">
        <v>-1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219</v>
      </c>
      <c r="BW42" s="2" t="s">
        <v>178</v>
      </c>
      <c r="BX42" s="2" t="s">
        <v>376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219</v>
      </c>
      <c r="CJ42" s="2" t="s">
        <v>401</v>
      </c>
      <c r="CK42" s="2" t="s">
        <v>148</v>
      </c>
      <c r="CL42" s="2" t="s">
        <v>157</v>
      </c>
      <c r="CM42" s="2" t="s">
        <v>157</v>
      </c>
      <c r="CN42" s="2" t="s">
        <v>148</v>
      </c>
      <c r="CO42" s="4"/>
      <c r="CP42" s="8"/>
      <c r="CQ42" s="4">
        <v>1</v>
      </c>
      <c r="CR42" s="8">
        <v>21.06</v>
      </c>
      <c r="CS42" s="7">
        <v>-1</v>
      </c>
      <c r="CT42" s="7">
        <v>-1</v>
      </c>
      <c r="CU42" s="2" t="s">
        <v>155</v>
      </c>
      <c r="CV42" s="2" t="s">
        <v>219</v>
      </c>
      <c r="CW42" s="2" t="s">
        <v>160</v>
      </c>
      <c r="CX42" s="2" t="s">
        <v>375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219</v>
      </c>
      <c r="DJ42" s="2" t="s">
        <v>178</v>
      </c>
      <c r="DK42" s="2" t="s">
        <v>182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219</v>
      </c>
      <c r="DW42" s="2" t="s">
        <v>404</v>
      </c>
      <c r="DX42" s="2" t="s">
        <v>148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219</v>
      </c>
      <c r="EJ42" s="2" t="s">
        <v>165</v>
      </c>
      <c r="EK42" s="2" t="s">
        <v>358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219</v>
      </c>
      <c r="EW42" s="2" t="s">
        <v>167</v>
      </c>
      <c r="EX42" s="2" t="s">
        <v>297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219</v>
      </c>
      <c r="FJ42" s="2" t="s">
        <v>148</v>
      </c>
      <c r="FK42" s="2" t="s">
        <v>496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219</v>
      </c>
      <c r="GJ42" s="2" t="s">
        <v>171</v>
      </c>
      <c r="GK42" s="2" t="s">
        <v>497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219</v>
      </c>
      <c r="JW42" s="2" t="s">
        <v>202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219</v>
      </c>
      <c r="KW42" s="2" t="s">
        <v>410</v>
      </c>
      <c r="KX42" s="2" t="s">
        <v>498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499</v>
      </c>
      <c r="B43" s="2" t="s">
        <v>137</v>
      </c>
      <c r="C43" s="2" t="s">
        <v>138</v>
      </c>
      <c r="D43" s="2" t="s">
        <v>481</v>
      </c>
      <c r="E43" s="2" t="s">
        <v>500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205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206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399</v>
      </c>
      <c r="V43" s="2" t="s">
        <v>486</v>
      </c>
      <c r="W43" s="2" t="s">
        <v>151</v>
      </c>
      <c r="X43" s="2" t="s">
        <v>148</v>
      </c>
      <c r="Y43" s="2" t="s">
        <v>178</v>
      </c>
      <c r="Z43" s="4">
        <v>130</v>
      </c>
      <c r="AA43" s="4">
        <f>=ROUNDDOWN(260,0)</f>
      </c>
      <c r="AB43" s="5">
        <v>0.5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119.98</v>
      </c>
      <c r="AR43" s="4">
        <v>5</v>
      </c>
      <c r="AS43" s="8">
        <v>138.06</v>
      </c>
      <c r="AT43" s="7">
        <v>-0.6</v>
      </c>
      <c r="AU43" s="7">
        <v>-0.131</v>
      </c>
      <c r="AV43" s="4">
        <v>2</v>
      </c>
      <c r="AW43" s="8">
        <v>119.98</v>
      </c>
      <c r="AX43" s="4">
        <v>5</v>
      </c>
      <c r="AY43" s="8">
        <v>138.06</v>
      </c>
      <c r="AZ43" s="7">
        <v>-0.6</v>
      </c>
      <c r="BA43" s="7">
        <v>-0.131</v>
      </c>
      <c r="BB43" s="7">
        <v>1</v>
      </c>
      <c r="BC43" s="4">
        <v>4</v>
      </c>
      <c r="BD43" s="8">
        <v>213.56</v>
      </c>
      <c r="BE43" s="4">
        <v>5</v>
      </c>
      <c r="BF43" s="8">
        <v>138.06</v>
      </c>
      <c r="BG43" s="7">
        <v>-0.2</v>
      </c>
      <c r="BH43" s="7">
        <v>0.5469</v>
      </c>
      <c r="BI43" s="7">
        <v>0.5618</v>
      </c>
      <c r="BJ43" s="4">
        <v>2</v>
      </c>
      <c r="BK43" s="8">
        <v>119.98</v>
      </c>
      <c r="BL43" s="2" t="s">
        <v>501</v>
      </c>
      <c r="BM43" s="7">
        <v>1</v>
      </c>
      <c r="BN43" s="7">
        <v>1</v>
      </c>
      <c r="BO43" s="4">
        <v>2</v>
      </c>
      <c r="BP43" s="8">
        <v>119.98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237</v>
      </c>
      <c r="BX43" s="2" t="s">
        <v>365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401</v>
      </c>
      <c r="CK43" s="2" t="s">
        <v>374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160</v>
      </c>
      <c r="CX43" s="2" t="s">
        <v>502</v>
      </c>
      <c r="CY43" s="2" t="s">
        <v>157</v>
      </c>
      <c r="CZ43" s="2" t="s">
        <v>157</v>
      </c>
      <c r="DA43" s="2" t="s">
        <v>148</v>
      </c>
      <c r="DB43" s="4"/>
      <c r="DC43" s="8"/>
      <c r="DD43" s="4">
        <v>2</v>
      </c>
      <c r="DE43" s="8">
        <v>56.16</v>
      </c>
      <c r="DF43" s="7">
        <v>-1</v>
      </c>
      <c r="DG43" s="7">
        <v>-1</v>
      </c>
      <c r="DH43" s="2" t="s">
        <v>155</v>
      </c>
      <c r="DI43" s="2" t="s">
        <v>145</v>
      </c>
      <c r="DJ43" s="2" t="s">
        <v>178</v>
      </c>
      <c r="DK43" s="2" t="s">
        <v>441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404</v>
      </c>
      <c r="DX43" s="2" t="s">
        <v>497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219</v>
      </c>
      <c r="EJ43" s="2" t="s">
        <v>165</v>
      </c>
      <c r="EK43" s="2" t="s">
        <v>503</v>
      </c>
      <c r="EL43" s="2" t="s">
        <v>157</v>
      </c>
      <c r="EM43" s="2" t="s">
        <v>157</v>
      </c>
      <c r="EN43" s="2" t="s">
        <v>148</v>
      </c>
      <c r="EO43" s="4"/>
      <c r="EP43" s="8"/>
      <c r="EQ43" s="4">
        <v>3</v>
      </c>
      <c r="ER43" s="8">
        <v>81.9</v>
      </c>
      <c r="ES43" s="7">
        <v>-1</v>
      </c>
      <c r="ET43" s="7">
        <v>-1</v>
      </c>
      <c r="EU43" s="2" t="s">
        <v>155</v>
      </c>
      <c r="EV43" s="2" t="s">
        <v>145</v>
      </c>
      <c r="EW43" s="2" t="s">
        <v>167</v>
      </c>
      <c r="EX43" s="2" t="s">
        <v>463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148</v>
      </c>
      <c r="FK43" s="2" t="s">
        <v>148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171</v>
      </c>
      <c r="GK43" s="2" t="s">
        <v>504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202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410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130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505</v>
      </c>
      <c r="B44" s="2" t="s">
        <v>137</v>
      </c>
      <c r="C44" s="2" t="s">
        <v>138</v>
      </c>
      <c r="D44" s="2" t="s">
        <v>481</v>
      </c>
      <c r="E44" s="2" t="s">
        <v>500</v>
      </c>
      <c r="F44" s="2" t="s">
        <v>483</v>
      </c>
      <c r="G44" s="2" t="s">
        <v>483</v>
      </c>
      <c r="H44" s="2" t="s">
        <v>483</v>
      </c>
      <c r="I44" s="2" t="s">
        <v>484</v>
      </c>
      <c r="J44" s="2" t="s">
        <v>485</v>
      </c>
      <c r="K44" s="2" t="s">
        <v>236</v>
      </c>
      <c r="L44" s="3">
        <v>24.76</v>
      </c>
      <c r="M44" s="3">
        <v>26</v>
      </c>
      <c r="N44" s="3">
        <v>79.99</v>
      </c>
      <c r="O44" s="2" t="s">
        <v>459</v>
      </c>
      <c r="P44" s="2" t="s">
        <v>352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399</v>
      </c>
      <c r="V44" s="2" t="s">
        <v>486</v>
      </c>
      <c r="W44" s="2" t="s">
        <v>151</v>
      </c>
      <c r="X44" s="2" t="s">
        <v>148</v>
      </c>
      <c r="Y44" s="2" t="s">
        <v>178</v>
      </c>
      <c r="Z44" s="4">
        <v>25</v>
      </c>
      <c r="AA44" s="4">
        <f>=ROUNDDOWN(12.5,0)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2</v>
      </c>
      <c r="AQ44" s="8">
        <v>93.58</v>
      </c>
      <c r="AR44" s="4"/>
      <c r="AS44" s="8"/>
      <c r="AT44" s="7"/>
      <c r="AU44" s="7"/>
      <c r="AV44" s="4">
        <v>2</v>
      </c>
      <c r="AW44" s="8">
        <v>93.58</v>
      </c>
      <c r="AX44" s="4"/>
      <c r="AY44" s="8"/>
      <c r="AZ44" s="7"/>
      <c r="BA44" s="7"/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0.4382</v>
      </c>
      <c r="BJ44" s="4">
        <v>2</v>
      </c>
      <c r="BK44" s="8">
        <v>93.58</v>
      </c>
      <c r="BL44" s="2" t="s">
        <v>16</v>
      </c>
      <c r="BM44" s="7">
        <v>1</v>
      </c>
      <c r="BN44" s="7">
        <v>1</v>
      </c>
      <c r="BO44" s="4">
        <v>2</v>
      </c>
      <c r="BP44" s="8">
        <v>93.58</v>
      </c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239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401</v>
      </c>
      <c r="CK44" s="2" t="s">
        <v>405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506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178</v>
      </c>
      <c r="DK44" s="2" t="s">
        <v>260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404</v>
      </c>
      <c r="DX44" s="2" t="s">
        <v>148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219</v>
      </c>
      <c r="EJ44" s="2" t="s">
        <v>165</v>
      </c>
      <c r="EK44" s="2" t="s">
        <v>507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167</v>
      </c>
      <c r="EX44" s="2" t="s">
        <v>387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148</v>
      </c>
      <c r="FK44" s="2" t="s">
        <v>508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171</v>
      </c>
      <c r="GK44" s="2" t="s">
        <v>335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202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410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509</v>
      </c>
      <c r="B45" s="2" t="s">
        <v>137</v>
      </c>
      <c r="C45" s="2" t="s">
        <v>138</v>
      </c>
      <c r="D45" s="2" t="s">
        <v>481</v>
      </c>
      <c r="E45" s="2" t="s">
        <v>500</v>
      </c>
      <c r="F45" s="2" t="s">
        <v>483</v>
      </c>
      <c r="G45" s="2" t="s">
        <v>483</v>
      </c>
      <c r="H45" s="2" t="s">
        <v>483</v>
      </c>
      <c r="I45" s="2" t="s">
        <v>484</v>
      </c>
      <c r="J45" s="2" t="s">
        <v>485</v>
      </c>
      <c r="K45" s="2" t="s">
        <v>322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510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399</v>
      </c>
      <c r="V45" s="2" t="s">
        <v>486</v>
      </c>
      <c r="W45" s="2" t="s">
        <v>151</v>
      </c>
      <c r="X45" s="2" t="s">
        <v>148</v>
      </c>
      <c r="Y45" s="2" t="s">
        <v>178</v>
      </c>
      <c r="Z45" s="4">
        <v>19</v>
      </c>
      <c r="AA45" s="4">
        <f>=ROUNDDOWN(21.1111111111111,0)</f>
      </c>
      <c r="AB45" s="5">
        <v>0.9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237</v>
      </c>
      <c r="BX45" s="2" t="s">
        <v>180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401</v>
      </c>
      <c r="CK45" s="2" t="s">
        <v>511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160</v>
      </c>
      <c r="CX45" s="2" t="s">
        <v>463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178</v>
      </c>
      <c r="DK45" s="2" t="s">
        <v>182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404</v>
      </c>
      <c r="DX45" s="2" t="s">
        <v>148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219</v>
      </c>
      <c r="EJ45" s="2" t="s">
        <v>165</v>
      </c>
      <c r="EK45" s="2" t="s">
        <v>405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167</v>
      </c>
      <c r="EX45" s="2" t="s">
        <v>463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148</v>
      </c>
      <c r="FK45" s="2" t="s">
        <v>148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171</v>
      </c>
      <c r="GK45" s="2" t="s">
        <v>512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410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513</v>
      </c>
      <c r="B46" s="2" t="s">
        <v>137</v>
      </c>
      <c r="C46" s="2" t="s">
        <v>138</v>
      </c>
      <c r="D46" s="2" t="s">
        <v>481</v>
      </c>
      <c r="E46" s="2" t="s">
        <v>500</v>
      </c>
      <c r="F46" s="2" t="s">
        <v>494</v>
      </c>
      <c r="G46" s="2" t="s">
        <v>494</v>
      </c>
      <c r="H46" s="2" t="s">
        <v>494</v>
      </c>
      <c r="I46" s="2" t="s">
        <v>484</v>
      </c>
      <c r="J46" s="2" t="s">
        <v>485</v>
      </c>
      <c r="K46" s="2" t="s">
        <v>429</v>
      </c>
      <c r="L46" s="3">
        <v>24.76</v>
      </c>
      <c r="M46" s="3">
        <v>26</v>
      </c>
      <c r="N46" s="3">
        <v>79.99</v>
      </c>
      <c r="O46" s="2" t="s">
        <v>459</v>
      </c>
      <c r="P46" s="2" t="s">
        <v>352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399</v>
      </c>
      <c r="V46" s="2" t="s">
        <v>287</v>
      </c>
      <c r="W46" s="2" t="s">
        <v>151</v>
      </c>
      <c r="X46" s="2" t="s">
        <v>148</v>
      </c>
      <c r="Y46" s="2" t="s">
        <v>178</v>
      </c>
      <c r="Z46" s="4">
        <v>22</v>
      </c>
      <c r="AA46" s="4">
        <f>=ROUNDDOWN(12.2222222222222,0)</f>
      </c>
      <c r="AB46" s="5">
        <v>1.8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3</v>
      </c>
      <c r="AS46" s="8">
        <v>199.89</v>
      </c>
      <c r="AT46" s="7">
        <v>-1</v>
      </c>
      <c r="AU46" s="7">
        <v>-1</v>
      </c>
      <c r="AV46" s="4"/>
      <c r="AW46" s="8"/>
      <c r="AX46" s="4">
        <v>3</v>
      </c>
      <c r="AY46" s="8">
        <v>199.89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199.89</v>
      </c>
      <c r="BG46" s="7">
        <v>-1</v>
      </c>
      <c r="BH46" s="7">
        <v>-1</v>
      </c>
      <c r="BI46" s="7"/>
      <c r="BJ46" s="4"/>
      <c r="BK46" s="8"/>
      <c r="BL46" s="2" t="s">
        <v>16</v>
      </c>
      <c r="BM46" s="7"/>
      <c r="BN46" s="7"/>
      <c r="BO46" s="4"/>
      <c r="BP46" s="8"/>
      <c r="BQ46" s="4">
        <v>3</v>
      </c>
      <c r="BR46" s="8">
        <v>199.89</v>
      </c>
      <c r="BS46" s="7">
        <v>-1</v>
      </c>
      <c r="BT46" s="7">
        <v>-1</v>
      </c>
      <c r="BU46" s="2" t="s">
        <v>155</v>
      </c>
      <c r="BV46" s="2" t="s">
        <v>145</v>
      </c>
      <c r="BW46" s="2" t="s">
        <v>178</v>
      </c>
      <c r="BX46" s="2" t="s">
        <v>414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401</v>
      </c>
      <c r="CK46" s="2" t="s">
        <v>148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355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178</v>
      </c>
      <c r="DK46" s="2" t="s">
        <v>180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404</v>
      </c>
      <c r="DX46" s="2" t="s">
        <v>514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165</v>
      </c>
      <c r="EK46" s="2" t="s">
        <v>503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167</v>
      </c>
      <c r="EX46" s="2" t="s">
        <v>515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148</v>
      </c>
      <c r="FK46" s="2" t="s">
        <v>516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171</v>
      </c>
      <c r="GK46" s="2" t="s">
        <v>517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410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518</v>
      </c>
      <c r="B47" s="2" t="s">
        <v>137</v>
      </c>
      <c r="C47" s="2" t="s">
        <v>138</v>
      </c>
      <c r="D47" s="2" t="s">
        <v>519</v>
      </c>
      <c r="E47" s="2" t="s">
        <v>520</v>
      </c>
      <c r="F47" s="2" t="s">
        <v>521</v>
      </c>
      <c r="G47" s="2" t="s">
        <v>521</v>
      </c>
      <c r="H47" s="2" t="s">
        <v>521</v>
      </c>
      <c r="I47" s="2" t="s">
        <v>522</v>
      </c>
      <c r="J47" s="2" t="s">
        <v>143</v>
      </c>
      <c r="K47" s="2" t="s">
        <v>523</v>
      </c>
      <c r="L47" s="3">
        <v>85.12</v>
      </c>
      <c r="M47" s="3">
        <v>89.38</v>
      </c>
      <c r="N47" s="3">
        <v>249.99</v>
      </c>
      <c r="O47" s="2" t="s">
        <v>145</v>
      </c>
      <c r="P47" s="2" t="s">
        <v>352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524</v>
      </c>
      <c r="V47" s="2" t="s">
        <v>453</v>
      </c>
      <c r="W47" s="2" t="s">
        <v>151</v>
      </c>
      <c r="X47" s="2" t="s">
        <v>148</v>
      </c>
      <c r="Y47" s="2" t="s">
        <v>237</v>
      </c>
      <c r="Z47" s="4">
        <v>85</v>
      </c>
      <c r="AA47" s="4">
        <f>=ROUNDDOWN(65.3846153846154,0)</f>
      </c>
      <c r="AB47" s="5">
        <v>1.3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2</v>
      </c>
      <c r="AW47" s="8">
        <v>224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>
        <v>2</v>
      </c>
      <c r="BD47" s="8">
        <v>224</v>
      </c>
      <c r="BE47" s="4">
        <v>2</v>
      </c>
      <c r="BF47" s="8">
        <v>307.49</v>
      </c>
      <c r="BG47" s="7" t="s">
        <v>148</v>
      </c>
      <c r="BH47" s="7">
        <v>-0.2715</v>
      </c>
      <c r="BI47" s="7">
        <v>1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182</v>
      </c>
      <c r="BX47" s="2" t="s">
        <v>376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525</v>
      </c>
      <c r="CK47" s="2" t="s">
        <v>340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160</v>
      </c>
      <c r="CX47" s="2" t="s">
        <v>526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237</v>
      </c>
      <c r="DK47" s="2" t="s">
        <v>432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527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165</v>
      </c>
      <c r="EK47" s="2" t="s">
        <v>426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167</v>
      </c>
      <c r="EX47" s="2" t="s">
        <v>528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148</v>
      </c>
      <c r="FK47" s="2" t="s">
        <v>529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530</v>
      </c>
      <c r="GK47" s="2" t="s">
        <v>531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202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174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85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532</v>
      </c>
      <c r="B48" s="2" t="s">
        <v>137</v>
      </c>
      <c r="C48" s="2" t="s">
        <v>138</v>
      </c>
      <c r="D48" s="2" t="s">
        <v>519</v>
      </c>
      <c r="E48" s="2" t="s">
        <v>520</v>
      </c>
      <c r="F48" s="2" t="s">
        <v>521</v>
      </c>
      <c r="G48" s="2" t="s">
        <v>521</v>
      </c>
      <c r="H48" s="2" t="s">
        <v>521</v>
      </c>
      <c r="I48" s="2" t="s">
        <v>522</v>
      </c>
      <c r="J48" s="2" t="s">
        <v>177</v>
      </c>
      <c r="K48" s="2" t="s">
        <v>523</v>
      </c>
      <c r="L48" s="3">
        <v>102.14</v>
      </c>
      <c r="M48" s="3">
        <v>107.25</v>
      </c>
      <c r="N48" s="3">
        <v>299.99</v>
      </c>
      <c r="O48" s="2" t="s">
        <v>145</v>
      </c>
      <c r="P48" s="2" t="s">
        <v>352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524</v>
      </c>
      <c r="V48" s="2" t="s">
        <v>453</v>
      </c>
      <c r="W48" s="2" t="s">
        <v>151</v>
      </c>
      <c r="X48" s="2" t="s">
        <v>148</v>
      </c>
      <c r="Y48" s="2" t="s">
        <v>237</v>
      </c>
      <c r="Z48" s="4">
        <v>76</v>
      </c>
      <c r="AA48" s="4">
        <f>=ROUNDDOWN(42.2222222222222,0)</f>
      </c>
      <c r="AB48" s="5">
        <v>1.8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</v>
      </c>
      <c r="AQ48" s="8">
        <v>224</v>
      </c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>
        <v>2</v>
      </c>
      <c r="BK48" s="8">
        <v>224</v>
      </c>
      <c r="BL48" s="2" t="s">
        <v>16</v>
      </c>
      <c r="BM48" s="7">
        <v>1</v>
      </c>
      <c r="BN48" s="7">
        <v>1</v>
      </c>
      <c r="BO48" s="4">
        <v>2</v>
      </c>
      <c r="BP48" s="8">
        <v>224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182</v>
      </c>
      <c r="BX48" s="2" t="s">
        <v>533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525</v>
      </c>
      <c r="CK48" s="2" t="s">
        <v>357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160</v>
      </c>
      <c r="CX48" s="2" t="s">
        <v>476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237</v>
      </c>
      <c r="DK48" s="2" t="s">
        <v>180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534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165</v>
      </c>
      <c r="EK48" s="2" t="s">
        <v>535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167</v>
      </c>
      <c r="EX48" s="2" t="s">
        <v>315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148</v>
      </c>
      <c r="FK48" s="2" t="s">
        <v>536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530</v>
      </c>
      <c r="GK48" s="2" t="s">
        <v>537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174</v>
      </c>
      <c r="KX48" s="2" t="s">
        <v>423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76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538</v>
      </c>
      <c r="B49" s="2" t="s">
        <v>137</v>
      </c>
      <c r="C49" s="2" t="s">
        <v>138</v>
      </c>
      <c r="D49" s="2" t="s">
        <v>519</v>
      </c>
      <c r="E49" s="2" t="s">
        <v>520</v>
      </c>
      <c r="F49" s="2" t="s">
        <v>521</v>
      </c>
      <c r="G49" s="2" t="s">
        <v>521</v>
      </c>
      <c r="H49" s="2" t="s">
        <v>521</v>
      </c>
      <c r="I49" s="2" t="s">
        <v>522</v>
      </c>
      <c r="J49" s="2" t="s">
        <v>143</v>
      </c>
      <c r="K49" s="2" t="s">
        <v>495</v>
      </c>
      <c r="L49" s="3">
        <v>85.12</v>
      </c>
      <c r="M49" s="3">
        <v>89.38</v>
      </c>
      <c r="N49" s="3">
        <v>249.99</v>
      </c>
      <c r="O49" s="2" t="s">
        <v>370</v>
      </c>
      <c r="P49" s="2" t="s">
        <v>371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524</v>
      </c>
      <c r="V49" s="2" t="s">
        <v>453</v>
      </c>
      <c r="W49" s="2" t="s">
        <v>151</v>
      </c>
      <c r="X49" s="2" t="s">
        <v>148</v>
      </c>
      <c r="Y49" s="2" t="s">
        <v>237</v>
      </c>
      <c r="Z49" s="4"/>
      <c r="AA49" s="4">
        <f>=ROUNDDOWN({0},0)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2</v>
      </c>
      <c r="AS49" s="8">
        <v>307.49</v>
      </c>
      <c r="AT49" s="7">
        <v>-1</v>
      </c>
      <c r="AU49" s="7">
        <v>-1</v>
      </c>
      <c r="AV49" s="4"/>
      <c r="AW49" s="8"/>
      <c r="AX49" s="4">
        <v>2</v>
      </c>
      <c r="AY49" s="8">
        <v>307.49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454</v>
      </c>
      <c r="BM49" s="7"/>
      <c r="BN49" s="7"/>
      <c r="BO49" s="4"/>
      <c r="BP49" s="8"/>
      <c r="BQ49" s="4">
        <v>1</v>
      </c>
      <c r="BR49" s="8">
        <v>207.39</v>
      </c>
      <c r="BS49" s="7">
        <v>-1</v>
      </c>
      <c r="BT49" s="7">
        <v>-1</v>
      </c>
      <c r="BU49" s="2" t="s">
        <v>155</v>
      </c>
      <c r="BV49" s="2" t="s">
        <v>219</v>
      </c>
      <c r="BW49" s="2" t="s">
        <v>182</v>
      </c>
      <c r="BX49" s="2" t="s">
        <v>539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219</v>
      </c>
      <c r="CJ49" s="2" t="s">
        <v>525</v>
      </c>
      <c r="CK49" s="2" t="s">
        <v>310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219</v>
      </c>
      <c r="CW49" s="2" t="s">
        <v>160</v>
      </c>
      <c r="CX49" s="2" t="s">
        <v>327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219</v>
      </c>
      <c r="DJ49" s="2" t="s">
        <v>237</v>
      </c>
      <c r="DK49" s="2" t="s">
        <v>540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219</v>
      </c>
      <c r="DW49" s="2" t="s">
        <v>163</v>
      </c>
      <c r="DX49" s="2" t="s">
        <v>310</v>
      </c>
      <c r="DY49" s="2" t="s">
        <v>157</v>
      </c>
      <c r="DZ49" s="2" t="s">
        <v>157</v>
      </c>
      <c r="EA49" s="2" t="s">
        <v>148</v>
      </c>
      <c r="EB49" s="4"/>
      <c r="EC49" s="8"/>
      <c r="ED49" s="4">
        <v>1</v>
      </c>
      <c r="EE49" s="8">
        <v>100.1</v>
      </c>
      <c r="EF49" s="7">
        <v>-1</v>
      </c>
      <c r="EG49" s="7">
        <v>-1</v>
      </c>
      <c r="EH49" s="2" t="s">
        <v>155</v>
      </c>
      <c r="EI49" s="2" t="s">
        <v>219</v>
      </c>
      <c r="EJ49" s="2" t="s">
        <v>165</v>
      </c>
      <c r="EK49" s="2" t="s">
        <v>472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219</v>
      </c>
      <c r="EW49" s="2" t="s">
        <v>167</v>
      </c>
      <c r="EX49" s="2" t="s">
        <v>291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217</v>
      </c>
      <c r="FI49" s="2" t="s">
        <v>219</v>
      </c>
      <c r="FJ49" s="2" t="s">
        <v>148</v>
      </c>
      <c r="FK49" s="2" t="s">
        <v>148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219</v>
      </c>
      <c r="GJ49" s="2" t="s">
        <v>530</v>
      </c>
      <c r="GK49" s="2" t="s">
        <v>377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219</v>
      </c>
      <c r="JW49" s="2" t="s">
        <v>173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219</v>
      </c>
      <c r="KW49" s="2" t="s">
        <v>174</v>
      </c>
      <c r="KX49" s="2" t="s">
        <v>541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542</v>
      </c>
      <c r="B50" s="2" t="s">
        <v>137</v>
      </c>
      <c r="C50" s="2" t="s">
        <v>543</v>
      </c>
      <c r="D50" s="2" t="s">
        <v>394</v>
      </c>
      <c r="E50" s="2" t="s">
        <v>395</v>
      </c>
      <c r="F50" s="2" t="s">
        <v>544</v>
      </c>
      <c r="G50" s="2" t="s">
        <v>544</v>
      </c>
      <c r="H50" s="2" t="s">
        <v>544</v>
      </c>
      <c r="I50" s="2" t="s">
        <v>437</v>
      </c>
      <c r="J50" s="2" t="s">
        <v>452</v>
      </c>
      <c r="K50" s="2" t="s">
        <v>523</v>
      </c>
      <c r="L50" s="3">
        <v>24.76</v>
      </c>
      <c r="M50" s="3">
        <v>26</v>
      </c>
      <c r="N50" s="3">
        <v>79.99</v>
      </c>
      <c r="O50" s="2" t="s">
        <v>459</v>
      </c>
      <c r="P50" s="2" t="s">
        <v>352</v>
      </c>
      <c r="Q50" s="2" t="s">
        <v>147</v>
      </c>
      <c r="R50" s="2" t="s">
        <v>148</v>
      </c>
      <c r="S50" s="2" t="s">
        <v>148</v>
      </c>
      <c r="T50" s="2" t="s">
        <v>545</v>
      </c>
      <c r="U50" s="2" t="s">
        <v>148</v>
      </c>
      <c r="V50" s="2" t="s">
        <v>546</v>
      </c>
      <c r="W50" s="2" t="s">
        <v>208</v>
      </c>
      <c r="X50" s="2" t="s">
        <v>148</v>
      </c>
      <c r="Y50" s="2" t="s">
        <v>547</v>
      </c>
      <c r="Z50" s="4">
        <v>22</v>
      </c>
      <c r="AA50" s="4">
        <f>=ROUNDDOWN(22,0)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3</v>
      </c>
      <c r="AQ50" s="8">
        <v>81.9</v>
      </c>
      <c r="AR50" s="4">
        <v>1</v>
      </c>
      <c r="AS50" s="8">
        <v>14.56</v>
      </c>
      <c r="AT50" s="7">
        <v>2</v>
      </c>
      <c r="AU50" s="7">
        <v>4.625</v>
      </c>
      <c r="AV50" s="4">
        <v>3</v>
      </c>
      <c r="AW50" s="8">
        <v>81.9</v>
      </c>
      <c r="AX50" s="4">
        <v>1</v>
      </c>
      <c r="AY50" s="8">
        <v>14.56</v>
      </c>
      <c r="AZ50" s="7">
        <v>2</v>
      </c>
      <c r="BA50" s="7">
        <v>4.625</v>
      </c>
      <c r="BB50" s="7">
        <v>1</v>
      </c>
      <c r="BC50" s="4">
        <v>3</v>
      </c>
      <c r="BD50" s="8">
        <v>81.9</v>
      </c>
      <c r="BE50" s="4">
        <v>5</v>
      </c>
      <c r="BF50" s="8">
        <v>72.8</v>
      </c>
      <c r="BG50" s="7">
        <v>-0.4</v>
      </c>
      <c r="BH50" s="7">
        <v>0.125</v>
      </c>
      <c r="BI50" s="7">
        <v>1</v>
      </c>
      <c r="BJ50" s="4">
        <v>3</v>
      </c>
      <c r="BK50" s="8">
        <v>81.9</v>
      </c>
      <c r="BL50" s="2" t="s">
        <v>548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549</v>
      </c>
      <c r="BX50" s="2" t="s">
        <v>550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401</v>
      </c>
      <c r="CK50" s="2" t="s">
        <v>551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160</v>
      </c>
      <c r="CX50" s="2" t="s">
        <v>552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547</v>
      </c>
      <c r="DK50" s="2" t="s">
        <v>553</v>
      </c>
      <c r="DL50" s="2" t="s">
        <v>157</v>
      </c>
      <c r="DM50" s="2" t="s">
        <v>157</v>
      </c>
      <c r="DN50" s="2" t="s">
        <v>148</v>
      </c>
      <c r="DO50" s="4">
        <v>3</v>
      </c>
      <c r="DP50" s="8">
        <v>81.9</v>
      </c>
      <c r="DQ50" s="4"/>
      <c r="DR50" s="8"/>
      <c r="DS50" s="7"/>
      <c r="DT50" s="7"/>
      <c r="DU50" s="2" t="s">
        <v>155</v>
      </c>
      <c r="DV50" s="2" t="s">
        <v>145</v>
      </c>
      <c r="DW50" s="2" t="s">
        <v>148</v>
      </c>
      <c r="DX50" s="2" t="s">
        <v>554</v>
      </c>
      <c r="DY50" s="2" t="s">
        <v>157</v>
      </c>
      <c r="DZ50" s="2" t="s">
        <v>157</v>
      </c>
      <c r="EA50" s="2" t="s">
        <v>148</v>
      </c>
      <c r="EB50" s="4"/>
      <c r="EC50" s="8"/>
      <c r="ED50" s="4">
        <v>1</v>
      </c>
      <c r="EE50" s="8">
        <v>14.56</v>
      </c>
      <c r="EF50" s="7">
        <v>-1</v>
      </c>
      <c r="EG50" s="7">
        <v>-1</v>
      </c>
      <c r="EH50" s="2" t="s">
        <v>155</v>
      </c>
      <c r="EI50" s="2" t="s">
        <v>145</v>
      </c>
      <c r="EJ50" s="2" t="s">
        <v>165</v>
      </c>
      <c r="EK50" s="2" t="s">
        <v>405</v>
      </c>
      <c r="EL50" s="2" t="s">
        <v>555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406</v>
      </c>
      <c r="EX50" s="2" t="s">
        <v>556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217</v>
      </c>
      <c r="FI50" s="2" t="s">
        <v>145</v>
      </c>
      <c r="FJ50" s="2" t="s">
        <v>148</v>
      </c>
      <c r="FK50" s="2" t="s">
        <v>148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216</v>
      </c>
      <c r="GI50" s="2" t="s">
        <v>145</v>
      </c>
      <c r="GJ50" s="2" t="s">
        <v>148</v>
      </c>
      <c r="GK50" s="2" t="s">
        <v>148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202</v>
      </c>
      <c r="JX50" s="2" t="s">
        <v>148</v>
      </c>
      <c r="JY50" s="2" t="s">
        <v>157</v>
      </c>
      <c r="JZ50" s="2" t="s">
        <v>157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410</v>
      </c>
      <c r="KX50" s="2" t="s">
        <v>148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217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22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557</v>
      </c>
      <c r="B51" s="2" t="s">
        <v>137</v>
      </c>
      <c r="C51" s="2" t="s">
        <v>543</v>
      </c>
      <c r="D51" s="2" t="s">
        <v>394</v>
      </c>
      <c r="E51" s="2" t="s">
        <v>395</v>
      </c>
      <c r="F51" s="2" t="s">
        <v>544</v>
      </c>
      <c r="G51" s="2" t="s">
        <v>544</v>
      </c>
      <c r="H51" s="2" t="s">
        <v>544</v>
      </c>
      <c r="I51" s="2" t="s">
        <v>437</v>
      </c>
      <c r="J51" s="2" t="s">
        <v>452</v>
      </c>
      <c r="K51" s="2" t="s">
        <v>558</v>
      </c>
      <c r="L51" s="3">
        <v>24.76</v>
      </c>
      <c r="M51" s="3">
        <v>26</v>
      </c>
      <c r="N51" s="3">
        <v>79.99</v>
      </c>
      <c r="O51" s="2" t="s">
        <v>389</v>
      </c>
      <c r="P51" s="2" t="s">
        <v>352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148</v>
      </c>
      <c r="V51" s="2" t="s">
        <v>546</v>
      </c>
      <c r="W51" s="2" t="s">
        <v>208</v>
      </c>
      <c r="X51" s="2" t="s">
        <v>148</v>
      </c>
      <c r="Y51" s="2" t="s">
        <v>547</v>
      </c>
      <c r="Z51" s="4"/>
      <c r="AA51" s="4">
        <f>=ROUNDDOWN({0},0)</f>
      </c>
      <c r="AB51" s="5">
        <v>2</v>
      </c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4</v>
      </c>
      <c r="AS51" s="8">
        <v>58.24</v>
      </c>
      <c r="AT51" s="7">
        <v>-1</v>
      </c>
      <c r="AU51" s="7">
        <v>-1</v>
      </c>
      <c r="AV51" s="4"/>
      <c r="AW51" s="8"/>
      <c r="AX51" s="4">
        <v>4</v>
      </c>
      <c r="AY51" s="8">
        <v>58.24</v>
      </c>
      <c r="AZ51" s="7">
        <v>-1</v>
      </c>
      <c r="BA51" s="7">
        <v>-1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/>
      <c r="BJ51" s="4"/>
      <c r="BK51" s="8"/>
      <c r="BL51" s="2" t="s">
        <v>21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219</v>
      </c>
      <c r="BW51" s="2" t="s">
        <v>549</v>
      </c>
      <c r="BX51" s="2" t="s">
        <v>559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219</v>
      </c>
      <c r="CJ51" s="2" t="s">
        <v>401</v>
      </c>
      <c r="CK51" s="2" t="s">
        <v>560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219</v>
      </c>
      <c r="CW51" s="2" t="s">
        <v>160</v>
      </c>
      <c r="CX51" s="2" t="s">
        <v>561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219</v>
      </c>
      <c r="DJ51" s="2" t="s">
        <v>547</v>
      </c>
      <c r="DK51" s="2" t="s">
        <v>549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187</v>
      </c>
      <c r="DV51" s="2" t="s">
        <v>219</v>
      </c>
      <c r="DW51" s="2" t="s">
        <v>148</v>
      </c>
      <c r="DX51" s="2" t="s">
        <v>148</v>
      </c>
      <c r="DY51" s="2" t="s">
        <v>157</v>
      </c>
      <c r="DZ51" s="2" t="s">
        <v>157</v>
      </c>
      <c r="EA51" s="2" t="s">
        <v>148</v>
      </c>
      <c r="EB51" s="4"/>
      <c r="EC51" s="8"/>
      <c r="ED51" s="4">
        <v>4</v>
      </c>
      <c r="EE51" s="8">
        <v>58.24</v>
      </c>
      <c r="EF51" s="7">
        <v>-1</v>
      </c>
      <c r="EG51" s="7">
        <v>-1</v>
      </c>
      <c r="EH51" s="2" t="s">
        <v>155</v>
      </c>
      <c r="EI51" s="2" t="s">
        <v>219</v>
      </c>
      <c r="EJ51" s="2" t="s">
        <v>165</v>
      </c>
      <c r="EK51" s="2" t="s">
        <v>358</v>
      </c>
      <c r="EL51" s="2" t="s">
        <v>555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219</v>
      </c>
      <c r="EW51" s="2" t="s">
        <v>406</v>
      </c>
      <c r="EX51" s="2" t="s">
        <v>447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217</v>
      </c>
      <c r="FI51" s="2" t="s">
        <v>219</v>
      </c>
      <c r="FJ51" s="2" t="s">
        <v>148</v>
      </c>
      <c r="FK51" s="2" t="s">
        <v>148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216</v>
      </c>
      <c r="GI51" s="2" t="s">
        <v>219</v>
      </c>
      <c r="GJ51" s="2" t="s">
        <v>148</v>
      </c>
      <c r="GK51" s="2" t="s">
        <v>148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219</v>
      </c>
      <c r="JW51" s="2" t="s">
        <v>202</v>
      </c>
      <c r="JX51" s="2" t="s">
        <v>148</v>
      </c>
      <c r="JY51" s="2" t="s">
        <v>157</v>
      </c>
      <c r="JZ51" s="2" t="s">
        <v>157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219</v>
      </c>
      <c r="KW51" s="2" t="s">
        <v>410</v>
      </c>
      <c r="KX51" s="2" t="s">
        <v>148</v>
      </c>
      <c r="KY51" s="2" t="s">
        <v>157</v>
      </c>
      <c r="KZ51" s="2" t="s">
        <v>157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217</v>
      </c>
      <c r="OV51" s="2" t="s">
        <v>219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562</v>
      </c>
      <c r="B52" s="2" t="s">
        <v>137</v>
      </c>
      <c r="C52" s="2" t="s">
        <v>543</v>
      </c>
      <c r="D52" s="2" t="s">
        <v>394</v>
      </c>
      <c r="E52" s="2" t="s">
        <v>395</v>
      </c>
      <c r="F52" s="2" t="s">
        <v>563</v>
      </c>
      <c r="G52" s="2" t="s">
        <v>563</v>
      </c>
      <c r="H52" s="2" t="s">
        <v>563</v>
      </c>
      <c r="I52" s="2" t="s">
        <v>397</v>
      </c>
      <c r="J52" s="2" t="s">
        <v>564</v>
      </c>
      <c r="K52" s="2" t="s">
        <v>565</v>
      </c>
      <c r="L52" s="3">
        <v>24.76</v>
      </c>
      <c r="M52" s="3">
        <v>26</v>
      </c>
      <c r="N52" s="3">
        <v>79.99</v>
      </c>
      <c r="O52" s="2" t="s">
        <v>459</v>
      </c>
      <c r="P52" s="2" t="s">
        <v>352</v>
      </c>
      <c r="Q52" s="2" t="s">
        <v>147</v>
      </c>
      <c r="R52" s="2" t="s">
        <v>148</v>
      </c>
      <c r="S52" s="2" t="s">
        <v>148</v>
      </c>
      <c r="T52" s="2" t="s">
        <v>566</v>
      </c>
      <c r="U52" s="2" t="s">
        <v>148</v>
      </c>
      <c r="V52" s="2" t="s">
        <v>453</v>
      </c>
      <c r="W52" s="2" t="s">
        <v>208</v>
      </c>
      <c r="X52" s="2" t="s">
        <v>148</v>
      </c>
      <c r="Y52" s="2" t="s">
        <v>567</v>
      </c>
      <c r="Z52" s="4">
        <v>9</v>
      </c>
      <c r="AA52" s="4">
        <f>=ROUNDDOWN(9,0)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3</v>
      </c>
      <c r="AQ52" s="8">
        <v>40.3</v>
      </c>
      <c r="AR52" s="4"/>
      <c r="AS52" s="8"/>
      <c r="AT52" s="7"/>
      <c r="AU52" s="7"/>
      <c r="AV52" s="4">
        <v>3</v>
      </c>
      <c r="AW52" s="8">
        <v>40.3</v>
      </c>
      <c r="AX52" s="4"/>
      <c r="AY52" s="8"/>
      <c r="AZ52" s="7"/>
      <c r="BA52" s="7"/>
      <c r="BB52" s="7">
        <v>1</v>
      </c>
      <c r="BC52" s="4">
        <v>3</v>
      </c>
      <c r="BD52" s="8">
        <v>40.3</v>
      </c>
      <c r="BE52" s="4"/>
      <c r="BF52" s="8"/>
      <c r="BG52" s="7"/>
      <c r="BH52" s="7"/>
      <c r="BI52" s="7">
        <v>1</v>
      </c>
      <c r="BJ52" s="4">
        <v>3</v>
      </c>
      <c r="BK52" s="8">
        <v>40.3</v>
      </c>
      <c r="BL52" s="2" t="s">
        <v>568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567</v>
      </c>
      <c r="BX52" s="2" t="s">
        <v>569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401</v>
      </c>
      <c r="CK52" s="2" t="s">
        <v>310</v>
      </c>
      <c r="CL52" s="2" t="s">
        <v>157</v>
      </c>
      <c r="CM52" s="2" t="s">
        <v>157</v>
      </c>
      <c r="CN52" s="2" t="s">
        <v>148</v>
      </c>
      <c r="CO52" s="4">
        <v>1</v>
      </c>
      <c r="CP52" s="8">
        <v>13</v>
      </c>
      <c r="CQ52" s="4"/>
      <c r="CR52" s="8"/>
      <c r="CS52" s="7"/>
      <c r="CT52" s="7"/>
      <c r="CU52" s="2" t="s">
        <v>155</v>
      </c>
      <c r="CV52" s="2" t="s">
        <v>145</v>
      </c>
      <c r="CW52" s="2" t="s">
        <v>160</v>
      </c>
      <c r="CX52" s="2" t="s">
        <v>288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145</v>
      </c>
      <c r="DJ52" s="2" t="s">
        <v>567</v>
      </c>
      <c r="DK52" s="2" t="s">
        <v>432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148</v>
      </c>
      <c r="DX52" s="2" t="s">
        <v>224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165</v>
      </c>
      <c r="EK52" s="2" t="s">
        <v>405</v>
      </c>
      <c r="EL52" s="2" t="s">
        <v>555</v>
      </c>
      <c r="EM52" s="2" t="s">
        <v>157</v>
      </c>
      <c r="EN52" s="2" t="s">
        <v>148</v>
      </c>
      <c r="EO52" s="4">
        <v>2</v>
      </c>
      <c r="EP52" s="8">
        <v>27.3</v>
      </c>
      <c r="EQ52" s="4"/>
      <c r="ER52" s="8"/>
      <c r="ES52" s="7"/>
      <c r="ET52" s="7"/>
      <c r="EU52" s="2" t="s">
        <v>155</v>
      </c>
      <c r="EV52" s="2" t="s">
        <v>145</v>
      </c>
      <c r="EW52" s="2" t="s">
        <v>406</v>
      </c>
      <c r="EX52" s="2" t="s">
        <v>570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217</v>
      </c>
      <c r="FI52" s="2" t="s">
        <v>145</v>
      </c>
      <c r="FJ52" s="2" t="s">
        <v>148</v>
      </c>
      <c r="FK52" s="2" t="s">
        <v>148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148</v>
      </c>
      <c r="FV52" s="2" t="s">
        <v>148</v>
      </c>
      <c r="FW52" s="2" t="s">
        <v>148</v>
      </c>
      <c r="FX52" s="2" t="s">
        <v>148</v>
      </c>
      <c r="FY52" s="2" t="s">
        <v>148</v>
      </c>
      <c r="FZ52" s="2" t="s">
        <v>148</v>
      </c>
      <c r="GA52" s="2" t="s">
        <v>148</v>
      </c>
      <c r="GB52" s="4"/>
      <c r="GC52" s="8"/>
      <c r="GD52" s="4"/>
      <c r="GE52" s="8"/>
      <c r="GF52" s="7"/>
      <c r="GG52" s="7"/>
      <c r="GH52" s="2" t="s">
        <v>216</v>
      </c>
      <c r="GI52" s="2" t="s">
        <v>145</v>
      </c>
      <c r="GJ52" s="2" t="s">
        <v>148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202</v>
      </c>
      <c r="JX52" s="2" t="s">
        <v>148</v>
      </c>
      <c r="JY52" s="2" t="s">
        <v>157</v>
      </c>
      <c r="JZ52" s="2" t="s">
        <v>157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145</v>
      </c>
      <c r="KW52" s="2" t="s">
        <v>410</v>
      </c>
      <c r="KX52" s="2" t="s">
        <v>407</v>
      </c>
      <c r="KY52" s="2" t="s">
        <v>157</v>
      </c>
      <c r="KZ52" s="2" t="s">
        <v>157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217</v>
      </c>
      <c r="OV52" s="2" t="s">
        <v>145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>
        <v>9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571</v>
      </c>
      <c r="B53" s="2" t="s">
        <v>137</v>
      </c>
      <c r="C53" s="2" t="s">
        <v>543</v>
      </c>
      <c r="D53" s="2" t="s">
        <v>481</v>
      </c>
      <c r="E53" s="2" t="s">
        <v>500</v>
      </c>
      <c r="F53" s="2" t="s">
        <v>572</v>
      </c>
      <c r="G53" s="2" t="s">
        <v>572</v>
      </c>
      <c r="H53" s="2" t="s">
        <v>572</v>
      </c>
      <c r="I53" s="2" t="s">
        <v>484</v>
      </c>
      <c r="J53" s="2" t="s">
        <v>485</v>
      </c>
      <c r="K53" s="2" t="s">
        <v>523</v>
      </c>
      <c r="L53" s="3">
        <v>21.66</v>
      </c>
      <c r="M53" s="3">
        <v>22.74</v>
      </c>
      <c r="N53" s="3">
        <v>69.99</v>
      </c>
      <c r="O53" s="2" t="s">
        <v>459</v>
      </c>
      <c r="P53" s="2" t="s">
        <v>352</v>
      </c>
      <c r="Q53" s="2" t="s">
        <v>147</v>
      </c>
      <c r="R53" s="2" t="s">
        <v>148</v>
      </c>
      <c r="S53" s="2" t="s">
        <v>148</v>
      </c>
      <c r="T53" s="2" t="s">
        <v>545</v>
      </c>
      <c r="U53" s="2" t="s">
        <v>148</v>
      </c>
      <c r="V53" s="2" t="s">
        <v>573</v>
      </c>
      <c r="W53" s="2" t="s">
        <v>574</v>
      </c>
      <c r="X53" s="2" t="s">
        <v>148</v>
      </c>
      <c r="Y53" s="2" t="s">
        <v>567</v>
      </c>
      <c r="Z53" s="4">
        <v>38</v>
      </c>
      <c r="AA53" s="4">
        <f>=ROUNDDOWN(38,0)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>
        <v>8</v>
      </c>
      <c r="AQ53" s="8">
        <v>7.16</v>
      </c>
      <c r="AR53" s="4"/>
      <c r="AS53" s="8"/>
      <c r="AT53" s="7"/>
      <c r="AU53" s="7"/>
      <c r="AV53" s="4">
        <v>8</v>
      </c>
      <c r="AW53" s="8">
        <v>7.16</v>
      </c>
      <c r="AX53" s="4"/>
      <c r="AY53" s="8"/>
      <c r="AZ53" s="7"/>
      <c r="BA53" s="7"/>
      <c r="BB53" s="7">
        <v>1</v>
      </c>
      <c r="BC53" s="4">
        <v>8</v>
      </c>
      <c r="BD53" s="8">
        <v>7.16</v>
      </c>
      <c r="BE53" s="4"/>
      <c r="BF53" s="8"/>
      <c r="BG53" s="7"/>
      <c r="BH53" s="7"/>
      <c r="BI53" s="7">
        <v>1</v>
      </c>
      <c r="BJ53" s="4">
        <v>8</v>
      </c>
      <c r="BK53" s="8">
        <v>7.16</v>
      </c>
      <c r="BL53" s="2" t="s">
        <v>575</v>
      </c>
      <c r="BM53" s="7">
        <v>1</v>
      </c>
      <c r="BN53" s="7">
        <v>1</v>
      </c>
      <c r="BO53" s="4">
        <v>7</v>
      </c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567</v>
      </c>
      <c r="BX53" s="2" t="s">
        <v>549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145</v>
      </c>
      <c r="CJ53" s="2" t="s">
        <v>401</v>
      </c>
      <c r="CK53" s="2" t="s">
        <v>551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145</v>
      </c>
      <c r="CW53" s="2" t="s">
        <v>160</v>
      </c>
      <c r="CX53" s="2" t="s">
        <v>561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145</v>
      </c>
      <c r="DJ53" s="2" t="s">
        <v>567</v>
      </c>
      <c r="DK53" s="2" t="s">
        <v>547</v>
      </c>
      <c r="DL53" s="2" t="s">
        <v>157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145</v>
      </c>
      <c r="DW53" s="2" t="s">
        <v>148</v>
      </c>
      <c r="DX53" s="2" t="s">
        <v>226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145</v>
      </c>
      <c r="EJ53" s="2" t="s">
        <v>165</v>
      </c>
      <c r="EK53" s="2" t="s">
        <v>405</v>
      </c>
      <c r="EL53" s="2" t="s">
        <v>555</v>
      </c>
      <c r="EM53" s="2" t="s">
        <v>157</v>
      </c>
      <c r="EN53" s="2" t="s">
        <v>148</v>
      </c>
      <c r="EO53" s="4">
        <v>1</v>
      </c>
      <c r="EP53" s="8">
        <v>7.16</v>
      </c>
      <c r="EQ53" s="4"/>
      <c r="ER53" s="8"/>
      <c r="ES53" s="7"/>
      <c r="ET53" s="7"/>
      <c r="EU53" s="2" t="s">
        <v>155</v>
      </c>
      <c r="EV53" s="2" t="s">
        <v>145</v>
      </c>
      <c r="EW53" s="2" t="s">
        <v>167</v>
      </c>
      <c r="EX53" s="2" t="s">
        <v>576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217</v>
      </c>
      <c r="FI53" s="2" t="s">
        <v>145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216</v>
      </c>
      <c r="GI53" s="2" t="s">
        <v>145</v>
      </c>
      <c r="GJ53" s="2" t="s">
        <v>148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145</v>
      </c>
      <c r="JW53" s="2" t="s">
        <v>202</v>
      </c>
      <c r="JX53" s="2" t="s">
        <v>148</v>
      </c>
      <c r="JY53" s="2" t="s">
        <v>157</v>
      </c>
      <c r="JZ53" s="2" t="s">
        <v>157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145</v>
      </c>
      <c r="KW53" s="2" t="s">
        <v>410</v>
      </c>
      <c r="KX53" s="2" t="s">
        <v>148</v>
      </c>
      <c r="KY53" s="2" t="s">
        <v>157</v>
      </c>
      <c r="KZ53" s="2" t="s">
        <v>157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217</v>
      </c>
      <c r="OV53" s="2" t="s">
        <v>145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>
        <v>38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577</v>
      </c>
      <c r="B54" s="2" t="s">
        <v>137</v>
      </c>
      <c r="C54" s="2" t="s">
        <v>543</v>
      </c>
      <c r="D54" s="2" t="s">
        <v>519</v>
      </c>
      <c r="E54" s="2" t="s">
        <v>520</v>
      </c>
      <c r="F54" s="2" t="s">
        <v>578</v>
      </c>
      <c r="G54" s="2" t="s">
        <v>578</v>
      </c>
      <c r="H54" s="2" t="s">
        <v>578</v>
      </c>
      <c r="I54" s="2" t="s">
        <v>579</v>
      </c>
      <c r="J54" s="2" t="s">
        <v>580</v>
      </c>
      <c r="K54" s="2" t="s">
        <v>581</v>
      </c>
      <c r="L54" s="3">
        <v>102.14</v>
      </c>
      <c r="M54" s="3">
        <v>107.25</v>
      </c>
      <c r="N54" s="3">
        <v>299.99</v>
      </c>
      <c r="O54" s="2" t="s">
        <v>370</v>
      </c>
      <c r="P54" s="2" t="s">
        <v>352</v>
      </c>
      <c r="Q54" s="2" t="s">
        <v>147</v>
      </c>
      <c r="R54" s="2" t="s">
        <v>148</v>
      </c>
      <c r="S54" s="2" t="s">
        <v>148</v>
      </c>
      <c r="T54" s="2" t="s">
        <v>566</v>
      </c>
      <c r="U54" s="2" t="s">
        <v>148</v>
      </c>
      <c r="V54" s="2" t="s">
        <v>453</v>
      </c>
      <c r="W54" s="2" t="s">
        <v>208</v>
      </c>
      <c r="X54" s="2" t="s">
        <v>148</v>
      </c>
      <c r="Y54" s="2" t="s">
        <v>582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2</v>
      </c>
      <c r="AS54" s="8">
        <v>227.37</v>
      </c>
      <c r="AT54" s="7">
        <v>-1</v>
      </c>
      <c r="AU54" s="7">
        <v>-1</v>
      </c>
      <c r="AV54" s="4" t="s">
        <v>148</v>
      </c>
      <c r="AW54" s="8" t="s">
        <v>148</v>
      </c>
      <c r="AX54" s="4">
        <v>3</v>
      </c>
      <c r="AY54" s="8">
        <v>370.37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>
        <v>3</v>
      </c>
      <c r="BF54" s="8">
        <v>370.37</v>
      </c>
      <c r="BG54" s="7" t="s">
        <v>148</v>
      </c>
      <c r="BH54" s="7" t="s">
        <v>148</v>
      </c>
      <c r="BI54" s="7"/>
      <c r="BJ54" s="4"/>
      <c r="BK54" s="8"/>
      <c r="BL54" s="2" t="s">
        <v>583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219</v>
      </c>
      <c r="BW54" s="2" t="s">
        <v>582</v>
      </c>
      <c r="BX54" s="2" t="s">
        <v>173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219</v>
      </c>
      <c r="CJ54" s="2" t="s">
        <v>525</v>
      </c>
      <c r="CK54" s="2" t="s">
        <v>310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219</v>
      </c>
      <c r="CW54" s="2" t="s">
        <v>160</v>
      </c>
      <c r="CX54" s="2" t="s">
        <v>402</v>
      </c>
      <c r="CY54" s="2" t="s">
        <v>157</v>
      </c>
      <c r="CZ54" s="2" t="s">
        <v>157</v>
      </c>
      <c r="DA54" s="2" t="s">
        <v>148</v>
      </c>
      <c r="DB54" s="4"/>
      <c r="DC54" s="8"/>
      <c r="DD54" s="4">
        <v>1</v>
      </c>
      <c r="DE54" s="8">
        <v>107.25</v>
      </c>
      <c r="DF54" s="7">
        <v>-1</v>
      </c>
      <c r="DG54" s="7">
        <v>-1</v>
      </c>
      <c r="DH54" s="2" t="s">
        <v>155</v>
      </c>
      <c r="DI54" s="2" t="s">
        <v>219</v>
      </c>
      <c r="DJ54" s="2" t="s">
        <v>582</v>
      </c>
      <c r="DK54" s="2" t="s">
        <v>432</v>
      </c>
      <c r="DL54" s="2" t="s">
        <v>157</v>
      </c>
      <c r="DM54" s="2" t="s">
        <v>157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219</v>
      </c>
      <c r="DW54" s="2" t="s">
        <v>148</v>
      </c>
      <c r="DX54" s="2" t="s">
        <v>148</v>
      </c>
      <c r="DY54" s="2" t="s">
        <v>157</v>
      </c>
      <c r="DZ54" s="2" t="s">
        <v>157</v>
      </c>
      <c r="EA54" s="2" t="s">
        <v>148</v>
      </c>
      <c r="EB54" s="4"/>
      <c r="EC54" s="8"/>
      <c r="ED54" s="4">
        <v>1</v>
      </c>
      <c r="EE54" s="8">
        <v>120.12</v>
      </c>
      <c r="EF54" s="7">
        <v>-1</v>
      </c>
      <c r="EG54" s="7">
        <v>-1</v>
      </c>
      <c r="EH54" s="2" t="s">
        <v>155</v>
      </c>
      <c r="EI54" s="2" t="s">
        <v>219</v>
      </c>
      <c r="EJ54" s="2" t="s">
        <v>165</v>
      </c>
      <c r="EK54" s="2" t="s">
        <v>584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219</v>
      </c>
      <c r="EW54" s="2" t="s">
        <v>167</v>
      </c>
      <c r="EX54" s="2" t="s">
        <v>293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219</v>
      </c>
      <c r="FJ54" s="2" t="s">
        <v>148</v>
      </c>
      <c r="FK54" s="2" t="s">
        <v>148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216</v>
      </c>
      <c r="GI54" s="2" t="s">
        <v>219</v>
      </c>
      <c r="GJ54" s="2" t="s">
        <v>148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219</v>
      </c>
      <c r="JW54" s="2" t="s">
        <v>202</v>
      </c>
      <c r="JX54" s="2" t="s">
        <v>148</v>
      </c>
      <c r="JY54" s="2" t="s">
        <v>157</v>
      </c>
      <c r="JZ54" s="2" t="s">
        <v>157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219</v>
      </c>
      <c r="KW54" s="2" t="s">
        <v>174</v>
      </c>
      <c r="KX54" s="2" t="s">
        <v>148</v>
      </c>
      <c r="KY54" s="2" t="s">
        <v>157</v>
      </c>
      <c r="KZ54" s="2" t="s">
        <v>157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217</v>
      </c>
      <c r="OV54" s="2" t="s">
        <v>219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585</v>
      </c>
      <c r="B55" s="2" t="s">
        <v>137</v>
      </c>
      <c r="C55" s="2" t="s">
        <v>543</v>
      </c>
      <c r="D55" s="2" t="s">
        <v>519</v>
      </c>
      <c r="E55" s="2" t="s">
        <v>520</v>
      </c>
      <c r="F55" s="2" t="s">
        <v>578</v>
      </c>
      <c r="G55" s="2" t="s">
        <v>578</v>
      </c>
      <c r="H55" s="2" t="s">
        <v>578</v>
      </c>
      <c r="I55" s="2" t="s">
        <v>579</v>
      </c>
      <c r="J55" s="2" t="s">
        <v>586</v>
      </c>
      <c r="K55" s="2" t="s">
        <v>581</v>
      </c>
      <c r="L55" s="3">
        <v>136.19</v>
      </c>
      <c r="M55" s="3">
        <v>143</v>
      </c>
      <c r="N55" s="3">
        <v>399.99</v>
      </c>
      <c r="O55" s="2" t="s">
        <v>370</v>
      </c>
      <c r="P55" s="2" t="s">
        <v>352</v>
      </c>
      <c r="Q55" s="2" t="s">
        <v>147</v>
      </c>
      <c r="R55" s="2" t="s">
        <v>148</v>
      </c>
      <c r="S55" s="2" t="s">
        <v>148</v>
      </c>
      <c r="T55" s="2" t="s">
        <v>566</v>
      </c>
      <c r="U55" s="2" t="s">
        <v>148</v>
      </c>
      <c r="V55" s="2" t="s">
        <v>453</v>
      </c>
      <c r="W55" s="2" t="s">
        <v>208</v>
      </c>
      <c r="X55" s="2" t="s">
        <v>148</v>
      </c>
      <c r="Y55" s="2" t="s">
        <v>582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1</v>
      </c>
      <c r="AS55" s="8">
        <v>143</v>
      </c>
      <c r="AT55" s="7">
        <v>-1</v>
      </c>
      <c r="AU55" s="7">
        <v>-1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219</v>
      </c>
      <c r="BW55" s="2" t="s">
        <v>582</v>
      </c>
      <c r="BX55" s="2" t="s">
        <v>587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219</v>
      </c>
      <c r="CJ55" s="2" t="s">
        <v>525</v>
      </c>
      <c r="CK55" s="2" t="s">
        <v>292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219</v>
      </c>
      <c r="CW55" s="2" t="s">
        <v>160</v>
      </c>
      <c r="CX55" s="2" t="s">
        <v>164</v>
      </c>
      <c r="CY55" s="2" t="s">
        <v>157</v>
      </c>
      <c r="CZ55" s="2" t="s">
        <v>157</v>
      </c>
      <c r="DA55" s="2" t="s">
        <v>148</v>
      </c>
      <c r="DB55" s="4"/>
      <c r="DC55" s="8"/>
      <c r="DD55" s="4">
        <v>1</v>
      </c>
      <c r="DE55" s="8">
        <v>143</v>
      </c>
      <c r="DF55" s="7">
        <v>-1</v>
      </c>
      <c r="DG55" s="7">
        <v>-1</v>
      </c>
      <c r="DH55" s="2" t="s">
        <v>155</v>
      </c>
      <c r="DI55" s="2" t="s">
        <v>219</v>
      </c>
      <c r="DJ55" s="2" t="s">
        <v>582</v>
      </c>
      <c r="DK55" s="2" t="s">
        <v>588</v>
      </c>
      <c r="DL55" s="2" t="s">
        <v>157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187</v>
      </c>
      <c r="DV55" s="2" t="s">
        <v>219</v>
      </c>
      <c r="DW55" s="2" t="s">
        <v>148</v>
      </c>
      <c r="DX55" s="2" t="s">
        <v>148</v>
      </c>
      <c r="DY55" s="2" t="s">
        <v>157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219</v>
      </c>
      <c r="EJ55" s="2" t="s">
        <v>165</v>
      </c>
      <c r="EK55" s="2" t="s">
        <v>535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219</v>
      </c>
      <c r="EW55" s="2" t="s">
        <v>167</v>
      </c>
      <c r="EX55" s="2" t="s">
        <v>589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219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216</v>
      </c>
      <c r="GI55" s="2" t="s">
        <v>219</v>
      </c>
      <c r="GJ55" s="2" t="s">
        <v>148</v>
      </c>
      <c r="GK55" s="2" t="s">
        <v>148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219</v>
      </c>
      <c r="JW55" s="2" t="s">
        <v>202</v>
      </c>
      <c r="JX55" s="2" t="s">
        <v>148</v>
      </c>
      <c r="JY55" s="2" t="s">
        <v>157</v>
      </c>
      <c r="JZ55" s="2" t="s">
        <v>157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219</v>
      </c>
      <c r="KW55" s="2" t="s">
        <v>174</v>
      </c>
      <c r="KX55" s="2" t="s">
        <v>148</v>
      </c>
      <c r="KY55" s="2" t="s">
        <v>157</v>
      </c>
      <c r="KZ55" s="2" t="s">
        <v>157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217</v>
      </c>
      <c r="OV55" s="2" t="s">
        <v>219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590</v>
      </c>
      <c r="B56" s="2" t="s">
        <v>137</v>
      </c>
      <c r="C56" s="2" t="s">
        <v>543</v>
      </c>
      <c r="D56" s="2" t="s">
        <v>591</v>
      </c>
      <c r="E56" s="2" t="s">
        <v>592</v>
      </c>
      <c r="F56" s="2" t="s">
        <v>593</v>
      </c>
      <c r="G56" s="2" t="s">
        <v>593</v>
      </c>
      <c r="H56" s="2" t="s">
        <v>593</v>
      </c>
      <c r="I56" s="2" t="s">
        <v>594</v>
      </c>
      <c r="J56" s="2" t="s">
        <v>586</v>
      </c>
      <c r="K56" s="2" t="s">
        <v>595</v>
      </c>
      <c r="L56" s="3">
        <v>136.19</v>
      </c>
      <c r="M56" s="3">
        <v>143</v>
      </c>
      <c r="N56" s="3">
        <v>399.99</v>
      </c>
      <c r="O56" s="2" t="s">
        <v>389</v>
      </c>
      <c r="P56" s="2" t="s">
        <v>352</v>
      </c>
      <c r="Q56" s="2" t="s">
        <v>147</v>
      </c>
      <c r="R56" s="2" t="s">
        <v>148</v>
      </c>
      <c r="S56" s="2" t="s">
        <v>148</v>
      </c>
      <c r="T56" s="2" t="s">
        <v>596</v>
      </c>
      <c r="U56" s="2" t="s">
        <v>148</v>
      </c>
      <c r="V56" s="2" t="s">
        <v>453</v>
      </c>
      <c r="W56" s="2" t="s">
        <v>574</v>
      </c>
      <c r="X56" s="2" t="s">
        <v>148</v>
      </c>
      <c r="Y56" s="2" t="s">
        <v>567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7</v>
      </c>
      <c r="AS56" s="8">
        <v>560.56</v>
      </c>
      <c r="AT56" s="7">
        <v>-1</v>
      </c>
      <c r="AU56" s="7">
        <v>-1</v>
      </c>
      <c r="AV56" s="4"/>
      <c r="AW56" s="8"/>
      <c r="AX56" s="4">
        <v>7</v>
      </c>
      <c r="AY56" s="8">
        <v>560.56</v>
      </c>
      <c r="AZ56" s="7">
        <v>-1</v>
      </c>
      <c r="BA56" s="7">
        <v>-1</v>
      </c>
      <c r="BB56" s="7"/>
      <c r="BC56" s="4"/>
      <c r="BD56" s="8"/>
      <c r="BE56" s="4">
        <v>7</v>
      </c>
      <c r="BF56" s="8">
        <v>560.56</v>
      </c>
      <c r="BG56" s="7">
        <v>-1</v>
      </c>
      <c r="BH56" s="7">
        <v>-1</v>
      </c>
      <c r="BI56" s="7"/>
      <c r="BJ56" s="4"/>
      <c r="BK56" s="8"/>
      <c r="BL56" s="2" t="s">
        <v>21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219</v>
      </c>
      <c r="BW56" s="2" t="s">
        <v>567</v>
      </c>
      <c r="BX56" s="2" t="s">
        <v>547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219</v>
      </c>
      <c r="CJ56" s="2" t="s">
        <v>401</v>
      </c>
      <c r="CK56" s="2" t="s">
        <v>447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219</v>
      </c>
      <c r="CW56" s="2" t="s">
        <v>597</v>
      </c>
      <c r="CX56" s="2" t="s">
        <v>476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219</v>
      </c>
      <c r="DJ56" s="2" t="s">
        <v>567</v>
      </c>
      <c r="DK56" s="2" t="s">
        <v>432</v>
      </c>
      <c r="DL56" s="2" t="s">
        <v>157</v>
      </c>
      <c r="DM56" s="2" t="s">
        <v>157</v>
      </c>
      <c r="DN56" s="2" t="s">
        <v>148</v>
      </c>
      <c r="DO56" s="4"/>
      <c r="DP56" s="8"/>
      <c r="DQ56" s="4"/>
      <c r="DR56" s="8"/>
      <c r="DS56" s="7"/>
      <c r="DT56" s="7"/>
      <c r="DU56" s="2" t="s">
        <v>187</v>
      </c>
      <c r="DV56" s="2" t="s">
        <v>219</v>
      </c>
      <c r="DW56" s="2" t="s">
        <v>148</v>
      </c>
      <c r="DX56" s="2" t="s">
        <v>148</v>
      </c>
      <c r="DY56" s="2" t="s">
        <v>157</v>
      </c>
      <c r="DZ56" s="2" t="s">
        <v>157</v>
      </c>
      <c r="EA56" s="2" t="s">
        <v>148</v>
      </c>
      <c r="EB56" s="4"/>
      <c r="EC56" s="8"/>
      <c r="ED56" s="4">
        <v>7</v>
      </c>
      <c r="EE56" s="8">
        <v>560.56</v>
      </c>
      <c r="EF56" s="7">
        <v>-1</v>
      </c>
      <c r="EG56" s="7">
        <v>-1</v>
      </c>
      <c r="EH56" s="2" t="s">
        <v>155</v>
      </c>
      <c r="EI56" s="2" t="s">
        <v>219</v>
      </c>
      <c r="EJ56" s="2" t="s">
        <v>165</v>
      </c>
      <c r="EK56" s="2" t="s">
        <v>298</v>
      </c>
      <c r="EL56" s="2" t="s">
        <v>555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219</v>
      </c>
      <c r="EW56" s="2" t="s">
        <v>167</v>
      </c>
      <c r="EX56" s="2" t="s">
        <v>326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217</v>
      </c>
      <c r="FI56" s="2" t="s">
        <v>219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216</v>
      </c>
      <c r="GI56" s="2" t="s">
        <v>219</v>
      </c>
      <c r="GJ56" s="2" t="s">
        <v>148</v>
      </c>
      <c r="GK56" s="2" t="s">
        <v>148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219</v>
      </c>
      <c r="JW56" s="2" t="s">
        <v>202</v>
      </c>
      <c r="JX56" s="2" t="s">
        <v>148</v>
      </c>
      <c r="JY56" s="2" t="s">
        <v>157</v>
      </c>
      <c r="JZ56" s="2" t="s">
        <v>157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219</v>
      </c>
      <c r="KW56" s="2" t="s">
        <v>174</v>
      </c>
      <c r="KX56" s="2" t="s">
        <v>148</v>
      </c>
      <c r="KY56" s="2" t="s">
        <v>157</v>
      </c>
      <c r="KZ56" s="2" t="s">
        <v>157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217</v>
      </c>
      <c r="OV56" s="2" t="s">
        <v>219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598</v>
      </c>
      <c r="B57" s="2" t="s">
        <v>137</v>
      </c>
      <c r="C57" s="2" t="s">
        <v>599</v>
      </c>
      <c r="D57" s="2" t="s">
        <v>519</v>
      </c>
      <c r="E57" s="2" t="s">
        <v>520</v>
      </c>
      <c r="F57" s="2" t="s">
        <v>600</v>
      </c>
      <c r="G57" s="2" t="s">
        <v>600</v>
      </c>
      <c r="H57" s="2" t="s">
        <v>600</v>
      </c>
      <c r="I57" s="2" t="s">
        <v>601</v>
      </c>
      <c r="J57" s="2" t="s">
        <v>580</v>
      </c>
      <c r="K57" s="2" t="s">
        <v>602</v>
      </c>
      <c r="L57" s="3">
        <v>68.09</v>
      </c>
      <c r="M57" s="3">
        <v>71.49</v>
      </c>
      <c r="N57" s="3">
        <v>199.99</v>
      </c>
      <c r="O57" s="2" t="s">
        <v>370</v>
      </c>
      <c r="P57" s="2" t="s">
        <v>352</v>
      </c>
      <c r="Q57" s="2" t="s">
        <v>147</v>
      </c>
      <c r="R57" s="2" t="s">
        <v>148</v>
      </c>
      <c r="S57" s="2" t="s">
        <v>148</v>
      </c>
      <c r="T57" s="2" t="s">
        <v>566</v>
      </c>
      <c r="U57" s="2" t="s">
        <v>148</v>
      </c>
      <c r="V57" s="2" t="s">
        <v>453</v>
      </c>
      <c r="W57" s="2" t="s">
        <v>574</v>
      </c>
      <c r="X57" s="2" t="s">
        <v>148</v>
      </c>
      <c r="Y57" s="2" t="s">
        <v>603</v>
      </c>
      <c r="Z57" s="4">
        <v>3</v>
      </c>
      <c r="AA57" s="4">
        <f>=ROUNDDOWN(6,0)</f>
      </c>
      <c r="AB57" s="5">
        <v>0.5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3</v>
      </c>
      <c r="AS57" s="8">
        <v>214.47</v>
      </c>
      <c r="AT57" s="7">
        <v>-1</v>
      </c>
      <c r="AU57" s="7">
        <v>-1</v>
      </c>
      <c r="AV57" s="4"/>
      <c r="AW57" s="8"/>
      <c r="AX57" s="4">
        <v>3</v>
      </c>
      <c r="AY57" s="8">
        <v>214.47</v>
      </c>
      <c r="AZ57" s="7">
        <v>-1</v>
      </c>
      <c r="BA57" s="7">
        <v>-1</v>
      </c>
      <c r="BB57" s="7"/>
      <c r="BC57" s="4"/>
      <c r="BD57" s="8"/>
      <c r="BE57" s="4">
        <v>3</v>
      </c>
      <c r="BF57" s="8">
        <v>214.47</v>
      </c>
      <c r="BG57" s="7">
        <v>-1</v>
      </c>
      <c r="BH57" s="7">
        <v>-1</v>
      </c>
      <c r="BI57" s="7"/>
      <c r="BJ57" s="4"/>
      <c r="BK57" s="8"/>
      <c r="BL57" s="2" t="s">
        <v>19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145</v>
      </c>
      <c r="BW57" s="2" t="s">
        <v>603</v>
      </c>
      <c r="BX57" s="2" t="s">
        <v>173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145</v>
      </c>
      <c r="CJ57" s="2" t="s">
        <v>525</v>
      </c>
      <c r="CK57" s="2" t="s">
        <v>604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145</v>
      </c>
      <c r="CW57" s="2" t="s">
        <v>160</v>
      </c>
      <c r="CX57" s="2" t="s">
        <v>502</v>
      </c>
      <c r="CY57" s="2" t="s">
        <v>157</v>
      </c>
      <c r="CZ57" s="2" t="s">
        <v>157</v>
      </c>
      <c r="DA57" s="2" t="s">
        <v>148</v>
      </c>
      <c r="DB57" s="4"/>
      <c r="DC57" s="8"/>
      <c r="DD57" s="4">
        <v>3</v>
      </c>
      <c r="DE57" s="8">
        <v>214.47</v>
      </c>
      <c r="DF57" s="7">
        <v>-1</v>
      </c>
      <c r="DG57" s="7">
        <v>-1</v>
      </c>
      <c r="DH57" s="2" t="s">
        <v>155</v>
      </c>
      <c r="DI57" s="2" t="s">
        <v>145</v>
      </c>
      <c r="DJ57" s="2" t="s">
        <v>603</v>
      </c>
      <c r="DK57" s="2" t="s">
        <v>152</v>
      </c>
      <c r="DL57" s="2" t="s">
        <v>157</v>
      </c>
      <c r="DM57" s="2" t="s">
        <v>157</v>
      </c>
      <c r="DN57" s="2" t="s">
        <v>148</v>
      </c>
      <c r="DO57" s="4"/>
      <c r="DP57" s="8"/>
      <c r="DQ57" s="4"/>
      <c r="DR57" s="8"/>
      <c r="DS57" s="7"/>
      <c r="DT57" s="7"/>
      <c r="DU57" s="2" t="s">
        <v>187</v>
      </c>
      <c r="DV57" s="2" t="s">
        <v>145</v>
      </c>
      <c r="DW57" s="2" t="s">
        <v>148</v>
      </c>
      <c r="DX57" s="2" t="s">
        <v>148</v>
      </c>
      <c r="DY57" s="2" t="s">
        <v>157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145</v>
      </c>
      <c r="EJ57" s="2" t="s">
        <v>165</v>
      </c>
      <c r="EK57" s="2" t="s">
        <v>426</v>
      </c>
      <c r="EL57" s="2" t="s">
        <v>555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145</v>
      </c>
      <c r="EW57" s="2" t="s">
        <v>167</v>
      </c>
      <c r="EX57" s="2" t="s">
        <v>312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145</v>
      </c>
      <c r="FJ57" s="2" t="s">
        <v>148</v>
      </c>
      <c r="FK57" s="2" t="s">
        <v>529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216</v>
      </c>
      <c r="GI57" s="2" t="s">
        <v>145</v>
      </c>
      <c r="GJ57" s="2" t="s">
        <v>148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145</v>
      </c>
      <c r="JW57" s="2" t="s">
        <v>173</v>
      </c>
      <c r="JX57" s="2" t="s">
        <v>148</v>
      </c>
      <c r="JY57" s="2" t="s">
        <v>157</v>
      </c>
      <c r="JZ57" s="2" t="s">
        <v>157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145</v>
      </c>
      <c r="KW57" s="2" t="s">
        <v>174</v>
      </c>
      <c r="KX57" s="2" t="s">
        <v>605</v>
      </c>
      <c r="KY57" s="2" t="s">
        <v>157</v>
      </c>
      <c r="KZ57" s="2" t="s">
        <v>157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217</v>
      </c>
      <c r="OV57" s="2" t="s">
        <v>145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>
        <v>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606</v>
      </c>
      <c r="B58" s="2" t="s">
        <v>137</v>
      </c>
      <c r="C58" s="2" t="s">
        <v>599</v>
      </c>
      <c r="D58" s="2" t="s">
        <v>591</v>
      </c>
      <c r="E58" s="2" t="s">
        <v>592</v>
      </c>
      <c r="F58" s="2" t="s">
        <v>607</v>
      </c>
      <c r="G58" s="2" t="s">
        <v>607</v>
      </c>
      <c r="H58" s="2" t="s">
        <v>607</v>
      </c>
      <c r="I58" s="2" t="s">
        <v>608</v>
      </c>
      <c r="J58" s="2" t="s">
        <v>580</v>
      </c>
      <c r="K58" s="2" t="s">
        <v>609</v>
      </c>
      <c r="L58" s="3">
        <v>68.09</v>
      </c>
      <c r="M58" s="3">
        <v>71.49</v>
      </c>
      <c r="N58" s="3">
        <v>199.99</v>
      </c>
      <c r="O58" s="2" t="s">
        <v>389</v>
      </c>
      <c r="P58" s="2" t="s">
        <v>352</v>
      </c>
      <c r="Q58" s="2" t="s">
        <v>147</v>
      </c>
      <c r="R58" s="2" t="s">
        <v>148</v>
      </c>
      <c r="S58" s="2" t="s">
        <v>148</v>
      </c>
      <c r="T58" s="2" t="s">
        <v>566</v>
      </c>
      <c r="U58" s="2" t="s">
        <v>148</v>
      </c>
      <c r="V58" s="2" t="s">
        <v>453</v>
      </c>
      <c r="W58" s="2" t="s">
        <v>574</v>
      </c>
      <c r="X58" s="2" t="s">
        <v>148</v>
      </c>
      <c r="Y58" s="2" t="s">
        <v>603</v>
      </c>
      <c r="Z58" s="4"/>
      <c r="AA58" s="4">
        <f>=ROUNDDOWN({0},0)</f>
      </c>
      <c r="AB58" s="5"/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35.75</v>
      </c>
      <c r="AT58" s="7">
        <v>-1</v>
      </c>
      <c r="AU58" s="7">
        <v>-1</v>
      </c>
      <c r="AV58" s="4"/>
      <c r="AW58" s="8"/>
      <c r="AX58" s="4">
        <v>1</v>
      </c>
      <c r="AY58" s="8">
        <v>35.75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35.75</v>
      </c>
      <c r="BG58" s="7">
        <v>-1</v>
      </c>
      <c r="BH58" s="7">
        <v>-1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219</v>
      </c>
      <c r="BW58" s="2" t="s">
        <v>610</v>
      </c>
      <c r="BX58" s="2" t="s">
        <v>588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219</v>
      </c>
      <c r="CJ58" s="2" t="s">
        <v>401</v>
      </c>
      <c r="CK58" s="2" t="s">
        <v>183</v>
      </c>
      <c r="CL58" s="2" t="s">
        <v>157</v>
      </c>
      <c r="CM58" s="2" t="s">
        <v>157</v>
      </c>
      <c r="CN58" s="2" t="s">
        <v>148</v>
      </c>
      <c r="CO58" s="4"/>
      <c r="CP58" s="8"/>
      <c r="CQ58" s="4">
        <v>1</v>
      </c>
      <c r="CR58" s="8">
        <v>35.75</v>
      </c>
      <c r="CS58" s="7">
        <v>-1</v>
      </c>
      <c r="CT58" s="7">
        <v>-1</v>
      </c>
      <c r="CU58" s="2" t="s">
        <v>155</v>
      </c>
      <c r="CV58" s="2" t="s">
        <v>219</v>
      </c>
      <c r="CW58" s="2" t="s">
        <v>160</v>
      </c>
      <c r="CX58" s="2" t="s">
        <v>611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219</v>
      </c>
      <c r="DJ58" s="2" t="s">
        <v>603</v>
      </c>
      <c r="DK58" s="2" t="s">
        <v>182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187</v>
      </c>
      <c r="DV58" s="2" t="s">
        <v>219</v>
      </c>
      <c r="DW58" s="2" t="s">
        <v>148</v>
      </c>
      <c r="DX58" s="2" t="s">
        <v>148</v>
      </c>
      <c r="DY58" s="2" t="s">
        <v>157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219</v>
      </c>
      <c r="EJ58" s="2" t="s">
        <v>165</v>
      </c>
      <c r="EK58" s="2" t="s">
        <v>612</v>
      </c>
      <c r="EL58" s="2" t="s">
        <v>555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219</v>
      </c>
      <c r="EW58" s="2" t="s">
        <v>167</v>
      </c>
      <c r="EX58" s="2" t="s">
        <v>440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217</v>
      </c>
      <c r="FI58" s="2" t="s">
        <v>219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216</v>
      </c>
      <c r="GI58" s="2" t="s">
        <v>219</v>
      </c>
      <c r="GJ58" s="2" t="s">
        <v>148</v>
      </c>
      <c r="GK58" s="2" t="s">
        <v>148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219</v>
      </c>
      <c r="JW58" s="2" t="s">
        <v>202</v>
      </c>
      <c r="JX58" s="2" t="s">
        <v>148</v>
      </c>
      <c r="JY58" s="2" t="s">
        <v>157</v>
      </c>
      <c r="JZ58" s="2" t="s">
        <v>157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219</v>
      </c>
      <c r="KW58" s="2" t="s">
        <v>174</v>
      </c>
      <c r="KX58" s="2" t="s">
        <v>148</v>
      </c>
      <c r="KY58" s="2" t="s">
        <v>157</v>
      </c>
      <c r="KZ58" s="2" t="s">
        <v>157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217</v>
      </c>
      <c r="OV58" s="2" t="s">
        <v>219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613</v>
      </c>
      <c r="B59" s="2" t="s">
        <v>137</v>
      </c>
      <c r="C59" s="2" t="s">
        <v>599</v>
      </c>
      <c r="D59" s="2" t="s">
        <v>591</v>
      </c>
      <c r="E59" s="2" t="s">
        <v>592</v>
      </c>
      <c r="F59" s="2" t="s">
        <v>614</v>
      </c>
      <c r="G59" s="2" t="s">
        <v>614</v>
      </c>
      <c r="H59" s="2" t="s">
        <v>614</v>
      </c>
      <c r="I59" s="2" t="s">
        <v>608</v>
      </c>
      <c r="J59" s="2" t="s">
        <v>580</v>
      </c>
      <c r="K59" s="2" t="s">
        <v>615</v>
      </c>
      <c r="L59" s="3">
        <v>68.09</v>
      </c>
      <c r="M59" s="3">
        <v>71.49</v>
      </c>
      <c r="N59" s="3">
        <v>199.99</v>
      </c>
      <c r="O59" s="2" t="s">
        <v>370</v>
      </c>
      <c r="P59" s="2" t="s">
        <v>352</v>
      </c>
      <c r="Q59" s="2" t="s">
        <v>147</v>
      </c>
      <c r="R59" s="2" t="s">
        <v>148</v>
      </c>
      <c r="S59" s="2" t="s">
        <v>148</v>
      </c>
      <c r="T59" s="2" t="s">
        <v>566</v>
      </c>
      <c r="U59" s="2" t="s">
        <v>148</v>
      </c>
      <c r="V59" s="2" t="s">
        <v>616</v>
      </c>
      <c r="W59" s="2" t="s">
        <v>574</v>
      </c>
      <c r="X59" s="2" t="s">
        <v>148</v>
      </c>
      <c r="Y59" s="2" t="s">
        <v>567</v>
      </c>
      <c r="Z59" s="4"/>
      <c r="AA59" s="4">
        <f>=ROUNDDOWN({0},0)</f>
      </c>
      <c r="AB59" s="5">
        <v>4</v>
      </c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5</v>
      </c>
      <c r="AS59" s="8">
        <v>363.26</v>
      </c>
      <c r="AT59" s="7">
        <v>-1</v>
      </c>
      <c r="AU59" s="7">
        <v>-1</v>
      </c>
      <c r="AV59" s="4"/>
      <c r="AW59" s="8"/>
      <c r="AX59" s="4">
        <v>5</v>
      </c>
      <c r="AY59" s="8">
        <v>363.26</v>
      </c>
      <c r="AZ59" s="7">
        <v>-1</v>
      </c>
      <c r="BA59" s="7">
        <v>-1</v>
      </c>
      <c r="BB59" s="7"/>
      <c r="BC59" s="4"/>
      <c r="BD59" s="8"/>
      <c r="BE59" s="4">
        <v>5</v>
      </c>
      <c r="BF59" s="8">
        <v>363.26</v>
      </c>
      <c r="BG59" s="7">
        <v>-1</v>
      </c>
      <c r="BH59" s="7">
        <v>-1</v>
      </c>
      <c r="BI59" s="7"/>
      <c r="BJ59" s="4"/>
      <c r="BK59" s="8"/>
      <c r="BL59" s="2" t="s">
        <v>413</v>
      </c>
      <c r="BM59" s="7"/>
      <c r="BN59" s="7"/>
      <c r="BO59" s="4"/>
      <c r="BP59" s="8"/>
      <c r="BQ59" s="4">
        <v>1</v>
      </c>
      <c r="BR59" s="8">
        <v>207.39</v>
      </c>
      <c r="BS59" s="7">
        <v>-1</v>
      </c>
      <c r="BT59" s="7">
        <v>-1</v>
      </c>
      <c r="BU59" s="2" t="s">
        <v>155</v>
      </c>
      <c r="BV59" s="2" t="s">
        <v>219</v>
      </c>
      <c r="BW59" s="2" t="s">
        <v>567</v>
      </c>
      <c r="BX59" s="2" t="s">
        <v>617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219</v>
      </c>
      <c r="CJ59" s="2" t="s">
        <v>401</v>
      </c>
      <c r="CK59" s="2" t="s">
        <v>618</v>
      </c>
      <c r="CL59" s="2" t="s">
        <v>157</v>
      </c>
      <c r="CM59" s="2" t="s">
        <v>157</v>
      </c>
      <c r="CN59" s="2" t="s">
        <v>148</v>
      </c>
      <c r="CO59" s="4"/>
      <c r="CP59" s="8"/>
      <c r="CQ59" s="4">
        <v>1</v>
      </c>
      <c r="CR59" s="8">
        <v>35.75</v>
      </c>
      <c r="CS59" s="7">
        <v>-1</v>
      </c>
      <c r="CT59" s="7">
        <v>-1</v>
      </c>
      <c r="CU59" s="2" t="s">
        <v>155</v>
      </c>
      <c r="CV59" s="2" t="s">
        <v>219</v>
      </c>
      <c r="CW59" s="2" t="s">
        <v>160</v>
      </c>
      <c r="CX59" s="2" t="s">
        <v>619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219</v>
      </c>
      <c r="DJ59" s="2" t="s">
        <v>567</v>
      </c>
      <c r="DK59" s="2" t="s">
        <v>432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187</v>
      </c>
      <c r="DV59" s="2" t="s">
        <v>219</v>
      </c>
      <c r="DW59" s="2" t="s">
        <v>148</v>
      </c>
      <c r="DX59" s="2" t="s">
        <v>148</v>
      </c>
      <c r="DY59" s="2" t="s">
        <v>157</v>
      </c>
      <c r="DZ59" s="2" t="s">
        <v>157</v>
      </c>
      <c r="EA59" s="2" t="s">
        <v>148</v>
      </c>
      <c r="EB59" s="4"/>
      <c r="EC59" s="8"/>
      <c r="ED59" s="4">
        <v>3</v>
      </c>
      <c r="EE59" s="8">
        <v>120.12</v>
      </c>
      <c r="EF59" s="7">
        <v>-1</v>
      </c>
      <c r="EG59" s="7">
        <v>-1</v>
      </c>
      <c r="EH59" s="2" t="s">
        <v>155</v>
      </c>
      <c r="EI59" s="2" t="s">
        <v>219</v>
      </c>
      <c r="EJ59" s="2" t="s">
        <v>165</v>
      </c>
      <c r="EK59" s="2" t="s">
        <v>620</v>
      </c>
      <c r="EL59" s="2" t="s">
        <v>555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219</v>
      </c>
      <c r="EW59" s="2" t="s">
        <v>167</v>
      </c>
      <c r="EX59" s="2" t="s">
        <v>288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217</v>
      </c>
      <c r="FI59" s="2" t="s">
        <v>219</v>
      </c>
      <c r="FJ59" s="2" t="s">
        <v>148</v>
      </c>
      <c r="FK59" s="2" t="s">
        <v>148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148</v>
      </c>
      <c r="FV59" s="2" t="s">
        <v>148</v>
      </c>
      <c r="FW59" s="2" t="s">
        <v>148</v>
      </c>
      <c r="FX59" s="2" t="s">
        <v>148</v>
      </c>
      <c r="FY59" s="2" t="s">
        <v>148</v>
      </c>
      <c r="FZ59" s="2" t="s">
        <v>148</v>
      </c>
      <c r="GA59" s="2" t="s">
        <v>148</v>
      </c>
      <c r="GB59" s="4"/>
      <c r="GC59" s="8"/>
      <c r="GD59" s="4"/>
      <c r="GE59" s="8"/>
      <c r="GF59" s="7"/>
      <c r="GG59" s="7"/>
      <c r="GH59" s="2" t="s">
        <v>216</v>
      </c>
      <c r="GI59" s="2" t="s">
        <v>219</v>
      </c>
      <c r="GJ59" s="2" t="s">
        <v>148</v>
      </c>
      <c r="GK59" s="2" t="s">
        <v>148</v>
      </c>
      <c r="GL59" s="2" t="s">
        <v>157</v>
      </c>
      <c r="GM59" s="2" t="s">
        <v>157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219</v>
      </c>
      <c r="JW59" s="2" t="s">
        <v>202</v>
      </c>
      <c r="JX59" s="2" t="s">
        <v>621</v>
      </c>
      <c r="JY59" s="2" t="s">
        <v>157</v>
      </c>
      <c r="JZ59" s="2" t="s">
        <v>157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219</v>
      </c>
      <c r="KW59" s="2" t="s">
        <v>174</v>
      </c>
      <c r="KX59" s="2" t="s">
        <v>148</v>
      </c>
      <c r="KY59" s="2" t="s">
        <v>157</v>
      </c>
      <c r="KZ59" s="2" t="s">
        <v>157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217</v>
      </c>
      <c r="OV59" s="2" t="s">
        <v>219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622</v>
      </c>
      <c r="B60" s="2" t="s">
        <v>137</v>
      </c>
      <c r="C60" s="2" t="s">
        <v>599</v>
      </c>
      <c r="D60" s="2" t="s">
        <v>591</v>
      </c>
      <c r="E60" s="2" t="s">
        <v>592</v>
      </c>
      <c r="F60" s="2" t="s">
        <v>623</v>
      </c>
      <c r="G60" s="2" t="s">
        <v>623</v>
      </c>
      <c r="H60" s="2" t="s">
        <v>623</v>
      </c>
      <c r="I60" s="2" t="s">
        <v>608</v>
      </c>
      <c r="J60" s="2" t="s">
        <v>580</v>
      </c>
      <c r="K60" s="2" t="s">
        <v>624</v>
      </c>
      <c r="L60" s="3">
        <v>68.09</v>
      </c>
      <c r="M60" s="3">
        <v>71.49</v>
      </c>
      <c r="N60" s="3">
        <v>199.99</v>
      </c>
      <c r="O60" s="2" t="s">
        <v>459</v>
      </c>
      <c r="P60" s="2" t="s">
        <v>352</v>
      </c>
      <c r="Q60" s="2" t="s">
        <v>147</v>
      </c>
      <c r="R60" s="2" t="s">
        <v>148</v>
      </c>
      <c r="S60" s="2" t="s">
        <v>148</v>
      </c>
      <c r="T60" s="2" t="s">
        <v>566</v>
      </c>
      <c r="U60" s="2" t="s">
        <v>148</v>
      </c>
      <c r="V60" s="2" t="s">
        <v>453</v>
      </c>
      <c r="W60" s="2" t="s">
        <v>574</v>
      </c>
      <c r="X60" s="2" t="s">
        <v>148</v>
      </c>
      <c r="Y60" s="2" t="s">
        <v>328</v>
      </c>
      <c r="Z60" s="4">
        <v>135</v>
      </c>
      <c r="AA60" s="4">
        <f>=ROUNDDOWN(135,0)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148</v>
      </c>
      <c r="AW60" s="8" t="s">
        <v>148</v>
      </c>
      <c r="AX60" s="4">
        <v>4</v>
      </c>
      <c r="AY60" s="8">
        <v>200.2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>
        <v>4</v>
      </c>
      <c r="BF60" s="8">
        <v>200.2</v>
      </c>
      <c r="BG60" s="7" t="s">
        <v>148</v>
      </c>
      <c r="BH60" s="7" t="s">
        <v>148</v>
      </c>
      <c r="BI60" s="7"/>
      <c r="BJ60" s="4"/>
      <c r="BK60" s="8"/>
      <c r="BL60" s="2" t="s">
        <v>148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145</v>
      </c>
      <c r="BW60" s="2" t="s">
        <v>328</v>
      </c>
      <c r="BX60" s="2" t="s">
        <v>625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145</v>
      </c>
      <c r="CJ60" s="2" t="s">
        <v>401</v>
      </c>
      <c r="CK60" s="2" t="s">
        <v>293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145</v>
      </c>
      <c r="CW60" s="2" t="s">
        <v>160</v>
      </c>
      <c r="CX60" s="2" t="s">
        <v>355</v>
      </c>
      <c r="CY60" s="2" t="s">
        <v>157</v>
      </c>
      <c r="CZ60" s="2" t="s">
        <v>157</v>
      </c>
      <c r="DA60" s="2" t="s">
        <v>148</v>
      </c>
      <c r="DB60" s="4"/>
      <c r="DC60" s="8"/>
      <c r="DD60" s="4"/>
      <c r="DE60" s="8"/>
      <c r="DF60" s="7"/>
      <c r="DG60" s="7"/>
      <c r="DH60" s="2" t="s">
        <v>155</v>
      </c>
      <c r="DI60" s="2" t="s">
        <v>145</v>
      </c>
      <c r="DJ60" s="2" t="s">
        <v>626</v>
      </c>
      <c r="DK60" s="2" t="s">
        <v>627</v>
      </c>
      <c r="DL60" s="2" t="s">
        <v>157</v>
      </c>
      <c r="DM60" s="2" t="s">
        <v>157</v>
      </c>
      <c r="DN60" s="2" t="s">
        <v>148</v>
      </c>
      <c r="DO60" s="4"/>
      <c r="DP60" s="8"/>
      <c r="DQ60" s="4"/>
      <c r="DR60" s="8"/>
      <c r="DS60" s="7"/>
      <c r="DT60" s="7"/>
      <c r="DU60" s="2" t="s">
        <v>187</v>
      </c>
      <c r="DV60" s="2" t="s">
        <v>145</v>
      </c>
      <c r="DW60" s="2" t="s">
        <v>148</v>
      </c>
      <c r="DX60" s="2" t="s">
        <v>148</v>
      </c>
      <c r="DY60" s="2" t="s">
        <v>157</v>
      </c>
      <c r="DZ60" s="2" t="s">
        <v>157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145</v>
      </c>
      <c r="EJ60" s="2" t="s">
        <v>165</v>
      </c>
      <c r="EK60" s="2" t="s">
        <v>472</v>
      </c>
      <c r="EL60" s="2" t="s">
        <v>555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145</v>
      </c>
      <c r="EW60" s="2" t="s">
        <v>167</v>
      </c>
      <c r="EX60" s="2" t="s">
        <v>628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217</v>
      </c>
      <c r="FI60" s="2" t="s">
        <v>145</v>
      </c>
      <c r="FJ60" s="2" t="s">
        <v>148</v>
      </c>
      <c r="FK60" s="2" t="s">
        <v>148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148</v>
      </c>
      <c r="FV60" s="2" t="s">
        <v>148</v>
      </c>
      <c r="FW60" s="2" t="s">
        <v>148</v>
      </c>
      <c r="FX60" s="2" t="s">
        <v>148</v>
      </c>
      <c r="FY60" s="2" t="s">
        <v>148</v>
      </c>
      <c r="FZ60" s="2" t="s">
        <v>148</v>
      </c>
      <c r="GA60" s="2" t="s">
        <v>148</v>
      </c>
      <c r="GB60" s="4"/>
      <c r="GC60" s="8"/>
      <c r="GD60" s="4"/>
      <c r="GE60" s="8"/>
      <c r="GF60" s="7"/>
      <c r="GG60" s="7"/>
      <c r="GH60" s="2" t="s">
        <v>216</v>
      </c>
      <c r="GI60" s="2" t="s">
        <v>145</v>
      </c>
      <c r="GJ60" s="2" t="s">
        <v>148</v>
      </c>
      <c r="GK60" s="2" t="s">
        <v>148</v>
      </c>
      <c r="GL60" s="2" t="s">
        <v>157</v>
      </c>
      <c r="GM60" s="2" t="s">
        <v>157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155</v>
      </c>
      <c r="JV60" s="2" t="s">
        <v>145</v>
      </c>
      <c r="JW60" s="2" t="s">
        <v>202</v>
      </c>
      <c r="JX60" s="2" t="s">
        <v>629</v>
      </c>
      <c r="JY60" s="2" t="s">
        <v>157</v>
      </c>
      <c r="JZ60" s="2" t="s">
        <v>157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145</v>
      </c>
      <c r="KW60" s="2" t="s">
        <v>174</v>
      </c>
      <c r="KX60" s="2" t="s">
        <v>148</v>
      </c>
      <c r="KY60" s="2" t="s">
        <v>157</v>
      </c>
      <c r="KZ60" s="2" t="s">
        <v>157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217</v>
      </c>
      <c r="OV60" s="2" t="s">
        <v>145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>
        <v>135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630</v>
      </c>
      <c r="B61" s="2" t="s">
        <v>137</v>
      </c>
      <c r="C61" s="2" t="s">
        <v>599</v>
      </c>
      <c r="D61" s="2" t="s">
        <v>591</v>
      </c>
      <c r="E61" s="2" t="s">
        <v>592</v>
      </c>
      <c r="F61" s="2" t="s">
        <v>623</v>
      </c>
      <c r="G61" s="2" t="s">
        <v>623</v>
      </c>
      <c r="H61" s="2" t="s">
        <v>623</v>
      </c>
      <c r="I61" s="2" t="s">
        <v>608</v>
      </c>
      <c r="J61" s="2" t="s">
        <v>586</v>
      </c>
      <c r="K61" s="2" t="s">
        <v>624</v>
      </c>
      <c r="L61" s="3">
        <v>85.12</v>
      </c>
      <c r="M61" s="3">
        <v>89.38</v>
      </c>
      <c r="N61" s="3">
        <v>249.99</v>
      </c>
      <c r="O61" s="2" t="s">
        <v>370</v>
      </c>
      <c r="P61" s="2" t="s">
        <v>352</v>
      </c>
      <c r="Q61" s="2" t="s">
        <v>147</v>
      </c>
      <c r="R61" s="2" t="s">
        <v>148</v>
      </c>
      <c r="S61" s="2" t="s">
        <v>148</v>
      </c>
      <c r="T61" s="2" t="s">
        <v>566</v>
      </c>
      <c r="U61" s="2" t="s">
        <v>148</v>
      </c>
      <c r="V61" s="2" t="s">
        <v>453</v>
      </c>
      <c r="W61" s="2" t="s">
        <v>574</v>
      </c>
      <c r="X61" s="2" t="s">
        <v>148</v>
      </c>
      <c r="Y61" s="2" t="s">
        <v>328</v>
      </c>
      <c r="Z61" s="4"/>
      <c r="AA61" s="4">
        <f>=ROUNDDOWN({0},0)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0.8571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4</v>
      </c>
      <c r="AS61" s="8">
        <v>200.2</v>
      </c>
      <c r="AT61" s="7">
        <v>-1</v>
      </c>
      <c r="AU61" s="7">
        <v>-1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/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145</v>
      </c>
      <c r="BW61" s="2" t="s">
        <v>328</v>
      </c>
      <c r="BX61" s="2" t="s">
        <v>631</v>
      </c>
      <c r="BY61" s="2" t="s">
        <v>157</v>
      </c>
      <c r="BZ61" s="2" t="s">
        <v>157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145</v>
      </c>
      <c r="CJ61" s="2" t="s">
        <v>401</v>
      </c>
      <c r="CK61" s="2" t="s">
        <v>455</v>
      </c>
      <c r="CL61" s="2" t="s">
        <v>157</v>
      </c>
      <c r="CM61" s="2" t="s">
        <v>157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145</v>
      </c>
      <c r="CW61" s="2" t="s">
        <v>160</v>
      </c>
      <c r="CX61" s="2" t="s">
        <v>425</v>
      </c>
      <c r="CY61" s="2" t="s">
        <v>157</v>
      </c>
      <c r="CZ61" s="2" t="s">
        <v>157</v>
      </c>
      <c r="DA61" s="2" t="s">
        <v>148</v>
      </c>
      <c r="DB61" s="4"/>
      <c r="DC61" s="8"/>
      <c r="DD61" s="4"/>
      <c r="DE61" s="8"/>
      <c r="DF61" s="7"/>
      <c r="DG61" s="7"/>
      <c r="DH61" s="2" t="s">
        <v>155</v>
      </c>
      <c r="DI61" s="2" t="s">
        <v>145</v>
      </c>
      <c r="DJ61" s="2" t="s">
        <v>328</v>
      </c>
      <c r="DK61" s="2" t="s">
        <v>627</v>
      </c>
      <c r="DL61" s="2" t="s">
        <v>157</v>
      </c>
      <c r="DM61" s="2" t="s">
        <v>157</v>
      </c>
      <c r="DN61" s="2" t="s">
        <v>148</v>
      </c>
      <c r="DO61" s="4"/>
      <c r="DP61" s="8"/>
      <c r="DQ61" s="4"/>
      <c r="DR61" s="8"/>
      <c r="DS61" s="7"/>
      <c r="DT61" s="7"/>
      <c r="DU61" s="2" t="s">
        <v>187</v>
      </c>
      <c r="DV61" s="2" t="s">
        <v>145</v>
      </c>
      <c r="DW61" s="2" t="s">
        <v>148</v>
      </c>
      <c r="DX61" s="2" t="s">
        <v>148</v>
      </c>
      <c r="DY61" s="2" t="s">
        <v>157</v>
      </c>
      <c r="DZ61" s="2" t="s">
        <v>157</v>
      </c>
      <c r="EA61" s="2" t="s">
        <v>148</v>
      </c>
      <c r="EB61" s="4"/>
      <c r="EC61" s="8"/>
      <c r="ED61" s="4">
        <v>4</v>
      </c>
      <c r="EE61" s="8">
        <v>200.2</v>
      </c>
      <c r="EF61" s="7">
        <v>-1</v>
      </c>
      <c r="EG61" s="7">
        <v>-1</v>
      </c>
      <c r="EH61" s="2" t="s">
        <v>155</v>
      </c>
      <c r="EI61" s="2" t="s">
        <v>145</v>
      </c>
      <c r="EJ61" s="2" t="s">
        <v>165</v>
      </c>
      <c r="EK61" s="2" t="s">
        <v>612</v>
      </c>
      <c r="EL61" s="2" t="s">
        <v>555</v>
      </c>
      <c r="EM61" s="2" t="s">
        <v>157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145</v>
      </c>
      <c r="EW61" s="2" t="s">
        <v>167</v>
      </c>
      <c r="EX61" s="2" t="s">
        <v>315</v>
      </c>
      <c r="EY61" s="2" t="s">
        <v>157</v>
      </c>
      <c r="EZ61" s="2" t="s">
        <v>157</v>
      </c>
      <c r="FA61" s="2" t="s">
        <v>148</v>
      </c>
      <c r="FB61" s="4"/>
      <c r="FC61" s="8"/>
      <c r="FD61" s="4"/>
      <c r="FE61" s="8"/>
      <c r="FF61" s="7"/>
      <c r="FG61" s="7"/>
      <c r="FH61" s="2" t="s">
        <v>217</v>
      </c>
      <c r="FI61" s="2" t="s">
        <v>145</v>
      </c>
      <c r="FJ61" s="2" t="s">
        <v>148</v>
      </c>
      <c r="FK61" s="2" t="s">
        <v>148</v>
      </c>
      <c r="FL61" s="2" t="s">
        <v>157</v>
      </c>
      <c r="FM61" s="2" t="s">
        <v>157</v>
      </c>
      <c r="FN61" s="2" t="s">
        <v>148</v>
      </c>
      <c r="FO61" s="4"/>
      <c r="FP61" s="8"/>
      <c r="FQ61" s="4"/>
      <c r="FR61" s="8"/>
      <c r="FS61" s="7"/>
      <c r="FT61" s="7"/>
      <c r="FU61" s="2" t="s">
        <v>148</v>
      </c>
      <c r="FV61" s="2" t="s">
        <v>148</v>
      </c>
      <c r="FW61" s="2" t="s">
        <v>148</v>
      </c>
      <c r="FX61" s="2" t="s">
        <v>148</v>
      </c>
      <c r="FY61" s="2" t="s">
        <v>148</v>
      </c>
      <c r="FZ61" s="2" t="s">
        <v>148</v>
      </c>
      <c r="GA61" s="2" t="s">
        <v>148</v>
      </c>
      <c r="GB61" s="4"/>
      <c r="GC61" s="8"/>
      <c r="GD61" s="4"/>
      <c r="GE61" s="8"/>
      <c r="GF61" s="7"/>
      <c r="GG61" s="7"/>
      <c r="GH61" s="2" t="s">
        <v>216</v>
      </c>
      <c r="GI61" s="2" t="s">
        <v>145</v>
      </c>
      <c r="GJ61" s="2" t="s">
        <v>148</v>
      </c>
      <c r="GK61" s="2" t="s">
        <v>148</v>
      </c>
      <c r="GL61" s="2" t="s">
        <v>157</v>
      </c>
      <c r="GM61" s="2" t="s">
        <v>157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155</v>
      </c>
      <c r="JV61" s="2" t="s">
        <v>145</v>
      </c>
      <c r="JW61" s="2" t="s">
        <v>202</v>
      </c>
      <c r="JX61" s="2" t="s">
        <v>148</v>
      </c>
      <c r="JY61" s="2" t="s">
        <v>157</v>
      </c>
      <c r="JZ61" s="2" t="s">
        <v>157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145</v>
      </c>
      <c r="KW61" s="2" t="s">
        <v>174</v>
      </c>
      <c r="KX61" s="2" t="s">
        <v>148</v>
      </c>
      <c r="KY61" s="2" t="s">
        <v>157</v>
      </c>
      <c r="KZ61" s="2" t="s">
        <v>157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217</v>
      </c>
      <c r="OV61" s="2" t="s">
        <v>145</v>
      </c>
      <c r="OW61" s="2" t="s">
        <v>148</v>
      </c>
      <c r="OX61" s="2" t="s">
        <v>148</v>
      </c>
      <c r="OY61" s="2" t="s">
        <v>157</v>
      </c>
      <c r="OZ61" s="2" t="s">
        <v>157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16" t="s">
        <v>632</v>
      </c>
      <c r="B62" s="9" t="s">
        <v>148</v>
      </c>
      <c r="C62" s="9" t="s">
        <v>148</v>
      </c>
      <c r="D62" s="9" t="s">
        <v>148</v>
      </c>
      <c r="E62" s="9" t="s">
        <v>148</v>
      </c>
      <c r="F62" s="9" t="s">
        <v>148</v>
      </c>
      <c r="G62" s="9" t="s">
        <v>148</v>
      </c>
      <c r="H62" s="9" t="s">
        <v>148</v>
      </c>
      <c r="I62" s="9" t="s">
        <v>148</v>
      </c>
      <c r="J62" s="9" t="s">
        <v>148</v>
      </c>
      <c r="K62" s="9" t="s">
        <v>148</v>
      </c>
      <c r="L62" s="10"/>
      <c r="M62" s="10"/>
      <c r="N62" s="10"/>
      <c r="O62" s="9" t="s">
        <v>148</v>
      </c>
      <c r="P62" s="9" t="s">
        <v>148</v>
      </c>
      <c r="Q62" s="9" t="s">
        <v>148</v>
      </c>
      <c r="R62" s="9" t="s">
        <v>148</v>
      </c>
      <c r="S62" s="9" t="s">
        <v>148</v>
      </c>
      <c r="T62" s="9" t="s">
        <v>148</v>
      </c>
      <c r="U62" s="9" t="s">
        <v>148</v>
      </c>
      <c r="V62" s="9" t="s">
        <v>148</v>
      </c>
      <c r="W62" s="9" t="s">
        <v>148</v>
      </c>
      <c r="X62" s="9" t="s">
        <v>148</v>
      </c>
      <c r="Y62" s="9" t="s">
        <v>148</v>
      </c>
      <c r="Z62" s="11">
        <v>2038</v>
      </c>
      <c r="AA62" s="11">
        <f>=ROUNDDOWN({0},0)</f>
      </c>
      <c r="AB62" s="12">
        <v>211.7</v>
      </c>
      <c r="AC62" s="9" t="s">
        <v>148</v>
      </c>
      <c r="AD62" s="11"/>
      <c r="AE62" s="11">
        <v>3654</v>
      </c>
      <c r="AF62" s="13"/>
      <c r="AG62" s="13"/>
      <c r="AH62" s="14"/>
      <c r="AI62" s="11"/>
      <c r="AJ62" s="11">
        <f>=ROUNDDOWN({0},0)</f>
      </c>
      <c r="AK62" s="12"/>
      <c r="AL62" s="9" t="s">
        <v>148</v>
      </c>
      <c r="AM62" s="11"/>
      <c r="AN62" s="11"/>
      <c r="AO62" s="14"/>
      <c r="AP62" s="11">
        <v>78</v>
      </c>
      <c r="AQ62" s="15">
        <v>8547.53</v>
      </c>
      <c r="AR62" s="11">
        <v>153</v>
      </c>
      <c r="AS62" s="15">
        <v>20622.4</v>
      </c>
      <c r="AT62" s="14">
        <v>-0.4902</v>
      </c>
      <c r="AU62" s="14">
        <v>-0.5855</v>
      </c>
      <c r="AV62" s="11">
        <v>78</v>
      </c>
      <c r="AW62" s="15">
        <v>8547.53</v>
      </c>
      <c r="AX62" s="11">
        <v>153</v>
      </c>
      <c r="AY62" s="15">
        <v>20622.4</v>
      </c>
      <c r="AZ62" s="14">
        <v>-0.4902</v>
      </c>
      <c r="BA62" s="14">
        <v>-0.5855</v>
      </c>
      <c r="BB62" s="14"/>
      <c r="BC62" s="11">
        <v>78</v>
      </c>
      <c r="BD62" s="15">
        <v>8547.53</v>
      </c>
      <c r="BE62" s="11">
        <v>153</v>
      </c>
      <c r="BF62" s="15">
        <v>20622.4</v>
      </c>
      <c r="BG62" s="14">
        <v>-0.4902</v>
      </c>
      <c r="BH62" s="14">
        <v>-0.5855</v>
      </c>
      <c r="BI62" s="14"/>
      <c r="BJ62" s="11"/>
      <c r="BK62" s="15"/>
      <c r="BL62" s="9" t="s">
        <v>148</v>
      </c>
      <c r="BM62" s="14"/>
      <c r="BN62" s="14"/>
      <c r="BO62" s="11">
        <v>34</v>
      </c>
      <c r="BP62" s="15">
        <v>3385.71</v>
      </c>
      <c r="BQ62" s="11">
        <v>10</v>
      </c>
      <c r="BR62" s="15">
        <v>1165.06</v>
      </c>
      <c r="BS62" s="14">
        <v>2.4</v>
      </c>
      <c r="BT62" s="14">
        <v>1.906</v>
      </c>
      <c r="BU62" s="9" t="s">
        <v>148</v>
      </c>
      <c r="BV62" s="9" t="s">
        <v>148</v>
      </c>
      <c r="BW62" s="9" t="s">
        <v>148</v>
      </c>
      <c r="BX62" s="9" t="s">
        <v>148</v>
      </c>
      <c r="BY62" s="9" t="s">
        <v>148</v>
      </c>
      <c r="BZ62" s="9" t="s">
        <v>148</v>
      </c>
      <c r="CA62" s="9" t="s">
        <v>148</v>
      </c>
      <c r="CB62" s="11">
        <v>16</v>
      </c>
      <c r="CC62" s="15">
        <v>2526.42</v>
      </c>
      <c r="CD62" s="11">
        <v>21</v>
      </c>
      <c r="CE62" s="15">
        <v>3088.67</v>
      </c>
      <c r="CF62" s="14">
        <v>-0.2381</v>
      </c>
      <c r="CG62" s="14">
        <v>-0.182</v>
      </c>
      <c r="CH62" s="9" t="s">
        <v>148</v>
      </c>
      <c r="CI62" s="9" t="s">
        <v>148</v>
      </c>
      <c r="CJ62" s="9" t="s">
        <v>148</v>
      </c>
      <c r="CK62" s="9" t="s">
        <v>148</v>
      </c>
      <c r="CL62" s="9" t="s">
        <v>148</v>
      </c>
      <c r="CM62" s="9" t="s">
        <v>148</v>
      </c>
      <c r="CN62" s="9" t="s">
        <v>148</v>
      </c>
      <c r="CO62" s="11">
        <v>19</v>
      </c>
      <c r="CP62" s="15">
        <v>1907.66</v>
      </c>
      <c r="CQ62" s="11">
        <v>32</v>
      </c>
      <c r="CR62" s="15">
        <v>3938.74</v>
      </c>
      <c r="CS62" s="14">
        <v>-0.4062</v>
      </c>
      <c r="CT62" s="14">
        <v>-0.5157</v>
      </c>
      <c r="CU62" s="9" t="s">
        <v>148</v>
      </c>
      <c r="CV62" s="9" t="s">
        <v>148</v>
      </c>
      <c r="CW62" s="9" t="s">
        <v>148</v>
      </c>
      <c r="CX62" s="9" t="s">
        <v>148</v>
      </c>
      <c r="CY62" s="9" t="s">
        <v>148</v>
      </c>
      <c r="CZ62" s="9" t="s">
        <v>148</v>
      </c>
      <c r="DA62" s="9" t="s">
        <v>148</v>
      </c>
      <c r="DB62" s="11">
        <v>2</v>
      </c>
      <c r="DC62" s="15">
        <v>570.12</v>
      </c>
      <c r="DD62" s="11">
        <v>9</v>
      </c>
      <c r="DE62" s="15">
        <v>749.02</v>
      </c>
      <c r="DF62" s="14">
        <v>-0.7778</v>
      </c>
      <c r="DG62" s="14">
        <v>-0.2388</v>
      </c>
      <c r="DH62" s="9" t="s">
        <v>148</v>
      </c>
      <c r="DI62" s="9" t="s">
        <v>148</v>
      </c>
      <c r="DJ62" s="9" t="s">
        <v>148</v>
      </c>
      <c r="DK62" s="9" t="s">
        <v>148</v>
      </c>
      <c r="DL62" s="9" t="s">
        <v>148</v>
      </c>
      <c r="DM62" s="9" t="s">
        <v>148</v>
      </c>
      <c r="DN62" s="9" t="s">
        <v>148</v>
      </c>
      <c r="DO62" s="11">
        <v>3</v>
      </c>
      <c r="DP62" s="15">
        <v>81.9</v>
      </c>
      <c r="DQ62" s="11"/>
      <c r="DR62" s="15"/>
      <c r="DS62" s="14"/>
      <c r="DT62" s="14"/>
      <c r="DU62" s="9" t="s">
        <v>148</v>
      </c>
      <c r="DV62" s="9" t="s">
        <v>148</v>
      </c>
      <c r="DW62" s="9" t="s">
        <v>148</v>
      </c>
      <c r="DX62" s="9" t="s">
        <v>148</v>
      </c>
      <c r="DY62" s="9" t="s">
        <v>148</v>
      </c>
      <c r="DZ62" s="9" t="s">
        <v>148</v>
      </c>
      <c r="EA62" s="9" t="s">
        <v>148</v>
      </c>
      <c r="EB62" s="11">
        <v>1</v>
      </c>
      <c r="EC62" s="15">
        <v>41.26</v>
      </c>
      <c r="ED62" s="11">
        <v>32</v>
      </c>
      <c r="EE62" s="15">
        <v>2945.18</v>
      </c>
      <c r="EF62" s="14">
        <v>-0.9688</v>
      </c>
      <c r="EG62" s="14">
        <v>-0.986</v>
      </c>
      <c r="EH62" s="9" t="s">
        <v>148</v>
      </c>
      <c r="EI62" s="9" t="s">
        <v>148</v>
      </c>
      <c r="EJ62" s="9" t="s">
        <v>148</v>
      </c>
      <c r="EK62" s="9" t="s">
        <v>148</v>
      </c>
      <c r="EL62" s="9" t="s">
        <v>148</v>
      </c>
      <c r="EM62" s="9" t="s">
        <v>148</v>
      </c>
      <c r="EN62" s="9" t="s">
        <v>148</v>
      </c>
      <c r="EO62" s="11">
        <v>3</v>
      </c>
      <c r="EP62" s="15">
        <v>34.46</v>
      </c>
      <c r="EQ62" s="11">
        <v>4</v>
      </c>
      <c r="ER62" s="15">
        <v>307.12</v>
      </c>
      <c r="ES62" s="14">
        <v>-0.25</v>
      </c>
      <c r="ET62" s="14">
        <v>-0.8878</v>
      </c>
      <c r="EU62" s="9" t="s">
        <v>148</v>
      </c>
      <c r="EV62" s="9" t="s">
        <v>148</v>
      </c>
      <c r="EW62" s="9" t="s">
        <v>148</v>
      </c>
      <c r="EX62" s="9" t="s">
        <v>148</v>
      </c>
      <c r="EY62" s="9" t="s">
        <v>148</v>
      </c>
      <c r="EZ62" s="9" t="s">
        <v>148</v>
      </c>
      <c r="FA62" s="9" t="s">
        <v>148</v>
      </c>
      <c r="FB62" s="11"/>
      <c r="FC62" s="15"/>
      <c r="FD62" s="11">
        <v>41</v>
      </c>
      <c r="FE62" s="15">
        <v>7810.86</v>
      </c>
      <c r="FF62" s="14">
        <v>-1</v>
      </c>
      <c r="FG62" s="14">
        <v>-1</v>
      </c>
      <c r="FH62" s="9" t="s">
        <v>148</v>
      </c>
      <c r="FI62" s="9" t="s">
        <v>148</v>
      </c>
      <c r="FJ62" s="9" t="s">
        <v>148</v>
      </c>
      <c r="FK62" s="9" t="s">
        <v>148</v>
      </c>
      <c r="FL62" s="9" t="s">
        <v>148</v>
      </c>
      <c r="FM62" s="9" t="s">
        <v>148</v>
      </c>
      <c r="FN62" s="9" t="s">
        <v>148</v>
      </c>
      <c r="FO62" s="11"/>
      <c r="FP62" s="15"/>
      <c r="FQ62" s="11">
        <v>3</v>
      </c>
      <c r="FR62" s="15">
        <v>424.71</v>
      </c>
      <c r="FS62" s="14">
        <v>-1</v>
      </c>
      <c r="FT62" s="14">
        <v>-1</v>
      </c>
      <c r="FU62" s="9" t="s">
        <v>148</v>
      </c>
      <c r="FV62" s="9" t="s">
        <v>148</v>
      </c>
      <c r="FW62" s="9" t="s">
        <v>148</v>
      </c>
      <c r="FX62" s="9" t="s">
        <v>148</v>
      </c>
      <c r="FY62" s="9" t="s">
        <v>148</v>
      </c>
      <c r="FZ62" s="9" t="s">
        <v>148</v>
      </c>
      <c r="GA62" s="9" t="s">
        <v>148</v>
      </c>
      <c r="GB62" s="11"/>
      <c r="GC62" s="15"/>
      <c r="GD62" s="11">
        <v>1</v>
      </c>
      <c r="GE62" s="15">
        <v>193.04</v>
      </c>
      <c r="GF62" s="14">
        <v>-1</v>
      </c>
      <c r="GG62" s="14">
        <v>-1</v>
      </c>
      <c r="GH62" s="9" t="s">
        <v>148</v>
      </c>
      <c r="GI62" s="9" t="s">
        <v>148</v>
      </c>
      <c r="GJ62" s="9" t="s">
        <v>148</v>
      </c>
      <c r="GK62" s="9" t="s">
        <v>148</v>
      </c>
      <c r="GL62" s="9" t="s">
        <v>148</v>
      </c>
      <c r="GM62" s="9" t="s">
        <v>148</v>
      </c>
      <c r="GN62" s="9" t="s">
        <v>148</v>
      </c>
      <c r="GO62" s="11"/>
      <c r="GP62" s="15"/>
      <c r="GQ62" s="11"/>
      <c r="GR62" s="15"/>
      <c r="GS62" s="14"/>
      <c r="GT62" s="14"/>
      <c r="GU62" s="9" t="s">
        <v>148</v>
      </c>
      <c r="GV62" s="9" t="s">
        <v>148</v>
      </c>
      <c r="GW62" s="9" t="s">
        <v>148</v>
      </c>
      <c r="GX62" s="9" t="s">
        <v>148</v>
      </c>
      <c r="GY62" s="9" t="s">
        <v>148</v>
      </c>
      <c r="GZ62" s="9" t="s">
        <v>148</v>
      </c>
      <c r="HA62" s="9" t="s">
        <v>148</v>
      </c>
      <c r="HB62" s="11"/>
      <c r="HC62" s="15"/>
      <c r="HD62" s="11"/>
      <c r="HE62" s="15"/>
      <c r="HF62" s="14"/>
      <c r="HG62" s="14"/>
      <c r="HH62" s="9" t="s">
        <v>148</v>
      </c>
      <c r="HI62" s="9" t="s">
        <v>148</v>
      </c>
      <c r="HJ62" s="9" t="s">
        <v>148</v>
      </c>
      <c r="HK62" s="9" t="s">
        <v>148</v>
      </c>
      <c r="HL62" s="9" t="s">
        <v>148</v>
      </c>
      <c r="HM62" s="9" t="s">
        <v>148</v>
      </c>
      <c r="HN62" s="9" t="s">
        <v>148</v>
      </c>
      <c r="HO62" s="11"/>
      <c r="HP62" s="15"/>
      <c r="HQ62" s="11"/>
      <c r="HR62" s="15"/>
      <c r="HS62" s="14"/>
      <c r="HT62" s="14"/>
      <c r="HU62" s="9" t="s">
        <v>148</v>
      </c>
      <c r="HV62" s="9" t="s">
        <v>148</v>
      </c>
      <c r="HW62" s="9" t="s">
        <v>148</v>
      </c>
      <c r="HX62" s="9" t="s">
        <v>148</v>
      </c>
      <c r="HY62" s="9" t="s">
        <v>148</v>
      </c>
      <c r="HZ62" s="9" t="s">
        <v>148</v>
      </c>
      <c r="IA62" s="9" t="s">
        <v>148</v>
      </c>
      <c r="IB62" s="11"/>
      <c r="IC62" s="15"/>
      <c r="ID62" s="11"/>
      <c r="IE62" s="15"/>
      <c r="IF62" s="14"/>
      <c r="IG62" s="14"/>
      <c r="IH62" s="9" t="s">
        <v>148</v>
      </c>
      <c r="II62" s="9" t="s">
        <v>148</v>
      </c>
      <c r="IJ62" s="9" t="s">
        <v>148</v>
      </c>
      <c r="IK62" s="9" t="s">
        <v>148</v>
      </c>
      <c r="IL62" s="9" t="s">
        <v>148</v>
      </c>
      <c r="IM62" s="9" t="s">
        <v>148</v>
      </c>
      <c r="IN62" s="9" t="s">
        <v>148</v>
      </c>
      <c r="IO62" s="11"/>
      <c r="IP62" s="15"/>
      <c r="IQ62" s="11"/>
      <c r="IR62" s="15"/>
      <c r="IS62" s="14"/>
      <c r="IT62" s="14"/>
      <c r="IU62" s="9" t="s">
        <v>148</v>
      </c>
      <c r="IV62" s="9" t="s">
        <v>148</v>
      </c>
      <c r="IW62" s="9" t="s">
        <v>148</v>
      </c>
      <c r="IX62" s="9" t="s">
        <v>148</v>
      </c>
      <c r="IY62" s="9" t="s">
        <v>148</v>
      </c>
      <c r="IZ62" s="9" t="s">
        <v>148</v>
      </c>
      <c r="JA62" s="9" t="s">
        <v>148</v>
      </c>
      <c r="JB62" s="11"/>
      <c r="JC62" s="15"/>
      <c r="JD62" s="11"/>
      <c r="JE62" s="15"/>
      <c r="JF62" s="14"/>
      <c r="JG62" s="14"/>
      <c r="JH62" s="9" t="s">
        <v>148</v>
      </c>
      <c r="JI62" s="9" t="s">
        <v>148</v>
      </c>
      <c r="JJ62" s="9" t="s">
        <v>148</v>
      </c>
      <c r="JK62" s="9" t="s">
        <v>148</v>
      </c>
      <c r="JL62" s="9" t="s">
        <v>148</v>
      </c>
      <c r="JM62" s="9" t="s">
        <v>148</v>
      </c>
      <c r="JN62" s="9" t="s">
        <v>148</v>
      </c>
      <c r="JO62" s="11"/>
      <c r="JP62" s="15"/>
      <c r="JQ62" s="11"/>
      <c r="JR62" s="15"/>
      <c r="JS62" s="14"/>
      <c r="JT62" s="14"/>
      <c r="JU62" s="9" t="s">
        <v>148</v>
      </c>
      <c r="JV62" s="9" t="s">
        <v>148</v>
      </c>
      <c r="JW62" s="9" t="s">
        <v>148</v>
      </c>
      <c r="JX62" s="9" t="s">
        <v>148</v>
      </c>
      <c r="JY62" s="9" t="s">
        <v>148</v>
      </c>
      <c r="JZ62" s="9" t="s">
        <v>148</v>
      </c>
      <c r="KA62" s="9" t="s">
        <v>148</v>
      </c>
      <c r="KB62" s="11"/>
      <c r="KC62" s="15"/>
      <c r="KD62" s="11"/>
      <c r="KE62" s="15"/>
      <c r="KF62" s="14"/>
      <c r="KG62" s="14"/>
      <c r="KH62" s="9" t="s">
        <v>148</v>
      </c>
      <c r="KI62" s="9" t="s">
        <v>148</v>
      </c>
      <c r="KJ62" s="9" t="s">
        <v>148</v>
      </c>
      <c r="KK62" s="9" t="s">
        <v>148</v>
      </c>
      <c r="KL62" s="9" t="s">
        <v>148</v>
      </c>
      <c r="KM62" s="9" t="s">
        <v>148</v>
      </c>
      <c r="KN62" s="9" t="s">
        <v>148</v>
      </c>
      <c r="KO62" s="11"/>
      <c r="KP62" s="15"/>
      <c r="KQ62" s="11"/>
      <c r="KR62" s="15"/>
      <c r="KS62" s="14"/>
      <c r="KT62" s="14"/>
      <c r="KU62" s="9" t="s">
        <v>148</v>
      </c>
      <c r="KV62" s="9" t="s">
        <v>148</v>
      </c>
      <c r="KW62" s="9" t="s">
        <v>148</v>
      </c>
      <c r="KX62" s="9" t="s">
        <v>148</v>
      </c>
      <c r="KY62" s="9" t="s">
        <v>148</v>
      </c>
      <c r="KZ62" s="9" t="s">
        <v>148</v>
      </c>
      <c r="LA62" s="9" t="s">
        <v>148</v>
      </c>
      <c r="LB62" s="11"/>
      <c r="LC62" s="15"/>
      <c r="LD62" s="11"/>
      <c r="LE62" s="15"/>
      <c r="LF62" s="14"/>
      <c r="LG62" s="14"/>
      <c r="LH62" s="9" t="s">
        <v>148</v>
      </c>
      <c r="LI62" s="9" t="s">
        <v>148</v>
      </c>
      <c r="LJ62" s="9" t="s">
        <v>148</v>
      </c>
      <c r="LK62" s="9" t="s">
        <v>148</v>
      </c>
      <c r="LL62" s="9" t="s">
        <v>148</v>
      </c>
      <c r="LM62" s="9" t="s">
        <v>148</v>
      </c>
      <c r="LN62" s="9" t="s">
        <v>148</v>
      </c>
      <c r="LO62" s="11"/>
      <c r="LP62" s="15"/>
      <c r="LQ62" s="11"/>
      <c r="LR62" s="15"/>
      <c r="LS62" s="14"/>
      <c r="LT62" s="14"/>
      <c r="LU62" s="9" t="s">
        <v>148</v>
      </c>
      <c r="LV62" s="9" t="s">
        <v>148</v>
      </c>
      <c r="LW62" s="9" t="s">
        <v>148</v>
      </c>
      <c r="LX62" s="9" t="s">
        <v>148</v>
      </c>
      <c r="LY62" s="9" t="s">
        <v>148</v>
      </c>
      <c r="LZ62" s="9" t="s">
        <v>148</v>
      </c>
      <c r="MA62" s="9" t="s">
        <v>148</v>
      </c>
      <c r="MB62" s="11"/>
      <c r="MC62" s="15"/>
      <c r="MD62" s="11"/>
      <c r="ME62" s="15"/>
      <c r="MF62" s="14"/>
      <c r="MG62" s="14"/>
      <c r="MH62" s="9" t="s">
        <v>148</v>
      </c>
      <c r="MI62" s="9" t="s">
        <v>148</v>
      </c>
      <c r="MJ62" s="9" t="s">
        <v>148</v>
      </c>
      <c r="MK62" s="9" t="s">
        <v>148</v>
      </c>
      <c r="ML62" s="9" t="s">
        <v>148</v>
      </c>
      <c r="MM62" s="9" t="s">
        <v>148</v>
      </c>
      <c r="MN62" s="9" t="s">
        <v>148</v>
      </c>
      <c r="MO62" s="11"/>
      <c r="MP62" s="15"/>
      <c r="MQ62" s="11"/>
      <c r="MR62" s="15"/>
      <c r="MS62" s="14"/>
      <c r="MT62" s="14"/>
      <c r="MU62" s="9" t="s">
        <v>148</v>
      </c>
      <c r="MV62" s="9" t="s">
        <v>148</v>
      </c>
      <c r="MW62" s="9" t="s">
        <v>148</v>
      </c>
      <c r="MX62" s="9" t="s">
        <v>148</v>
      </c>
      <c r="MY62" s="9" t="s">
        <v>148</v>
      </c>
      <c r="MZ62" s="9" t="s">
        <v>148</v>
      </c>
      <c r="NA62" s="9" t="s">
        <v>148</v>
      </c>
      <c r="NB62" s="11"/>
      <c r="NC62" s="15"/>
      <c r="ND62" s="11"/>
      <c r="NE62" s="15"/>
      <c r="NF62" s="14"/>
      <c r="NG62" s="14"/>
      <c r="NH62" s="9" t="s">
        <v>148</v>
      </c>
      <c r="NI62" s="9" t="s">
        <v>148</v>
      </c>
      <c r="NJ62" s="9" t="s">
        <v>148</v>
      </c>
      <c r="NK62" s="9" t="s">
        <v>148</v>
      </c>
      <c r="NL62" s="9" t="s">
        <v>148</v>
      </c>
      <c r="NM62" s="9" t="s">
        <v>148</v>
      </c>
      <c r="NN62" s="9" t="s">
        <v>148</v>
      </c>
      <c r="NO62" s="11"/>
      <c r="NP62" s="15"/>
      <c r="NQ62" s="11"/>
      <c r="NR62" s="15"/>
      <c r="NS62" s="14"/>
      <c r="NT62" s="14"/>
      <c r="NU62" s="9" t="s">
        <v>148</v>
      </c>
      <c r="NV62" s="9" t="s">
        <v>148</v>
      </c>
      <c r="NW62" s="9" t="s">
        <v>148</v>
      </c>
      <c r="NX62" s="9" t="s">
        <v>148</v>
      </c>
      <c r="NY62" s="9" t="s">
        <v>148</v>
      </c>
      <c r="NZ62" s="9" t="s">
        <v>148</v>
      </c>
      <c r="OA62" s="9" t="s">
        <v>148</v>
      </c>
      <c r="OB62" s="11"/>
      <c r="OC62" s="15"/>
      <c r="OD62" s="11"/>
      <c r="OE62" s="15"/>
      <c r="OF62" s="14"/>
      <c r="OG62" s="14"/>
      <c r="OH62" s="9" t="s">
        <v>148</v>
      </c>
      <c r="OI62" s="9" t="s">
        <v>148</v>
      </c>
      <c r="OJ62" s="9" t="s">
        <v>148</v>
      </c>
      <c r="OK62" s="9" t="s">
        <v>148</v>
      </c>
      <c r="OL62" s="9" t="s">
        <v>148</v>
      </c>
      <c r="OM62" s="9" t="s">
        <v>148</v>
      </c>
      <c r="ON62" s="9" t="s">
        <v>148</v>
      </c>
      <c r="OO62" s="11"/>
      <c r="OP62" s="15"/>
      <c r="OQ62" s="11"/>
      <c r="OR62" s="15"/>
      <c r="OS62" s="14"/>
      <c r="OT62" s="14"/>
      <c r="OU62" s="9" t="s">
        <v>148</v>
      </c>
      <c r="OV62" s="9" t="s">
        <v>148</v>
      </c>
      <c r="OW62" s="9" t="s">
        <v>148</v>
      </c>
      <c r="OX62" s="9" t="s">
        <v>148</v>
      </c>
      <c r="OY62" s="9" t="s">
        <v>148</v>
      </c>
      <c r="OZ62" s="9" t="s">
        <v>148</v>
      </c>
      <c r="PA62" s="9" t="s">
        <v>148</v>
      </c>
      <c r="PB62" s="11">
        <v>1769</v>
      </c>
      <c r="PC62" s="11"/>
      <c r="PD62" s="11"/>
      <c r="PE62" s="11">
        <v>269</v>
      </c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>
        <v>500</v>
      </c>
      <c r="PT62" s="11">
        <v>1010</v>
      </c>
      <c r="PU62" s="11">
        <v>522</v>
      </c>
      <c r="PV62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9"/>
    <mergeCell ref="BD35:BD39"/>
    <mergeCell ref="BE35:BE39"/>
    <mergeCell ref="BF35:BF39"/>
    <mergeCell ref="BG35:BG39"/>
    <mergeCell ref="BH35:BH39"/>
    <mergeCell ref="BC43:BC45"/>
    <mergeCell ref="BD43:BD45"/>
    <mergeCell ref="BE43:BE45"/>
    <mergeCell ref="BF43:BF45"/>
    <mergeCell ref="BG43:BG45"/>
    <mergeCell ref="BH43:BH45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60:BC61"/>
    <mergeCell ref="BD60:BD61"/>
    <mergeCell ref="BE60:BE61"/>
    <mergeCell ref="BF60:BF61"/>
    <mergeCell ref="BG60:BG61"/>
    <mergeCell ref="BH60:BH6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7:AV48"/>
    <mergeCell ref="AW47:AW48"/>
    <mergeCell ref="AX47:AX48"/>
    <mergeCell ref="AY47:AY48"/>
    <mergeCell ref="AZ47:AZ48"/>
    <mergeCell ref="BA47:BA48"/>
    <mergeCell ref="BI47:BI48"/>
    <mergeCell ref="AV54:AV55"/>
    <mergeCell ref="AW54:AW55"/>
    <mergeCell ref="AX54:AX55"/>
    <mergeCell ref="AY54:AY55"/>
    <mergeCell ref="AZ54:AZ55"/>
    <mergeCell ref="BA54:BA55"/>
    <mergeCell ref="AV60:AV61"/>
    <mergeCell ref="AW60:AW61"/>
    <mergeCell ref="AX60:AX61"/>
    <mergeCell ref="AY60:AY61"/>
    <mergeCell ref="AZ60:AZ61"/>
    <mergeCell ref="BA60:BA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636</v>
      </c>
      <c r="J4" s="1" t="s">
        <v>637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638</v>
      </c>
      <c r="P4" s="1" t="s">
        <v>639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37</v>
      </c>
      <c r="F6" s="8">
        <v>7052.04</v>
      </c>
      <c r="G6" s="4">
        <v>101</v>
      </c>
      <c r="H6" s="8">
        <v>17318.02</v>
      </c>
      <c r="I6" s="7">
        <v>-0.6337</v>
      </c>
      <c r="J6" s="7">
        <v>-0.5928</v>
      </c>
      <c r="K6" s="4">
        <v>37</v>
      </c>
      <c r="L6" s="8">
        <v>7052.04</v>
      </c>
      <c r="M6" s="4">
        <v>101</v>
      </c>
      <c r="N6" s="8">
        <v>17318.02</v>
      </c>
      <c r="O6" s="7">
        <v>-0.6337</v>
      </c>
      <c r="P6" s="7">
        <v>-0.5928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15</v>
      </c>
      <c r="F7" s="8">
        <v>651.42</v>
      </c>
      <c r="G7" s="4">
        <v>13</v>
      </c>
      <c r="H7" s="8">
        <v>820.47</v>
      </c>
      <c r="I7" s="7">
        <v>0.1538</v>
      </c>
      <c r="J7" s="7">
        <v>-0.206</v>
      </c>
      <c r="K7" s="4">
        <v>15</v>
      </c>
      <c r="L7" s="8">
        <v>651.42</v>
      </c>
      <c r="M7" s="4">
        <v>13</v>
      </c>
      <c r="N7" s="8">
        <v>820.47</v>
      </c>
      <c r="O7" s="7">
        <v>0.1538</v>
      </c>
      <c r="P7" s="7">
        <v>-0.206</v>
      </c>
    </row>
    <row r="8">
      <c r="A8" s="2" t="s">
        <v>137</v>
      </c>
      <c r="B8" s="2" t="s">
        <v>138</v>
      </c>
      <c r="C8" s="2" t="s">
        <v>481</v>
      </c>
      <c r="D8" s="2" t="s">
        <v>482</v>
      </c>
      <c r="E8" s="4">
        <v>10</v>
      </c>
      <c r="F8" s="8">
        <v>490.71</v>
      </c>
      <c r="G8" s="4">
        <v>9</v>
      </c>
      <c r="H8" s="8">
        <v>359.01</v>
      </c>
      <c r="I8" s="7">
        <v>0.1111</v>
      </c>
      <c r="J8" s="7">
        <v>0.3668</v>
      </c>
      <c r="K8" s="4">
        <v>6</v>
      </c>
      <c r="L8" s="8">
        <v>277.15</v>
      </c>
      <c r="M8" s="4">
        <v>1</v>
      </c>
      <c r="N8" s="8">
        <v>21.06</v>
      </c>
      <c r="O8" s="7">
        <v>5</v>
      </c>
      <c r="P8" s="7">
        <v>12.16</v>
      </c>
    </row>
    <row r="9">
      <c r="A9" s="2" t="s">
        <v>137</v>
      </c>
      <c r="B9" s="2" t="s">
        <v>138</v>
      </c>
      <c r="C9" s="2" t="s">
        <v>481</v>
      </c>
      <c r="D9" s="2" t="s">
        <v>500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4</v>
      </c>
      <c r="L9" s="8">
        <v>213.56</v>
      </c>
      <c r="M9" s="4">
        <v>8</v>
      </c>
      <c r="N9" s="8">
        <v>337.95</v>
      </c>
      <c r="O9" s="7">
        <v>-0.5</v>
      </c>
      <c r="P9" s="7">
        <v>-0.3681</v>
      </c>
    </row>
    <row r="10">
      <c r="A10" s="2" t="s">
        <v>137</v>
      </c>
      <c r="B10" s="2" t="s">
        <v>138</v>
      </c>
      <c r="C10" s="2" t="s">
        <v>519</v>
      </c>
      <c r="D10" s="2" t="s">
        <v>520</v>
      </c>
      <c r="E10" s="4">
        <v>2</v>
      </c>
      <c r="F10" s="8">
        <v>224</v>
      </c>
      <c r="G10" s="4">
        <v>2</v>
      </c>
      <c r="H10" s="8">
        <v>307.49</v>
      </c>
      <c r="I10" s="7"/>
      <c r="J10" s="7">
        <v>-0.2715</v>
      </c>
      <c r="K10" s="4">
        <v>2</v>
      </c>
      <c r="L10" s="8">
        <v>224</v>
      </c>
      <c r="M10" s="4">
        <v>2</v>
      </c>
      <c r="N10" s="8">
        <v>307.49</v>
      </c>
      <c r="O10" s="7"/>
      <c r="P10" s="7">
        <v>-0.2715</v>
      </c>
    </row>
    <row r="11">
      <c r="A11" s="2" t="s">
        <v>137</v>
      </c>
      <c r="B11" s="2" t="s">
        <v>543</v>
      </c>
      <c r="C11" s="2" t="s">
        <v>394</v>
      </c>
      <c r="D11" s="2" t="s">
        <v>395</v>
      </c>
      <c r="E11" s="4">
        <v>6</v>
      </c>
      <c r="F11" s="8">
        <v>122.2</v>
      </c>
      <c r="G11" s="4">
        <v>5</v>
      </c>
      <c r="H11" s="8">
        <v>72.8</v>
      </c>
      <c r="I11" s="7">
        <v>0.2</v>
      </c>
      <c r="J11" s="7">
        <v>0.6786</v>
      </c>
      <c r="K11" s="4">
        <v>6</v>
      </c>
      <c r="L11" s="8">
        <v>122.2</v>
      </c>
      <c r="M11" s="4">
        <v>5</v>
      </c>
      <c r="N11" s="8">
        <v>72.8</v>
      </c>
      <c r="O11" s="7">
        <v>0.2</v>
      </c>
      <c r="P11" s="7">
        <v>0.6786</v>
      </c>
    </row>
    <row r="12">
      <c r="A12" s="2" t="s">
        <v>137</v>
      </c>
      <c r="B12" s="2" t="s">
        <v>543</v>
      </c>
      <c r="C12" s="2" t="s">
        <v>481</v>
      </c>
      <c r="D12" s="2" t="s">
        <v>500</v>
      </c>
      <c r="E12" s="4">
        <v>8</v>
      </c>
      <c r="F12" s="8">
        <v>7.16</v>
      </c>
      <c r="G12" s="4"/>
      <c r="H12" s="8"/>
      <c r="I12" s="7"/>
      <c r="J12" s="7"/>
      <c r="K12" s="4">
        <v>8</v>
      </c>
      <c r="L12" s="8">
        <v>7.16</v>
      </c>
      <c r="M12" s="4"/>
      <c r="N12" s="8"/>
      <c r="O12" s="7"/>
      <c r="P12" s="7"/>
    </row>
    <row r="13">
      <c r="A13" s="2" t="s">
        <v>137</v>
      </c>
      <c r="B13" s="2" t="s">
        <v>543</v>
      </c>
      <c r="C13" s="2" t="s">
        <v>519</v>
      </c>
      <c r="D13" s="2" t="s">
        <v>520</v>
      </c>
      <c r="E13" s="4"/>
      <c r="F13" s="8"/>
      <c r="G13" s="4">
        <v>3</v>
      </c>
      <c r="H13" s="8">
        <v>370.37</v>
      </c>
      <c r="I13" s="7"/>
      <c r="J13" s="7"/>
      <c r="K13" s="4"/>
      <c r="L13" s="8"/>
      <c r="M13" s="4">
        <v>3</v>
      </c>
      <c r="N13" s="8">
        <v>370.37</v>
      </c>
      <c r="O13" s="7"/>
      <c r="P13" s="7"/>
    </row>
    <row r="14">
      <c r="A14" s="2" t="s">
        <v>137</v>
      </c>
      <c r="B14" s="2" t="s">
        <v>543</v>
      </c>
      <c r="C14" s="2" t="s">
        <v>591</v>
      </c>
      <c r="D14" s="2" t="s">
        <v>592</v>
      </c>
      <c r="E14" s="4"/>
      <c r="F14" s="8"/>
      <c r="G14" s="4">
        <v>7</v>
      </c>
      <c r="H14" s="8">
        <v>560.56</v>
      </c>
      <c r="I14" s="7"/>
      <c r="J14" s="7"/>
      <c r="K14" s="4"/>
      <c r="L14" s="8"/>
      <c r="M14" s="4">
        <v>7</v>
      </c>
      <c r="N14" s="8">
        <v>560.56</v>
      </c>
      <c r="O14" s="7"/>
      <c r="P14" s="7"/>
    </row>
    <row r="15">
      <c r="A15" s="2" t="s">
        <v>137</v>
      </c>
      <c r="B15" s="2" t="s">
        <v>599</v>
      </c>
      <c r="C15" s="2" t="s">
        <v>519</v>
      </c>
      <c r="D15" s="2" t="s">
        <v>520</v>
      </c>
      <c r="E15" s="4"/>
      <c r="F15" s="8"/>
      <c r="G15" s="4">
        <v>3</v>
      </c>
      <c r="H15" s="8">
        <v>214.47</v>
      </c>
      <c r="I15" s="7"/>
      <c r="J15" s="7"/>
      <c r="K15" s="4"/>
      <c r="L15" s="8"/>
      <c r="M15" s="4">
        <v>3</v>
      </c>
      <c r="N15" s="8">
        <v>214.47</v>
      </c>
      <c r="O15" s="7"/>
      <c r="P15" s="7"/>
    </row>
    <row r="16">
      <c r="A16" s="2" t="s">
        <v>137</v>
      </c>
      <c r="B16" s="2" t="s">
        <v>599</v>
      </c>
      <c r="C16" s="2" t="s">
        <v>591</v>
      </c>
      <c r="D16" s="2" t="s">
        <v>592</v>
      </c>
      <c r="E16" s="4"/>
      <c r="F16" s="8"/>
      <c r="G16" s="4">
        <v>10</v>
      </c>
      <c r="H16" s="8">
        <v>599.21</v>
      </c>
      <c r="I16" s="7"/>
      <c r="J16" s="7"/>
      <c r="K16" s="4"/>
      <c r="L16" s="8"/>
      <c r="M16" s="4">
        <v>10</v>
      </c>
      <c r="N16" s="8">
        <v>599.21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636</v>
      </c>
      <c r="I4" s="1" t="s">
        <v>637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638</v>
      </c>
      <c r="O4" s="1" t="s">
        <v>639</v>
      </c>
    </row>
    <row r="5">
      <c r="A5" s="1" t="s">
        <v>81</v>
      </c>
      <c r="B5" s="1" t="s">
        <v>83</v>
      </c>
      <c r="C5" s="1" t="s">
        <v>84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137</v>
      </c>
      <c r="B6" s="2" t="s">
        <v>139</v>
      </c>
      <c r="C6" s="2" t="s">
        <v>140</v>
      </c>
      <c r="D6" s="4">
        <v>37</v>
      </c>
      <c r="E6" s="8">
        <v>7052.04</v>
      </c>
      <c r="F6" s="4">
        <v>101</v>
      </c>
      <c r="G6" s="8">
        <v>17318.02</v>
      </c>
      <c r="H6" s="7">
        <v>-0.6337</v>
      </c>
      <c r="I6" s="7">
        <v>-0.5928</v>
      </c>
      <c r="J6" s="4">
        <v>37</v>
      </c>
      <c r="K6" s="8">
        <v>7052.04</v>
      </c>
      <c r="L6" s="4">
        <v>101</v>
      </c>
      <c r="M6" s="8">
        <v>17318.02</v>
      </c>
      <c r="N6" s="7">
        <v>-0.6337</v>
      </c>
      <c r="O6" s="7">
        <v>-0.5928</v>
      </c>
    </row>
    <row r="7">
      <c r="A7" s="2" t="s">
        <v>137</v>
      </c>
      <c r="B7" s="2" t="s">
        <v>394</v>
      </c>
      <c r="C7" s="2" t="s">
        <v>395</v>
      </c>
      <c r="D7" s="4">
        <v>21</v>
      </c>
      <c r="E7" s="8">
        <v>773.62</v>
      </c>
      <c r="F7" s="4">
        <v>18</v>
      </c>
      <c r="G7" s="8">
        <v>893.27</v>
      </c>
      <c r="H7" s="7">
        <v>0.1667</v>
      </c>
      <c r="I7" s="7">
        <v>-0.1339</v>
      </c>
      <c r="J7" s="4">
        <v>21</v>
      </c>
      <c r="K7" s="8">
        <v>773.62</v>
      </c>
      <c r="L7" s="4">
        <v>18</v>
      </c>
      <c r="M7" s="8">
        <v>893.27</v>
      </c>
      <c r="N7" s="7">
        <v>0.1667</v>
      </c>
      <c r="O7" s="7">
        <v>-0.1339</v>
      </c>
    </row>
    <row r="8">
      <c r="A8" s="2" t="s">
        <v>137</v>
      </c>
      <c r="B8" s="2" t="s">
        <v>481</v>
      </c>
      <c r="C8" s="2" t="s">
        <v>482</v>
      </c>
      <c r="D8" s="4">
        <v>18</v>
      </c>
      <c r="E8" s="8">
        <v>497.87</v>
      </c>
      <c r="F8" s="4">
        <v>9</v>
      </c>
      <c r="G8" s="8">
        <v>359.01</v>
      </c>
      <c r="H8" s="7">
        <v>1</v>
      </c>
      <c r="I8" s="7">
        <v>0.3868</v>
      </c>
      <c r="J8" s="4">
        <v>6</v>
      </c>
      <c r="K8" s="8">
        <v>277.15</v>
      </c>
      <c r="L8" s="4">
        <v>1</v>
      </c>
      <c r="M8" s="8">
        <v>21.06</v>
      </c>
      <c r="N8" s="7">
        <v>5</v>
      </c>
      <c r="O8" s="7">
        <v>12.16</v>
      </c>
    </row>
    <row r="9">
      <c r="A9" s="2" t="s">
        <v>137</v>
      </c>
      <c r="B9" s="2" t="s">
        <v>481</v>
      </c>
      <c r="C9" s="2" t="s">
        <v>500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12</v>
      </c>
      <c r="K9" s="8">
        <v>220.72</v>
      </c>
      <c r="L9" s="4">
        <v>8</v>
      </c>
      <c r="M9" s="8">
        <v>337.95</v>
      </c>
      <c r="N9" s="7">
        <v>0.5</v>
      </c>
      <c r="O9" s="7">
        <v>-0.3469</v>
      </c>
    </row>
    <row r="10">
      <c r="A10" s="2" t="s">
        <v>137</v>
      </c>
      <c r="B10" s="2" t="s">
        <v>519</v>
      </c>
      <c r="C10" s="2" t="s">
        <v>520</v>
      </c>
      <c r="D10" s="4">
        <v>2</v>
      </c>
      <c r="E10" s="8">
        <v>224</v>
      </c>
      <c r="F10" s="4">
        <v>8</v>
      </c>
      <c r="G10" s="8">
        <v>892.33</v>
      </c>
      <c r="H10" s="7">
        <v>-0.75</v>
      </c>
      <c r="I10" s="7">
        <v>-0.749</v>
      </c>
      <c r="J10" s="4">
        <v>2</v>
      </c>
      <c r="K10" s="8">
        <v>224</v>
      </c>
      <c r="L10" s="4">
        <v>8</v>
      </c>
      <c r="M10" s="8">
        <v>892.33</v>
      </c>
      <c r="N10" s="7">
        <v>-0.75</v>
      </c>
      <c r="O10" s="7">
        <v>-0.749</v>
      </c>
    </row>
    <row r="11">
      <c r="A11" s="2" t="s">
        <v>137</v>
      </c>
      <c r="B11" s="2" t="s">
        <v>591</v>
      </c>
      <c r="C11" s="2" t="s">
        <v>592</v>
      </c>
      <c r="D11" s="4"/>
      <c r="E11" s="8"/>
      <c r="F11" s="4">
        <v>17</v>
      </c>
      <c r="G11" s="8">
        <v>1159.77</v>
      </c>
      <c r="H11" s="7"/>
      <c r="I11" s="7"/>
      <c r="J11" s="4"/>
      <c r="K11" s="8"/>
      <c r="L11" s="4">
        <v>17</v>
      </c>
      <c r="M11" s="8">
        <v>1159.77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