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<sst xmlns="http://schemas.openxmlformats.org/spreadsheetml/2006/main" count="544" uniqueCount="544">
  <si>
    <t>Date Type:</t>
  </si>
  <si>
    <t>Shipped Date</t>
  </si>
  <si>
    <t>Start Date:</t>
  </si>
  <si>
    <t>03/02/2026</t>
  </si>
  <si>
    <t>End Date:</t>
  </si>
  <si>
    <t>03/08/2026</t>
  </si>
  <si>
    <t>Report Run Date:</t>
  </si>
  <si>
    <t>03/09/2026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</si>
  <si>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</si>
  <si>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</si>
  <si>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</si>
  <si>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</si>
  <si>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</si>
  <si>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</si>
  <si>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</si>
  <si>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</si>
  <si>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</si>
  <si>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</si>
  <si>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AMAZON</t>
  </si>
  <si>
    <t>OVERSTOCK01</t>
  </si>
  <si>
    <t>MACY02</t>
  </si>
  <si>
    <t>OLLIIX</t>
  </si>
  <si>
    <t>JCPENNEY01</t>
  </si>
  <si>
    <t>HDDS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</si>
  <si>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</si>
  <si>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</si>
  <si>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</si>
  <si>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</si>
  <si>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</si>
  <si>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</si>
  <si>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</si>
  <si>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</si>
  <si>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</si>
  <si>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</si>
  <si>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</si>
  <si>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</si>
  <si>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</si>
  <si>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</si>
  <si>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</si>
  <si>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</si>
  <si>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</si>
  <si>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</si>
  <si>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</si>
  <si>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</si>
  <si>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</si>
  <si>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</si>
  <si>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</si>
  <si>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</si>
  <si>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</si>
  <si>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</si>
  <si>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</si>
  <si>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</si>
  <si>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</si>
  <si>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</si>
  <si>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</si>
  <si>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</si>
  <si>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</si>
  <si>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</si>
  <si>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</si>
  <si>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</si>
  <si>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</si>
  <si>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</si>
  <si>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</si>
  <si>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</si>
  <si>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</si>
  <si>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</si>
  <si>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</si>
  <si>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</si>
  <si>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</si>
  <si>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</si>
  <si>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</si>
  <si>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</si>
  <si>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</si>
  <si>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</si>
  <si>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</si>
  <si>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</si>
  <si>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</si>
  <si>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</si>
  <si>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</si>
  <si>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</si>
  <si>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</si>
  <si>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</si>
  <si>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</si>
  <si>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</si>
  <si>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</si>
  <si>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</si>
  <si>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</si>
  <si>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</si>
  <si>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</si>
  <si>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</si>
  <si>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</si>
  <si>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</si>
  <si>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</si>
  <si>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</si>
  <si>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</si>
  <si>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</si>
  <si>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</si>
  <si>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</si>
  <si>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</si>
  <si>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</si>
  <si>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</si>
  <si>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</si>
  <si>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</si>
  <si>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</si>
  <si>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</si>
  <si>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</si>
  <si>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</si>
  <si>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</si>
  <si>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</si>
  <si>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</si>
  <si>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</si>
  <si>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</si>
  <si>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</si>
  <si>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</si>
  <si>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</si>
  <si>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</si>
  <si>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</si>
  <si>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</si>
  <si>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</si>
  <si>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</si>
  <si>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</si>
  <si>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</si>
  <si>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</si>
  <si>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</si>
  <si>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</si>
  <si>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</si>
  <si>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</si>
  <si>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</si>
  <si>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</si>
  <si>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</si>
  <si>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</si>
  <si>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</si>
  <si>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03/26/2026</t>
  </si>
  <si>
    <t>04/28/2026</t>
  </si>
  <si>
    <t>05/05/2026</t>
  </si>
  <si>
    <t>05/12/2026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</si>
  <si>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</si>
  <si>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</si>
  <si>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</si>
  <si>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</si>
  <si>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</si>
  <si>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</si>
  <si>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</si>
  <si>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</si>
  <si>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</si>
  <si>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</si>
  <si>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</si>
  <si>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</si>
  <si>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</si>
  <si>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</si>
  <si>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</si>
  <si>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</si>
  <si>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</si>
  <si>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4/28/2026</t>
  </si>
  <si>
    <t>CSNSTORES,DLCROSCILL,HDDS,OVERSTOCK01</t>
  </si>
  <si>
    <t>Setup</t>
  </si>
  <si>
    <t>11/21/2022</t>
  </si>
  <si>
    <t>No</t>
  </si>
  <si>
    <t>3/30/2023</t>
  </si>
  <si>
    <t>4/19/2023</t>
  </si>
  <si>
    <t>4/18/2024</t>
  </si>
  <si>
    <t>8/31/2023</t>
  </si>
  <si>
    <t>9/4/2023</t>
  </si>
  <si>
    <t>8/2/2023</t>
  </si>
  <si>
    <t>5/7/2024</t>
  </si>
  <si>
    <t>12/1/2022</t>
  </si>
  <si>
    <t>6/15/2023</t>
  </si>
  <si>
    <t>6/29/2023</t>
  </si>
  <si>
    <t>3/5/2025</t>
  </si>
  <si>
    <t>4/7/2024</t>
  </si>
  <si>
    <t>5/15/2024</t>
  </si>
  <si>
    <t>3/28/2023</t>
  </si>
  <si>
    <t>5/9/2023</t>
  </si>
  <si>
    <t>4/10/2023</t>
  </si>
  <si>
    <t>3/20/2023</t>
  </si>
  <si>
    <t>5/30/2024</t>
  </si>
  <si>
    <t>CCL10-0011</t>
  </si>
  <si>
    <t>King</t>
  </si>
  <si>
    <t>10/24/2022</t>
  </si>
  <si>
    <t>AMAZONDS,CSNSTORES,MACY02,OVERSTOCK01</t>
  </si>
  <si>
    <t>11/16/2022</t>
  </si>
  <si>
    <t>4/4/2023</t>
  </si>
  <si>
    <t>5/2/2024</t>
  </si>
  <si>
    <t>11/13/2023</t>
  </si>
  <si>
    <t>10/26/2022</t>
  </si>
  <si>
    <t>7/17/2023</t>
  </si>
  <si>
    <t>Hold</t>
  </si>
  <si>
    <t>4/22/2024</t>
  </si>
  <si>
    <t>10/5/2023</t>
  </si>
  <si>
    <t>CCL10-0012</t>
  </si>
  <si>
    <t>Cal King</t>
  </si>
  <si>
    <t>AMAZON,CSNSTORES,NPLSHEIN,OVERSTOCK01</t>
  </si>
  <si>
    <t>11/1/2022</t>
  </si>
  <si>
    <t>4/5/2023</t>
  </si>
  <si>
    <t>4/25/2024</t>
  </si>
  <si>
    <t>4/12/2024</t>
  </si>
  <si>
    <t>4/3/2024</t>
  </si>
  <si>
    <t>6/12/2024</t>
  </si>
  <si>
    <t>2/15/2023</t>
  </si>
  <si>
    <t>4/10/2024</t>
  </si>
  <si>
    <t>9/3/2024</t>
  </si>
  <si>
    <t>11/7/2025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</si>
  <si>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</si>
  <si>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</si>
  <si>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</si>
  <si>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</si>
  <si>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</si>
  <si>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</si>
  <si>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</si>
  <si>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</si>
  <si>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</si>
  <si>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8/5/2025</t>
  </si>
  <si>
    <t>Open</t>
  </si>
  <si>
    <t>11/2/2025</t>
  </si>
  <si>
    <t>10/7/2025</t>
  </si>
  <si>
    <t>Offered</t>
  </si>
  <si>
    <t>9/3/2025</t>
  </si>
  <si>
    <t>Discontinued</t>
  </si>
  <si>
    <t>CCL10-0072</t>
  </si>
  <si>
    <t>CSNSTORES,DLCROSCILL,MACY02,OVERSTOCK01</t>
  </si>
  <si>
    <t>8/18/2025</t>
  </si>
  <si>
    <t>8/4/2025</t>
  </si>
  <si>
    <t>11/10/2025</t>
  </si>
  <si>
    <t>11/19/2025</t>
  </si>
  <si>
    <t>2/9/2026</t>
  </si>
  <si>
    <t>10/13/2025</t>
  </si>
  <si>
    <t>CCL10-0073</t>
  </si>
  <si>
    <t>OLLIIX,OVERSTOCK01</t>
  </si>
  <si>
    <t>8/12/2025</t>
  </si>
  <si>
    <t>8/1/2025</t>
  </si>
  <si>
    <t>9/29/2025</t>
  </si>
  <si>
    <t>11/11/2025</t>
  </si>
  <si>
    <t>12/9/2025</t>
  </si>
  <si>
    <t>10/22/2025</t>
  </si>
  <si>
    <t>CCL10-0013</t>
  </si>
  <si>
    <t>Brown</t>
  </si>
  <si>
    <t>10/25/2022</t>
  </si>
  <si>
    <t>11/7/2022</t>
  </si>
  <si>
    <t>4/6/2023</t>
  </si>
  <si>
    <t>4/24/2024</t>
  </si>
  <si>
    <t>9/12/2023</t>
  </si>
  <si>
    <t>5/3/2024</t>
  </si>
  <si>
    <t>11/26/2022</t>
  </si>
  <si>
    <t>7/10/2023</t>
  </si>
  <si>
    <t>3/6/2025</t>
  </si>
  <si>
    <t>4/23/2024</t>
  </si>
  <si>
    <t>2/23/2025</t>
  </si>
  <si>
    <t>7/1/2024</t>
  </si>
  <si>
    <t>CCL10-0014</t>
  </si>
  <si>
    <t>CSNSTORES,OVERSTOCK01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</si>
  <si>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</si>
  <si>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</si>
  <si>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</si>
  <si>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</si>
  <si>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</si>
  <si>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</si>
  <si>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</si>
  <si>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5/6/2024</t>
  </si>
  <si>
    <t>4/26/2024</t>
  </si>
  <si>
    <t>5/8/2024</t>
  </si>
  <si>
    <t>11/17/2022</t>
  </si>
  <si>
    <t>7/18/2024</t>
  </si>
  <si>
    <t>11/13/2024</t>
  </si>
  <si>
    <t>CCL10-0068</t>
  </si>
  <si>
    <t>Julius</t>
  </si>
  <si>
    <t>Black</t>
  </si>
  <si>
    <t>CSNSTORES,DLCROSCILL,OVERSTOCK01</t>
  </si>
  <si>
    <t>8/6/2025</t>
  </si>
  <si>
    <t>8/14/2025</t>
  </si>
  <si>
    <t>10/30/2025</t>
  </si>
  <si>
    <t>2/4/2026</t>
  </si>
  <si>
    <t>10/10/2025</t>
  </si>
  <si>
    <t>11/3/2025</t>
  </si>
  <si>
    <t>CCL10-0069</t>
  </si>
  <si>
    <t>7/31/2025</t>
  </si>
  <si>
    <t>11/20/2025</t>
  </si>
  <si>
    <t>11/17/2025</t>
  </si>
  <si>
    <t>9/15/2025</t>
  </si>
  <si>
    <t>CCL10-0070</t>
  </si>
  <si>
    <t>MACY02,OVERSTOCK01</t>
  </si>
  <si>
    <t>8/7/2025</t>
  </si>
  <si>
    <t>9/1/2025</t>
  </si>
  <si>
    <t>1/12/2026</t>
  </si>
  <si>
    <t>11/12/2025</t>
  </si>
  <si>
    <t>CCL10-0062</t>
  </si>
  <si>
    <t>Blue/Grey</t>
  </si>
  <si>
    <t>Vintage</t>
  </si>
  <si>
    <t>7/24/2023</t>
  </si>
  <si>
    <t>3/26/2026</t>
  </si>
  <si>
    <t>7/25/2023</t>
  </si>
  <si>
    <t>8/21/2023</t>
  </si>
  <si>
    <t>7/27/2023</t>
  </si>
  <si>
    <t>8/8/2023</t>
  </si>
  <si>
    <t>1/5/2024</t>
  </si>
  <si>
    <t>9/29/2023</t>
  </si>
  <si>
    <t>11/8/2023</t>
  </si>
  <si>
    <t>7/10/2024</t>
  </si>
  <si>
    <t>7/3/2024</t>
  </si>
  <si>
    <t>3/19/2025</t>
  </si>
  <si>
    <t>7/2/2024</t>
  </si>
  <si>
    <t>7/15/2024</t>
  </si>
  <si>
    <t>10/11/2023</t>
  </si>
  <si>
    <t>12/19/2023</t>
  </si>
  <si>
    <t>CCL10-0063</t>
  </si>
  <si>
    <t>10/9/2023</t>
  </si>
  <si>
    <t>9/7/2023</t>
  </si>
  <si>
    <t>7/22/2024</t>
  </si>
  <si>
    <t>8/23/2023</t>
  </si>
  <si>
    <t>8/4/2023</t>
  </si>
  <si>
    <t>9/5/2023</t>
  </si>
  <si>
    <t>CCL10-0064</t>
  </si>
  <si>
    <t>AMAZON,CSNSTORES,KOHLDSN,OVERSTOCK01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</si>
  <si>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</si>
  <si>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</si>
  <si>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</si>
  <si>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</si>
  <si>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</si>
  <si>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</si>
  <si>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</si>
  <si>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</si>
  <si>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5/5/2026</t>
  </si>
  <si>
    <t>11/30/2022</t>
  </si>
  <si>
    <t>4/17/2023</t>
  </si>
  <si>
    <t>8/16/2024</t>
  </si>
  <si>
    <t>9/6/2023</t>
  </si>
  <si>
    <t>11/21/2023</t>
  </si>
  <si>
    <t>11/11/2022</t>
  </si>
  <si>
    <t>8/28/2023</t>
  </si>
  <si>
    <t>3/10/2025</t>
  </si>
  <si>
    <t>6/6/2024</t>
  </si>
  <si>
    <t>8/13/2024</t>
  </si>
  <si>
    <t>6/12/2023</t>
  </si>
  <si>
    <t>CCL10-0002</t>
  </si>
  <si>
    <t>AMAZON,AMAZONDS,OVERSTOCK01</t>
  </si>
  <si>
    <t>7/26/2024</t>
  </si>
  <si>
    <t>11/9/2023</t>
  </si>
  <si>
    <t>11/6/2022</t>
  </si>
  <si>
    <t>8/11/2023</t>
  </si>
  <si>
    <t>6/21/2024</t>
  </si>
  <si>
    <t>CCL10-0003</t>
  </si>
  <si>
    <t>AMAZON,OVERSTOCK01</t>
  </si>
  <si>
    <t>6/24/2024</t>
  </si>
  <si>
    <t>7/31/2024</t>
  </si>
  <si>
    <t>6/23/2023</t>
  </si>
  <si>
    <t>7/5/2024</t>
  </si>
  <si>
    <t>10/21/2025</t>
  </si>
  <si>
    <t>CCL10-0008</t>
  </si>
  <si>
    <t>Loretta</t>
  </si>
  <si>
    <t>Beige</t>
  </si>
  <si>
    <t>C</t>
  </si>
  <si>
    <t>AMAZON,AMAZONDS,CSNSTORES,DLCROSCILL,MACY02</t>
  </si>
  <si>
    <t>5/22/2023</t>
  </si>
  <si>
    <t>9/20/2023</t>
  </si>
  <si>
    <t>11/20/2023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</si>
  <si>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</si>
  <si>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</si>
  <si>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</si>
  <si>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</si>
  <si>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</si>
  <si>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</si>
  <si>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</si>
  <si>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</si>
  <si>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</si>
  <si>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</si>
  <si>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</si>
  <si>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</si>
  <si>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Donation</t>
  </si>
  <si>
    <t>C+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</si>
  <si>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</si>
  <si>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</si>
  <si>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</si>
  <si>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</si>
  <si>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</si>
  <si>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</si>
  <si>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</si>
  <si>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AMAZON,MACY02,OVERSTOCK01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</si>
  <si>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</si>
  <si>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</si>
  <si>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</si>
  <si>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</si>
  <si>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</si>
  <si>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</si>
  <si>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</si>
  <si>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</si>
  <si>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Inactive</t>
  </si>
  <si>
    <t>5/1/2023</t>
  </si>
  <si>
    <t>8/1/2023</t>
  </si>
  <si>
    <t>12/13/2024</t>
  </si>
  <si>
    <t>CCL30-0030</t>
  </si>
  <si>
    <t>NORMAL PILLOW</t>
  </si>
  <si>
    <t>Normal Pillow</t>
  </si>
  <si>
    <t>Biron</t>
  </si>
  <si>
    <t>Square Decor Pillow</t>
  </si>
  <si>
    <t>18x18"</t>
  </si>
  <si>
    <t>Silver</t>
  </si>
  <si>
    <t>1</t>
  </si>
  <si>
    <t>12/12/2022</t>
  </si>
  <si>
    <t>8/3/2023</t>
  </si>
  <si>
    <t>9/27/2023</t>
  </si>
  <si>
    <t>12/29/2023</t>
  </si>
  <si>
    <t>6/21/2023</t>
  </si>
  <si>
    <t>11/14/2024</t>
  </si>
  <si>
    <t>3/20/2024</t>
  </si>
  <si>
    <t>1/10/2023</t>
  </si>
  <si>
    <t>2/13/2025</t>
  </si>
  <si>
    <t>CCL30-0031</t>
  </si>
  <si>
    <t>Gold</t>
  </si>
  <si>
    <t>11/6/2023</t>
  </si>
  <si>
    <t>1/19/2023</t>
  </si>
  <si>
    <t>7/11/2023</t>
  </si>
  <si>
    <t>7/29/2024</t>
  </si>
  <si>
    <t>7/3/2025</t>
  </si>
  <si>
    <t>5/22/2024</t>
  </si>
  <si>
    <t>CCL30-0026</t>
  </si>
  <si>
    <t>Aumont</t>
  </si>
  <si>
    <t>Oblong Decor Pillow</t>
  </si>
  <si>
    <t>22x15"</t>
  </si>
  <si>
    <t>8/29/2023</t>
  </si>
  <si>
    <t>10/31/2022</t>
  </si>
  <si>
    <t>12/18/2024</t>
  </si>
  <si>
    <t>10/8/2024</t>
  </si>
  <si>
    <t>CCL30-0029</t>
  </si>
  <si>
    <t>5/29/2023</t>
  </si>
  <si>
    <t>11/24/2023</t>
  </si>
  <si>
    <t>8/28/2024</t>
  </si>
  <si>
    <t>CCL30-0027</t>
  </si>
  <si>
    <t>11/28/2022</t>
  </si>
  <si>
    <t>5/5/2023</t>
  </si>
  <si>
    <t>6/28/2024</t>
  </si>
  <si>
    <t>10/1/2023</t>
  </si>
  <si>
    <t>1/15/2024</t>
  </si>
  <si>
    <t>5/5/2024</t>
  </si>
  <si>
    <t>7/31/2023</t>
  </si>
  <si>
    <t>6/13/2024</t>
  </si>
  <si>
    <t>8/20/2025</t>
  </si>
  <si>
    <t>CCL30-0061</t>
  </si>
  <si>
    <t>6/13/2023</t>
  </si>
  <si>
    <t>9/19/2024</t>
  </si>
  <si>
    <t>11/27/2023</t>
  </si>
  <si>
    <t>1/24/2023</t>
  </si>
  <si>
    <t>2/27/2024</t>
  </si>
  <si>
    <t>11/25/2024</t>
  </si>
  <si>
    <t>CCL30-0036</t>
  </si>
  <si>
    <t>Winchester</t>
  </si>
  <si>
    <t>20x20"</t>
  </si>
  <si>
    <t>Solid</t>
  </si>
  <si>
    <t>DLCROSCILL,MACY02</t>
  </si>
  <si>
    <t>8/2/2024</t>
  </si>
  <si>
    <t>10/17/2023</t>
  </si>
  <si>
    <t>8/26/2024</t>
  </si>
  <si>
    <t>CCL30-0038</t>
  </si>
  <si>
    <t>Close-out</t>
  </si>
  <si>
    <t>2/13/2023</t>
  </si>
  <si>
    <t>7/3/2023</t>
  </si>
  <si>
    <t>10/16/2023</t>
  </si>
  <si>
    <t>3/21/2023</t>
  </si>
  <si>
    <t>CCL30-0035</t>
  </si>
  <si>
    <t>7/14/2023</t>
  </si>
  <si>
    <t>8/19/2024</t>
  </si>
  <si>
    <t>11/22/2023</t>
  </si>
  <si>
    <t>7/7/2025</t>
  </si>
  <si>
    <t>5/10/2024</t>
  </si>
  <si>
    <t>CCL30-0034</t>
  </si>
  <si>
    <t>4/26/2023</t>
  </si>
  <si>
    <t>10/11/2024</t>
  </si>
  <si>
    <t>1/4/2024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</si>
  <si>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</si>
  <si>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</si>
  <si>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</si>
  <si>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</si>
  <si>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</si>
  <si>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</si>
  <si>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</si>
  <si>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</si>
  <si>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DLCROSCILL,JCPENNEY01,MACY02,OVERSTOCK01</t>
  </si>
  <si>
    <t>4/25/2023</t>
  </si>
  <si>
    <t>1/12/2024</t>
  </si>
  <si>
    <t>7/28/2023</t>
  </si>
  <si>
    <t>7/7/2023</t>
  </si>
  <si>
    <t>3/29/2024</t>
  </si>
  <si>
    <t>7/25/2024</t>
  </si>
  <si>
    <t>10/3/2023</t>
  </si>
  <si>
    <t>CCL13-0019</t>
  </si>
  <si>
    <t>3/23/2023</t>
  </si>
  <si>
    <t>1/8/2024</t>
  </si>
  <si>
    <t>11/26/2023</t>
  </si>
  <si>
    <t>5/16/2024</t>
  </si>
  <si>
    <t>6/7/2023</t>
  </si>
  <si>
    <t>CCL13-0016</t>
  </si>
  <si>
    <t>Champagne</t>
  </si>
  <si>
    <t>2/27/2023</t>
  </si>
  <si>
    <t>1/25/2023</t>
  </si>
  <si>
    <t>5/25/2023</t>
  </si>
  <si>
    <t>CCL13-0017</t>
  </si>
  <si>
    <t>JCPENNEY01,OLLIIX</t>
  </si>
  <si>
    <t>1/23/2023</t>
  </si>
  <si>
    <t>4/13/2023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</si>
  <si>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</si>
  <si>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</si>
  <si>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</si>
  <si>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</si>
  <si>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</si>
  <si>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</si>
  <si>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</si>
  <si>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</si>
  <si>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DLCROSCILL,JCPENNEY01</t>
  </si>
  <si>
    <t>6/9/2023</t>
  </si>
  <si>
    <t>1/29/2025</t>
  </si>
  <si>
    <t>2/7/2025</t>
  </si>
  <si>
    <t>CCL11-0078</t>
  </si>
  <si>
    <t>Euro sham</t>
  </si>
  <si>
    <t>8/15/2025</t>
  </si>
  <si>
    <t>CCL11-0024</t>
  </si>
  <si>
    <t>Sham</t>
  </si>
  <si>
    <t>5/15/2023</t>
  </si>
  <si>
    <t>10/4/2024</t>
  </si>
  <si>
    <t>12/12/2023</t>
  </si>
  <si>
    <t>CCL11-0025</t>
  </si>
  <si>
    <t>B-</t>
  </si>
  <si>
    <t>5/20/2024</t>
  </si>
  <si>
    <t>10/20/2025</t>
  </si>
  <si>
    <t>CCL11-0022</t>
  </si>
  <si>
    <t>5/30/2023</t>
  </si>
  <si>
    <t>11/28/2023</t>
  </si>
  <si>
    <t>3/18/2025</t>
  </si>
  <si>
    <t>2/19/2025</t>
  </si>
  <si>
    <t>CCL11-0021</t>
  </si>
  <si>
    <t>Montague</t>
  </si>
  <si>
    <t>7/30/2024</t>
  </si>
  <si>
    <t>9/22/2023</t>
  </si>
  <si>
    <t>10/16/2024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</si>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</sst>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11.2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/>
      <c r="AQ6" s="8"/>
      <c r="AR6" s="4">
        <v>7</v>
      </c>
      <c r="AS6" s="8">
        <v>1127.03</v>
      </c>
      <c r="AT6" s="7">
        <v>-1</v>
      </c>
      <c r="AU6" s="7">
        <v>-1</v>
      </c>
      <c r="AV6" s="4">
        <v>15</v>
      </c>
      <c r="AW6" s="8">
        <v>2657.59</v>
      </c>
      <c r="AX6" s="4">
        <v>17</v>
      </c>
      <c r="AY6" s="8">
        <v>2789.62</v>
      </c>
      <c r="AZ6" s="7">
        <v>-0.1176</v>
      </c>
      <c r="BA6" s="7">
        <v>-0.0473</v>
      </c>
      <c r="BB6" s="7"/>
      <c r="BC6" s="4">
        <v>26</v>
      </c>
      <c r="BD6" s="8">
        <v>4689.78</v>
      </c>
      <c r="BE6" s="4">
        <v>34</v>
      </c>
      <c r="BF6" s="8">
        <v>5447.67</v>
      </c>
      <c r="BG6" s="7">
        <v>-0.2353</v>
      </c>
      <c r="BH6" s="7">
        <v>-0.1391</v>
      </c>
      <c r="BI6" s="7">
        <v>0.5667</v>
      </c>
      <c r="BJ6" s="4"/>
      <c r="BK6" s="8"/>
      <c r="BL6" s="2" t="s">
        <v>154</v>
      </c>
      <c r="BM6" s="7"/>
      <c r="BN6" s="7"/>
      <c r="BO6" s="4"/>
      <c r="BP6" s="8"/>
      <c r="BQ6" s="4">
        <v>1</v>
      </c>
      <c r="BR6" s="8">
        <v>311.09</v>
      </c>
      <c r="BS6" s="7">
        <v>-1</v>
      </c>
      <c r="BT6" s="7">
        <v>-1</v>
      </c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/>
      <c r="CC6" s="8"/>
      <c r="CD6" s="4">
        <v>2</v>
      </c>
      <c r="CE6" s="8">
        <v>257.4</v>
      </c>
      <c r="CF6" s="7">
        <v>-1</v>
      </c>
      <c r="CG6" s="7">
        <v>-1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/>
      <c r="CP6" s="8"/>
      <c r="CQ6" s="4"/>
      <c r="CR6" s="8"/>
      <c r="CS6" s="7"/>
      <c r="CT6" s="7"/>
      <c r="CU6" s="2" t="s">
        <v>155</v>
      </c>
      <c r="CV6" s="2" t="s">
        <v>145</v>
      </c>
      <c r="CW6" s="2" t="s">
        <v>148</v>
      </c>
      <c r="CX6" s="2" t="s">
        <v>160</v>
      </c>
      <c r="CY6" s="2" t="s">
        <v>157</v>
      </c>
      <c r="CZ6" s="2" t="s">
        <v>157</v>
      </c>
      <c r="DA6" s="2" t="s">
        <v>148</v>
      </c>
      <c r="DB6" s="4"/>
      <c r="DC6" s="8"/>
      <c r="DD6" s="4">
        <v>3</v>
      </c>
      <c r="DE6" s="8">
        <v>416.97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161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152</v>
      </c>
      <c r="EK6" s="2" t="s">
        <v>165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>
        <v>1</v>
      </c>
      <c r="FE6" s="8">
        <v>141.57</v>
      </c>
      <c r="FF6" s="7">
        <v>-1</v>
      </c>
      <c r="FG6" s="7">
        <v>-1</v>
      </c>
      <c r="FH6" s="2" t="s">
        <v>155</v>
      </c>
      <c r="FI6" s="2" t="s">
        <v>145</v>
      </c>
      <c r="FJ6" s="2" t="s">
        <v>148</v>
      </c>
      <c r="FK6" s="2" t="s">
        <v>168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169</v>
      </c>
      <c r="FX6" s="2" t="s">
        <v>170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155</v>
      </c>
      <c r="IV6" s="2" t="s">
        <v>145</v>
      </c>
      <c r="IW6" s="2" t="s">
        <v>171</v>
      </c>
      <c r="IX6" s="2" t="s">
        <v>172</v>
      </c>
      <c r="IY6" s="2" t="s">
        <v>157</v>
      </c>
      <c r="IZ6" s="2" t="s">
        <v>157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173</v>
      </c>
      <c r="JX6" s="2" t="s">
        <v>148</v>
      </c>
      <c r="JY6" s="2" t="s">
        <v>157</v>
      </c>
      <c r="JZ6" s="2" t="s">
        <v>157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170</v>
      </c>
      <c r="PU6" s="4"/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7</v>
      </c>
      <c r="AA7" s="4">
        <f>=ROUNDDOWN(0.395480225988701,0)</f>
      </c>
      <c r="AB7" s="5">
        <v>17.7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0.1429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10</v>
      </c>
      <c r="AQ7" s="8">
        <v>1814.26</v>
      </c>
      <c r="AR7" s="4">
        <v>4</v>
      </c>
      <c r="AS7" s="8">
        <v>667.16</v>
      </c>
      <c r="AT7" s="7">
        <v>1.5</v>
      </c>
      <c r="AU7" s="7">
        <v>1.7194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0.6827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10</v>
      </c>
      <c r="BK7" s="8">
        <v>1814.26</v>
      </c>
      <c r="BL7" s="2" t="s">
        <v>179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1</v>
      </c>
      <c r="CC7" s="8">
        <v>166.72</v>
      </c>
      <c r="CD7" s="4"/>
      <c r="CE7" s="8"/>
      <c r="CF7" s="7"/>
      <c r="CG7" s="7"/>
      <c r="CH7" s="2" t="s">
        <v>155</v>
      </c>
      <c r="CI7" s="2" t="s">
        <v>145</v>
      </c>
      <c r="CJ7" s="2" t="s">
        <v>158</v>
      </c>
      <c r="CK7" s="2" t="s">
        <v>181</v>
      </c>
      <c r="CL7" s="2" t="s">
        <v>157</v>
      </c>
      <c r="CM7" s="2" t="s">
        <v>157</v>
      </c>
      <c r="CN7" s="2" t="s">
        <v>148</v>
      </c>
      <c r="CO7" s="4">
        <v>7</v>
      </c>
      <c r="CP7" s="8">
        <v>1282.61</v>
      </c>
      <c r="CQ7" s="4"/>
      <c r="CR7" s="8"/>
      <c r="CS7" s="7"/>
      <c r="CT7" s="7"/>
      <c r="CU7" s="2" t="s">
        <v>155</v>
      </c>
      <c r="CV7" s="2" t="s">
        <v>145</v>
      </c>
      <c r="CW7" s="2" t="s">
        <v>148</v>
      </c>
      <c r="CX7" s="2" t="s">
        <v>182</v>
      </c>
      <c r="CY7" s="2" t="s">
        <v>157</v>
      </c>
      <c r="CZ7" s="2" t="s">
        <v>157</v>
      </c>
      <c r="DA7" s="2" t="s">
        <v>148</v>
      </c>
      <c r="DB7" s="4">
        <v>1</v>
      </c>
      <c r="DC7" s="8">
        <v>179.46</v>
      </c>
      <c r="DD7" s="4">
        <v>4</v>
      </c>
      <c r="DE7" s="8">
        <v>667.16</v>
      </c>
      <c r="DF7" s="7">
        <v>-0.75</v>
      </c>
      <c r="DG7" s="7">
        <v>-0.731</v>
      </c>
      <c r="DH7" s="2" t="s">
        <v>155</v>
      </c>
      <c r="DI7" s="2" t="s">
        <v>145</v>
      </c>
      <c r="DJ7" s="2" t="s">
        <v>161</v>
      </c>
      <c r="DK7" s="2" t="s">
        <v>162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185.47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178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186</v>
      </c>
      <c r="FI7" s="2" t="s">
        <v>145</v>
      </c>
      <c r="FJ7" s="2" t="s">
        <v>148</v>
      </c>
      <c r="FK7" s="2" t="s">
        <v>148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169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155</v>
      </c>
      <c r="IV7" s="2" t="s">
        <v>145</v>
      </c>
      <c r="IW7" s="2" t="s">
        <v>171</v>
      </c>
      <c r="IX7" s="2" t="s">
        <v>188</v>
      </c>
      <c r="IY7" s="2" t="s">
        <v>157</v>
      </c>
      <c r="IZ7" s="2" t="s">
        <v>157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173</v>
      </c>
      <c r="JX7" s="2" t="s">
        <v>148</v>
      </c>
      <c r="JY7" s="2" t="s">
        <v>157</v>
      </c>
      <c r="JZ7" s="2" t="s">
        <v>157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7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260</v>
      </c>
      <c r="PU7" s="4"/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65</v>
      </c>
      <c r="AA8" s="4">
        <f>=ROUNDDOWN(9.84848484848485,0)</f>
      </c>
      <c r="AB8" s="5">
        <v>6.6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5</v>
      </c>
      <c r="AQ8" s="8">
        <v>843.33</v>
      </c>
      <c r="AR8" s="4">
        <v>6</v>
      </c>
      <c r="AS8" s="8">
        <v>995.43</v>
      </c>
      <c r="AT8" s="7">
        <v>-0.1667</v>
      </c>
      <c r="AU8" s="7">
        <v>-0.1528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0.3173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6</v>
      </c>
      <c r="BK8" s="8">
        <v>1020.35</v>
      </c>
      <c r="BL8" s="2" t="s">
        <v>191</v>
      </c>
      <c r="BM8" s="7">
        <v>0.8333</v>
      </c>
      <c r="BN8" s="7">
        <v>0.8265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3</v>
      </c>
      <c r="CC8" s="8">
        <v>484.01</v>
      </c>
      <c r="CD8" s="4">
        <v>1</v>
      </c>
      <c r="CE8" s="8">
        <v>154.43</v>
      </c>
      <c r="CF8" s="7">
        <v>2</v>
      </c>
      <c r="CG8" s="7">
        <v>2.1342</v>
      </c>
      <c r="CH8" s="2" t="s">
        <v>155</v>
      </c>
      <c r="CI8" s="2" t="s">
        <v>145</v>
      </c>
      <c r="CJ8" s="2" t="s">
        <v>158</v>
      </c>
      <c r="CK8" s="2" t="s">
        <v>193</v>
      </c>
      <c r="CL8" s="2" t="s">
        <v>157</v>
      </c>
      <c r="CM8" s="2" t="s">
        <v>157</v>
      </c>
      <c r="CN8" s="2" t="s">
        <v>148</v>
      </c>
      <c r="CO8" s="4"/>
      <c r="CP8" s="8"/>
      <c r="CQ8" s="4">
        <v>3</v>
      </c>
      <c r="CR8" s="8">
        <v>507.42</v>
      </c>
      <c r="CS8" s="7">
        <v>-1</v>
      </c>
      <c r="CT8" s="7">
        <v>-1</v>
      </c>
      <c r="CU8" s="2" t="s">
        <v>155</v>
      </c>
      <c r="CV8" s="2" t="s">
        <v>145</v>
      </c>
      <c r="CW8" s="2" t="s">
        <v>148</v>
      </c>
      <c r="CX8" s="2" t="s">
        <v>194</v>
      </c>
      <c r="CY8" s="2" t="s">
        <v>157</v>
      </c>
      <c r="CZ8" s="2" t="s">
        <v>157</v>
      </c>
      <c r="DA8" s="2" t="s">
        <v>148</v>
      </c>
      <c r="DB8" s="4">
        <v>2</v>
      </c>
      <c r="DC8" s="8">
        <v>359.32</v>
      </c>
      <c r="DD8" s="4">
        <v>2</v>
      </c>
      <c r="DE8" s="8">
        <v>333.58</v>
      </c>
      <c r="DF8" s="7"/>
      <c r="DG8" s="7">
        <v>0.0772</v>
      </c>
      <c r="DH8" s="2" t="s">
        <v>155</v>
      </c>
      <c r="DI8" s="2" t="s">
        <v>145</v>
      </c>
      <c r="DJ8" s="2" t="s">
        <v>169</v>
      </c>
      <c r="DK8" s="2" t="s">
        <v>195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178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196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186</v>
      </c>
      <c r="FI8" s="2" t="s">
        <v>145</v>
      </c>
      <c r="FJ8" s="2" t="s">
        <v>148</v>
      </c>
      <c r="FK8" s="2" t="s">
        <v>148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169</v>
      </c>
      <c r="FX8" s="2" t="s">
        <v>200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155</v>
      </c>
      <c r="IV8" s="2" t="s">
        <v>145</v>
      </c>
      <c r="IW8" s="2" t="s">
        <v>171</v>
      </c>
      <c r="IX8" s="2" t="s">
        <v>201</v>
      </c>
      <c r="IY8" s="2" t="s">
        <v>157</v>
      </c>
      <c r="IZ8" s="2" t="s">
        <v>157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202</v>
      </c>
      <c r="JX8" s="2" t="s">
        <v>148</v>
      </c>
      <c r="JY8" s="2" t="s">
        <v>157</v>
      </c>
      <c r="JZ8" s="2" t="s">
        <v>157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65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>
        <v>149</v>
      </c>
      <c r="AA9" s="4">
        <f>=ROUNDDOWN(18.625,0)</f>
      </c>
      <c r="AB9" s="5">
        <v>8</v>
      </c>
      <c r="AC9" s="2" t="s">
        <v>210</v>
      </c>
      <c r="AD9" s="4">
        <v>265</v>
      </c>
      <c r="AE9" s="4">
        <v>265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2</v>
      </c>
      <c r="AQ9" s="8">
        <v>302.02</v>
      </c>
      <c r="AR9" s="4"/>
      <c r="AS9" s="8"/>
      <c r="AT9" s="7"/>
      <c r="AU9" s="7"/>
      <c r="AV9" s="4">
        <v>11</v>
      </c>
      <c r="AW9" s="8">
        <v>2032.19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0.1486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0.4333</v>
      </c>
      <c r="BJ9" s="4">
        <v>2</v>
      </c>
      <c r="BK9" s="8">
        <v>302.02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211</v>
      </c>
      <c r="CL9" s="2" t="s">
        <v>157</v>
      </c>
      <c r="CM9" s="2" t="s">
        <v>157</v>
      </c>
      <c r="CN9" s="2" t="s">
        <v>148</v>
      </c>
      <c r="CO9" s="4"/>
      <c r="CP9" s="8"/>
      <c r="CQ9" s="4"/>
      <c r="CR9" s="8"/>
      <c r="CS9" s="7"/>
      <c r="CT9" s="7"/>
      <c r="CU9" s="2" t="s">
        <v>212</v>
      </c>
      <c r="CV9" s="2" t="s">
        <v>145</v>
      </c>
      <c r="CW9" s="2" t="s">
        <v>148</v>
      </c>
      <c r="CX9" s="2" t="s">
        <v>148</v>
      </c>
      <c r="CY9" s="2" t="s">
        <v>157</v>
      </c>
      <c r="CZ9" s="2" t="s">
        <v>157</v>
      </c>
      <c r="DA9" s="2" t="s">
        <v>148</v>
      </c>
      <c r="DB9" s="4">
        <v>2</v>
      </c>
      <c r="DC9" s="8">
        <v>302.02</v>
      </c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211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213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214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215</v>
      </c>
      <c r="EV9" s="2" t="s">
        <v>145</v>
      </c>
      <c r="EW9" s="2" t="s">
        <v>148</v>
      </c>
      <c r="EX9" s="2" t="s">
        <v>148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148</v>
      </c>
      <c r="FK9" s="2" t="s">
        <v>214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148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186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212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212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186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186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155</v>
      </c>
      <c r="IV9" s="2" t="s">
        <v>145</v>
      </c>
      <c r="IW9" s="2" t="s">
        <v>148</v>
      </c>
      <c r="IX9" s="2" t="s">
        <v>216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212</v>
      </c>
      <c r="JI9" s="2" t="s">
        <v>145</v>
      </c>
      <c r="JJ9" s="2" t="s">
        <v>148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186</v>
      </c>
      <c r="KI9" s="2" t="s">
        <v>145</v>
      </c>
      <c r="KJ9" s="2" t="s">
        <v>148</v>
      </c>
      <c r="KK9" s="2" t="s">
        <v>148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212</v>
      </c>
      <c r="KV9" s="2" t="s">
        <v>145</v>
      </c>
      <c r="KW9" s="2" t="s">
        <v>148</v>
      </c>
      <c r="KX9" s="2" t="s">
        <v>148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186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186</v>
      </c>
      <c r="LV9" s="2" t="s">
        <v>145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212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186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212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186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186</v>
      </c>
      <c r="OI9" s="2" t="s">
        <v>217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212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>
        <v>149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265</v>
      </c>
    </row>
    <row r="10">
      <c r="A10" s="2" t="s">
        <v>218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>
        <v>190</v>
      </c>
      <c r="AA10" s="4">
        <f>=ROUNDDOWN(23.75,0)</f>
      </c>
      <c r="AB10" s="5">
        <v>8</v>
      </c>
      <c r="AC10" s="2" t="s">
        <v>210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7</v>
      </c>
      <c r="AQ10" s="8">
        <v>1299.61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0.6395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7</v>
      </c>
      <c r="BK10" s="8">
        <v>1299.61</v>
      </c>
      <c r="BL10" s="2" t="s">
        <v>219</v>
      </c>
      <c r="BM10" s="7">
        <v>1</v>
      </c>
      <c r="BN10" s="7">
        <v>1</v>
      </c>
      <c r="BO10" s="4">
        <v>1</v>
      </c>
      <c r="BP10" s="8">
        <v>255.06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211</v>
      </c>
      <c r="BY10" s="2" t="s">
        <v>157</v>
      </c>
      <c r="BZ10" s="2" t="s">
        <v>157</v>
      </c>
      <c r="CA10" s="2" t="s">
        <v>148</v>
      </c>
      <c r="CB10" s="4">
        <v>3</v>
      </c>
      <c r="CC10" s="8">
        <v>500.16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220</v>
      </c>
      <c r="CL10" s="2" t="s">
        <v>157</v>
      </c>
      <c r="CM10" s="2" t="s">
        <v>157</v>
      </c>
      <c r="CN10" s="2" t="s">
        <v>148</v>
      </c>
      <c r="CO10" s="4"/>
      <c r="CP10" s="8"/>
      <c r="CQ10" s="4"/>
      <c r="CR10" s="8"/>
      <c r="CS10" s="7"/>
      <c r="CT10" s="7"/>
      <c r="CU10" s="2" t="s">
        <v>212</v>
      </c>
      <c r="CV10" s="2" t="s">
        <v>145</v>
      </c>
      <c r="CW10" s="2" t="s">
        <v>148</v>
      </c>
      <c r="CX10" s="2" t="s">
        <v>148</v>
      </c>
      <c r="CY10" s="2" t="s">
        <v>157</v>
      </c>
      <c r="CZ10" s="2" t="s">
        <v>157</v>
      </c>
      <c r="DA10" s="2" t="s">
        <v>148</v>
      </c>
      <c r="DB10" s="4">
        <v>2</v>
      </c>
      <c r="DC10" s="8">
        <v>358.92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221</v>
      </c>
      <c r="DL10" s="2" t="s">
        <v>157</v>
      </c>
      <c r="DM10" s="2" t="s">
        <v>157</v>
      </c>
      <c r="DN10" s="2" t="s">
        <v>148</v>
      </c>
      <c r="DO10" s="4">
        <v>1</v>
      </c>
      <c r="DP10" s="8">
        <v>185.47</v>
      </c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222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223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215</v>
      </c>
      <c r="EV10" s="2" t="s">
        <v>145</v>
      </c>
      <c r="EW10" s="2" t="s">
        <v>148</v>
      </c>
      <c r="EX10" s="2" t="s">
        <v>148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148</v>
      </c>
      <c r="FK10" s="2" t="s">
        <v>148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224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186</v>
      </c>
      <c r="GI10" s="2" t="s">
        <v>145</v>
      </c>
      <c r="GJ10" s="2" t="s">
        <v>148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212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212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186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186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155</v>
      </c>
      <c r="IV10" s="2" t="s">
        <v>145</v>
      </c>
      <c r="IW10" s="2" t="s">
        <v>148</v>
      </c>
      <c r="IX10" s="2" t="s">
        <v>225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212</v>
      </c>
      <c r="JI10" s="2" t="s">
        <v>145</v>
      </c>
      <c r="JJ10" s="2" t="s">
        <v>148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186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212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186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186</v>
      </c>
      <c r="LV10" s="2" t="s">
        <v>145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212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186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212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186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186</v>
      </c>
      <c r="OI10" s="2" t="s">
        <v>217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212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>
        <v>190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</row>
    <row r="11">
      <c r="A11" s="2" t="s">
        <v>226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>
        <v>72</v>
      </c>
      <c r="AA11" s="4">
        <f>=ROUNDDOWN(18,0)</f>
      </c>
      <c r="AB11" s="5">
        <v>4</v>
      </c>
      <c r="AC11" s="2" t="s">
        <v>210</v>
      </c>
      <c r="AD11" s="4">
        <v>180</v>
      </c>
      <c r="AE11" s="4">
        <v>180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</v>
      </c>
      <c r="AQ11" s="8">
        <v>430.56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0.2119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</v>
      </c>
      <c r="BK11" s="8">
        <v>430.56</v>
      </c>
      <c r="BL11" s="2" t="s">
        <v>227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228</v>
      </c>
      <c r="BY11" s="2" t="s">
        <v>157</v>
      </c>
      <c r="BZ11" s="2" t="s">
        <v>157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229</v>
      </c>
      <c r="CL11" s="2" t="s">
        <v>157</v>
      </c>
      <c r="CM11" s="2" t="s">
        <v>157</v>
      </c>
      <c r="CN11" s="2" t="s">
        <v>148</v>
      </c>
      <c r="CO11" s="4"/>
      <c r="CP11" s="8"/>
      <c r="CQ11" s="4"/>
      <c r="CR11" s="8"/>
      <c r="CS11" s="7"/>
      <c r="CT11" s="7"/>
      <c r="CU11" s="2" t="s">
        <v>212</v>
      </c>
      <c r="CV11" s="2" t="s">
        <v>145</v>
      </c>
      <c r="CW11" s="2" t="s">
        <v>148</v>
      </c>
      <c r="CX11" s="2" t="s">
        <v>148</v>
      </c>
      <c r="CY11" s="2" t="s">
        <v>157</v>
      </c>
      <c r="CZ11" s="2" t="s">
        <v>157</v>
      </c>
      <c r="DA11" s="2" t="s">
        <v>148</v>
      </c>
      <c r="DB11" s="4">
        <v>1</v>
      </c>
      <c r="DC11" s="8">
        <v>179.66</v>
      </c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230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231</v>
      </c>
      <c r="DY11" s="2" t="s">
        <v>157</v>
      </c>
      <c r="DZ11" s="2" t="s">
        <v>157</v>
      </c>
      <c r="EA11" s="2" t="s">
        <v>148</v>
      </c>
      <c r="EB11" s="4">
        <v>1</v>
      </c>
      <c r="EC11" s="8">
        <v>250.9</v>
      </c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232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215</v>
      </c>
      <c r="EV11" s="2" t="s">
        <v>145</v>
      </c>
      <c r="EW11" s="2" t="s">
        <v>148</v>
      </c>
      <c r="EX11" s="2" t="s">
        <v>148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148</v>
      </c>
      <c r="FK11" s="2" t="s">
        <v>148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186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212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212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186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186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155</v>
      </c>
      <c r="IV11" s="2" t="s">
        <v>145</v>
      </c>
      <c r="IW11" s="2" t="s">
        <v>148</v>
      </c>
      <c r="IX11" s="2" t="s">
        <v>233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212</v>
      </c>
      <c r="JI11" s="2" t="s">
        <v>145</v>
      </c>
      <c r="JJ11" s="2" t="s">
        <v>148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186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212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186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186</v>
      </c>
      <c r="LV11" s="2" t="s">
        <v>145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212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186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212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186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186</v>
      </c>
      <c r="OI11" s="2" t="s">
        <v>217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212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>
        <v>72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180</v>
      </c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235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236</v>
      </c>
      <c r="Z12" s="4"/>
      <c r="AA12" s="4">
        <f>=ROUNDDOWN({0},0)</f>
      </c>
      <c r="AB12" s="5">
        <v>9.4</v>
      </c>
      <c r="AC12" s="2" t="s">
        <v>153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8</v>
      </c>
      <c r="AS12" s="8">
        <v>1206.38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17</v>
      </c>
      <c r="AY12" s="8">
        <v>2658.05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154</v>
      </c>
      <c r="BM12" s="7"/>
      <c r="BN12" s="7"/>
      <c r="BO12" s="4"/>
      <c r="BP12" s="8"/>
      <c r="BQ12" s="4">
        <v>1</v>
      </c>
      <c r="BR12" s="8">
        <v>248.87</v>
      </c>
      <c r="BS12" s="7">
        <v>-1</v>
      </c>
      <c r="BT12" s="7">
        <v>-1</v>
      </c>
      <c r="BU12" s="2" t="s">
        <v>155</v>
      </c>
      <c r="BV12" s="2" t="s">
        <v>145</v>
      </c>
      <c r="BW12" s="2" t="s">
        <v>184</v>
      </c>
      <c r="BX12" s="2" t="s">
        <v>237</v>
      </c>
      <c r="BY12" s="2" t="s">
        <v>157</v>
      </c>
      <c r="BZ12" s="2" t="s">
        <v>157</v>
      </c>
      <c r="CA12" s="2" t="s">
        <v>148</v>
      </c>
      <c r="CB12" s="4"/>
      <c r="CC12" s="8"/>
      <c r="CD12" s="4">
        <v>2</v>
      </c>
      <c r="CE12" s="8">
        <v>257.4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158</v>
      </c>
      <c r="CK12" s="2" t="s">
        <v>238</v>
      </c>
      <c r="CL12" s="2" t="s">
        <v>157</v>
      </c>
      <c r="CM12" s="2" t="s">
        <v>157</v>
      </c>
      <c r="CN12" s="2" t="s">
        <v>148</v>
      </c>
      <c r="CO12" s="4"/>
      <c r="CP12" s="8"/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239</v>
      </c>
      <c r="CY12" s="2" t="s">
        <v>157</v>
      </c>
      <c r="CZ12" s="2" t="s">
        <v>157</v>
      </c>
      <c r="DA12" s="2" t="s">
        <v>148</v>
      </c>
      <c r="DB12" s="4"/>
      <c r="DC12" s="8"/>
      <c r="DD12" s="4">
        <v>3</v>
      </c>
      <c r="DE12" s="8">
        <v>416.97</v>
      </c>
      <c r="DF12" s="7">
        <v>-1</v>
      </c>
      <c r="DG12" s="7">
        <v>-1</v>
      </c>
      <c r="DH12" s="2" t="s">
        <v>155</v>
      </c>
      <c r="DI12" s="2" t="s">
        <v>145</v>
      </c>
      <c r="DJ12" s="2" t="s">
        <v>161</v>
      </c>
      <c r="DK12" s="2" t="s">
        <v>240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163</v>
      </c>
      <c r="DX12" s="2" t="s">
        <v>241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184</v>
      </c>
      <c r="EK12" s="2" t="s">
        <v>242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166</v>
      </c>
      <c r="EX12" s="2" t="s">
        <v>243</v>
      </c>
      <c r="EY12" s="2" t="s">
        <v>157</v>
      </c>
      <c r="EZ12" s="2" t="s">
        <v>157</v>
      </c>
      <c r="FA12" s="2" t="s">
        <v>148</v>
      </c>
      <c r="FB12" s="4"/>
      <c r="FC12" s="8"/>
      <c r="FD12" s="4">
        <v>2</v>
      </c>
      <c r="FE12" s="8">
        <v>283.14</v>
      </c>
      <c r="FF12" s="7">
        <v>-1</v>
      </c>
      <c r="FG12" s="7">
        <v>-1</v>
      </c>
      <c r="FH12" s="2" t="s">
        <v>155</v>
      </c>
      <c r="FI12" s="2" t="s">
        <v>145</v>
      </c>
      <c r="FJ12" s="2" t="s">
        <v>148</v>
      </c>
      <c r="FK12" s="2" t="s">
        <v>244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169</v>
      </c>
      <c r="FX12" s="2" t="s">
        <v>245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148</v>
      </c>
      <c r="GI12" s="2" t="s">
        <v>148</v>
      </c>
      <c r="GJ12" s="2" t="s">
        <v>148</v>
      </c>
      <c r="GK12" s="2" t="s">
        <v>148</v>
      </c>
      <c r="GL12" s="2" t="s">
        <v>148</v>
      </c>
      <c r="GM12" s="2" t="s">
        <v>148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155</v>
      </c>
      <c r="IV12" s="2" t="s">
        <v>145</v>
      </c>
      <c r="IW12" s="2" t="s">
        <v>171</v>
      </c>
      <c r="IX12" s="2" t="s">
        <v>246</v>
      </c>
      <c r="IY12" s="2" t="s">
        <v>157</v>
      </c>
      <c r="IZ12" s="2" t="s">
        <v>157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173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174</v>
      </c>
      <c r="KX12" s="2" t="s">
        <v>247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180</v>
      </c>
      <c r="PU12" s="4"/>
      <c r="PV12" s="4"/>
    </row>
    <row r="13">
      <c r="A13" s="2" t="s">
        <v>248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235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236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7</v>
      </c>
      <c r="AS13" s="8">
        <v>1130.45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249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184</v>
      </c>
      <c r="BX13" s="2" t="s">
        <v>250</v>
      </c>
      <c r="BY13" s="2" t="s">
        <v>157</v>
      </c>
      <c r="BZ13" s="2" t="s">
        <v>157</v>
      </c>
      <c r="CA13" s="2" t="s">
        <v>148</v>
      </c>
      <c r="CB13" s="4"/>
      <c r="CC13" s="8"/>
      <c r="CD13" s="4">
        <v>3</v>
      </c>
      <c r="CE13" s="8">
        <v>463.29</v>
      </c>
      <c r="CF13" s="7">
        <v>-1</v>
      </c>
      <c r="CG13" s="7">
        <v>-1</v>
      </c>
      <c r="CH13" s="2" t="s">
        <v>155</v>
      </c>
      <c r="CI13" s="2" t="s">
        <v>145</v>
      </c>
      <c r="CJ13" s="2" t="s">
        <v>158</v>
      </c>
      <c r="CK13" s="2" t="s">
        <v>251</v>
      </c>
      <c r="CL13" s="2" t="s">
        <v>157</v>
      </c>
      <c r="CM13" s="2" t="s">
        <v>157</v>
      </c>
      <c r="CN13" s="2" t="s">
        <v>148</v>
      </c>
      <c r="CO13" s="4"/>
      <c r="CP13" s="8"/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182</v>
      </c>
      <c r="CY13" s="2" t="s">
        <v>157</v>
      </c>
      <c r="CZ13" s="2" t="s">
        <v>157</v>
      </c>
      <c r="DA13" s="2" t="s">
        <v>148</v>
      </c>
      <c r="DB13" s="4"/>
      <c r="DC13" s="8"/>
      <c r="DD13" s="4">
        <v>4</v>
      </c>
      <c r="DE13" s="8">
        <v>667.16</v>
      </c>
      <c r="DF13" s="7">
        <v>-1</v>
      </c>
      <c r="DG13" s="7">
        <v>-1</v>
      </c>
      <c r="DH13" s="2" t="s">
        <v>155</v>
      </c>
      <c r="DI13" s="2" t="s">
        <v>145</v>
      </c>
      <c r="DJ13" s="2" t="s">
        <v>161</v>
      </c>
      <c r="DK13" s="2" t="s">
        <v>162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163</v>
      </c>
      <c r="DX13" s="2" t="s">
        <v>252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184</v>
      </c>
      <c r="EK13" s="2" t="s">
        <v>192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166</v>
      </c>
      <c r="EX13" s="2" t="s">
        <v>253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186</v>
      </c>
      <c r="FI13" s="2" t="s">
        <v>145</v>
      </c>
      <c r="FJ13" s="2" t="s">
        <v>148</v>
      </c>
      <c r="FK13" s="2" t="s">
        <v>148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169</v>
      </c>
      <c r="FX13" s="2" t="s">
        <v>241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148</v>
      </c>
      <c r="GI13" s="2" t="s">
        <v>148</v>
      </c>
      <c r="GJ13" s="2" t="s">
        <v>148</v>
      </c>
      <c r="GK13" s="2" t="s">
        <v>148</v>
      </c>
      <c r="GL13" s="2" t="s">
        <v>148</v>
      </c>
      <c r="GM13" s="2" t="s">
        <v>148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155</v>
      </c>
      <c r="IV13" s="2" t="s">
        <v>145</v>
      </c>
      <c r="IW13" s="2" t="s">
        <v>171</v>
      </c>
      <c r="IX13" s="2" t="s">
        <v>254</v>
      </c>
      <c r="IY13" s="2" t="s">
        <v>157</v>
      </c>
      <c r="IZ13" s="2" t="s">
        <v>157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173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174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200</v>
      </c>
      <c r="PU13" s="4"/>
      <c r="PV13" s="4"/>
    </row>
    <row r="14">
      <c r="A14" s="2" t="s">
        <v>255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235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236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2</v>
      </c>
      <c r="AS14" s="8">
        <v>321.22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249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184</v>
      </c>
      <c r="BX14" s="2" t="s">
        <v>256</v>
      </c>
      <c r="BY14" s="2" t="s">
        <v>157</v>
      </c>
      <c r="BZ14" s="2" t="s">
        <v>157</v>
      </c>
      <c r="CA14" s="2" t="s">
        <v>148</v>
      </c>
      <c r="CB14" s="4"/>
      <c r="CC14" s="8"/>
      <c r="CD14" s="4">
        <v>1</v>
      </c>
      <c r="CE14" s="8">
        <v>154.43</v>
      </c>
      <c r="CF14" s="7">
        <v>-1</v>
      </c>
      <c r="CG14" s="7">
        <v>-1</v>
      </c>
      <c r="CH14" s="2" t="s">
        <v>155</v>
      </c>
      <c r="CI14" s="2" t="s">
        <v>145</v>
      </c>
      <c r="CJ14" s="2" t="s">
        <v>158</v>
      </c>
      <c r="CK14" s="2" t="s">
        <v>257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258</v>
      </c>
      <c r="CY14" s="2" t="s">
        <v>157</v>
      </c>
      <c r="CZ14" s="2" t="s">
        <v>157</v>
      </c>
      <c r="DA14" s="2" t="s">
        <v>148</v>
      </c>
      <c r="DB14" s="4"/>
      <c r="DC14" s="8"/>
      <c r="DD14" s="4">
        <v>1</v>
      </c>
      <c r="DE14" s="8">
        <v>166.79</v>
      </c>
      <c r="DF14" s="7">
        <v>-1</v>
      </c>
      <c r="DG14" s="7">
        <v>-1</v>
      </c>
      <c r="DH14" s="2" t="s">
        <v>155</v>
      </c>
      <c r="DI14" s="2" t="s">
        <v>145</v>
      </c>
      <c r="DJ14" s="2" t="s">
        <v>169</v>
      </c>
      <c r="DK14" s="2" t="s">
        <v>195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196</v>
      </c>
      <c r="DX14" s="2" t="s">
        <v>259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184</v>
      </c>
      <c r="EK14" s="2" t="s">
        <v>260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196</v>
      </c>
      <c r="EX14" s="2" t="s">
        <v>194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186</v>
      </c>
      <c r="FI14" s="2" t="s">
        <v>145</v>
      </c>
      <c r="FJ14" s="2" t="s">
        <v>148</v>
      </c>
      <c r="FK14" s="2" t="s">
        <v>148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169</v>
      </c>
      <c r="FX14" s="2" t="s">
        <v>261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148</v>
      </c>
      <c r="GI14" s="2" t="s">
        <v>148</v>
      </c>
      <c r="GJ14" s="2" t="s">
        <v>148</v>
      </c>
      <c r="GK14" s="2" t="s">
        <v>148</v>
      </c>
      <c r="GL14" s="2" t="s">
        <v>148</v>
      </c>
      <c r="GM14" s="2" t="s">
        <v>148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155</v>
      </c>
      <c r="IV14" s="2" t="s">
        <v>145</v>
      </c>
      <c r="IW14" s="2" t="s">
        <v>171</v>
      </c>
      <c r="IX14" s="2" t="s">
        <v>262</v>
      </c>
      <c r="IY14" s="2" t="s">
        <v>157</v>
      </c>
      <c r="IZ14" s="2" t="s">
        <v>157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202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174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100</v>
      </c>
      <c r="PU14" s="4"/>
      <c r="PV14" s="4"/>
    </row>
    <row r="15">
      <c r="A15" s="2" t="s">
        <v>263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264</v>
      </c>
      <c r="G15" s="2" t="s">
        <v>264</v>
      </c>
      <c r="H15" s="2" t="s">
        <v>264</v>
      </c>
      <c r="I15" s="2" t="s">
        <v>204</v>
      </c>
      <c r="J15" s="2" t="s">
        <v>143</v>
      </c>
      <c r="K15" s="2" t="s">
        <v>265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>
        <v>166</v>
      </c>
      <c r="AA15" s="4">
        <f>=ROUNDDOWN(41.5,0)</f>
      </c>
      <c r="AB15" s="5">
        <v>4</v>
      </c>
      <c r="AC15" s="2" t="s">
        <v>210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5</v>
      </c>
      <c r="AQ15" s="8">
        <v>850.68</v>
      </c>
      <c r="AR15" s="4"/>
      <c r="AS15" s="8"/>
      <c r="AT15" s="7"/>
      <c r="AU15" s="7"/>
      <c r="AV15" s="4">
        <v>11</v>
      </c>
      <c r="AW15" s="8">
        <v>1974.18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0.4309</v>
      </c>
      <c r="BC15" s="4">
        <v>11</v>
      </c>
      <c r="BD15" s="8">
        <v>1974.18</v>
      </c>
      <c r="BE15" s="4">
        <v>32</v>
      </c>
      <c r="BF15" s="8">
        <v>5064.26</v>
      </c>
      <c r="BG15" s="7">
        <v>-0.6562</v>
      </c>
      <c r="BH15" s="7">
        <v>-0.6102</v>
      </c>
      <c r="BI15" s="7">
        <v>1</v>
      </c>
      <c r="BJ15" s="4">
        <v>5</v>
      </c>
      <c r="BK15" s="8">
        <v>850.68</v>
      </c>
      <c r="BL15" s="2" t="s">
        <v>266</v>
      </c>
      <c r="BM15" s="7">
        <v>1</v>
      </c>
      <c r="BN15" s="7">
        <v>1</v>
      </c>
      <c r="BO15" s="4">
        <v>1</v>
      </c>
      <c r="BP15" s="8">
        <v>268.99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267</v>
      </c>
      <c r="BY15" s="2" t="s">
        <v>157</v>
      </c>
      <c r="BZ15" s="2" t="s">
        <v>157</v>
      </c>
      <c r="CA15" s="2" t="s">
        <v>148</v>
      </c>
      <c r="CB15" s="4">
        <v>3</v>
      </c>
      <c r="CC15" s="8">
        <v>428.22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268</v>
      </c>
      <c r="CL15" s="2" t="s">
        <v>157</v>
      </c>
      <c r="CM15" s="2" t="s">
        <v>157</v>
      </c>
      <c r="CN15" s="2" t="s">
        <v>148</v>
      </c>
      <c r="CO15" s="4"/>
      <c r="CP15" s="8"/>
      <c r="CQ15" s="4"/>
      <c r="CR15" s="8"/>
      <c r="CS15" s="7"/>
      <c r="CT15" s="7"/>
      <c r="CU15" s="2" t="s">
        <v>212</v>
      </c>
      <c r="CV15" s="2" t="s">
        <v>145</v>
      </c>
      <c r="CW15" s="2" t="s">
        <v>148</v>
      </c>
      <c r="CX15" s="2" t="s">
        <v>148</v>
      </c>
      <c r="CY15" s="2" t="s">
        <v>157</v>
      </c>
      <c r="CZ15" s="2" t="s">
        <v>157</v>
      </c>
      <c r="DA15" s="2" t="s">
        <v>148</v>
      </c>
      <c r="DB15" s="4">
        <v>1</v>
      </c>
      <c r="DC15" s="8">
        <v>153.47</v>
      </c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211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269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270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215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271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186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212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212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186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186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155</v>
      </c>
      <c r="IV15" s="2" t="s">
        <v>145</v>
      </c>
      <c r="IW15" s="2" t="s">
        <v>148</v>
      </c>
      <c r="IX15" s="2" t="s">
        <v>272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212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186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212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186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186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212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186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212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186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186</v>
      </c>
      <c r="OI15" s="2" t="s">
        <v>217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212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166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235</v>
      </c>
    </row>
    <row r="16">
      <c r="A16" s="2" t="s">
        <v>273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264</v>
      </c>
      <c r="G16" s="2" t="s">
        <v>264</v>
      </c>
      <c r="H16" s="2" t="s">
        <v>264</v>
      </c>
      <c r="I16" s="2" t="s">
        <v>204</v>
      </c>
      <c r="J16" s="2" t="s">
        <v>177</v>
      </c>
      <c r="K16" s="2" t="s">
        <v>265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>
        <v>167</v>
      </c>
      <c r="AA16" s="4">
        <f>=ROUNDDOWN(34.7916666666667,0)</f>
      </c>
      <c r="AB16" s="5">
        <v>4.8</v>
      </c>
      <c r="AC16" s="2" t="s">
        <v>210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4</v>
      </c>
      <c r="AQ16" s="8">
        <v>751.84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0.3808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4</v>
      </c>
      <c r="BK16" s="8">
        <v>751.84</v>
      </c>
      <c r="BL16" s="2" t="s">
        <v>266</v>
      </c>
      <c r="BM16" s="7">
        <v>1</v>
      </c>
      <c r="BN16" s="7">
        <v>1</v>
      </c>
      <c r="BO16" s="4">
        <v>1</v>
      </c>
      <c r="BP16" s="8">
        <v>245.25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274</v>
      </c>
      <c r="BY16" s="2" t="s">
        <v>157</v>
      </c>
      <c r="BZ16" s="2" t="s">
        <v>157</v>
      </c>
      <c r="CA16" s="2" t="s">
        <v>148</v>
      </c>
      <c r="CB16" s="4">
        <v>2</v>
      </c>
      <c r="CC16" s="8">
        <v>323.48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211</v>
      </c>
      <c r="CL16" s="2" t="s">
        <v>157</v>
      </c>
      <c r="CM16" s="2" t="s">
        <v>157</v>
      </c>
      <c r="CN16" s="2" t="s">
        <v>148</v>
      </c>
      <c r="CO16" s="4"/>
      <c r="CP16" s="8"/>
      <c r="CQ16" s="4"/>
      <c r="CR16" s="8"/>
      <c r="CS16" s="7"/>
      <c r="CT16" s="7"/>
      <c r="CU16" s="2" t="s">
        <v>212</v>
      </c>
      <c r="CV16" s="2" t="s">
        <v>145</v>
      </c>
      <c r="CW16" s="2" t="s">
        <v>148</v>
      </c>
      <c r="CX16" s="2" t="s">
        <v>148</v>
      </c>
      <c r="CY16" s="2" t="s">
        <v>157</v>
      </c>
      <c r="CZ16" s="2" t="s">
        <v>157</v>
      </c>
      <c r="DA16" s="2" t="s">
        <v>148</v>
      </c>
      <c r="DB16" s="4">
        <v>1</v>
      </c>
      <c r="DC16" s="8">
        <v>183.11</v>
      </c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221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222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275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215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276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186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212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212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186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186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155</v>
      </c>
      <c r="IV16" s="2" t="s">
        <v>145</v>
      </c>
      <c r="IW16" s="2" t="s">
        <v>148</v>
      </c>
      <c r="IX16" s="2" t="s">
        <v>277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212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186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212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186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186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212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186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212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186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186</v>
      </c>
      <c r="OI16" s="2" t="s">
        <v>217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212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167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</row>
    <row r="17">
      <c r="A17" s="2" t="s">
        <v>278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264</v>
      </c>
      <c r="G17" s="2" t="s">
        <v>264</v>
      </c>
      <c r="H17" s="2" t="s">
        <v>264</v>
      </c>
      <c r="I17" s="2" t="s">
        <v>204</v>
      </c>
      <c r="J17" s="2" t="s">
        <v>190</v>
      </c>
      <c r="K17" s="2" t="s">
        <v>265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>
        <v>17</v>
      </c>
      <c r="AA17" s="4">
        <f>=ROUNDDOWN(5.15151515151515,0)</f>
      </c>
      <c r="AB17" s="5">
        <v>3.3</v>
      </c>
      <c r="AC17" s="2" t="s">
        <v>210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2</v>
      </c>
      <c r="AQ17" s="8">
        <v>371.66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0.1883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2</v>
      </c>
      <c r="BK17" s="8">
        <v>371.66</v>
      </c>
      <c r="BL17" s="2" t="s">
        <v>279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280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281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212</v>
      </c>
      <c r="CV17" s="2" t="s">
        <v>145</v>
      </c>
      <c r="CW17" s="2" t="s">
        <v>148</v>
      </c>
      <c r="CX17" s="2" t="s">
        <v>148</v>
      </c>
      <c r="CY17" s="2" t="s">
        <v>157</v>
      </c>
      <c r="CZ17" s="2" t="s">
        <v>157</v>
      </c>
      <c r="DA17" s="2" t="s">
        <v>148</v>
      </c>
      <c r="DB17" s="4">
        <v>1</v>
      </c>
      <c r="DC17" s="8">
        <v>182.85</v>
      </c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211</v>
      </c>
      <c r="DL17" s="2" t="s">
        <v>157</v>
      </c>
      <c r="DM17" s="2" t="s">
        <v>157</v>
      </c>
      <c r="DN17" s="2" t="s">
        <v>148</v>
      </c>
      <c r="DO17" s="4">
        <v>1</v>
      </c>
      <c r="DP17" s="8">
        <v>188.81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272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215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282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224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186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212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212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186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186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155</v>
      </c>
      <c r="IV17" s="2" t="s">
        <v>145</v>
      </c>
      <c r="IW17" s="2" t="s">
        <v>148</v>
      </c>
      <c r="IX17" s="2" t="s">
        <v>283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212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186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212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186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186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212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186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212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186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186</v>
      </c>
      <c r="OI17" s="2" t="s">
        <v>217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212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17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125</v>
      </c>
    </row>
    <row r="18">
      <c r="A18" s="2" t="s">
        <v>284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264</v>
      </c>
      <c r="G18" s="2" t="s">
        <v>264</v>
      </c>
      <c r="H18" s="2" t="s">
        <v>264</v>
      </c>
      <c r="I18" s="2" t="s">
        <v>142</v>
      </c>
      <c r="J18" s="2" t="s">
        <v>143</v>
      </c>
      <c r="K18" s="2" t="s">
        <v>285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286</v>
      </c>
      <c r="W18" s="2" t="s">
        <v>151</v>
      </c>
      <c r="X18" s="2" t="s">
        <v>148</v>
      </c>
      <c r="Y18" s="2" t="s">
        <v>287</v>
      </c>
      <c r="Z18" s="4"/>
      <c r="AA18" s="4">
        <f>=ROUNDDOWN({0},0)</f>
      </c>
      <c r="AB18" s="5">
        <v>11.3</v>
      </c>
      <c r="AC18" s="2" t="s">
        <v>288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5</v>
      </c>
      <c r="AS18" s="8">
        <v>664.08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20</v>
      </c>
      <c r="AY18" s="8">
        <v>3195.45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249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289</v>
      </c>
      <c r="BX18" s="2" t="s">
        <v>290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3</v>
      </c>
      <c r="CE18" s="8">
        <v>386.1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291</v>
      </c>
      <c r="CK18" s="2" t="s">
        <v>292</v>
      </c>
      <c r="CL18" s="2" t="s">
        <v>157</v>
      </c>
      <c r="CM18" s="2" t="s">
        <v>157</v>
      </c>
      <c r="CN18" s="2" t="s">
        <v>148</v>
      </c>
      <c r="CO18" s="4"/>
      <c r="CP18" s="8"/>
      <c r="CQ18" s="4"/>
      <c r="CR18" s="8"/>
      <c r="CS18" s="7"/>
      <c r="CT18" s="7"/>
      <c r="CU18" s="2" t="s">
        <v>155</v>
      </c>
      <c r="CV18" s="2" t="s">
        <v>145</v>
      </c>
      <c r="CW18" s="2" t="s">
        <v>148</v>
      </c>
      <c r="CX18" s="2" t="s">
        <v>293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2</v>
      </c>
      <c r="DE18" s="8">
        <v>277.98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161</v>
      </c>
      <c r="DK18" s="2" t="s">
        <v>294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295</v>
      </c>
      <c r="DX18" s="2" t="s">
        <v>296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289</v>
      </c>
      <c r="EK18" s="2" t="s">
        <v>297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289</v>
      </c>
      <c r="EX18" s="2" t="s">
        <v>162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148</v>
      </c>
      <c r="FK18" s="2" t="s">
        <v>298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299</v>
      </c>
      <c r="FX18" s="2" t="s">
        <v>300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155</v>
      </c>
      <c r="IV18" s="2" t="s">
        <v>145</v>
      </c>
      <c r="IW18" s="2" t="s">
        <v>289</v>
      </c>
      <c r="IX18" s="2" t="s">
        <v>301</v>
      </c>
      <c r="IY18" s="2" t="s">
        <v>157</v>
      </c>
      <c r="IZ18" s="2" t="s">
        <v>157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289</v>
      </c>
      <c r="JX18" s="2" t="s">
        <v>302</v>
      </c>
      <c r="JY18" s="2" t="s">
        <v>157</v>
      </c>
      <c r="JZ18" s="2" t="s">
        <v>157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>
        <v>219</v>
      </c>
    </row>
    <row r="19">
      <c r="A19" s="2" t="s">
        <v>303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264</v>
      </c>
      <c r="G19" s="2" t="s">
        <v>264</v>
      </c>
      <c r="H19" s="2" t="s">
        <v>264</v>
      </c>
      <c r="I19" s="2" t="s">
        <v>142</v>
      </c>
      <c r="J19" s="2" t="s">
        <v>177</v>
      </c>
      <c r="K19" s="2" t="s">
        <v>285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286</v>
      </c>
      <c r="W19" s="2" t="s">
        <v>151</v>
      </c>
      <c r="X19" s="2" t="s">
        <v>148</v>
      </c>
      <c r="Y19" s="2" t="s">
        <v>287</v>
      </c>
      <c r="Z19" s="4"/>
      <c r="AA19" s="4">
        <f>=ROUNDDOWN({0},0)</f>
      </c>
      <c r="AB19" s="5">
        <v>10.1</v>
      </c>
      <c r="AC19" s="2" t="s">
        <v>288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6</v>
      </c>
      <c r="AS19" s="8">
        <v>963.66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249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289</v>
      </c>
      <c r="BX19" s="2" t="s">
        <v>304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3</v>
      </c>
      <c r="CE19" s="8">
        <v>463.29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291</v>
      </c>
      <c r="CK19" s="2" t="s">
        <v>162</v>
      </c>
      <c r="CL19" s="2" t="s">
        <v>157</v>
      </c>
      <c r="CM19" s="2" t="s">
        <v>157</v>
      </c>
      <c r="CN19" s="2" t="s">
        <v>148</v>
      </c>
      <c r="CO19" s="4"/>
      <c r="CP19" s="8"/>
      <c r="CQ19" s="4"/>
      <c r="CR19" s="8"/>
      <c r="CS19" s="7"/>
      <c r="CT19" s="7"/>
      <c r="CU19" s="2" t="s">
        <v>155</v>
      </c>
      <c r="CV19" s="2" t="s">
        <v>145</v>
      </c>
      <c r="CW19" s="2" t="s">
        <v>148</v>
      </c>
      <c r="CX19" s="2" t="s">
        <v>293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3</v>
      </c>
      <c r="DE19" s="8">
        <v>500.37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161</v>
      </c>
      <c r="DK19" s="2" t="s">
        <v>305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295</v>
      </c>
      <c r="DX19" s="2" t="s">
        <v>306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289</v>
      </c>
      <c r="EK19" s="2" t="s">
        <v>307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289</v>
      </c>
      <c r="EX19" s="2" t="s">
        <v>308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186</v>
      </c>
      <c r="FI19" s="2" t="s">
        <v>145</v>
      </c>
      <c r="FJ19" s="2" t="s">
        <v>148</v>
      </c>
      <c r="FK19" s="2" t="s">
        <v>148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169</v>
      </c>
      <c r="FX19" s="2" t="s">
        <v>182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155</v>
      </c>
      <c r="IV19" s="2" t="s">
        <v>145</v>
      </c>
      <c r="IW19" s="2" t="s">
        <v>289</v>
      </c>
      <c r="IX19" s="2" t="s">
        <v>309</v>
      </c>
      <c r="IY19" s="2" t="s">
        <v>157</v>
      </c>
      <c r="IZ19" s="2" t="s">
        <v>157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289</v>
      </c>
      <c r="JX19" s="2" t="s">
        <v>148</v>
      </c>
      <c r="JY19" s="2" t="s">
        <v>157</v>
      </c>
      <c r="JZ19" s="2" t="s">
        <v>157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/>
      <c r="PU19" s="4"/>
      <c r="PV19" s="4">
        <v>179</v>
      </c>
    </row>
    <row r="20">
      <c r="A20" s="2" t="s">
        <v>310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264</v>
      </c>
      <c r="G20" s="2" t="s">
        <v>264</v>
      </c>
      <c r="H20" s="2" t="s">
        <v>264</v>
      </c>
      <c r="I20" s="2" t="s">
        <v>142</v>
      </c>
      <c r="J20" s="2" t="s">
        <v>190</v>
      </c>
      <c r="K20" s="2" t="s">
        <v>285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286</v>
      </c>
      <c r="W20" s="2" t="s">
        <v>151</v>
      </c>
      <c r="X20" s="2" t="s">
        <v>148</v>
      </c>
      <c r="Y20" s="2" t="s">
        <v>287</v>
      </c>
      <c r="Z20" s="4"/>
      <c r="AA20" s="4">
        <f>=ROUNDDOWN({0},0)</f>
      </c>
      <c r="AB20" s="5">
        <v>3.1</v>
      </c>
      <c r="AC20" s="2" t="s">
        <v>288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9</v>
      </c>
      <c r="AS20" s="8">
        <v>1567.71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311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289</v>
      </c>
      <c r="BX20" s="2" t="s">
        <v>304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1</v>
      </c>
      <c r="CE20" s="8">
        <v>154.43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291</v>
      </c>
      <c r="CK20" s="2" t="s">
        <v>312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6</v>
      </c>
      <c r="CR20" s="8">
        <v>1014.84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148</v>
      </c>
      <c r="CX20" s="2" t="s">
        <v>293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1</v>
      </c>
      <c r="DE20" s="8">
        <v>166.79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161</v>
      </c>
      <c r="DK20" s="2" t="s">
        <v>309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295</v>
      </c>
      <c r="DX20" s="2" t="s">
        <v>313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289</v>
      </c>
      <c r="EK20" s="2" t="s">
        <v>314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289</v>
      </c>
      <c r="EX20" s="2" t="s">
        <v>315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186</v>
      </c>
      <c r="FI20" s="2" t="s">
        <v>145</v>
      </c>
      <c r="FJ20" s="2" t="s">
        <v>148</v>
      </c>
      <c r="FK20" s="2" t="s">
        <v>148</v>
      </c>
      <c r="FL20" s="2" t="s">
        <v>157</v>
      </c>
      <c r="FM20" s="2" t="s">
        <v>157</v>
      </c>
      <c r="FN20" s="2" t="s">
        <v>148</v>
      </c>
      <c r="FO20" s="4"/>
      <c r="FP20" s="8"/>
      <c r="FQ20" s="4">
        <v>1</v>
      </c>
      <c r="FR20" s="8">
        <v>231.65</v>
      </c>
      <c r="FS20" s="7">
        <v>-1</v>
      </c>
      <c r="FT20" s="7">
        <v>-1</v>
      </c>
      <c r="FU20" s="2" t="s">
        <v>155</v>
      </c>
      <c r="FV20" s="2" t="s">
        <v>145</v>
      </c>
      <c r="FW20" s="2" t="s">
        <v>299</v>
      </c>
      <c r="FX20" s="2" t="s">
        <v>316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155</v>
      </c>
      <c r="IV20" s="2" t="s">
        <v>145</v>
      </c>
      <c r="IW20" s="2" t="s">
        <v>289</v>
      </c>
      <c r="IX20" s="2" t="s">
        <v>148</v>
      </c>
      <c r="IY20" s="2" t="s">
        <v>157</v>
      </c>
      <c r="IZ20" s="2" t="s">
        <v>157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289</v>
      </c>
      <c r="JX20" s="2" t="s">
        <v>317</v>
      </c>
      <c r="JY20" s="2" t="s">
        <v>157</v>
      </c>
      <c r="JZ20" s="2" t="s">
        <v>157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/>
      <c r="PU20" s="4"/>
      <c r="PV20" s="4">
        <v>119</v>
      </c>
    </row>
    <row r="21">
      <c r="A21" s="2" t="s">
        <v>318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264</v>
      </c>
      <c r="G21" s="2" t="s">
        <v>264</v>
      </c>
      <c r="H21" s="2" t="s">
        <v>264</v>
      </c>
      <c r="I21" s="2" t="s">
        <v>142</v>
      </c>
      <c r="J21" s="2" t="s">
        <v>143</v>
      </c>
      <c r="K21" s="2" t="s">
        <v>319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286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320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4</v>
      </c>
      <c r="AS21" s="8">
        <v>525.09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12</v>
      </c>
      <c r="AY21" s="8">
        <v>1868.81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249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321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3</v>
      </c>
      <c r="CE21" s="8">
        <v>386.1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322</v>
      </c>
      <c r="CL21" s="2" t="s">
        <v>157</v>
      </c>
      <c r="CM21" s="2" t="s">
        <v>157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148</v>
      </c>
      <c r="CX21" s="2" t="s">
        <v>323</v>
      </c>
      <c r="CY21" s="2" t="s">
        <v>157</v>
      </c>
      <c r="CZ21" s="2" t="s">
        <v>157</v>
      </c>
      <c r="DA21" s="2" t="s">
        <v>148</v>
      </c>
      <c r="DB21" s="4"/>
      <c r="DC21" s="8"/>
      <c r="DD21" s="4">
        <v>1</v>
      </c>
      <c r="DE21" s="8">
        <v>138.99</v>
      </c>
      <c r="DF21" s="7">
        <v>-1</v>
      </c>
      <c r="DG21" s="7">
        <v>-1</v>
      </c>
      <c r="DH21" s="2" t="s">
        <v>155</v>
      </c>
      <c r="DI21" s="2" t="s">
        <v>145</v>
      </c>
      <c r="DJ21" s="2" t="s">
        <v>161</v>
      </c>
      <c r="DK21" s="2" t="s">
        <v>324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163</v>
      </c>
      <c r="DX21" s="2" t="s">
        <v>325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152</v>
      </c>
      <c r="EK21" s="2" t="s">
        <v>326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166</v>
      </c>
      <c r="EX21" s="2" t="s">
        <v>327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148</v>
      </c>
      <c r="FK21" s="2" t="s">
        <v>328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329</v>
      </c>
      <c r="FX21" s="2" t="s">
        <v>330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155</v>
      </c>
      <c r="IV21" s="2" t="s">
        <v>145</v>
      </c>
      <c r="IW21" s="2" t="s">
        <v>171</v>
      </c>
      <c r="IX21" s="2" t="s">
        <v>331</v>
      </c>
      <c r="IY21" s="2" t="s">
        <v>157</v>
      </c>
      <c r="IZ21" s="2" t="s">
        <v>157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173</v>
      </c>
      <c r="JX21" s="2" t="s">
        <v>148</v>
      </c>
      <c r="JY21" s="2" t="s">
        <v>157</v>
      </c>
      <c r="JZ21" s="2" t="s">
        <v>157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184</v>
      </c>
      <c r="PV21" s="4"/>
    </row>
    <row r="22">
      <c r="A22" s="2" t="s">
        <v>332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264</v>
      </c>
      <c r="G22" s="2" t="s">
        <v>264</v>
      </c>
      <c r="H22" s="2" t="s">
        <v>264</v>
      </c>
      <c r="I22" s="2" t="s">
        <v>142</v>
      </c>
      <c r="J22" s="2" t="s">
        <v>177</v>
      </c>
      <c r="K22" s="2" t="s">
        <v>319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286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320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5</v>
      </c>
      <c r="AS22" s="8">
        <v>841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333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237</v>
      </c>
      <c r="BY22" s="2" t="s">
        <v>157</v>
      </c>
      <c r="BZ22" s="2" t="s">
        <v>157</v>
      </c>
      <c r="CA22" s="2" t="s">
        <v>148</v>
      </c>
      <c r="CB22" s="4"/>
      <c r="CC22" s="8"/>
      <c r="CD22" s="4"/>
      <c r="CE22" s="8"/>
      <c r="CF22" s="7"/>
      <c r="CG22" s="7"/>
      <c r="CH22" s="2" t="s">
        <v>155</v>
      </c>
      <c r="CI22" s="2" t="s">
        <v>145</v>
      </c>
      <c r="CJ22" s="2" t="s">
        <v>158</v>
      </c>
      <c r="CK22" s="2" t="s">
        <v>159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3</v>
      </c>
      <c r="CR22" s="8">
        <v>507.42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148</v>
      </c>
      <c r="CX22" s="2" t="s">
        <v>334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2</v>
      </c>
      <c r="DE22" s="8">
        <v>333.58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161</v>
      </c>
      <c r="DK22" s="2" t="s">
        <v>294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163</v>
      </c>
      <c r="DX22" s="2" t="s">
        <v>335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152</v>
      </c>
      <c r="EK22" s="2" t="s">
        <v>336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166</v>
      </c>
      <c r="EX22" s="2" t="s">
        <v>337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186</v>
      </c>
      <c r="FI22" s="2" t="s">
        <v>145</v>
      </c>
      <c r="FJ22" s="2" t="s">
        <v>148</v>
      </c>
      <c r="FK22" s="2" t="s">
        <v>148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169</v>
      </c>
      <c r="FX22" s="2" t="s">
        <v>338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155</v>
      </c>
      <c r="IV22" s="2" t="s">
        <v>145</v>
      </c>
      <c r="IW22" s="2" t="s">
        <v>171</v>
      </c>
      <c r="IX22" s="2" t="s">
        <v>335</v>
      </c>
      <c r="IY22" s="2" t="s">
        <v>157</v>
      </c>
      <c r="IZ22" s="2" t="s">
        <v>157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173</v>
      </c>
      <c r="JX22" s="2" t="s">
        <v>148</v>
      </c>
      <c r="JY22" s="2" t="s">
        <v>157</v>
      </c>
      <c r="JZ22" s="2" t="s">
        <v>157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219</v>
      </c>
      <c r="PV22" s="4"/>
    </row>
    <row r="23">
      <c r="A23" s="2" t="s">
        <v>339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264</v>
      </c>
      <c r="G23" s="2" t="s">
        <v>264</v>
      </c>
      <c r="H23" s="2" t="s">
        <v>264</v>
      </c>
      <c r="I23" s="2" t="s">
        <v>142</v>
      </c>
      <c r="J23" s="2" t="s">
        <v>190</v>
      </c>
      <c r="K23" s="2" t="s">
        <v>319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286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5.3</v>
      </c>
      <c r="AC23" s="2" t="s">
        <v>320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502.72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340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158</v>
      </c>
      <c r="CK23" s="2" t="s">
        <v>193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1</v>
      </c>
      <c r="CR23" s="8">
        <v>169.14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148</v>
      </c>
      <c r="CX23" s="2" t="s">
        <v>306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2</v>
      </c>
      <c r="DE23" s="8">
        <v>333.58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341</v>
      </c>
      <c r="DK23" s="2" t="s">
        <v>342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329</v>
      </c>
      <c r="DX23" s="2" t="s">
        <v>300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152</v>
      </c>
      <c r="EK23" s="2" t="s">
        <v>184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166</v>
      </c>
      <c r="EX23" s="2" t="s">
        <v>343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186</v>
      </c>
      <c r="FI23" s="2" t="s">
        <v>145</v>
      </c>
      <c r="FJ23" s="2" t="s">
        <v>148</v>
      </c>
      <c r="FK23" s="2" t="s">
        <v>148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329</v>
      </c>
      <c r="FX23" s="2" t="s">
        <v>344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155</v>
      </c>
      <c r="IV23" s="2" t="s">
        <v>145</v>
      </c>
      <c r="IW23" s="2" t="s">
        <v>171</v>
      </c>
      <c r="IX23" s="2" t="s">
        <v>345</v>
      </c>
      <c r="IY23" s="2" t="s">
        <v>157</v>
      </c>
      <c r="IZ23" s="2" t="s">
        <v>157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202</v>
      </c>
      <c r="JX23" s="2" t="s">
        <v>148</v>
      </c>
      <c r="JY23" s="2" t="s">
        <v>157</v>
      </c>
      <c r="JZ23" s="2" t="s">
        <v>157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119</v>
      </c>
      <c r="PV23" s="4"/>
    </row>
    <row r="24">
      <c r="A24" s="2" t="s">
        <v>346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347</v>
      </c>
      <c r="G24" s="2" t="s">
        <v>347</v>
      </c>
      <c r="H24" s="2" t="s">
        <v>347</v>
      </c>
      <c r="I24" s="2" t="s">
        <v>142</v>
      </c>
      <c r="J24" s="2" t="s">
        <v>177</v>
      </c>
      <c r="K24" s="2" t="s">
        <v>348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349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286</v>
      </c>
      <c r="W24" s="2" t="s">
        <v>151</v>
      </c>
      <c r="X24" s="2" t="s">
        <v>148</v>
      </c>
      <c r="Y24" s="2" t="s">
        <v>178</v>
      </c>
      <c r="Z24" s="4">
        <v>14</v>
      </c>
      <c r="AA24" s="4">
        <f>=ROUNDDOWN(2.8,0)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8</v>
      </c>
      <c r="AQ24" s="8">
        <v>1760.45</v>
      </c>
      <c r="AR24" s="4">
        <v>3</v>
      </c>
      <c r="AS24" s="8">
        <v>715.38</v>
      </c>
      <c r="AT24" s="7">
        <v>1.6667</v>
      </c>
      <c r="AU24" s="7">
        <v>1.4609</v>
      </c>
      <c r="AV24" s="4">
        <v>8</v>
      </c>
      <c r="AW24" s="8">
        <v>1760.45</v>
      </c>
      <c r="AX24" s="4">
        <v>3</v>
      </c>
      <c r="AY24" s="8">
        <v>715.38</v>
      </c>
      <c r="AZ24" s="7">
        <v>1.6667</v>
      </c>
      <c r="BA24" s="7">
        <v>1.4609</v>
      </c>
      <c r="BB24" s="7">
        <v>1</v>
      </c>
      <c r="BC24" s="4">
        <v>8</v>
      </c>
      <c r="BD24" s="8">
        <v>1760.45</v>
      </c>
      <c r="BE24" s="4">
        <v>3</v>
      </c>
      <c r="BF24" s="8">
        <v>715.38</v>
      </c>
      <c r="BG24" s="7">
        <v>1.6667</v>
      </c>
      <c r="BH24" s="7">
        <v>1.4609</v>
      </c>
      <c r="BI24" s="7">
        <v>1</v>
      </c>
      <c r="BJ24" s="4">
        <v>8</v>
      </c>
      <c r="BK24" s="8">
        <v>1760.45</v>
      </c>
      <c r="BL24" s="2" t="s">
        <v>350</v>
      </c>
      <c r="BM24" s="7">
        <v>1</v>
      </c>
      <c r="BN24" s="7">
        <v>1</v>
      </c>
      <c r="BO24" s="4">
        <v>4</v>
      </c>
      <c r="BP24" s="8">
        <v>927</v>
      </c>
      <c r="BQ24" s="4"/>
      <c r="BR24" s="8"/>
      <c r="BS24" s="7"/>
      <c r="BT24" s="7"/>
      <c r="BU24" s="2" t="s">
        <v>155</v>
      </c>
      <c r="BV24" s="2" t="s">
        <v>145</v>
      </c>
      <c r="BW24" s="2" t="s">
        <v>178</v>
      </c>
      <c r="BX24" s="2" t="s">
        <v>237</v>
      </c>
      <c r="BY24" s="2" t="s">
        <v>157</v>
      </c>
      <c r="BZ24" s="2" t="s">
        <v>157</v>
      </c>
      <c r="CA24" s="2" t="s">
        <v>148</v>
      </c>
      <c r="CB24" s="4">
        <v>1</v>
      </c>
      <c r="CC24" s="8">
        <v>128.69</v>
      </c>
      <c r="CD24" s="4"/>
      <c r="CE24" s="8"/>
      <c r="CF24" s="7"/>
      <c r="CG24" s="7"/>
      <c r="CH24" s="2" t="s">
        <v>155</v>
      </c>
      <c r="CI24" s="2" t="s">
        <v>145</v>
      </c>
      <c r="CJ24" s="2" t="s">
        <v>158</v>
      </c>
      <c r="CK24" s="2" t="s">
        <v>351</v>
      </c>
      <c r="CL24" s="2" t="s">
        <v>157</v>
      </c>
      <c r="CM24" s="2" t="s">
        <v>157</v>
      </c>
      <c r="CN24" s="2" t="s">
        <v>148</v>
      </c>
      <c r="CO24" s="4">
        <v>3</v>
      </c>
      <c r="CP24" s="8">
        <v>704.76</v>
      </c>
      <c r="CQ24" s="4">
        <v>1</v>
      </c>
      <c r="CR24" s="8">
        <v>234.92</v>
      </c>
      <c r="CS24" s="7">
        <v>2</v>
      </c>
      <c r="CT24" s="7">
        <v>2</v>
      </c>
      <c r="CU24" s="2" t="s">
        <v>155</v>
      </c>
      <c r="CV24" s="2" t="s">
        <v>145</v>
      </c>
      <c r="CW24" s="2" t="s">
        <v>148</v>
      </c>
      <c r="CX24" s="2" t="s">
        <v>293</v>
      </c>
      <c r="CY24" s="2" t="s">
        <v>157</v>
      </c>
      <c r="CZ24" s="2" t="s">
        <v>157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145</v>
      </c>
      <c r="DJ24" s="2" t="s">
        <v>307</v>
      </c>
      <c r="DK24" s="2" t="s">
        <v>352</v>
      </c>
      <c r="DL24" s="2" t="s">
        <v>157</v>
      </c>
      <c r="DM24" s="2" t="s">
        <v>157</v>
      </c>
      <c r="DN24" s="2" t="s">
        <v>148</v>
      </c>
      <c r="DO24" s="4"/>
      <c r="DP24" s="8"/>
      <c r="DQ24" s="4">
        <v>2</v>
      </c>
      <c r="DR24" s="8">
        <v>480.46</v>
      </c>
      <c r="DS24" s="7">
        <v>-1</v>
      </c>
      <c r="DT24" s="7">
        <v>-1</v>
      </c>
      <c r="DU24" s="2" t="s">
        <v>155</v>
      </c>
      <c r="DV24" s="2" t="s">
        <v>145</v>
      </c>
      <c r="DW24" s="2" t="s">
        <v>163</v>
      </c>
      <c r="DX24" s="2" t="s">
        <v>353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178</v>
      </c>
      <c r="EK24" s="2" t="s">
        <v>354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166</v>
      </c>
      <c r="EX24" s="2" t="s">
        <v>327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148</v>
      </c>
      <c r="FI24" s="2" t="s">
        <v>148</v>
      </c>
      <c r="FJ24" s="2" t="s">
        <v>148</v>
      </c>
      <c r="FK24" s="2" t="s">
        <v>148</v>
      </c>
      <c r="FL24" s="2" t="s">
        <v>148</v>
      </c>
      <c r="FM24" s="2" t="s">
        <v>148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169</v>
      </c>
      <c r="FX24" s="2" t="s">
        <v>355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155</v>
      </c>
      <c r="IV24" s="2" t="s">
        <v>145</v>
      </c>
      <c r="IW24" s="2" t="s">
        <v>171</v>
      </c>
      <c r="IX24" s="2" t="s">
        <v>356</v>
      </c>
      <c r="IY24" s="2" t="s">
        <v>157</v>
      </c>
      <c r="IZ24" s="2" t="s">
        <v>157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145</v>
      </c>
      <c r="JW24" s="2" t="s">
        <v>173</v>
      </c>
      <c r="JX24" s="2" t="s">
        <v>148</v>
      </c>
      <c r="JY24" s="2" t="s">
        <v>157</v>
      </c>
      <c r="JZ24" s="2" t="s">
        <v>157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145</v>
      </c>
      <c r="KW24" s="2" t="s">
        <v>174</v>
      </c>
      <c r="KX24" s="2" t="s">
        <v>357</v>
      </c>
      <c r="KY24" s="2" t="s">
        <v>157</v>
      </c>
      <c r="KZ24" s="2" t="s">
        <v>157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>
        <v>14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358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347</v>
      </c>
      <c r="G25" s="2" t="s">
        <v>347</v>
      </c>
      <c r="H25" s="2" t="s">
        <v>347</v>
      </c>
      <c r="I25" s="2" t="s">
        <v>142</v>
      </c>
      <c r="J25" s="2" t="s">
        <v>190</v>
      </c>
      <c r="K25" s="2" t="s">
        <v>348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349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286</v>
      </c>
      <c r="W25" s="2" t="s">
        <v>151</v>
      </c>
      <c r="X25" s="2" t="s">
        <v>148</v>
      </c>
      <c r="Y25" s="2" t="s">
        <v>178</v>
      </c>
      <c r="Z25" s="4">
        <v>16</v>
      </c>
      <c r="AA25" s="4">
        <f>=ROUNDDOWN(16,0)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/>
      <c r="BK25" s="8"/>
      <c r="BL25" s="2" t="s">
        <v>148</v>
      </c>
      <c r="BM25" s="7"/>
      <c r="BN25" s="7"/>
      <c r="BO25" s="4"/>
      <c r="BP25" s="8"/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172</v>
      </c>
      <c r="BY25" s="2" t="s">
        <v>157</v>
      </c>
      <c r="BZ25" s="2" t="s">
        <v>157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158</v>
      </c>
      <c r="CK25" s="2" t="s">
        <v>359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212</v>
      </c>
      <c r="CV25" s="2" t="s">
        <v>145</v>
      </c>
      <c r="CW25" s="2" t="s">
        <v>148</v>
      </c>
      <c r="CX25" s="2" t="s">
        <v>148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307</v>
      </c>
      <c r="DK25" s="2" t="s">
        <v>360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163</v>
      </c>
      <c r="DX25" s="2" t="s">
        <v>148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178</v>
      </c>
      <c r="EK25" s="2" t="s">
        <v>361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166</v>
      </c>
      <c r="EX25" s="2" t="s">
        <v>301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148</v>
      </c>
      <c r="FI25" s="2" t="s">
        <v>148</v>
      </c>
      <c r="FJ25" s="2" t="s">
        <v>148</v>
      </c>
      <c r="FK25" s="2" t="s">
        <v>148</v>
      </c>
      <c r="FL25" s="2" t="s">
        <v>148</v>
      </c>
      <c r="FM25" s="2" t="s">
        <v>148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362</v>
      </c>
      <c r="FX25" s="2" t="s">
        <v>363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155</v>
      </c>
      <c r="IV25" s="2" t="s">
        <v>145</v>
      </c>
      <c r="IW25" s="2" t="s">
        <v>171</v>
      </c>
      <c r="IX25" s="2" t="s">
        <v>148</v>
      </c>
      <c r="IY25" s="2" t="s">
        <v>157</v>
      </c>
      <c r="IZ25" s="2" t="s">
        <v>157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202</v>
      </c>
      <c r="JX25" s="2" t="s">
        <v>148</v>
      </c>
      <c r="JY25" s="2" t="s">
        <v>157</v>
      </c>
      <c r="JZ25" s="2" t="s">
        <v>157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148</v>
      </c>
      <c r="KY25" s="2" t="s">
        <v>157</v>
      </c>
      <c r="KZ25" s="2" t="s">
        <v>157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16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364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365</v>
      </c>
      <c r="G26" s="2" t="s">
        <v>365</v>
      </c>
      <c r="H26" s="2" t="s">
        <v>365</v>
      </c>
      <c r="I26" s="2" t="s">
        <v>142</v>
      </c>
      <c r="J26" s="2" t="s">
        <v>143</v>
      </c>
      <c r="K26" s="2" t="s">
        <v>205</v>
      </c>
      <c r="L26" s="3">
        <v>170.23</v>
      </c>
      <c r="M26" s="3">
        <v>178.74</v>
      </c>
      <c r="N26" s="3">
        <v>499.99</v>
      </c>
      <c r="O26" s="2" t="s">
        <v>366</v>
      </c>
      <c r="P26" s="2" t="s">
        <v>367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286</v>
      </c>
      <c r="W26" s="2" t="s">
        <v>151</v>
      </c>
      <c r="X26" s="2" t="s">
        <v>148</v>
      </c>
      <c r="Y26" s="2" t="s">
        <v>237</v>
      </c>
      <c r="Z26" s="4"/>
      <c r="AA26" s="4">
        <f>=ROUNDDOWN({0},0)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1</v>
      </c>
      <c r="AS26" s="8">
        <v>200.19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8</v>
      </c>
      <c r="AY26" s="8">
        <v>1859.33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8</v>
      </c>
      <c r="BF26" s="8">
        <v>1859.33</v>
      </c>
      <c r="BG26" s="7" t="s">
        <v>148</v>
      </c>
      <c r="BH26" s="7" t="s">
        <v>148</v>
      </c>
      <c r="BI26" s="7"/>
      <c r="BJ26" s="4"/>
      <c r="BK26" s="8"/>
      <c r="BL26" s="2" t="s">
        <v>20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217</v>
      </c>
      <c r="BW26" s="2" t="s">
        <v>237</v>
      </c>
      <c r="BX26" s="2" t="s">
        <v>368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217</v>
      </c>
      <c r="CJ26" s="2" t="s">
        <v>158</v>
      </c>
      <c r="CK26" s="2" t="s">
        <v>369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217</v>
      </c>
      <c r="CW26" s="2" t="s">
        <v>148</v>
      </c>
      <c r="CX26" s="2" t="s">
        <v>293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217</v>
      </c>
      <c r="DJ26" s="2" t="s">
        <v>312</v>
      </c>
      <c r="DK26" s="2" t="s">
        <v>370</v>
      </c>
      <c r="DL26" s="2" t="s">
        <v>157</v>
      </c>
      <c r="DM26" s="2" t="s">
        <v>157</v>
      </c>
      <c r="DN26" s="2" t="s">
        <v>148</v>
      </c>
      <c r="DO26" s="4"/>
      <c r="DP26" s="8"/>
      <c r="DQ26" s="4">
        <v>1</v>
      </c>
      <c r="DR26" s="8">
        <v>200.19</v>
      </c>
      <c r="DS26" s="7">
        <v>-1</v>
      </c>
      <c r="DT26" s="7">
        <v>-1</v>
      </c>
      <c r="DU26" s="2" t="s">
        <v>155</v>
      </c>
      <c r="DV26" s="2" t="s">
        <v>217</v>
      </c>
      <c r="DW26" s="2" t="s">
        <v>163</v>
      </c>
      <c r="DX26" s="2" t="s">
        <v>325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217</v>
      </c>
      <c r="EJ26" s="2" t="s">
        <v>237</v>
      </c>
      <c r="EK26" s="2" t="s">
        <v>371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217</v>
      </c>
      <c r="EW26" s="2" t="s">
        <v>166</v>
      </c>
      <c r="EX26" s="2" t="s">
        <v>309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148</v>
      </c>
      <c r="FI26" s="2" t="s">
        <v>148</v>
      </c>
      <c r="FJ26" s="2" t="s">
        <v>148</v>
      </c>
      <c r="FK26" s="2" t="s">
        <v>148</v>
      </c>
      <c r="FL26" s="2" t="s">
        <v>148</v>
      </c>
      <c r="FM26" s="2" t="s">
        <v>148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217</v>
      </c>
      <c r="FW26" s="2" t="s">
        <v>169</v>
      </c>
      <c r="FX26" s="2" t="s">
        <v>372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155</v>
      </c>
      <c r="IV26" s="2" t="s">
        <v>217</v>
      </c>
      <c r="IW26" s="2" t="s">
        <v>171</v>
      </c>
      <c r="IX26" s="2" t="s">
        <v>172</v>
      </c>
      <c r="IY26" s="2" t="s">
        <v>157</v>
      </c>
      <c r="IZ26" s="2" t="s">
        <v>157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217</v>
      </c>
      <c r="JW26" s="2" t="s">
        <v>173</v>
      </c>
      <c r="JX26" s="2" t="s">
        <v>307</v>
      </c>
      <c r="JY26" s="2" t="s">
        <v>157</v>
      </c>
      <c r="JZ26" s="2" t="s">
        <v>157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217</v>
      </c>
      <c r="KW26" s="2" t="s">
        <v>174</v>
      </c>
      <c r="KX26" s="2" t="s">
        <v>373</v>
      </c>
      <c r="KY26" s="2" t="s">
        <v>157</v>
      </c>
      <c r="KZ26" s="2" t="s">
        <v>157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374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365</v>
      </c>
      <c r="G27" s="2" t="s">
        <v>365</v>
      </c>
      <c r="H27" s="2" t="s">
        <v>365</v>
      </c>
      <c r="I27" s="2" t="s">
        <v>142</v>
      </c>
      <c r="J27" s="2" t="s">
        <v>177</v>
      </c>
      <c r="K27" s="2" t="s">
        <v>205</v>
      </c>
      <c r="L27" s="3">
        <v>204.28</v>
      </c>
      <c r="M27" s="3">
        <v>214.49</v>
      </c>
      <c r="N27" s="3">
        <v>599.99</v>
      </c>
      <c r="O27" s="2" t="s">
        <v>366</v>
      </c>
      <c r="P27" s="2" t="s">
        <v>349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286</v>
      </c>
      <c r="W27" s="2" t="s">
        <v>151</v>
      </c>
      <c r="X27" s="2" t="s">
        <v>148</v>
      </c>
      <c r="Y27" s="2" t="s">
        <v>237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5</v>
      </c>
      <c r="AS27" s="8">
        <v>1187.26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375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217</v>
      </c>
      <c r="BW27" s="2" t="s">
        <v>237</v>
      </c>
      <c r="BX27" s="2" t="s">
        <v>260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217</v>
      </c>
      <c r="CJ27" s="2" t="s">
        <v>158</v>
      </c>
      <c r="CK27" s="2" t="s">
        <v>376</v>
      </c>
      <c r="CL27" s="2" t="s">
        <v>157</v>
      </c>
      <c r="CM27" s="2" t="s">
        <v>157</v>
      </c>
      <c r="CN27" s="2" t="s">
        <v>148</v>
      </c>
      <c r="CO27" s="4"/>
      <c r="CP27" s="8"/>
      <c r="CQ27" s="4">
        <v>1</v>
      </c>
      <c r="CR27" s="8">
        <v>234.92</v>
      </c>
      <c r="CS27" s="7">
        <v>-1</v>
      </c>
      <c r="CT27" s="7">
        <v>-1</v>
      </c>
      <c r="CU27" s="2" t="s">
        <v>155</v>
      </c>
      <c r="CV27" s="2" t="s">
        <v>217</v>
      </c>
      <c r="CW27" s="2" t="s">
        <v>148</v>
      </c>
      <c r="CX27" s="2" t="s">
        <v>293</v>
      </c>
      <c r="CY27" s="2" t="s">
        <v>157</v>
      </c>
      <c r="CZ27" s="2" t="s">
        <v>157</v>
      </c>
      <c r="DA27" s="2" t="s">
        <v>148</v>
      </c>
      <c r="DB27" s="4"/>
      <c r="DC27" s="8"/>
      <c r="DD27" s="4">
        <v>1</v>
      </c>
      <c r="DE27" s="8">
        <v>231.65</v>
      </c>
      <c r="DF27" s="7">
        <v>-1</v>
      </c>
      <c r="DG27" s="7">
        <v>-1</v>
      </c>
      <c r="DH27" s="2" t="s">
        <v>155</v>
      </c>
      <c r="DI27" s="2" t="s">
        <v>217</v>
      </c>
      <c r="DJ27" s="2" t="s">
        <v>312</v>
      </c>
      <c r="DK27" s="2" t="s">
        <v>377</v>
      </c>
      <c r="DL27" s="2" t="s">
        <v>157</v>
      </c>
      <c r="DM27" s="2" t="s">
        <v>157</v>
      </c>
      <c r="DN27" s="2" t="s">
        <v>148</v>
      </c>
      <c r="DO27" s="4"/>
      <c r="DP27" s="8"/>
      <c r="DQ27" s="4">
        <v>3</v>
      </c>
      <c r="DR27" s="8">
        <v>720.69</v>
      </c>
      <c r="DS27" s="7">
        <v>-1</v>
      </c>
      <c r="DT27" s="7">
        <v>-1</v>
      </c>
      <c r="DU27" s="2" t="s">
        <v>155</v>
      </c>
      <c r="DV27" s="2" t="s">
        <v>217</v>
      </c>
      <c r="DW27" s="2" t="s">
        <v>163</v>
      </c>
      <c r="DX27" s="2" t="s">
        <v>325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217</v>
      </c>
      <c r="EJ27" s="2" t="s">
        <v>237</v>
      </c>
      <c r="EK27" s="2" t="s">
        <v>378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217</v>
      </c>
      <c r="EW27" s="2" t="s">
        <v>166</v>
      </c>
      <c r="EX27" s="2" t="s">
        <v>379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148</v>
      </c>
      <c r="FI27" s="2" t="s">
        <v>148</v>
      </c>
      <c r="FJ27" s="2" t="s">
        <v>148</v>
      </c>
      <c r="FK27" s="2" t="s">
        <v>148</v>
      </c>
      <c r="FL27" s="2" t="s">
        <v>148</v>
      </c>
      <c r="FM27" s="2" t="s">
        <v>148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217</v>
      </c>
      <c r="FW27" s="2" t="s">
        <v>169</v>
      </c>
      <c r="FX27" s="2" t="s">
        <v>373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155</v>
      </c>
      <c r="IV27" s="2" t="s">
        <v>217</v>
      </c>
      <c r="IW27" s="2" t="s">
        <v>171</v>
      </c>
      <c r="IX27" s="2" t="s">
        <v>380</v>
      </c>
      <c r="IY27" s="2" t="s">
        <v>157</v>
      </c>
      <c r="IZ27" s="2" t="s">
        <v>157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217</v>
      </c>
      <c r="JW27" s="2" t="s">
        <v>173</v>
      </c>
      <c r="JX27" s="2" t="s">
        <v>381</v>
      </c>
      <c r="JY27" s="2" t="s">
        <v>157</v>
      </c>
      <c r="JZ27" s="2" t="s">
        <v>157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217</v>
      </c>
      <c r="KW27" s="2" t="s">
        <v>174</v>
      </c>
      <c r="KX27" s="2" t="s">
        <v>382</v>
      </c>
      <c r="KY27" s="2" t="s">
        <v>157</v>
      </c>
      <c r="KZ27" s="2" t="s">
        <v>157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383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365</v>
      </c>
      <c r="G28" s="2" t="s">
        <v>365</v>
      </c>
      <c r="H28" s="2" t="s">
        <v>365</v>
      </c>
      <c r="I28" s="2" t="s">
        <v>142</v>
      </c>
      <c r="J28" s="2" t="s">
        <v>190</v>
      </c>
      <c r="K28" s="2" t="s">
        <v>205</v>
      </c>
      <c r="L28" s="3">
        <v>204.28</v>
      </c>
      <c r="M28" s="3">
        <v>214.49</v>
      </c>
      <c r="N28" s="3">
        <v>599.99</v>
      </c>
      <c r="O28" s="2" t="s">
        <v>384</v>
      </c>
      <c r="P28" s="2" t="s">
        <v>367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286</v>
      </c>
      <c r="W28" s="2" t="s">
        <v>151</v>
      </c>
      <c r="X28" s="2" t="s">
        <v>148</v>
      </c>
      <c r="Y28" s="2" t="s">
        <v>237</v>
      </c>
      <c r="Z28" s="4"/>
      <c r="AA28" s="4">
        <f>=ROUNDDOWN({0},0)</f>
      </c>
      <c r="AB28" s="5">
        <v>1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2</v>
      </c>
      <c r="AS28" s="8">
        <v>471.88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279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217</v>
      </c>
      <c r="BW28" s="2" t="s">
        <v>237</v>
      </c>
      <c r="BX28" s="2" t="s">
        <v>361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217</v>
      </c>
      <c r="CJ28" s="2" t="s">
        <v>158</v>
      </c>
      <c r="CK28" s="2" t="s">
        <v>385</v>
      </c>
      <c r="CL28" s="2" t="s">
        <v>157</v>
      </c>
      <c r="CM28" s="2" t="s">
        <v>157</v>
      </c>
      <c r="CN28" s="2" t="s">
        <v>148</v>
      </c>
      <c r="CO28" s="4"/>
      <c r="CP28" s="8"/>
      <c r="CQ28" s="4"/>
      <c r="CR28" s="8"/>
      <c r="CS28" s="7"/>
      <c r="CT28" s="7"/>
      <c r="CU28" s="2" t="s">
        <v>212</v>
      </c>
      <c r="CV28" s="2" t="s">
        <v>217</v>
      </c>
      <c r="CW28" s="2" t="s">
        <v>148</v>
      </c>
      <c r="CX28" s="2" t="s">
        <v>148</v>
      </c>
      <c r="CY28" s="2" t="s">
        <v>157</v>
      </c>
      <c r="CZ28" s="2" t="s">
        <v>157</v>
      </c>
      <c r="DA28" s="2" t="s">
        <v>148</v>
      </c>
      <c r="DB28" s="4"/>
      <c r="DC28" s="8"/>
      <c r="DD28" s="4">
        <v>1</v>
      </c>
      <c r="DE28" s="8">
        <v>231.65</v>
      </c>
      <c r="DF28" s="7">
        <v>-1</v>
      </c>
      <c r="DG28" s="7">
        <v>-1</v>
      </c>
      <c r="DH28" s="2" t="s">
        <v>155</v>
      </c>
      <c r="DI28" s="2" t="s">
        <v>217</v>
      </c>
      <c r="DJ28" s="2" t="s">
        <v>312</v>
      </c>
      <c r="DK28" s="2" t="s">
        <v>290</v>
      </c>
      <c r="DL28" s="2" t="s">
        <v>157</v>
      </c>
      <c r="DM28" s="2" t="s">
        <v>157</v>
      </c>
      <c r="DN28" s="2" t="s">
        <v>148</v>
      </c>
      <c r="DO28" s="4"/>
      <c r="DP28" s="8"/>
      <c r="DQ28" s="4">
        <v>1</v>
      </c>
      <c r="DR28" s="8">
        <v>240.23</v>
      </c>
      <c r="DS28" s="7">
        <v>-1</v>
      </c>
      <c r="DT28" s="7">
        <v>-1</v>
      </c>
      <c r="DU28" s="2" t="s">
        <v>155</v>
      </c>
      <c r="DV28" s="2" t="s">
        <v>217</v>
      </c>
      <c r="DW28" s="2" t="s">
        <v>163</v>
      </c>
      <c r="DX28" s="2" t="s">
        <v>261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217</v>
      </c>
      <c r="EJ28" s="2" t="s">
        <v>237</v>
      </c>
      <c r="EK28" s="2" t="s">
        <v>386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217</v>
      </c>
      <c r="EW28" s="2" t="s">
        <v>166</v>
      </c>
      <c r="EX28" s="2" t="s">
        <v>343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148</v>
      </c>
      <c r="FI28" s="2" t="s">
        <v>148</v>
      </c>
      <c r="FJ28" s="2" t="s">
        <v>148</v>
      </c>
      <c r="FK28" s="2" t="s">
        <v>148</v>
      </c>
      <c r="FL28" s="2" t="s">
        <v>148</v>
      </c>
      <c r="FM28" s="2" t="s">
        <v>148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217</v>
      </c>
      <c r="FW28" s="2" t="s">
        <v>344</v>
      </c>
      <c r="FX28" s="2" t="s">
        <v>387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155</v>
      </c>
      <c r="IV28" s="2" t="s">
        <v>217</v>
      </c>
      <c r="IW28" s="2" t="s">
        <v>171</v>
      </c>
      <c r="IX28" s="2" t="s">
        <v>148</v>
      </c>
      <c r="IY28" s="2" t="s">
        <v>157</v>
      </c>
      <c r="IZ28" s="2" t="s">
        <v>157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217</v>
      </c>
      <c r="JW28" s="2" t="s">
        <v>202</v>
      </c>
      <c r="JX28" s="2" t="s">
        <v>148</v>
      </c>
      <c r="JY28" s="2" t="s">
        <v>157</v>
      </c>
      <c r="JZ28" s="2" t="s">
        <v>157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217</v>
      </c>
      <c r="KW28" s="2" t="s">
        <v>174</v>
      </c>
      <c r="KX28" s="2" t="s">
        <v>148</v>
      </c>
      <c r="KY28" s="2" t="s">
        <v>157</v>
      </c>
      <c r="KZ28" s="2" t="s">
        <v>157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388</v>
      </c>
      <c r="B29" s="2" t="s">
        <v>137</v>
      </c>
      <c r="C29" s="2" t="s">
        <v>138</v>
      </c>
      <c r="D29" s="2" t="s">
        <v>389</v>
      </c>
      <c r="E29" s="2" t="s">
        <v>390</v>
      </c>
      <c r="F29" s="2" t="s">
        <v>391</v>
      </c>
      <c r="G29" s="2" t="s">
        <v>391</v>
      </c>
      <c r="H29" s="2" t="s">
        <v>391</v>
      </c>
      <c r="I29" s="2" t="s">
        <v>392</v>
      </c>
      <c r="J29" s="2" t="s">
        <v>393</v>
      </c>
      <c r="K29" s="2" t="s">
        <v>394</v>
      </c>
      <c r="L29" s="3">
        <v>27.69</v>
      </c>
      <c r="M29" s="3">
        <v>29.07</v>
      </c>
      <c r="N29" s="3">
        <v>84.99</v>
      </c>
      <c r="O29" s="2" t="s">
        <v>145</v>
      </c>
      <c r="P29" s="2" t="s">
        <v>206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395</v>
      </c>
      <c r="V29" s="2" t="s">
        <v>286</v>
      </c>
      <c r="W29" s="2" t="s">
        <v>151</v>
      </c>
      <c r="X29" s="2" t="s">
        <v>148</v>
      </c>
      <c r="Y29" s="2" t="s">
        <v>184</v>
      </c>
      <c r="Z29" s="4">
        <v>19</v>
      </c>
      <c r="AA29" s="4">
        <f>=ROUNDDOWN(6.55172413793103,0)</f>
      </c>
      <c r="AB29" s="5">
        <v>2.9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4</v>
      </c>
      <c r="AQ29" s="8">
        <v>223</v>
      </c>
      <c r="AR29" s="4"/>
      <c r="AS29" s="8"/>
      <c r="AT29" s="7"/>
      <c r="AU29" s="7"/>
      <c r="AV29" s="4">
        <v>4</v>
      </c>
      <c r="AW29" s="8">
        <v>223</v>
      </c>
      <c r="AX29" s="4"/>
      <c r="AY29" s="8"/>
      <c r="AZ29" s="7"/>
      <c r="BA29" s="7"/>
      <c r="BB29" s="7">
        <v>1</v>
      </c>
      <c r="BC29" s="4">
        <v>5</v>
      </c>
      <c r="BD29" s="8">
        <v>273.99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>
        <v>0.8139</v>
      </c>
      <c r="BJ29" s="4">
        <v>4</v>
      </c>
      <c r="BK29" s="8">
        <v>223</v>
      </c>
      <c r="BL29" s="2" t="s">
        <v>16</v>
      </c>
      <c r="BM29" s="7">
        <v>1</v>
      </c>
      <c r="BN29" s="7">
        <v>1</v>
      </c>
      <c r="BO29" s="4">
        <v>4</v>
      </c>
      <c r="BP29" s="8">
        <v>223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236</v>
      </c>
      <c r="BX29" s="2" t="s">
        <v>396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158</v>
      </c>
      <c r="CK29" s="2" t="s">
        <v>322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148</v>
      </c>
      <c r="CX29" s="2" t="s">
        <v>261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397</v>
      </c>
      <c r="DK29" s="2" t="s">
        <v>398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163</v>
      </c>
      <c r="DX29" s="2" t="s">
        <v>399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236</v>
      </c>
      <c r="EK29" s="2" t="s">
        <v>354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400</v>
      </c>
      <c r="EX29" s="2" t="s">
        <v>305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148</v>
      </c>
      <c r="FI29" s="2" t="s">
        <v>148</v>
      </c>
      <c r="FJ29" s="2" t="s">
        <v>148</v>
      </c>
      <c r="FK29" s="2" t="s">
        <v>148</v>
      </c>
      <c r="FL29" s="2" t="s">
        <v>148</v>
      </c>
      <c r="FM29" s="2" t="s">
        <v>148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217</v>
      </c>
      <c r="FW29" s="2" t="s">
        <v>257</v>
      </c>
      <c r="FX29" s="2" t="s">
        <v>401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155</v>
      </c>
      <c r="IV29" s="2" t="s">
        <v>145</v>
      </c>
      <c r="IW29" s="2" t="s">
        <v>402</v>
      </c>
      <c r="IX29" s="2" t="s">
        <v>148</v>
      </c>
      <c r="IY29" s="2" t="s">
        <v>157</v>
      </c>
      <c r="IZ29" s="2" t="s">
        <v>157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145</v>
      </c>
      <c r="JW29" s="2" t="s">
        <v>202</v>
      </c>
      <c r="JX29" s="2" t="s">
        <v>148</v>
      </c>
      <c r="JY29" s="2" t="s">
        <v>157</v>
      </c>
      <c r="JZ29" s="2" t="s">
        <v>157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403</v>
      </c>
      <c r="KX29" s="2" t="s">
        <v>404</v>
      </c>
      <c r="KY29" s="2" t="s">
        <v>157</v>
      </c>
      <c r="KZ29" s="2" t="s">
        <v>157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19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405</v>
      </c>
      <c r="B30" s="2" t="s">
        <v>137</v>
      </c>
      <c r="C30" s="2" t="s">
        <v>138</v>
      </c>
      <c r="D30" s="2" t="s">
        <v>389</v>
      </c>
      <c r="E30" s="2" t="s">
        <v>390</v>
      </c>
      <c r="F30" s="2" t="s">
        <v>391</v>
      </c>
      <c r="G30" s="2" t="s">
        <v>391</v>
      </c>
      <c r="H30" s="2" t="s">
        <v>391</v>
      </c>
      <c r="I30" s="2" t="s">
        <v>392</v>
      </c>
      <c r="J30" s="2" t="s">
        <v>393</v>
      </c>
      <c r="K30" s="2" t="s">
        <v>406</v>
      </c>
      <c r="L30" s="3">
        <v>27.69</v>
      </c>
      <c r="M30" s="3">
        <v>29.07</v>
      </c>
      <c r="N30" s="3">
        <v>84.99</v>
      </c>
      <c r="O30" s="2" t="s">
        <v>145</v>
      </c>
      <c r="P30" s="2" t="s">
        <v>206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395</v>
      </c>
      <c r="V30" s="2" t="s">
        <v>286</v>
      </c>
      <c r="W30" s="2" t="s">
        <v>151</v>
      </c>
      <c r="X30" s="2" t="s">
        <v>148</v>
      </c>
      <c r="Y30" s="2" t="s">
        <v>184</v>
      </c>
      <c r="Z30" s="4">
        <v>110</v>
      </c>
      <c r="AA30" s="4">
        <f>=ROUNDDOWN(36.6666666666667,0)</f>
      </c>
      <c r="AB30" s="5">
        <v>3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50.99</v>
      </c>
      <c r="AR30" s="4"/>
      <c r="AS30" s="8"/>
      <c r="AT30" s="7"/>
      <c r="AU30" s="7"/>
      <c r="AV30" s="4">
        <v>1</v>
      </c>
      <c r="AW30" s="8">
        <v>50.99</v>
      </c>
      <c r="AX30" s="4"/>
      <c r="AY30" s="8"/>
      <c r="AZ30" s="7"/>
      <c r="BA30" s="7"/>
      <c r="BB30" s="7">
        <v>1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0.1861</v>
      </c>
      <c r="BJ30" s="4">
        <v>1</v>
      </c>
      <c r="BK30" s="8">
        <v>50.99</v>
      </c>
      <c r="BL30" s="2" t="s">
        <v>16</v>
      </c>
      <c r="BM30" s="7">
        <v>1</v>
      </c>
      <c r="BN30" s="7">
        <v>1</v>
      </c>
      <c r="BO30" s="4">
        <v>1</v>
      </c>
      <c r="BP30" s="8">
        <v>50.99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236</v>
      </c>
      <c r="BX30" s="2" t="s">
        <v>321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158</v>
      </c>
      <c r="CK30" s="2" t="s">
        <v>331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148</v>
      </c>
      <c r="CX30" s="2" t="s">
        <v>261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397</v>
      </c>
      <c r="DK30" s="2" t="s">
        <v>407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163</v>
      </c>
      <c r="DX30" s="2" t="s">
        <v>325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236</v>
      </c>
      <c r="EK30" s="2" t="s">
        <v>408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400</v>
      </c>
      <c r="EX30" s="2" t="s">
        <v>409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148</v>
      </c>
      <c r="FI30" s="2" t="s">
        <v>148</v>
      </c>
      <c r="FJ30" s="2" t="s">
        <v>148</v>
      </c>
      <c r="FK30" s="2" t="s">
        <v>148</v>
      </c>
      <c r="FL30" s="2" t="s">
        <v>148</v>
      </c>
      <c r="FM30" s="2" t="s">
        <v>148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257</v>
      </c>
      <c r="FX30" s="2" t="s">
        <v>410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155</v>
      </c>
      <c r="IV30" s="2" t="s">
        <v>145</v>
      </c>
      <c r="IW30" s="2" t="s">
        <v>402</v>
      </c>
      <c r="IX30" s="2" t="s">
        <v>411</v>
      </c>
      <c r="IY30" s="2" t="s">
        <v>157</v>
      </c>
      <c r="IZ30" s="2" t="s">
        <v>157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202</v>
      </c>
      <c r="JX30" s="2" t="s">
        <v>412</v>
      </c>
      <c r="JY30" s="2" t="s">
        <v>157</v>
      </c>
      <c r="JZ30" s="2" t="s">
        <v>157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403</v>
      </c>
      <c r="KX30" s="2" t="s">
        <v>404</v>
      </c>
      <c r="KY30" s="2" t="s">
        <v>157</v>
      </c>
      <c r="KZ30" s="2" t="s">
        <v>157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110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413</v>
      </c>
      <c r="B31" s="2" t="s">
        <v>137</v>
      </c>
      <c r="C31" s="2" t="s">
        <v>138</v>
      </c>
      <c r="D31" s="2" t="s">
        <v>389</v>
      </c>
      <c r="E31" s="2" t="s">
        <v>390</v>
      </c>
      <c r="F31" s="2" t="s">
        <v>414</v>
      </c>
      <c r="G31" s="2" t="s">
        <v>414</v>
      </c>
      <c r="H31" s="2" t="s">
        <v>414</v>
      </c>
      <c r="I31" s="2" t="s">
        <v>415</v>
      </c>
      <c r="J31" s="2" t="s">
        <v>416</v>
      </c>
      <c r="K31" s="2" t="s">
        <v>394</v>
      </c>
      <c r="L31" s="3">
        <v>34.73</v>
      </c>
      <c r="M31" s="3">
        <v>36.47</v>
      </c>
      <c r="N31" s="3">
        <v>114.99</v>
      </c>
      <c r="O31" s="2" t="s">
        <v>145</v>
      </c>
      <c r="P31" s="2" t="s">
        <v>206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395</v>
      </c>
      <c r="V31" s="2" t="s">
        <v>286</v>
      </c>
      <c r="W31" s="2" t="s">
        <v>151</v>
      </c>
      <c r="X31" s="2" t="s">
        <v>148</v>
      </c>
      <c r="Y31" s="2" t="s">
        <v>178</v>
      </c>
      <c r="Z31" s="4">
        <v>99</v>
      </c>
      <c r="AA31" s="4">
        <f>=ROUNDDOWN(70.7142857142857,0)</f>
      </c>
      <c r="AB31" s="5">
        <v>1.4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3</v>
      </c>
      <c r="AQ31" s="8">
        <v>151.77</v>
      </c>
      <c r="AR31" s="4"/>
      <c r="AS31" s="8"/>
      <c r="AT31" s="7"/>
      <c r="AU31" s="7"/>
      <c r="AV31" s="4">
        <v>3</v>
      </c>
      <c r="AW31" s="8">
        <v>151.77</v>
      </c>
      <c r="AX31" s="4"/>
      <c r="AY31" s="8"/>
      <c r="AZ31" s="7"/>
      <c r="BA31" s="7"/>
      <c r="BB31" s="7">
        <v>1</v>
      </c>
      <c r="BC31" s="4">
        <v>3</v>
      </c>
      <c r="BD31" s="8">
        <v>151.77</v>
      </c>
      <c r="BE31" s="4">
        <v>1</v>
      </c>
      <c r="BF31" s="8">
        <v>16.25</v>
      </c>
      <c r="BG31" s="7">
        <v>2</v>
      </c>
      <c r="BH31" s="7">
        <v>8.3397</v>
      </c>
      <c r="BI31" s="7">
        <v>1</v>
      </c>
      <c r="BJ31" s="4">
        <v>3</v>
      </c>
      <c r="BK31" s="8">
        <v>151.77</v>
      </c>
      <c r="BL31" s="2" t="s">
        <v>16</v>
      </c>
      <c r="BM31" s="7">
        <v>1</v>
      </c>
      <c r="BN31" s="7">
        <v>1</v>
      </c>
      <c r="BO31" s="4">
        <v>3</v>
      </c>
      <c r="BP31" s="8">
        <v>151.77</v>
      </c>
      <c r="BQ31" s="4"/>
      <c r="BR31" s="8"/>
      <c r="BS31" s="7"/>
      <c r="BT31" s="7"/>
      <c r="BU31" s="2" t="s">
        <v>155</v>
      </c>
      <c r="BV31" s="2" t="s">
        <v>145</v>
      </c>
      <c r="BW31" s="2" t="s">
        <v>236</v>
      </c>
      <c r="BX31" s="2" t="s">
        <v>396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174</v>
      </c>
      <c r="CK31" s="2" t="s">
        <v>351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148</v>
      </c>
      <c r="CX31" s="2" t="s">
        <v>247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397</v>
      </c>
      <c r="DK31" s="2" t="s">
        <v>417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163</v>
      </c>
      <c r="DX31" s="2" t="s">
        <v>325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236</v>
      </c>
      <c r="EK31" s="2" t="s">
        <v>418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400</v>
      </c>
      <c r="EX31" s="2" t="s">
        <v>312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148</v>
      </c>
      <c r="FI31" s="2" t="s">
        <v>148</v>
      </c>
      <c r="FJ31" s="2" t="s">
        <v>148</v>
      </c>
      <c r="FK31" s="2" t="s">
        <v>148</v>
      </c>
      <c r="FL31" s="2" t="s">
        <v>148</v>
      </c>
      <c r="FM31" s="2" t="s">
        <v>148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217</v>
      </c>
      <c r="FW31" s="2" t="s">
        <v>257</v>
      </c>
      <c r="FX31" s="2" t="s">
        <v>419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155</v>
      </c>
      <c r="IV31" s="2" t="s">
        <v>145</v>
      </c>
      <c r="IW31" s="2" t="s">
        <v>402</v>
      </c>
      <c r="IX31" s="2" t="s">
        <v>420</v>
      </c>
      <c r="IY31" s="2" t="s">
        <v>157</v>
      </c>
      <c r="IZ31" s="2" t="s">
        <v>157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202</v>
      </c>
      <c r="JX31" s="2" t="s">
        <v>148</v>
      </c>
      <c r="JY31" s="2" t="s">
        <v>157</v>
      </c>
      <c r="JZ31" s="2" t="s">
        <v>157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403</v>
      </c>
      <c r="KX31" s="2" t="s">
        <v>404</v>
      </c>
      <c r="KY31" s="2" t="s">
        <v>157</v>
      </c>
      <c r="KZ31" s="2" t="s">
        <v>157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99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421</v>
      </c>
      <c r="B32" s="2" t="s">
        <v>137</v>
      </c>
      <c r="C32" s="2" t="s">
        <v>138</v>
      </c>
      <c r="D32" s="2" t="s">
        <v>389</v>
      </c>
      <c r="E32" s="2" t="s">
        <v>390</v>
      </c>
      <c r="F32" s="2" t="s">
        <v>414</v>
      </c>
      <c r="G32" s="2" t="s">
        <v>414</v>
      </c>
      <c r="H32" s="2" t="s">
        <v>414</v>
      </c>
      <c r="I32" s="2" t="s">
        <v>415</v>
      </c>
      <c r="J32" s="2" t="s">
        <v>416</v>
      </c>
      <c r="K32" s="2" t="s">
        <v>235</v>
      </c>
      <c r="L32" s="3">
        <v>30.95</v>
      </c>
      <c r="M32" s="3">
        <v>32.5</v>
      </c>
      <c r="N32" s="3">
        <v>99.99</v>
      </c>
      <c r="O32" s="2" t="s">
        <v>384</v>
      </c>
      <c r="P32" s="2" t="s">
        <v>367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395</v>
      </c>
      <c r="V32" s="2" t="s">
        <v>286</v>
      </c>
      <c r="W32" s="2" t="s">
        <v>151</v>
      </c>
      <c r="X32" s="2" t="s">
        <v>148</v>
      </c>
      <c r="Y32" s="2" t="s">
        <v>184</v>
      </c>
      <c r="Z32" s="4"/>
      <c r="AA32" s="4">
        <f>=ROUNDDOWN({0},0)</f>
      </c>
      <c r="AB32" s="5">
        <v>2</v>
      </c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1</v>
      </c>
      <c r="AS32" s="8">
        <v>16.25</v>
      </c>
      <c r="AT32" s="7">
        <v>-1</v>
      </c>
      <c r="AU32" s="7">
        <v>-1</v>
      </c>
      <c r="AV32" s="4"/>
      <c r="AW32" s="8"/>
      <c r="AX32" s="4">
        <v>1</v>
      </c>
      <c r="AY32" s="8">
        <v>16.25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217</v>
      </c>
      <c r="BW32" s="2" t="s">
        <v>236</v>
      </c>
      <c r="BX32" s="2" t="s">
        <v>237</v>
      </c>
      <c r="BY32" s="2" t="s">
        <v>157</v>
      </c>
      <c r="BZ32" s="2" t="s">
        <v>157</v>
      </c>
      <c r="CA32" s="2" t="s">
        <v>148</v>
      </c>
      <c r="CB32" s="4"/>
      <c r="CC32" s="8"/>
      <c r="CD32" s="4">
        <v>1</v>
      </c>
      <c r="CE32" s="8">
        <v>16.25</v>
      </c>
      <c r="CF32" s="7">
        <v>-1</v>
      </c>
      <c r="CG32" s="7">
        <v>-1</v>
      </c>
      <c r="CH32" s="2" t="s">
        <v>155</v>
      </c>
      <c r="CI32" s="2" t="s">
        <v>217</v>
      </c>
      <c r="CJ32" s="2" t="s">
        <v>174</v>
      </c>
      <c r="CK32" s="2" t="s">
        <v>422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217</v>
      </c>
      <c r="CW32" s="2" t="s">
        <v>148</v>
      </c>
      <c r="CX32" s="2" t="s">
        <v>306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217</v>
      </c>
      <c r="DJ32" s="2" t="s">
        <v>397</v>
      </c>
      <c r="DK32" s="2" t="s">
        <v>295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217</v>
      </c>
      <c r="DW32" s="2" t="s">
        <v>163</v>
      </c>
      <c r="DX32" s="2" t="s">
        <v>423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217</v>
      </c>
      <c r="EJ32" s="2" t="s">
        <v>236</v>
      </c>
      <c r="EK32" s="2" t="s">
        <v>260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217</v>
      </c>
      <c r="EW32" s="2" t="s">
        <v>400</v>
      </c>
      <c r="EX32" s="2" t="s">
        <v>327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148</v>
      </c>
      <c r="FI32" s="2" t="s">
        <v>148</v>
      </c>
      <c r="FJ32" s="2" t="s">
        <v>148</v>
      </c>
      <c r="FK32" s="2" t="s">
        <v>148</v>
      </c>
      <c r="FL32" s="2" t="s">
        <v>148</v>
      </c>
      <c r="FM32" s="2" t="s">
        <v>148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217</v>
      </c>
      <c r="FW32" s="2" t="s">
        <v>257</v>
      </c>
      <c r="FX32" s="2" t="s">
        <v>424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155</v>
      </c>
      <c r="IV32" s="2" t="s">
        <v>217</v>
      </c>
      <c r="IW32" s="2" t="s">
        <v>402</v>
      </c>
      <c r="IX32" s="2" t="s">
        <v>148</v>
      </c>
      <c r="IY32" s="2" t="s">
        <v>157</v>
      </c>
      <c r="IZ32" s="2" t="s">
        <v>157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217</v>
      </c>
      <c r="JW32" s="2" t="s">
        <v>202</v>
      </c>
      <c r="JX32" s="2" t="s">
        <v>148</v>
      </c>
      <c r="JY32" s="2" t="s">
        <v>157</v>
      </c>
      <c r="JZ32" s="2" t="s">
        <v>157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217</v>
      </c>
      <c r="KW32" s="2" t="s">
        <v>403</v>
      </c>
      <c r="KX32" s="2" t="s">
        <v>148</v>
      </c>
      <c r="KY32" s="2" t="s">
        <v>157</v>
      </c>
      <c r="KZ32" s="2" t="s">
        <v>157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425</v>
      </c>
      <c r="B33" s="2" t="s">
        <v>137</v>
      </c>
      <c r="C33" s="2" t="s">
        <v>138</v>
      </c>
      <c r="D33" s="2" t="s">
        <v>389</v>
      </c>
      <c r="E33" s="2" t="s">
        <v>390</v>
      </c>
      <c r="F33" s="2" t="s">
        <v>414</v>
      </c>
      <c r="G33" s="2" t="s">
        <v>414</v>
      </c>
      <c r="H33" s="2" t="s">
        <v>414</v>
      </c>
      <c r="I33" s="2" t="s">
        <v>415</v>
      </c>
      <c r="J33" s="2" t="s">
        <v>416</v>
      </c>
      <c r="K33" s="2" t="s">
        <v>406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206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395</v>
      </c>
      <c r="V33" s="2" t="s">
        <v>286</v>
      </c>
      <c r="W33" s="2" t="s">
        <v>151</v>
      </c>
      <c r="X33" s="2" t="s">
        <v>148</v>
      </c>
      <c r="Y33" s="2" t="s">
        <v>178</v>
      </c>
      <c r="Z33" s="4">
        <v>47</v>
      </c>
      <c r="AA33" s="4">
        <f>=ROUNDDOWN(14.2424242424242,0)</f>
      </c>
      <c r="AB33" s="5">
        <v>3.3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148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145</v>
      </c>
      <c r="BW33" s="2" t="s">
        <v>236</v>
      </c>
      <c r="BX33" s="2" t="s">
        <v>426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174</v>
      </c>
      <c r="CK33" s="2" t="s">
        <v>427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148</v>
      </c>
      <c r="CX33" s="2" t="s">
        <v>428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397</v>
      </c>
      <c r="DK33" s="2" t="s">
        <v>429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163</v>
      </c>
      <c r="DX33" s="2" t="s">
        <v>430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236</v>
      </c>
      <c r="EK33" s="2" t="s">
        <v>431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400</v>
      </c>
      <c r="EX33" s="2" t="s">
        <v>432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148</v>
      </c>
      <c r="FI33" s="2" t="s">
        <v>148</v>
      </c>
      <c r="FJ33" s="2" t="s">
        <v>148</v>
      </c>
      <c r="FK33" s="2" t="s">
        <v>148</v>
      </c>
      <c r="FL33" s="2" t="s">
        <v>148</v>
      </c>
      <c r="FM33" s="2" t="s">
        <v>148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257</v>
      </c>
      <c r="FX33" s="2" t="s">
        <v>433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155</v>
      </c>
      <c r="IV33" s="2" t="s">
        <v>145</v>
      </c>
      <c r="IW33" s="2" t="s">
        <v>402</v>
      </c>
      <c r="IX33" s="2" t="s">
        <v>434</v>
      </c>
      <c r="IY33" s="2" t="s">
        <v>157</v>
      </c>
      <c r="IZ33" s="2" t="s">
        <v>157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145</v>
      </c>
      <c r="JW33" s="2" t="s">
        <v>202</v>
      </c>
      <c r="JX33" s="2" t="s">
        <v>148</v>
      </c>
      <c r="JY33" s="2" t="s">
        <v>157</v>
      </c>
      <c r="JZ33" s="2" t="s">
        <v>157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403</v>
      </c>
      <c r="KX33" s="2" t="s">
        <v>404</v>
      </c>
      <c r="KY33" s="2" t="s">
        <v>157</v>
      </c>
      <c r="KZ33" s="2" t="s">
        <v>157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47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435</v>
      </c>
      <c r="B34" s="2" t="s">
        <v>137</v>
      </c>
      <c r="C34" s="2" t="s">
        <v>138</v>
      </c>
      <c r="D34" s="2" t="s">
        <v>389</v>
      </c>
      <c r="E34" s="2" t="s">
        <v>390</v>
      </c>
      <c r="F34" s="2" t="s">
        <v>414</v>
      </c>
      <c r="G34" s="2" t="s">
        <v>414</v>
      </c>
      <c r="H34" s="2" t="s">
        <v>414</v>
      </c>
      <c r="I34" s="2" t="s">
        <v>415</v>
      </c>
      <c r="J34" s="2" t="s">
        <v>416</v>
      </c>
      <c r="K34" s="2" t="s">
        <v>205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395</v>
      </c>
      <c r="V34" s="2" t="s">
        <v>286</v>
      </c>
      <c r="W34" s="2" t="s">
        <v>151</v>
      </c>
      <c r="X34" s="2" t="s">
        <v>148</v>
      </c>
      <c r="Y34" s="2" t="s">
        <v>184</v>
      </c>
      <c r="Z34" s="4">
        <v>44</v>
      </c>
      <c r="AA34" s="4">
        <f>=ROUNDDOWN(20,0)</f>
      </c>
      <c r="AB34" s="5">
        <v>2.2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148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236</v>
      </c>
      <c r="BX34" s="2" t="s">
        <v>361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174</v>
      </c>
      <c r="CK34" s="2" t="s">
        <v>436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148</v>
      </c>
      <c r="CX34" s="2" t="s">
        <v>437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397</v>
      </c>
      <c r="DK34" s="2" t="s">
        <v>370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163</v>
      </c>
      <c r="DX34" s="2" t="s">
        <v>438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236</v>
      </c>
      <c r="EK34" s="2" t="s">
        <v>439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400</v>
      </c>
      <c r="EX34" s="2" t="s">
        <v>440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148</v>
      </c>
      <c r="FI34" s="2" t="s">
        <v>148</v>
      </c>
      <c r="FJ34" s="2" t="s">
        <v>148</v>
      </c>
      <c r="FK34" s="2" t="s">
        <v>148</v>
      </c>
      <c r="FL34" s="2" t="s">
        <v>148</v>
      </c>
      <c r="FM34" s="2" t="s">
        <v>148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257</v>
      </c>
      <c r="FX34" s="2" t="s">
        <v>441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155</v>
      </c>
      <c r="IV34" s="2" t="s">
        <v>145</v>
      </c>
      <c r="IW34" s="2" t="s">
        <v>402</v>
      </c>
      <c r="IX34" s="2" t="s">
        <v>229</v>
      </c>
      <c r="IY34" s="2" t="s">
        <v>157</v>
      </c>
      <c r="IZ34" s="2" t="s">
        <v>157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145</v>
      </c>
      <c r="JW34" s="2" t="s">
        <v>202</v>
      </c>
      <c r="JX34" s="2" t="s">
        <v>148</v>
      </c>
      <c r="JY34" s="2" t="s">
        <v>157</v>
      </c>
      <c r="JZ34" s="2" t="s">
        <v>157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403</v>
      </c>
      <c r="KX34" s="2" t="s">
        <v>148</v>
      </c>
      <c r="KY34" s="2" t="s">
        <v>157</v>
      </c>
      <c r="KZ34" s="2" t="s">
        <v>157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44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442</v>
      </c>
      <c r="B35" s="2" t="s">
        <v>137</v>
      </c>
      <c r="C35" s="2" t="s">
        <v>138</v>
      </c>
      <c r="D35" s="2" t="s">
        <v>389</v>
      </c>
      <c r="E35" s="2" t="s">
        <v>390</v>
      </c>
      <c r="F35" s="2" t="s">
        <v>443</v>
      </c>
      <c r="G35" s="2" t="s">
        <v>443</v>
      </c>
      <c r="H35" s="2" t="s">
        <v>443</v>
      </c>
      <c r="I35" s="2" t="s">
        <v>392</v>
      </c>
      <c r="J35" s="2" t="s">
        <v>444</v>
      </c>
      <c r="K35" s="2" t="s">
        <v>406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395</v>
      </c>
      <c r="V35" s="2" t="s">
        <v>445</v>
      </c>
      <c r="W35" s="2" t="s">
        <v>151</v>
      </c>
      <c r="X35" s="2" t="s">
        <v>148</v>
      </c>
      <c r="Y35" s="2" t="s">
        <v>184</v>
      </c>
      <c r="Z35" s="4">
        <v>1</v>
      </c>
      <c r="AA35" s="4">
        <f>=ROUNDDOWN(0.196078431372549,0)</f>
      </c>
      <c r="AB35" s="5">
        <v>5.1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68.25</v>
      </c>
      <c r="AR35" s="4">
        <v>1</v>
      </c>
      <c r="AS35" s="8">
        <v>40.03</v>
      </c>
      <c r="AT35" s="7"/>
      <c r="AU35" s="7">
        <v>0.705</v>
      </c>
      <c r="AV35" s="4">
        <v>1</v>
      </c>
      <c r="AW35" s="8">
        <v>68.25</v>
      </c>
      <c r="AX35" s="4">
        <v>1</v>
      </c>
      <c r="AY35" s="8">
        <v>40.03</v>
      </c>
      <c r="AZ35" s="7"/>
      <c r="BA35" s="7">
        <v>0.705</v>
      </c>
      <c r="BB35" s="7">
        <v>1</v>
      </c>
      <c r="BC35" s="4">
        <v>1</v>
      </c>
      <c r="BD35" s="8">
        <v>68.25</v>
      </c>
      <c r="BE35" s="4">
        <v>4</v>
      </c>
      <c r="BF35" s="8">
        <v>160.12</v>
      </c>
      <c r="BG35" s="7">
        <v>-0.75</v>
      </c>
      <c r="BH35" s="7">
        <v>-0.5738</v>
      </c>
      <c r="BI35" s="7">
        <v>1</v>
      </c>
      <c r="BJ35" s="4">
        <v>1</v>
      </c>
      <c r="BK35" s="8">
        <v>68.25</v>
      </c>
      <c r="BL35" s="2" t="s">
        <v>446</v>
      </c>
      <c r="BM35" s="7">
        <v>1</v>
      </c>
      <c r="BN35" s="7">
        <v>1</v>
      </c>
      <c r="BO35" s="4">
        <v>1</v>
      </c>
      <c r="BP35" s="8">
        <v>68.25</v>
      </c>
      <c r="BQ35" s="4"/>
      <c r="BR35" s="8"/>
      <c r="BS35" s="7"/>
      <c r="BT35" s="7"/>
      <c r="BU35" s="2" t="s">
        <v>155</v>
      </c>
      <c r="BV35" s="2" t="s">
        <v>145</v>
      </c>
      <c r="BW35" s="2" t="s">
        <v>236</v>
      </c>
      <c r="BX35" s="2" t="s">
        <v>426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158</v>
      </c>
      <c r="CK35" s="2" t="s">
        <v>379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148</v>
      </c>
      <c r="CX35" s="2" t="s">
        <v>447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397</v>
      </c>
      <c r="DK35" s="2" t="s">
        <v>448</v>
      </c>
      <c r="DL35" s="2" t="s">
        <v>157</v>
      </c>
      <c r="DM35" s="2" t="s">
        <v>157</v>
      </c>
      <c r="DN35" s="2" t="s">
        <v>148</v>
      </c>
      <c r="DO35" s="4"/>
      <c r="DP35" s="8"/>
      <c r="DQ35" s="4">
        <v>1</v>
      </c>
      <c r="DR35" s="8">
        <v>40.03</v>
      </c>
      <c r="DS35" s="7">
        <v>-1</v>
      </c>
      <c r="DT35" s="7">
        <v>-1</v>
      </c>
      <c r="DU35" s="2" t="s">
        <v>155</v>
      </c>
      <c r="DV35" s="2" t="s">
        <v>145</v>
      </c>
      <c r="DW35" s="2" t="s">
        <v>163</v>
      </c>
      <c r="DX35" s="2" t="s">
        <v>325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236</v>
      </c>
      <c r="EK35" s="2" t="s">
        <v>159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400</v>
      </c>
      <c r="EX35" s="2" t="s">
        <v>327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148</v>
      </c>
      <c r="FI35" s="2" t="s">
        <v>148</v>
      </c>
      <c r="FJ35" s="2" t="s">
        <v>148</v>
      </c>
      <c r="FK35" s="2" t="s">
        <v>148</v>
      </c>
      <c r="FL35" s="2" t="s">
        <v>148</v>
      </c>
      <c r="FM35" s="2" t="s">
        <v>148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217</v>
      </c>
      <c r="FW35" s="2" t="s">
        <v>257</v>
      </c>
      <c r="FX35" s="2" t="s">
        <v>449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155</v>
      </c>
      <c r="IV35" s="2" t="s">
        <v>145</v>
      </c>
      <c r="IW35" s="2" t="s">
        <v>402</v>
      </c>
      <c r="IX35" s="2" t="s">
        <v>229</v>
      </c>
      <c r="IY35" s="2" t="s">
        <v>157</v>
      </c>
      <c r="IZ35" s="2" t="s">
        <v>157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202</v>
      </c>
      <c r="JX35" s="2" t="s">
        <v>148</v>
      </c>
      <c r="JY35" s="2" t="s">
        <v>157</v>
      </c>
      <c r="JZ35" s="2" t="s">
        <v>157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403</v>
      </c>
      <c r="KX35" s="2" t="s">
        <v>404</v>
      </c>
      <c r="KY35" s="2" t="s">
        <v>157</v>
      </c>
      <c r="KZ35" s="2" t="s">
        <v>157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450</v>
      </c>
      <c r="B36" s="2" t="s">
        <v>137</v>
      </c>
      <c r="C36" s="2" t="s">
        <v>138</v>
      </c>
      <c r="D36" s="2" t="s">
        <v>389</v>
      </c>
      <c r="E36" s="2" t="s">
        <v>390</v>
      </c>
      <c r="F36" s="2" t="s">
        <v>443</v>
      </c>
      <c r="G36" s="2" t="s">
        <v>443</v>
      </c>
      <c r="H36" s="2" t="s">
        <v>443</v>
      </c>
      <c r="I36" s="2" t="s">
        <v>392</v>
      </c>
      <c r="J36" s="2" t="s">
        <v>444</v>
      </c>
      <c r="K36" s="2" t="s">
        <v>235</v>
      </c>
      <c r="L36" s="3">
        <v>34.04</v>
      </c>
      <c r="M36" s="3">
        <v>35.74</v>
      </c>
      <c r="N36" s="3">
        <v>109.99</v>
      </c>
      <c r="O36" s="2" t="s">
        <v>451</v>
      </c>
      <c r="P36" s="2" t="s">
        <v>349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395</v>
      </c>
      <c r="V36" s="2" t="s">
        <v>445</v>
      </c>
      <c r="W36" s="2" t="s">
        <v>151</v>
      </c>
      <c r="X36" s="2" t="s">
        <v>148</v>
      </c>
      <c r="Y36" s="2" t="s">
        <v>184</v>
      </c>
      <c r="Z36" s="4"/>
      <c r="AA36" s="4">
        <f>=ROUNDDOWN({0},0)</f>
      </c>
      <c r="AB36" s="5">
        <v>2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3</v>
      </c>
      <c r="AS36" s="8">
        <v>120.09</v>
      </c>
      <c r="AT36" s="7">
        <v>-1</v>
      </c>
      <c r="AU36" s="7">
        <v>-1</v>
      </c>
      <c r="AV36" s="4"/>
      <c r="AW36" s="8"/>
      <c r="AX36" s="4">
        <v>3</v>
      </c>
      <c r="AY36" s="8">
        <v>120.09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217</v>
      </c>
      <c r="BW36" s="2" t="s">
        <v>184</v>
      </c>
      <c r="BX36" s="2" t="s">
        <v>452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217</v>
      </c>
      <c r="CJ36" s="2" t="s">
        <v>158</v>
      </c>
      <c r="CK36" s="2" t="s">
        <v>453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217</v>
      </c>
      <c r="CW36" s="2" t="s">
        <v>148</v>
      </c>
      <c r="CX36" s="2" t="s">
        <v>313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217</v>
      </c>
      <c r="DJ36" s="2" t="s">
        <v>397</v>
      </c>
      <c r="DK36" s="2" t="s">
        <v>454</v>
      </c>
      <c r="DL36" s="2" t="s">
        <v>157</v>
      </c>
      <c r="DM36" s="2" t="s">
        <v>157</v>
      </c>
      <c r="DN36" s="2" t="s">
        <v>148</v>
      </c>
      <c r="DO36" s="4"/>
      <c r="DP36" s="8"/>
      <c r="DQ36" s="4">
        <v>3</v>
      </c>
      <c r="DR36" s="8">
        <v>120.09</v>
      </c>
      <c r="DS36" s="7">
        <v>-1</v>
      </c>
      <c r="DT36" s="7">
        <v>-1</v>
      </c>
      <c r="DU36" s="2" t="s">
        <v>155</v>
      </c>
      <c r="DV36" s="2" t="s">
        <v>217</v>
      </c>
      <c r="DW36" s="2" t="s">
        <v>163</v>
      </c>
      <c r="DX36" s="2" t="s">
        <v>438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217</v>
      </c>
      <c r="EJ36" s="2" t="s">
        <v>236</v>
      </c>
      <c r="EK36" s="2" t="s">
        <v>455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217</v>
      </c>
      <c r="EW36" s="2" t="s">
        <v>400</v>
      </c>
      <c r="EX36" s="2" t="s">
        <v>291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148</v>
      </c>
      <c r="FI36" s="2" t="s">
        <v>148</v>
      </c>
      <c r="FJ36" s="2" t="s">
        <v>148</v>
      </c>
      <c r="FK36" s="2" t="s">
        <v>148</v>
      </c>
      <c r="FL36" s="2" t="s">
        <v>148</v>
      </c>
      <c r="FM36" s="2" t="s">
        <v>148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217</v>
      </c>
      <c r="FW36" s="2" t="s">
        <v>257</v>
      </c>
      <c r="FX36" s="2" t="s">
        <v>424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155</v>
      </c>
      <c r="IV36" s="2" t="s">
        <v>217</v>
      </c>
      <c r="IW36" s="2" t="s">
        <v>402</v>
      </c>
      <c r="IX36" s="2" t="s">
        <v>148</v>
      </c>
      <c r="IY36" s="2" t="s">
        <v>157</v>
      </c>
      <c r="IZ36" s="2" t="s">
        <v>157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217</v>
      </c>
      <c r="JW36" s="2" t="s">
        <v>202</v>
      </c>
      <c r="JX36" s="2" t="s">
        <v>148</v>
      </c>
      <c r="JY36" s="2" t="s">
        <v>157</v>
      </c>
      <c r="JZ36" s="2" t="s">
        <v>157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217</v>
      </c>
      <c r="KW36" s="2" t="s">
        <v>403</v>
      </c>
      <c r="KX36" s="2" t="s">
        <v>387</v>
      </c>
      <c r="KY36" s="2" t="s">
        <v>157</v>
      </c>
      <c r="KZ36" s="2" t="s">
        <v>157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456</v>
      </c>
      <c r="B37" s="2" t="s">
        <v>137</v>
      </c>
      <c r="C37" s="2" t="s">
        <v>138</v>
      </c>
      <c r="D37" s="2" t="s">
        <v>389</v>
      </c>
      <c r="E37" s="2" t="s">
        <v>390</v>
      </c>
      <c r="F37" s="2" t="s">
        <v>443</v>
      </c>
      <c r="G37" s="2" t="s">
        <v>443</v>
      </c>
      <c r="H37" s="2" t="s">
        <v>443</v>
      </c>
      <c r="I37" s="2" t="s">
        <v>392</v>
      </c>
      <c r="J37" s="2" t="s">
        <v>444</v>
      </c>
      <c r="K37" s="2" t="s">
        <v>205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206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395</v>
      </c>
      <c r="V37" s="2" t="s">
        <v>445</v>
      </c>
      <c r="W37" s="2" t="s">
        <v>151</v>
      </c>
      <c r="X37" s="2" t="s">
        <v>148</v>
      </c>
      <c r="Y37" s="2" t="s">
        <v>184</v>
      </c>
      <c r="Z37" s="4">
        <v>91</v>
      </c>
      <c r="AA37" s="4">
        <f>=ROUNDDOWN(32.5,0)</f>
      </c>
      <c r="AB37" s="5">
        <v>2.8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148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354</v>
      </c>
      <c r="BX37" s="2" t="s">
        <v>165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158</v>
      </c>
      <c r="CK37" s="2" t="s">
        <v>457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148</v>
      </c>
      <c r="CX37" s="2" t="s">
        <v>458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397</v>
      </c>
      <c r="DK37" s="2" t="s">
        <v>448</v>
      </c>
      <c r="DL37" s="2" t="s">
        <v>157</v>
      </c>
      <c r="DM37" s="2" t="s">
        <v>157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163</v>
      </c>
      <c r="DX37" s="2" t="s">
        <v>459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184</v>
      </c>
      <c r="EK37" s="2" t="s">
        <v>159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400</v>
      </c>
      <c r="EX37" s="2" t="s">
        <v>379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148</v>
      </c>
      <c r="FI37" s="2" t="s">
        <v>148</v>
      </c>
      <c r="FJ37" s="2" t="s">
        <v>148</v>
      </c>
      <c r="FK37" s="2" t="s">
        <v>148</v>
      </c>
      <c r="FL37" s="2" t="s">
        <v>148</v>
      </c>
      <c r="FM37" s="2" t="s">
        <v>148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217</v>
      </c>
      <c r="FW37" s="2" t="s">
        <v>257</v>
      </c>
      <c r="FX37" s="2" t="s">
        <v>148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155</v>
      </c>
      <c r="IV37" s="2" t="s">
        <v>145</v>
      </c>
      <c r="IW37" s="2" t="s">
        <v>402</v>
      </c>
      <c r="IX37" s="2" t="s">
        <v>460</v>
      </c>
      <c r="IY37" s="2" t="s">
        <v>157</v>
      </c>
      <c r="IZ37" s="2" t="s">
        <v>157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145</v>
      </c>
      <c r="JW37" s="2" t="s">
        <v>202</v>
      </c>
      <c r="JX37" s="2" t="s">
        <v>148</v>
      </c>
      <c r="JY37" s="2" t="s">
        <v>157</v>
      </c>
      <c r="JZ37" s="2" t="s">
        <v>157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403</v>
      </c>
      <c r="KX37" s="2" t="s">
        <v>461</v>
      </c>
      <c r="KY37" s="2" t="s">
        <v>157</v>
      </c>
      <c r="KZ37" s="2" t="s">
        <v>157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1</v>
      </c>
      <c r="PC37" s="4"/>
      <c r="PD37" s="4"/>
      <c r="PE37" s="4">
        <v>90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462</v>
      </c>
      <c r="B38" s="2" t="s">
        <v>137</v>
      </c>
      <c r="C38" s="2" t="s">
        <v>138</v>
      </c>
      <c r="D38" s="2" t="s">
        <v>389</v>
      </c>
      <c r="E38" s="2" t="s">
        <v>390</v>
      </c>
      <c r="F38" s="2" t="s">
        <v>443</v>
      </c>
      <c r="G38" s="2" t="s">
        <v>443</v>
      </c>
      <c r="H38" s="2" t="s">
        <v>443</v>
      </c>
      <c r="I38" s="2" t="s">
        <v>392</v>
      </c>
      <c r="J38" s="2" t="s">
        <v>444</v>
      </c>
      <c r="K38" s="2" t="s">
        <v>394</v>
      </c>
      <c r="L38" s="3">
        <v>37.83</v>
      </c>
      <c r="M38" s="3">
        <v>39.72</v>
      </c>
      <c r="N38" s="3">
        <v>124.99</v>
      </c>
      <c r="O38" s="2" t="s">
        <v>145</v>
      </c>
      <c r="P38" s="2" t="s">
        <v>206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395</v>
      </c>
      <c r="V38" s="2" t="s">
        <v>445</v>
      </c>
      <c r="W38" s="2" t="s">
        <v>151</v>
      </c>
      <c r="X38" s="2" t="s">
        <v>148</v>
      </c>
      <c r="Y38" s="2" t="s">
        <v>184</v>
      </c>
      <c r="Z38" s="4"/>
      <c r="AA38" s="4">
        <f>=ROUNDDOWN({0},0)</f>
      </c>
      <c r="AB38" s="5">
        <v>2.3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148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184</v>
      </c>
      <c r="BX38" s="2" t="s">
        <v>371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158</v>
      </c>
      <c r="CK38" s="2" t="s">
        <v>463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148</v>
      </c>
      <c r="CX38" s="2" t="s">
        <v>464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397</v>
      </c>
      <c r="DK38" s="2" t="s">
        <v>370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163</v>
      </c>
      <c r="DX38" s="2" t="s">
        <v>465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236</v>
      </c>
      <c r="EK38" s="2" t="s">
        <v>184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400</v>
      </c>
      <c r="EX38" s="2" t="s">
        <v>466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148</v>
      </c>
      <c r="FI38" s="2" t="s">
        <v>148</v>
      </c>
      <c r="FJ38" s="2" t="s">
        <v>148</v>
      </c>
      <c r="FK38" s="2" t="s">
        <v>148</v>
      </c>
      <c r="FL38" s="2" t="s">
        <v>148</v>
      </c>
      <c r="FM38" s="2" t="s">
        <v>148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257</v>
      </c>
      <c r="FX38" s="2" t="s">
        <v>225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155</v>
      </c>
      <c r="IV38" s="2" t="s">
        <v>145</v>
      </c>
      <c r="IW38" s="2" t="s">
        <v>402</v>
      </c>
      <c r="IX38" s="2" t="s">
        <v>148</v>
      </c>
      <c r="IY38" s="2" t="s">
        <v>157</v>
      </c>
      <c r="IZ38" s="2" t="s">
        <v>157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202</v>
      </c>
      <c r="JX38" s="2" t="s">
        <v>148</v>
      </c>
      <c r="JY38" s="2" t="s">
        <v>157</v>
      </c>
      <c r="JZ38" s="2" t="s">
        <v>157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403</v>
      </c>
      <c r="KX38" s="2" t="s">
        <v>404</v>
      </c>
      <c r="KY38" s="2" t="s">
        <v>157</v>
      </c>
      <c r="KZ38" s="2" t="s">
        <v>157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467</v>
      </c>
      <c r="B39" s="2" t="s">
        <v>137</v>
      </c>
      <c r="C39" s="2" t="s">
        <v>138</v>
      </c>
      <c r="D39" s="2" t="s">
        <v>468</v>
      </c>
      <c r="E39" s="2" t="s">
        <v>469</v>
      </c>
      <c r="F39" s="2" t="s">
        <v>470</v>
      </c>
      <c r="G39" s="2" t="s">
        <v>470</v>
      </c>
      <c r="H39" s="2" t="s">
        <v>470</v>
      </c>
      <c r="I39" s="2" t="s">
        <v>471</v>
      </c>
      <c r="J39" s="2" t="s">
        <v>143</v>
      </c>
      <c r="K39" s="2" t="s">
        <v>472</v>
      </c>
      <c r="L39" s="3">
        <v>85.12</v>
      </c>
      <c r="M39" s="3">
        <v>89.38</v>
      </c>
      <c r="N39" s="3">
        <v>249.99</v>
      </c>
      <c r="O39" s="2" t="s">
        <v>145</v>
      </c>
      <c r="P39" s="2" t="s">
        <v>349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473</v>
      </c>
      <c r="V39" s="2" t="s">
        <v>445</v>
      </c>
      <c r="W39" s="2" t="s">
        <v>151</v>
      </c>
      <c r="X39" s="2" t="s">
        <v>148</v>
      </c>
      <c r="Y39" s="2" t="s">
        <v>236</v>
      </c>
      <c r="Z39" s="4">
        <v>87</v>
      </c>
      <c r="AA39" s="4">
        <f>=ROUNDDOWN(66.9230769230769,0)</f>
      </c>
      <c r="AB39" s="5">
        <v>1.3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3</v>
      </c>
      <c r="AQ39" s="8">
        <v>187.44</v>
      </c>
      <c r="AR39" s="4">
        <v>2</v>
      </c>
      <c r="AS39" s="8">
        <v>196.63</v>
      </c>
      <c r="AT39" s="7">
        <v>0.5</v>
      </c>
      <c r="AU39" s="7">
        <v>-0.0467</v>
      </c>
      <c r="AV39" s="4">
        <v>3</v>
      </c>
      <c r="AW39" s="8">
        <v>187.44</v>
      </c>
      <c r="AX39" s="4">
        <v>2</v>
      </c>
      <c r="AY39" s="8">
        <v>196.63</v>
      </c>
      <c r="AZ39" s="7">
        <v>0.5</v>
      </c>
      <c r="BA39" s="7">
        <v>-0.0467</v>
      </c>
      <c r="BB39" s="7">
        <v>1</v>
      </c>
      <c r="BC39" s="4">
        <v>3</v>
      </c>
      <c r="BD39" s="8">
        <v>187.44</v>
      </c>
      <c r="BE39" s="4">
        <v>7</v>
      </c>
      <c r="BF39" s="8">
        <v>763.27</v>
      </c>
      <c r="BG39" s="7">
        <v>-0.5714</v>
      </c>
      <c r="BH39" s="7">
        <v>-0.7544</v>
      </c>
      <c r="BI39" s="7">
        <v>1</v>
      </c>
      <c r="BJ39" s="4">
        <v>3</v>
      </c>
      <c r="BK39" s="8">
        <v>187.44</v>
      </c>
      <c r="BL39" s="2" t="s">
        <v>474</v>
      </c>
      <c r="BM39" s="7">
        <v>1</v>
      </c>
      <c r="BN39" s="7">
        <v>1</v>
      </c>
      <c r="BO39" s="4">
        <v>1</v>
      </c>
      <c r="BP39" s="8">
        <v>93.6</v>
      </c>
      <c r="BQ39" s="4"/>
      <c r="BR39" s="8"/>
      <c r="BS39" s="7"/>
      <c r="BT39" s="7"/>
      <c r="BU39" s="2" t="s">
        <v>155</v>
      </c>
      <c r="BV39" s="2" t="s">
        <v>145</v>
      </c>
      <c r="BW39" s="2" t="s">
        <v>184</v>
      </c>
      <c r="BX39" s="2" t="s">
        <v>371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158</v>
      </c>
      <c r="CK39" s="2" t="s">
        <v>475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148</v>
      </c>
      <c r="CX39" s="2" t="s">
        <v>476</v>
      </c>
      <c r="CY39" s="2" t="s">
        <v>157</v>
      </c>
      <c r="CZ39" s="2" t="s">
        <v>157</v>
      </c>
      <c r="DA39" s="2" t="s">
        <v>148</v>
      </c>
      <c r="DB39" s="4"/>
      <c r="DC39" s="8"/>
      <c r="DD39" s="4">
        <v>1</v>
      </c>
      <c r="DE39" s="8">
        <v>96.53</v>
      </c>
      <c r="DF39" s="7">
        <v>-1</v>
      </c>
      <c r="DG39" s="7">
        <v>-1</v>
      </c>
      <c r="DH39" s="2" t="s">
        <v>155</v>
      </c>
      <c r="DI39" s="2" t="s">
        <v>145</v>
      </c>
      <c r="DJ39" s="2" t="s">
        <v>477</v>
      </c>
      <c r="DK39" s="2" t="s">
        <v>337</v>
      </c>
      <c r="DL39" s="2" t="s">
        <v>157</v>
      </c>
      <c r="DM39" s="2" t="s">
        <v>157</v>
      </c>
      <c r="DN39" s="2" t="s">
        <v>148</v>
      </c>
      <c r="DO39" s="4"/>
      <c r="DP39" s="8"/>
      <c r="DQ39" s="4">
        <v>1</v>
      </c>
      <c r="DR39" s="8">
        <v>100.1</v>
      </c>
      <c r="DS39" s="7">
        <v>-1</v>
      </c>
      <c r="DT39" s="7">
        <v>-1</v>
      </c>
      <c r="DU39" s="2" t="s">
        <v>155</v>
      </c>
      <c r="DV39" s="2" t="s">
        <v>145</v>
      </c>
      <c r="DW39" s="2" t="s">
        <v>163</v>
      </c>
      <c r="DX39" s="2" t="s">
        <v>423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236</v>
      </c>
      <c r="EK39" s="2" t="s">
        <v>418</v>
      </c>
      <c r="EL39" s="2" t="s">
        <v>157</v>
      </c>
      <c r="EM39" s="2" t="s">
        <v>157</v>
      </c>
      <c r="EN39" s="2" t="s">
        <v>148</v>
      </c>
      <c r="EO39" s="4">
        <v>2</v>
      </c>
      <c r="EP39" s="8">
        <v>93.84</v>
      </c>
      <c r="EQ39" s="4"/>
      <c r="ER39" s="8"/>
      <c r="ES39" s="7"/>
      <c r="ET39" s="7"/>
      <c r="EU39" s="2" t="s">
        <v>155</v>
      </c>
      <c r="EV39" s="2" t="s">
        <v>145</v>
      </c>
      <c r="EW39" s="2" t="s">
        <v>166</v>
      </c>
      <c r="EX39" s="2" t="s">
        <v>478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148</v>
      </c>
      <c r="FI39" s="2" t="s">
        <v>148</v>
      </c>
      <c r="FJ39" s="2" t="s">
        <v>148</v>
      </c>
      <c r="FK39" s="2" t="s">
        <v>148</v>
      </c>
      <c r="FL39" s="2" t="s">
        <v>148</v>
      </c>
      <c r="FM39" s="2" t="s">
        <v>148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479</v>
      </c>
      <c r="FX39" s="2" t="s">
        <v>480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155</v>
      </c>
      <c r="IV39" s="2" t="s">
        <v>145</v>
      </c>
      <c r="IW39" s="2" t="s">
        <v>171</v>
      </c>
      <c r="IX39" s="2" t="s">
        <v>481</v>
      </c>
      <c r="IY39" s="2" t="s">
        <v>157</v>
      </c>
      <c r="IZ39" s="2" t="s">
        <v>157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202</v>
      </c>
      <c r="JX39" s="2" t="s">
        <v>148</v>
      </c>
      <c r="JY39" s="2" t="s">
        <v>157</v>
      </c>
      <c r="JZ39" s="2" t="s">
        <v>157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145</v>
      </c>
      <c r="KW39" s="2" t="s">
        <v>174</v>
      </c>
      <c r="KX39" s="2" t="s">
        <v>148</v>
      </c>
      <c r="KY39" s="2" t="s">
        <v>157</v>
      </c>
      <c r="KZ39" s="2" t="s">
        <v>157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>
        <v>87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482</v>
      </c>
      <c r="B40" s="2" t="s">
        <v>137</v>
      </c>
      <c r="C40" s="2" t="s">
        <v>138</v>
      </c>
      <c r="D40" s="2" t="s">
        <v>468</v>
      </c>
      <c r="E40" s="2" t="s">
        <v>469</v>
      </c>
      <c r="F40" s="2" t="s">
        <v>470</v>
      </c>
      <c r="G40" s="2" t="s">
        <v>470</v>
      </c>
      <c r="H40" s="2" t="s">
        <v>470</v>
      </c>
      <c r="I40" s="2" t="s">
        <v>471</v>
      </c>
      <c r="J40" s="2" t="s">
        <v>177</v>
      </c>
      <c r="K40" s="2" t="s">
        <v>472</v>
      </c>
      <c r="L40" s="3">
        <v>102.14</v>
      </c>
      <c r="M40" s="3">
        <v>107.25</v>
      </c>
      <c r="N40" s="3">
        <v>299.99</v>
      </c>
      <c r="O40" s="2" t="s">
        <v>145</v>
      </c>
      <c r="P40" s="2" t="s">
        <v>349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473</v>
      </c>
      <c r="V40" s="2" t="s">
        <v>445</v>
      </c>
      <c r="W40" s="2" t="s">
        <v>151</v>
      </c>
      <c r="X40" s="2" t="s">
        <v>148</v>
      </c>
      <c r="Y40" s="2" t="s">
        <v>236</v>
      </c>
      <c r="Z40" s="4">
        <v>79</v>
      </c>
      <c r="AA40" s="4">
        <f>=ROUNDDOWN(46.4705882352941,0)</f>
      </c>
      <c r="AB40" s="5">
        <v>1.7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148</v>
      </c>
      <c r="AW40" s="8" t="s">
        <v>148</v>
      </c>
      <c r="AX40" s="4" t="s">
        <v>148</v>
      </c>
      <c r="AY40" s="8" t="s">
        <v>148</v>
      </c>
      <c r="AZ40" s="7" t="s">
        <v>148</v>
      </c>
      <c r="BA40" s="7" t="s">
        <v>148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 t="s">
        <v>148</v>
      </c>
      <c r="BJ40" s="4"/>
      <c r="BK40" s="8"/>
      <c r="BL40" s="2" t="s">
        <v>148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184</v>
      </c>
      <c r="BX40" s="2" t="s">
        <v>483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158</v>
      </c>
      <c r="CK40" s="2" t="s">
        <v>463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148</v>
      </c>
      <c r="CX40" s="2" t="s">
        <v>484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477</v>
      </c>
      <c r="DK40" s="2" t="s">
        <v>356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163</v>
      </c>
      <c r="DX40" s="2" t="s">
        <v>485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236</v>
      </c>
      <c r="EK40" s="2" t="s">
        <v>180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166</v>
      </c>
      <c r="EX40" s="2" t="s">
        <v>312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148</v>
      </c>
      <c r="FI40" s="2" t="s">
        <v>148</v>
      </c>
      <c r="FJ40" s="2" t="s">
        <v>148</v>
      </c>
      <c r="FK40" s="2" t="s">
        <v>148</v>
      </c>
      <c r="FL40" s="2" t="s">
        <v>148</v>
      </c>
      <c r="FM40" s="2" t="s">
        <v>148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479</v>
      </c>
      <c r="FX40" s="2" t="s">
        <v>486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155</v>
      </c>
      <c r="IV40" s="2" t="s">
        <v>145</v>
      </c>
      <c r="IW40" s="2" t="s">
        <v>171</v>
      </c>
      <c r="IX40" s="2" t="s">
        <v>487</v>
      </c>
      <c r="IY40" s="2" t="s">
        <v>157</v>
      </c>
      <c r="IZ40" s="2" t="s">
        <v>157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145</v>
      </c>
      <c r="JW40" s="2" t="s">
        <v>202</v>
      </c>
      <c r="JX40" s="2" t="s">
        <v>148</v>
      </c>
      <c r="JY40" s="2" t="s">
        <v>157</v>
      </c>
      <c r="JZ40" s="2" t="s">
        <v>157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174</v>
      </c>
      <c r="KX40" s="2" t="s">
        <v>404</v>
      </c>
      <c r="KY40" s="2" t="s">
        <v>157</v>
      </c>
      <c r="KZ40" s="2" t="s">
        <v>157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79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488</v>
      </c>
      <c r="B41" s="2" t="s">
        <v>137</v>
      </c>
      <c r="C41" s="2" t="s">
        <v>138</v>
      </c>
      <c r="D41" s="2" t="s">
        <v>468</v>
      </c>
      <c r="E41" s="2" t="s">
        <v>469</v>
      </c>
      <c r="F41" s="2" t="s">
        <v>470</v>
      </c>
      <c r="G41" s="2" t="s">
        <v>470</v>
      </c>
      <c r="H41" s="2" t="s">
        <v>470</v>
      </c>
      <c r="I41" s="2" t="s">
        <v>471</v>
      </c>
      <c r="J41" s="2" t="s">
        <v>143</v>
      </c>
      <c r="K41" s="2" t="s">
        <v>489</v>
      </c>
      <c r="L41" s="3">
        <v>85.12</v>
      </c>
      <c r="M41" s="3">
        <v>89.38</v>
      </c>
      <c r="N41" s="3">
        <v>249.99</v>
      </c>
      <c r="O41" s="2" t="s">
        <v>366</v>
      </c>
      <c r="P41" s="2" t="s">
        <v>367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473</v>
      </c>
      <c r="V41" s="2" t="s">
        <v>445</v>
      </c>
      <c r="W41" s="2" t="s">
        <v>151</v>
      </c>
      <c r="X41" s="2" t="s">
        <v>148</v>
      </c>
      <c r="Y41" s="2" t="s">
        <v>236</v>
      </c>
      <c r="Z41" s="4"/>
      <c r="AA41" s="4">
        <f>=ROUNDDOWN({0},0)</f>
      </c>
      <c r="AB41" s="5">
        <v>1</v>
      </c>
      <c r="AC41" s="2" t="s">
        <v>148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>
        <v>3</v>
      </c>
      <c r="AS41" s="8">
        <v>296.73</v>
      </c>
      <c r="AT41" s="7">
        <v>-1</v>
      </c>
      <c r="AU41" s="7">
        <v>-1</v>
      </c>
      <c r="AV41" s="4" t="s">
        <v>148</v>
      </c>
      <c r="AW41" s="8" t="s">
        <v>148</v>
      </c>
      <c r="AX41" s="4">
        <v>5</v>
      </c>
      <c r="AY41" s="8">
        <v>566.64</v>
      </c>
      <c r="AZ41" s="7" t="s">
        <v>148</v>
      </c>
      <c r="BA41" s="7" t="s">
        <v>148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 t="s">
        <v>148</v>
      </c>
      <c r="BJ41" s="4"/>
      <c r="BK41" s="8"/>
      <c r="BL41" s="2" t="s">
        <v>279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217</v>
      </c>
      <c r="BW41" s="2" t="s">
        <v>184</v>
      </c>
      <c r="BX41" s="2" t="s">
        <v>490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217</v>
      </c>
      <c r="CJ41" s="2" t="s">
        <v>158</v>
      </c>
      <c r="CK41" s="2" t="s">
        <v>322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212</v>
      </c>
      <c r="CV41" s="2" t="s">
        <v>217</v>
      </c>
      <c r="CW41" s="2" t="s">
        <v>148</v>
      </c>
      <c r="CX41" s="2" t="s">
        <v>148</v>
      </c>
      <c r="CY41" s="2" t="s">
        <v>157</v>
      </c>
      <c r="CZ41" s="2" t="s">
        <v>157</v>
      </c>
      <c r="DA41" s="2" t="s">
        <v>148</v>
      </c>
      <c r="DB41" s="4"/>
      <c r="DC41" s="8"/>
      <c r="DD41" s="4">
        <v>1</v>
      </c>
      <c r="DE41" s="8">
        <v>96.53</v>
      </c>
      <c r="DF41" s="7">
        <v>-1</v>
      </c>
      <c r="DG41" s="7">
        <v>-1</v>
      </c>
      <c r="DH41" s="2" t="s">
        <v>155</v>
      </c>
      <c r="DI41" s="2" t="s">
        <v>217</v>
      </c>
      <c r="DJ41" s="2" t="s">
        <v>477</v>
      </c>
      <c r="DK41" s="2" t="s">
        <v>309</v>
      </c>
      <c r="DL41" s="2" t="s">
        <v>157</v>
      </c>
      <c r="DM41" s="2" t="s">
        <v>157</v>
      </c>
      <c r="DN41" s="2" t="s">
        <v>148</v>
      </c>
      <c r="DO41" s="4"/>
      <c r="DP41" s="8"/>
      <c r="DQ41" s="4">
        <v>2</v>
      </c>
      <c r="DR41" s="8">
        <v>200.2</v>
      </c>
      <c r="DS41" s="7">
        <v>-1</v>
      </c>
      <c r="DT41" s="7">
        <v>-1</v>
      </c>
      <c r="DU41" s="2" t="s">
        <v>155</v>
      </c>
      <c r="DV41" s="2" t="s">
        <v>217</v>
      </c>
      <c r="DW41" s="2" t="s">
        <v>163</v>
      </c>
      <c r="DX41" s="2" t="s">
        <v>459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217</v>
      </c>
      <c r="EJ41" s="2" t="s">
        <v>236</v>
      </c>
      <c r="EK41" s="2" t="s">
        <v>491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217</v>
      </c>
      <c r="EW41" s="2" t="s">
        <v>166</v>
      </c>
      <c r="EX41" s="2" t="s">
        <v>289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148</v>
      </c>
      <c r="FI41" s="2" t="s">
        <v>148</v>
      </c>
      <c r="FJ41" s="2" t="s">
        <v>148</v>
      </c>
      <c r="FK41" s="2" t="s">
        <v>148</v>
      </c>
      <c r="FL41" s="2" t="s">
        <v>148</v>
      </c>
      <c r="FM41" s="2" t="s">
        <v>148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217</v>
      </c>
      <c r="FW41" s="2" t="s">
        <v>479</v>
      </c>
      <c r="FX41" s="2" t="s">
        <v>372</v>
      </c>
      <c r="FY41" s="2" t="s">
        <v>157</v>
      </c>
      <c r="FZ41" s="2" t="s">
        <v>157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155</v>
      </c>
      <c r="IV41" s="2" t="s">
        <v>217</v>
      </c>
      <c r="IW41" s="2" t="s">
        <v>171</v>
      </c>
      <c r="IX41" s="2" t="s">
        <v>309</v>
      </c>
      <c r="IY41" s="2" t="s">
        <v>157</v>
      </c>
      <c r="IZ41" s="2" t="s">
        <v>157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217</v>
      </c>
      <c r="JW41" s="2" t="s">
        <v>173</v>
      </c>
      <c r="JX41" s="2" t="s">
        <v>148</v>
      </c>
      <c r="JY41" s="2" t="s">
        <v>157</v>
      </c>
      <c r="JZ41" s="2" t="s">
        <v>157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217</v>
      </c>
      <c r="KW41" s="2" t="s">
        <v>174</v>
      </c>
      <c r="KX41" s="2" t="s">
        <v>492</v>
      </c>
      <c r="KY41" s="2" t="s">
        <v>157</v>
      </c>
      <c r="KZ41" s="2" t="s">
        <v>157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493</v>
      </c>
      <c r="B42" s="2" t="s">
        <v>137</v>
      </c>
      <c r="C42" s="2" t="s">
        <v>138</v>
      </c>
      <c r="D42" s="2" t="s">
        <v>468</v>
      </c>
      <c r="E42" s="2" t="s">
        <v>469</v>
      </c>
      <c r="F42" s="2" t="s">
        <v>470</v>
      </c>
      <c r="G42" s="2" t="s">
        <v>470</v>
      </c>
      <c r="H42" s="2" t="s">
        <v>470</v>
      </c>
      <c r="I42" s="2" t="s">
        <v>471</v>
      </c>
      <c r="J42" s="2" t="s">
        <v>177</v>
      </c>
      <c r="K42" s="2" t="s">
        <v>489</v>
      </c>
      <c r="L42" s="3">
        <v>102.14</v>
      </c>
      <c r="M42" s="3">
        <v>107.25</v>
      </c>
      <c r="N42" s="3">
        <v>299.99</v>
      </c>
      <c r="O42" s="2" t="s">
        <v>366</v>
      </c>
      <c r="P42" s="2" t="s">
        <v>349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473</v>
      </c>
      <c r="V42" s="2" t="s">
        <v>445</v>
      </c>
      <c r="W42" s="2" t="s">
        <v>151</v>
      </c>
      <c r="X42" s="2" t="s">
        <v>148</v>
      </c>
      <c r="Y42" s="2" t="s">
        <v>236</v>
      </c>
      <c r="Z42" s="4"/>
      <c r="AA42" s="4">
        <f>=ROUNDDOWN({0},0)</f>
      </c>
      <c r="AB42" s="5"/>
      <c r="AC42" s="2" t="s">
        <v>148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2</v>
      </c>
      <c r="AS42" s="8">
        <v>269.91</v>
      </c>
      <c r="AT42" s="7">
        <v>-1</v>
      </c>
      <c r="AU42" s="7">
        <v>-1</v>
      </c>
      <c r="AV42" s="4" t="s">
        <v>148</v>
      </c>
      <c r="AW42" s="8" t="s">
        <v>148</v>
      </c>
      <c r="AX42" s="4" t="s">
        <v>148</v>
      </c>
      <c r="AY42" s="8" t="s">
        <v>148</v>
      </c>
      <c r="AZ42" s="7" t="s">
        <v>148</v>
      </c>
      <c r="BA42" s="7" t="s">
        <v>148</v>
      </c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 t="s">
        <v>148</v>
      </c>
      <c r="BJ42" s="4"/>
      <c r="BK42" s="8"/>
      <c r="BL42" s="2" t="s">
        <v>494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217</v>
      </c>
      <c r="BW42" s="2" t="s">
        <v>184</v>
      </c>
      <c r="BX42" s="2" t="s">
        <v>495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217</v>
      </c>
      <c r="CJ42" s="2" t="s">
        <v>158</v>
      </c>
      <c r="CK42" s="2" t="s">
        <v>496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212</v>
      </c>
      <c r="CV42" s="2" t="s">
        <v>217</v>
      </c>
      <c r="CW42" s="2" t="s">
        <v>148</v>
      </c>
      <c r="CX42" s="2" t="s">
        <v>148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217</v>
      </c>
      <c r="DJ42" s="2" t="s">
        <v>477</v>
      </c>
      <c r="DK42" s="2" t="s">
        <v>324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217</v>
      </c>
      <c r="DW42" s="2" t="s">
        <v>163</v>
      </c>
      <c r="DX42" s="2" t="s">
        <v>325</v>
      </c>
      <c r="DY42" s="2" t="s">
        <v>157</v>
      </c>
      <c r="DZ42" s="2" t="s">
        <v>157</v>
      </c>
      <c r="EA42" s="2" t="s">
        <v>148</v>
      </c>
      <c r="EB42" s="4"/>
      <c r="EC42" s="8"/>
      <c r="ED42" s="4">
        <v>1</v>
      </c>
      <c r="EE42" s="8">
        <v>157.3</v>
      </c>
      <c r="EF42" s="7">
        <v>-1</v>
      </c>
      <c r="EG42" s="7">
        <v>-1</v>
      </c>
      <c r="EH42" s="2" t="s">
        <v>155</v>
      </c>
      <c r="EI42" s="2" t="s">
        <v>217</v>
      </c>
      <c r="EJ42" s="2" t="s">
        <v>236</v>
      </c>
      <c r="EK42" s="2" t="s">
        <v>184</v>
      </c>
      <c r="EL42" s="2" t="s">
        <v>157</v>
      </c>
      <c r="EM42" s="2" t="s">
        <v>157</v>
      </c>
      <c r="EN42" s="2" t="s">
        <v>148</v>
      </c>
      <c r="EO42" s="4"/>
      <c r="EP42" s="8"/>
      <c r="EQ42" s="4">
        <v>1</v>
      </c>
      <c r="ER42" s="8">
        <v>112.61</v>
      </c>
      <c r="ES42" s="7">
        <v>-1</v>
      </c>
      <c r="ET42" s="7">
        <v>-1</v>
      </c>
      <c r="EU42" s="2" t="s">
        <v>155</v>
      </c>
      <c r="EV42" s="2" t="s">
        <v>217</v>
      </c>
      <c r="EW42" s="2" t="s">
        <v>166</v>
      </c>
      <c r="EX42" s="2" t="s">
        <v>497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148</v>
      </c>
      <c r="FI42" s="2" t="s">
        <v>148</v>
      </c>
      <c r="FJ42" s="2" t="s">
        <v>148</v>
      </c>
      <c r="FK42" s="2" t="s">
        <v>148</v>
      </c>
      <c r="FL42" s="2" t="s">
        <v>148</v>
      </c>
      <c r="FM42" s="2" t="s">
        <v>148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217</v>
      </c>
      <c r="FW42" s="2" t="s">
        <v>479</v>
      </c>
      <c r="FX42" s="2" t="s">
        <v>187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155</v>
      </c>
      <c r="IV42" s="2" t="s">
        <v>217</v>
      </c>
      <c r="IW42" s="2" t="s">
        <v>171</v>
      </c>
      <c r="IX42" s="2" t="s">
        <v>487</v>
      </c>
      <c r="IY42" s="2" t="s">
        <v>157</v>
      </c>
      <c r="IZ42" s="2" t="s">
        <v>157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217</v>
      </c>
      <c r="JW42" s="2" t="s">
        <v>173</v>
      </c>
      <c r="JX42" s="2" t="s">
        <v>148</v>
      </c>
      <c r="JY42" s="2" t="s">
        <v>157</v>
      </c>
      <c r="JZ42" s="2" t="s">
        <v>157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217</v>
      </c>
      <c r="KW42" s="2" t="s">
        <v>174</v>
      </c>
      <c r="KX42" s="2" t="s">
        <v>404</v>
      </c>
      <c r="KY42" s="2" t="s">
        <v>157</v>
      </c>
      <c r="KZ42" s="2" t="s">
        <v>157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498</v>
      </c>
      <c r="B43" s="2" t="s">
        <v>137</v>
      </c>
      <c r="C43" s="2" t="s">
        <v>138</v>
      </c>
      <c r="D43" s="2" t="s">
        <v>499</v>
      </c>
      <c r="E43" s="2" t="s">
        <v>500</v>
      </c>
      <c r="F43" s="2" t="s">
        <v>501</v>
      </c>
      <c r="G43" s="2" t="s">
        <v>501</v>
      </c>
      <c r="H43" s="2" t="s">
        <v>501</v>
      </c>
      <c r="I43" s="2" t="s">
        <v>502</v>
      </c>
      <c r="J43" s="2" t="s">
        <v>503</v>
      </c>
      <c r="K43" s="2" t="s">
        <v>406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206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395</v>
      </c>
      <c r="V43" s="2" t="s">
        <v>504</v>
      </c>
      <c r="W43" s="2" t="s">
        <v>151</v>
      </c>
      <c r="X43" s="2" t="s">
        <v>148</v>
      </c>
      <c r="Y43" s="2" t="s">
        <v>178</v>
      </c>
      <c r="Z43" s="4">
        <v>75</v>
      </c>
      <c r="AA43" s="4">
        <f>=ROUNDDOWN(21.4285714285714,0)</f>
      </c>
      <c r="AB43" s="5">
        <v>3.5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89.98</v>
      </c>
      <c r="AR43" s="4">
        <v>1</v>
      </c>
      <c r="AS43" s="8">
        <v>27.3</v>
      </c>
      <c r="AT43" s="7">
        <v>1</v>
      </c>
      <c r="AU43" s="7">
        <v>2.296</v>
      </c>
      <c r="AV43" s="4">
        <v>2</v>
      </c>
      <c r="AW43" s="8">
        <v>89.98</v>
      </c>
      <c r="AX43" s="4">
        <v>1</v>
      </c>
      <c r="AY43" s="8">
        <v>27.3</v>
      </c>
      <c r="AZ43" s="7">
        <v>1</v>
      </c>
      <c r="BA43" s="7">
        <v>2.296</v>
      </c>
      <c r="BB43" s="7">
        <v>1</v>
      </c>
      <c r="BC43" s="4">
        <v>2</v>
      </c>
      <c r="BD43" s="8">
        <v>89.98</v>
      </c>
      <c r="BE43" s="4">
        <v>1</v>
      </c>
      <c r="BF43" s="8">
        <v>27.3</v>
      </c>
      <c r="BG43" s="7">
        <v>1</v>
      </c>
      <c r="BH43" s="7">
        <v>2.296</v>
      </c>
      <c r="BI43" s="7">
        <v>1</v>
      </c>
      <c r="BJ43" s="4">
        <v>2</v>
      </c>
      <c r="BK43" s="8">
        <v>89.98</v>
      </c>
      <c r="BL43" s="2" t="s">
        <v>505</v>
      </c>
      <c r="BM43" s="7">
        <v>1</v>
      </c>
      <c r="BN43" s="7">
        <v>1</v>
      </c>
      <c r="BO43" s="4">
        <v>2</v>
      </c>
      <c r="BP43" s="8">
        <v>89.98</v>
      </c>
      <c r="BQ43" s="4"/>
      <c r="BR43" s="8"/>
      <c r="BS43" s="7"/>
      <c r="BT43" s="7"/>
      <c r="BU43" s="2" t="s">
        <v>155</v>
      </c>
      <c r="BV43" s="2" t="s">
        <v>145</v>
      </c>
      <c r="BW43" s="2" t="s">
        <v>236</v>
      </c>
      <c r="BX43" s="2" t="s">
        <v>321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158</v>
      </c>
      <c r="CK43" s="2" t="s">
        <v>422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148</v>
      </c>
      <c r="CX43" s="2" t="s">
        <v>247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397</v>
      </c>
      <c r="DK43" s="2" t="s">
        <v>407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217</v>
      </c>
      <c r="DW43" s="2" t="s">
        <v>163</v>
      </c>
      <c r="DX43" s="2" t="s">
        <v>438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178</v>
      </c>
      <c r="EK43" s="2" t="s">
        <v>506</v>
      </c>
      <c r="EL43" s="2" t="s">
        <v>157</v>
      </c>
      <c r="EM43" s="2" t="s">
        <v>157</v>
      </c>
      <c r="EN43" s="2" t="s">
        <v>148</v>
      </c>
      <c r="EO43" s="4"/>
      <c r="EP43" s="8"/>
      <c r="EQ43" s="4">
        <v>1</v>
      </c>
      <c r="ER43" s="8">
        <v>27.3</v>
      </c>
      <c r="ES43" s="7">
        <v>-1</v>
      </c>
      <c r="ET43" s="7">
        <v>-1</v>
      </c>
      <c r="EU43" s="2" t="s">
        <v>155</v>
      </c>
      <c r="EV43" s="2" t="s">
        <v>145</v>
      </c>
      <c r="EW43" s="2" t="s">
        <v>166</v>
      </c>
      <c r="EX43" s="2" t="s">
        <v>240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148</v>
      </c>
      <c r="FI43" s="2" t="s">
        <v>148</v>
      </c>
      <c r="FJ43" s="2" t="s">
        <v>148</v>
      </c>
      <c r="FK43" s="2" t="s">
        <v>148</v>
      </c>
      <c r="FL43" s="2" t="s">
        <v>148</v>
      </c>
      <c r="FM43" s="2" t="s">
        <v>148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169</v>
      </c>
      <c r="FX43" s="2" t="s">
        <v>306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155</v>
      </c>
      <c r="IV43" s="2" t="s">
        <v>145</v>
      </c>
      <c r="IW43" s="2" t="s">
        <v>402</v>
      </c>
      <c r="IX43" s="2" t="s">
        <v>507</v>
      </c>
      <c r="IY43" s="2" t="s">
        <v>157</v>
      </c>
      <c r="IZ43" s="2" t="s">
        <v>157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202</v>
      </c>
      <c r="JX43" s="2" t="s">
        <v>148</v>
      </c>
      <c r="JY43" s="2" t="s">
        <v>157</v>
      </c>
      <c r="JZ43" s="2" t="s">
        <v>157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403</v>
      </c>
      <c r="KX43" s="2" t="s">
        <v>508</v>
      </c>
      <c r="KY43" s="2" t="s">
        <v>157</v>
      </c>
      <c r="KZ43" s="2" t="s">
        <v>157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75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509</v>
      </c>
      <c r="B44" s="2" t="s">
        <v>137</v>
      </c>
      <c r="C44" s="2" t="s">
        <v>138</v>
      </c>
      <c r="D44" s="2" t="s">
        <v>499</v>
      </c>
      <c r="E44" s="2" t="s">
        <v>500</v>
      </c>
      <c r="F44" s="2" t="s">
        <v>141</v>
      </c>
      <c r="G44" s="2" t="s">
        <v>148</v>
      </c>
      <c r="H44" s="2" t="s">
        <v>148</v>
      </c>
      <c r="I44" s="2" t="s">
        <v>510</v>
      </c>
      <c r="J44" s="2" t="s">
        <v>503</v>
      </c>
      <c r="K44" s="2" t="s">
        <v>205</v>
      </c>
      <c r="L44" s="3">
        <v>30.86</v>
      </c>
      <c r="M44" s="3">
        <v>32.4</v>
      </c>
      <c r="N44" s="3">
        <v>89.99</v>
      </c>
      <c r="O44" s="2" t="s">
        <v>145</v>
      </c>
      <c r="P44" s="2" t="s">
        <v>206</v>
      </c>
      <c r="Q44" s="2" t="s">
        <v>147</v>
      </c>
      <c r="R44" s="2" t="s">
        <v>148</v>
      </c>
      <c r="S44" s="2" t="s">
        <v>148</v>
      </c>
      <c r="T44" s="2" t="s">
        <v>207</v>
      </c>
      <c r="U44" s="2" t="s">
        <v>395</v>
      </c>
      <c r="V44" s="2" t="s">
        <v>208</v>
      </c>
      <c r="W44" s="2" t="s">
        <v>148</v>
      </c>
      <c r="X44" s="2" t="s">
        <v>148</v>
      </c>
      <c r="Y44" s="2" t="s">
        <v>511</v>
      </c>
      <c r="Z44" s="4">
        <v>181</v>
      </c>
      <c r="AA44" s="4">
        <f>=ROUNDDOWN(181,0)</f>
      </c>
      <c r="AB44" s="5">
        <v>1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148</v>
      </c>
      <c r="BX44" s="2" t="s">
        <v>220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148</v>
      </c>
      <c r="CI44" s="2" t="s">
        <v>148</v>
      </c>
      <c r="CJ44" s="2" t="s">
        <v>148</v>
      </c>
      <c r="CK44" s="2" t="s">
        <v>148</v>
      </c>
      <c r="CL44" s="2" t="s">
        <v>148</v>
      </c>
      <c r="CM44" s="2" t="s">
        <v>148</v>
      </c>
      <c r="CN44" s="2" t="s">
        <v>148</v>
      </c>
      <c r="CO44" s="4"/>
      <c r="CP44" s="8"/>
      <c r="CQ44" s="4"/>
      <c r="CR44" s="8"/>
      <c r="CS44" s="7"/>
      <c r="CT44" s="7"/>
      <c r="CU44" s="2" t="s">
        <v>148</v>
      </c>
      <c r="CV44" s="2" t="s">
        <v>148</v>
      </c>
      <c r="CW44" s="2" t="s">
        <v>148</v>
      </c>
      <c r="CX44" s="2" t="s">
        <v>148</v>
      </c>
      <c r="CY44" s="2" t="s">
        <v>148</v>
      </c>
      <c r="CZ44" s="2" t="s">
        <v>148</v>
      </c>
      <c r="DA44" s="2" t="s">
        <v>148</v>
      </c>
      <c r="DB44" s="4"/>
      <c r="DC44" s="8"/>
      <c r="DD44" s="4"/>
      <c r="DE44" s="8"/>
      <c r="DF44" s="7"/>
      <c r="DG44" s="7"/>
      <c r="DH44" s="2" t="s">
        <v>148</v>
      </c>
      <c r="DI44" s="2" t="s">
        <v>148</v>
      </c>
      <c r="DJ44" s="2" t="s">
        <v>148</v>
      </c>
      <c r="DK44" s="2" t="s">
        <v>148</v>
      </c>
      <c r="DL44" s="2" t="s">
        <v>148</v>
      </c>
      <c r="DM44" s="2" t="s">
        <v>148</v>
      </c>
      <c r="DN44" s="2" t="s">
        <v>148</v>
      </c>
      <c r="DO44" s="4"/>
      <c r="DP44" s="8"/>
      <c r="DQ44" s="4"/>
      <c r="DR44" s="8"/>
      <c r="DS44" s="7"/>
      <c r="DT44" s="7"/>
      <c r="DU44" s="2" t="s">
        <v>148</v>
      </c>
      <c r="DV44" s="2" t="s">
        <v>148</v>
      </c>
      <c r="DW44" s="2" t="s">
        <v>148</v>
      </c>
      <c r="DX44" s="2" t="s">
        <v>148</v>
      </c>
      <c r="DY44" s="2" t="s">
        <v>148</v>
      </c>
      <c r="DZ44" s="2" t="s">
        <v>148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148</v>
      </c>
      <c r="EK44" s="2" t="s">
        <v>148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148</v>
      </c>
      <c r="EV44" s="2" t="s">
        <v>148</v>
      </c>
      <c r="EW44" s="2" t="s">
        <v>148</v>
      </c>
      <c r="EX44" s="2" t="s">
        <v>148</v>
      </c>
      <c r="EY44" s="2" t="s">
        <v>148</v>
      </c>
      <c r="EZ44" s="2" t="s">
        <v>148</v>
      </c>
      <c r="FA44" s="2" t="s">
        <v>148</v>
      </c>
      <c r="FB44" s="4"/>
      <c r="FC44" s="8"/>
      <c r="FD44" s="4"/>
      <c r="FE44" s="8"/>
      <c r="FF44" s="7"/>
      <c r="FG44" s="7"/>
      <c r="FH44" s="2" t="s">
        <v>148</v>
      </c>
      <c r="FI44" s="2" t="s">
        <v>148</v>
      </c>
      <c r="FJ44" s="2" t="s">
        <v>148</v>
      </c>
      <c r="FK44" s="2" t="s">
        <v>148</v>
      </c>
      <c r="FL44" s="2" t="s">
        <v>148</v>
      </c>
      <c r="FM44" s="2" t="s">
        <v>148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148</v>
      </c>
      <c r="JX44" s="2" t="s">
        <v>148</v>
      </c>
      <c r="JY44" s="2" t="s">
        <v>157</v>
      </c>
      <c r="JZ44" s="2" t="s">
        <v>157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>
        <v>181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512</v>
      </c>
      <c r="B45" s="2" t="s">
        <v>137</v>
      </c>
      <c r="C45" s="2" t="s">
        <v>138</v>
      </c>
      <c r="D45" s="2" t="s">
        <v>499</v>
      </c>
      <c r="E45" s="2" t="s">
        <v>513</v>
      </c>
      <c r="F45" s="2" t="s">
        <v>501</v>
      </c>
      <c r="G45" s="2" t="s">
        <v>501</v>
      </c>
      <c r="H45" s="2" t="s">
        <v>501</v>
      </c>
      <c r="I45" s="2" t="s">
        <v>502</v>
      </c>
      <c r="J45" s="2" t="s">
        <v>503</v>
      </c>
      <c r="K45" s="2" t="s">
        <v>235</v>
      </c>
      <c r="L45" s="3">
        <v>24.76</v>
      </c>
      <c r="M45" s="3">
        <v>26</v>
      </c>
      <c r="N45" s="3">
        <v>79.99</v>
      </c>
      <c r="O45" s="2" t="s">
        <v>451</v>
      </c>
      <c r="P45" s="2" t="s">
        <v>349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395</v>
      </c>
      <c r="V45" s="2" t="s">
        <v>504</v>
      </c>
      <c r="W45" s="2" t="s">
        <v>151</v>
      </c>
      <c r="X45" s="2" t="s">
        <v>148</v>
      </c>
      <c r="Y45" s="2" t="s">
        <v>178</v>
      </c>
      <c r="Z45" s="4">
        <v>27</v>
      </c>
      <c r="AA45" s="4">
        <f>=ROUNDDOWN(14.2105263157895,0)</f>
      </c>
      <c r="AB45" s="5">
        <v>1.9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1</v>
      </c>
      <c r="AS45" s="8">
        <v>29.38</v>
      </c>
      <c r="AT45" s="7">
        <v>-1</v>
      </c>
      <c r="AU45" s="7">
        <v>-1</v>
      </c>
      <c r="AV45" s="4"/>
      <c r="AW45" s="8"/>
      <c r="AX45" s="4">
        <v>1</v>
      </c>
      <c r="AY45" s="8">
        <v>29.38</v>
      </c>
      <c r="AZ45" s="7">
        <v>-1</v>
      </c>
      <c r="BA45" s="7">
        <v>-1</v>
      </c>
      <c r="BB45" s="7"/>
      <c r="BC45" s="4" t="s">
        <v>148</v>
      </c>
      <c r="BD45" s="8" t="s">
        <v>148</v>
      </c>
      <c r="BE45" s="4">
        <v>2</v>
      </c>
      <c r="BF45" s="8">
        <v>57.46</v>
      </c>
      <c r="BG45" s="7" t="s">
        <v>148</v>
      </c>
      <c r="BH45" s="7" t="s">
        <v>148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178</v>
      </c>
      <c r="BX45" s="2" t="s">
        <v>237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158</v>
      </c>
      <c r="CK45" s="2" t="s">
        <v>514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148</v>
      </c>
      <c r="CX45" s="2" t="s">
        <v>515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397</v>
      </c>
      <c r="DK45" s="2" t="s">
        <v>438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217</v>
      </c>
      <c r="DW45" s="2" t="s">
        <v>163</v>
      </c>
      <c r="DX45" s="2" t="s">
        <v>516</v>
      </c>
      <c r="DY45" s="2" t="s">
        <v>157</v>
      </c>
      <c r="DZ45" s="2" t="s">
        <v>157</v>
      </c>
      <c r="EA45" s="2" t="s">
        <v>148</v>
      </c>
      <c r="EB45" s="4"/>
      <c r="EC45" s="8"/>
      <c r="ED45" s="4">
        <v>1</v>
      </c>
      <c r="EE45" s="8">
        <v>29.38</v>
      </c>
      <c r="EF45" s="7">
        <v>-1</v>
      </c>
      <c r="EG45" s="7">
        <v>-1</v>
      </c>
      <c r="EH45" s="2" t="s">
        <v>155</v>
      </c>
      <c r="EI45" s="2" t="s">
        <v>145</v>
      </c>
      <c r="EJ45" s="2" t="s">
        <v>178</v>
      </c>
      <c r="EK45" s="2" t="s">
        <v>260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166</v>
      </c>
      <c r="EX45" s="2" t="s">
        <v>382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148</v>
      </c>
      <c r="FI45" s="2" t="s">
        <v>148</v>
      </c>
      <c r="FJ45" s="2" t="s">
        <v>148</v>
      </c>
      <c r="FK45" s="2" t="s">
        <v>148</v>
      </c>
      <c r="FL45" s="2" t="s">
        <v>148</v>
      </c>
      <c r="FM45" s="2" t="s">
        <v>148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169</v>
      </c>
      <c r="FX45" s="2" t="s">
        <v>330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155</v>
      </c>
      <c r="IV45" s="2" t="s">
        <v>145</v>
      </c>
      <c r="IW45" s="2" t="s">
        <v>402</v>
      </c>
      <c r="IX45" s="2" t="s">
        <v>148</v>
      </c>
      <c r="IY45" s="2" t="s">
        <v>157</v>
      </c>
      <c r="IZ45" s="2" t="s">
        <v>157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202</v>
      </c>
      <c r="JX45" s="2" t="s">
        <v>148</v>
      </c>
      <c r="JY45" s="2" t="s">
        <v>157</v>
      </c>
      <c r="JZ45" s="2" t="s">
        <v>157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403</v>
      </c>
      <c r="KX45" s="2" t="s">
        <v>148</v>
      </c>
      <c r="KY45" s="2" t="s">
        <v>157</v>
      </c>
      <c r="KZ45" s="2" t="s">
        <v>157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27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517</v>
      </c>
      <c r="B46" s="2" t="s">
        <v>137</v>
      </c>
      <c r="C46" s="2" t="s">
        <v>138</v>
      </c>
      <c r="D46" s="2" t="s">
        <v>499</v>
      </c>
      <c r="E46" s="2" t="s">
        <v>513</v>
      </c>
      <c r="F46" s="2" t="s">
        <v>501</v>
      </c>
      <c r="G46" s="2" t="s">
        <v>501</v>
      </c>
      <c r="H46" s="2" t="s">
        <v>501</v>
      </c>
      <c r="I46" s="2" t="s">
        <v>502</v>
      </c>
      <c r="J46" s="2" t="s">
        <v>503</v>
      </c>
      <c r="K46" s="2" t="s">
        <v>319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518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395</v>
      </c>
      <c r="V46" s="2" t="s">
        <v>504</v>
      </c>
      <c r="W46" s="2" t="s">
        <v>151</v>
      </c>
      <c r="X46" s="2" t="s">
        <v>148</v>
      </c>
      <c r="Y46" s="2" t="s">
        <v>178</v>
      </c>
      <c r="Z46" s="4">
        <v>19</v>
      </c>
      <c r="AA46" s="4">
        <f>=ROUNDDOWN(21.1111111111111,0)</f>
      </c>
      <c r="AB46" s="5">
        <v>0.9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236</v>
      </c>
      <c r="BX46" s="2" t="s">
        <v>180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158</v>
      </c>
      <c r="CK46" s="2" t="s">
        <v>453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148</v>
      </c>
      <c r="CX46" s="2" t="s">
        <v>148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397</v>
      </c>
      <c r="DK46" s="2" t="s">
        <v>519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217</v>
      </c>
      <c r="DW46" s="2" t="s">
        <v>163</v>
      </c>
      <c r="DX46" s="2" t="s">
        <v>438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178</v>
      </c>
      <c r="EK46" s="2" t="s">
        <v>184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166</v>
      </c>
      <c r="EX46" s="2" t="s">
        <v>453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148</v>
      </c>
      <c r="FI46" s="2" t="s">
        <v>148</v>
      </c>
      <c r="FJ46" s="2" t="s">
        <v>148</v>
      </c>
      <c r="FK46" s="2" t="s">
        <v>148</v>
      </c>
      <c r="FL46" s="2" t="s">
        <v>148</v>
      </c>
      <c r="FM46" s="2" t="s">
        <v>148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169</v>
      </c>
      <c r="FX46" s="2" t="s">
        <v>520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155</v>
      </c>
      <c r="IV46" s="2" t="s">
        <v>145</v>
      </c>
      <c r="IW46" s="2" t="s">
        <v>402</v>
      </c>
      <c r="IX46" s="2" t="s">
        <v>148</v>
      </c>
      <c r="IY46" s="2" t="s">
        <v>157</v>
      </c>
      <c r="IZ46" s="2" t="s">
        <v>157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202</v>
      </c>
      <c r="JX46" s="2" t="s">
        <v>148</v>
      </c>
      <c r="JY46" s="2" t="s">
        <v>157</v>
      </c>
      <c r="JZ46" s="2" t="s">
        <v>157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403</v>
      </c>
      <c r="KX46" s="2" t="s">
        <v>148</v>
      </c>
      <c r="KY46" s="2" t="s">
        <v>157</v>
      </c>
      <c r="KZ46" s="2" t="s">
        <v>157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19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521</v>
      </c>
      <c r="B47" s="2" t="s">
        <v>137</v>
      </c>
      <c r="C47" s="2" t="s">
        <v>138</v>
      </c>
      <c r="D47" s="2" t="s">
        <v>499</v>
      </c>
      <c r="E47" s="2" t="s">
        <v>513</v>
      </c>
      <c r="F47" s="2" t="s">
        <v>501</v>
      </c>
      <c r="G47" s="2" t="s">
        <v>501</v>
      </c>
      <c r="H47" s="2" t="s">
        <v>501</v>
      </c>
      <c r="I47" s="2" t="s">
        <v>502</v>
      </c>
      <c r="J47" s="2" t="s">
        <v>503</v>
      </c>
      <c r="K47" s="2" t="s">
        <v>205</v>
      </c>
      <c r="L47" s="3">
        <v>26.68</v>
      </c>
      <c r="M47" s="3">
        <v>28.01</v>
      </c>
      <c r="N47" s="3">
        <v>89.99</v>
      </c>
      <c r="O47" s="2" t="s">
        <v>145</v>
      </c>
      <c r="P47" s="2" t="s">
        <v>206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395</v>
      </c>
      <c r="V47" s="2" t="s">
        <v>504</v>
      </c>
      <c r="W47" s="2" t="s">
        <v>151</v>
      </c>
      <c r="X47" s="2" t="s">
        <v>148</v>
      </c>
      <c r="Y47" s="2" t="s">
        <v>178</v>
      </c>
      <c r="Z47" s="4">
        <v>132</v>
      </c>
      <c r="AA47" s="4">
        <f>=ROUNDDOWN(440,0)</f>
      </c>
      <c r="AB47" s="5">
        <v>0.3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1</v>
      </c>
      <c r="AS47" s="8">
        <v>28.08</v>
      </c>
      <c r="AT47" s="7">
        <v>-1</v>
      </c>
      <c r="AU47" s="7">
        <v>-1</v>
      </c>
      <c r="AV47" s="4"/>
      <c r="AW47" s="8"/>
      <c r="AX47" s="4">
        <v>1</v>
      </c>
      <c r="AY47" s="8">
        <v>28.08</v>
      </c>
      <c r="AZ47" s="7">
        <v>-1</v>
      </c>
      <c r="BA47" s="7">
        <v>-1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236</v>
      </c>
      <c r="BX47" s="2" t="s">
        <v>361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158</v>
      </c>
      <c r="CK47" s="2" t="s">
        <v>522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148</v>
      </c>
      <c r="CX47" s="2" t="s">
        <v>148</v>
      </c>
      <c r="CY47" s="2" t="s">
        <v>157</v>
      </c>
      <c r="CZ47" s="2" t="s">
        <v>157</v>
      </c>
      <c r="DA47" s="2" t="s">
        <v>148</v>
      </c>
      <c r="DB47" s="4"/>
      <c r="DC47" s="8"/>
      <c r="DD47" s="4">
        <v>1</v>
      </c>
      <c r="DE47" s="8">
        <v>28.08</v>
      </c>
      <c r="DF47" s="7">
        <v>-1</v>
      </c>
      <c r="DG47" s="7">
        <v>-1</v>
      </c>
      <c r="DH47" s="2" t="s">
        <v>155</v>
      </c>
      <c r="DI47" s="2" t="s">
        <v>145</v>
      </c>
      <c r="DJ47" s="2" t="s">
        <v>397</v>
      </c>
      <c r="DK47" s="2" t="s">
        <v>370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217</v>
      </c>
      <c r="DW47" s="2" t="s">
        <v>163</v>
      </c>
      <c r="DX47" s="2" t="s">
        <v>523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178</v>
      </c>
      <c r="EK47" s="2" t="s">
        <v>408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166</v>
      </c>
      <c r="EX47" s="2" t="s">
        <v>453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148</v>
      </c>
      <c r="FI47" s="2" t="s">
        <v>148</v>
      </c>
      <c r="FJ47" s="2" t="s">
        <v>148</v>
      </c>
      <c r="FK47" s="2" t="s">
        <v>148</v>
      </c>
      <c r="FL47" s="2" t="s">
        <v>148</v>
      </c>
      <c r="FM47" s="2" t="s">
        <v>148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169</v>
      </c>
      <c r="FX47" s="2" t="s">
        <v>524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155</v>
      </c>
      <c r="IV47" s="2" t="s">
        <v>145</v>
      </c>
      <c r="IW47" s="2" t="s">
        <v>402</v>
      </c>
      <c r="IX47" s="2" t="s">
        <v>525</v>
      </c>
      <c r="IY47" s="2" t="s">
        <v>157</v>
      </c>
      <c r="IZ47" s="2" t="s">
        <v>157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145</v>
      </c>
      <c r="JW47" s="2" t="s">
        <v>202</v>
      </c>
      <c r="JX47" s="2" t="s">
        <v>148</v>
      </c>
      <c r="JY47" s="2" t="s">
        <v>157</v>
      </c>
      <c r="JZ47" s="2" t="s">
        <v>157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403</v>
      </c>
      <c r="KX47" s="2" t="s">
        <v>148</v>
      </c>
      <c r="KY47" s="2" t="s">
        <v>157</v>
      </c>
      <c r="KZ47" s="2" t="s">
        <v>157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132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526</v>
      </c>
      <c r="B48" s="2" t="s">
        <v>137</v>
      </c>
      <c r="C48" s="2" t="s">
        <v>138</v>
      </c>
      <c r="D48" s="2" t="s">
        <v>499</v>
      </c>
      <c r="E48" s="2" t="s">
        <v>513</v>
      </c>
      <c r="F48" s="2" t="s">
        <v>527</v>
      </c>
      <c r="G48" s="2" t="s">
        <v>527</v>
      </c>
      <c r="H48" s="2" t="s">
        <v>527</v>
      </c>
      <c r="I48" s="2" t="s">
        <v>502</v>
      </c>
      <c r="J48" s="2" t="s">
        <v>503</v>
      </c>
      <c r="K48" s="2" t="s">
        <v>394</v>
      </c>
      <c r="L48" s="3">
        <v>24.76</v>
      </c>
      <c r="M48" s="3">
        <v>26</v>
      </c>
      <c r="N48" s="3">
        <v>79.99</v>
      </c>
      <c r="O48" s="2" t="s">
        <v>451</v>
      </c>
      <c r="P48" s="2" t="s">
        <v>349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395</v>
      </c>
      <c r="V48" s="2" t="s">
        <v>286</v>
      </c>
      <c r="W48" s="2" t="s">
        <v>151</v>
      </c>
      <c r="X48" s="2" t="s">
        <v>148</v>
      </c>
      <c r="Y48" s="2" t="s">
        <v>178</v>
      </c>
      <c r="Z48" s="4">
        <v>22</v>
      </c>
      <c r="AA48" s="4">
        <f>=ROUNDDOWN(11,0)</f>
      </c>
      <c r="AB48" s="5">
        <v>2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178</v>
      </c>
      <c r="BX48" s="2" t="s">
        <v>426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158</v>
      </c>
      <c r="CK48" s="2" t="s">
        <v>351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148</v>
      </c>
      <c r="CX48" s="2" t="s">
        <v>528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397</v>
      </c>
      <c r="DK48" s="2" t="s">
        <v>148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163</v>
      </c>
      <c r="DX48" s="2" t="s">
        <v>523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178</v>
      </c>
      <c r="EK48" s="2" t="s">
        <v>180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166</v>
      </c>
      <c r="EX48" s="2" t="s">
        <v>529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148</v>
      </c>
      <c r="FI48" s="2" t="s">
        <v>148</v>
      </c>
      <c r="FJ48" s="2" t="s">
        <v>148</v>
      </c>
      <c r="FK48" s="2" t="s">
        <v>148</v>
      </c>
      <c r="FL48" s="2" t="s">
        <v>148</v>
      </c>
      <c r="FM48" s="2" t="s">
        <v>148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169</v>
      </c>
      <c r="FX48" s="2" t="s">
        <v>530</v>
      </c>
      <c r="FY48" s="2" t="s">
        <v>157</v>
      </c>
      <c r="FZ48" s="2" t="s">
        <v>157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155</v>
      </c>
      <c r="IV48" s="2" t="s">
        <v>145</v>
      </c>
      <c r="IW48" s="2" t="s">
        <v>402</v>
      </c>
      <c r="IX48" s="2" t="s">
        <v>531</v>
      </c>
      <c r="IY48" s="2" t="s">
        <v>157</v>
      </c>
      <c r="IZ48" s="2" t="s">
        <v>157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145</v>
      </c>
      <c r="JW48" s="2" t="s">
        <v>202</v>
      </c>
      <c r="JX48" s="2" t="s">
        <v>148</v>
      </c>
      <c r="JY48" s="2" t="s">
        <v>157</v>
      </c>
      <c r="JZ48" s="2" t="s">
        <v>157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403</v>
      </c>
      <c r="KX48" s="2" t="s">
        <v>148</v>
      </c>
      <c r="KY48" s="2" t="s">
        <v>157</v>
      </c>
      <c r="KZ48" s="2" t="s">
        <v>157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22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16" t="s">
        <v>532</v>
      </c>
      <c r="B49" s="9" t="s">
        <v>148</v>
      </c>
      <c r="C49" s="9" t="s">
        <v>148</v>
      </c>
      <c r="D49" s="9" t="s">
        <v>148</v>
      </c>
      <c r="E49" s="9" t="s">
        <v>148</v>
      </c>
      <c r="F49" s="9" t="s">
        <v>148</v>
      </c>
      <c r="G49" s="9" t="s">
        <v>148</v>
      </c>
      <c r="H49" s="9" t="s">
        <v>148</v>
      </c>
      <c r="I49" s="9" t="s">
        <v>148</v>
      </c>
      <c r="J49" s="9" t="s">
        <v>148</v>
      </c>
      <c r="K49" s="9" t="s">
        <v>148</v>
      </c>
      <c r="L49" s="10"/>
      <c r="M49" s="10"/>
      <c r="N49" s="10"/>
      <c r="O49" s="9" t="s">
        <v>148</v>
      </c>
      <c r="P49" s="9" t="s">
        <v>148</v>
      </c>
      <c r="Q49" s="9" t="s">
        <v>148</v>
      </c>
      <c r="R49" s="9" t="s">
        <v>148</v>
      </c>
      <c r="S49" s="9" t="s">
        <v>148</v>
      </c>
      <c r="T49" s="9" t="s">
        <v>148</v>
      </c>
      <c r="U49" s="9" t="s">
        <v>148</v>
      </c>
      <c r="V49" s="9" t="s">
        <v>148</v>
      </c>
      <c r="W49" s="9" t="s">
        <v>148</v>
      </c>
      <c r="X49" s="9" t="s">
        <v>148</v>
      </c>
      <c r="Y49" s="9" t="s">
        <v>148</v>
      </c>
      <c r="Z49" s="11">
        <v>1896</v>
      </c>
      <c r="AA49" s="11">
        <f>=ROUNDDOWN({0},0)</f>
      </c>
      <c r="AB49" s="12">
        <v>191.5</v>
      </c>
      <c r="AC49" s="9" t="s">
        <v>148</v>
      </c>
      <c r="AD49" s="11"/>
      <c r="AE49" s="11">
        <v>3654</v>
      </c>
      <c r="AF49" s="13"/>
      <c r="AG49" s="13"/>
      <c r="AH49" s="14"/>
      <c r="AI49" s="11"/>
      <c r="AJ49" s="11">
        <f>=ROUNDDOWN({0},0)</f>
      </c>
      <c r="AK49" s="12"/>
      <c r="AL49" s="9" t="s">
        <v>148</v>
      </c>
      <c r="AM49" s="11"/>
      <c r="AN49" s="11"/>
      <c r="AO49" s="14"/>
      <c r="AP49" s="11">
        <v>59</v>
      </c>
      <c r="AQ49" s="15">
        <v>9195.84</v>
      </c>
      <c r="AR49" s="11">
        <v>92</v>
      </c>
      <c r="AS49" s="15">
        <v>14111.04</v>
      </c>
      <c r="AT49" s="14">
        <v>-0.3587</v>
      </c>
      <c r="AU49" s="14">
        <v>-0.3483</v>
      </c>
      <c r="AV49" s="11">
        <v>59</v>
      </c>
      <c r="AW49" s="15">
        <v>9195.84</v>
      </c>
      <c r="AX49" s="11">
        <v>92</v>
      </c>
      <c r="AY49" s="15">
        <v>14111.04</v>
      </c>
      <c r="AZ49" s="14">
        <v>-0.3587</v>
      </c>
      <c r="BA49" s="14">
        <v>-0.3483</v>
      </c>
      <c r="BB49" s="14"/>
      <c r="BC49" s="11">
        <v>59</v>
      </c>
      <c r="BD49" s="15">
        <v>9195.84</v>
      </c>
      <c r="BE49" s="11">
        <v>92</v>
      </c>
      <c r="BF49" s="15">
        <v>14111.04</v>
      </c>
      <c r="BG49" s="14">
        <v>-0.3587</v>
      </c>
      <c r="BH49" s="14">
        <v>-0.3483</v>
      </c>
      <c r="BI49" s="14"/>
      <c r="BJ49" s="11"/>
      <c r="BK49" s="15"/>
      <c r="BL49" s="9" t="s">
        <v>148</v>
      </c>
      <c r="BM49" s="14"/>
      <c r="BN49" s="14"/>
      <c r="BO49" s="11">
        <v>19</v>
      </c>
      <c r="BP49" s="15">
        <v>2373.89</v>
      </c>
      <c r="BQ49" s="11">
        <v>2</v>
      </c>
      <c r="BR49" s="15">
        <v>559.96</v>
      </c>
      <c r="BS49" s="14">
        <v>8.5</v>
      </c>
      <c r="BT49" s="14">
        <v>3.2394</v>
      </c>
      <c r="BU49" s="9" t="s">
        <v>148</v>
      </c>
      <c r="BV49" s="9" t="s">
        <v>148</v>
      </c>
      <c r="BW49" s="9" t="s">
        <v>148</v>
      </c>
      <c r="BX49" s="9" t="s">
        <v>148</v>
      </c>
      <c r="BY49" s="9" t="s">
        <v>148</v>
      </c>
      <c r="BZ49" s="9" t="s">
        <v>148</v>
      </c>
      <c r="CA49" s="9" t="s">
        <v>148</v>
      </c>
      <c r="CB49" s="11">
        <v>13</v>
      </c>
      <c r="CC49" s="15">
        <v>2031.28</v>
      </c>
      <c r="CD49" s="11">
        <v>20</v>
      </c>
      <c r="CE49" s="15">
        <v>2693.12</v>
      </c>
      <c r="CF49" s="14">
        <v>-0.35</v>
      </c>
      <c r="CG49" s="14">
        <v>-0.2458</v>
      </c>
      <c r="CH49" s="9" t="s">
        <v>148</v>
      </c>
      <c r="CI49" s="9" t="s">
        <v>148</v>
      </c>
      <c r="CJ49" s="9" t="s">
        <v>148</v>
      </c>
      <c r="CK49" s="9" t="s">
        <v>148</v>
      </c>
      <c r="CL49" s="9" t="s">
        <v>148</v>
      </c>
      <c r="CM49" s="9" t="s">
        <v>148</v>
      </c>
      <c r="CN49" s="9" t="s">
        <v>148</v>
      </c>
      <c r="CO49" s="11">
        <v>10</v>
      </c>
      <c r="CP49" s="15">
        <v>1987.37</v>
      </c>
      <c r="CQ49" s="11">
        <v>15</v>
      </c>
      <c r="CR49" s="15">
        <v>2668.66</v>
      </c>
      <c r="CS49" s="14">
        <v>-0.3333</v>
      </c>
      <c r="CT49" s="14">
        <v>-0.2553</v>
      </c>
      <c r="CU49" s="9" t="s">
        <v>148</v>
      </c>
      <c r="CV49" s="9" t="s">
        <v>148</v>
      </c>
      <c r="CW49" s="9" t="s">
        <v>148</v>
      </c>
      <c r="CX49" s="9" t="s">
        <v>148</v>
      </c>
      <c r="CY49" s="9" t="s">
        <v>148</v>
      </c>
      <c r="CZ49" s="9" t="s">
        <v>148</v>
      </c>
      <c r="DA49" s="9" t="s">
        <v>148</v>
      </c>
      <c r="DB49" s="11">
        <v>11</v>
      </c>
      <c r="DC49" s="15">
        <v>1898.81</v>
      </c>
      <c r="DD49" s="11">
        <v>33</v>
      </c>
      <c r="DE49" s="15">
        <v>5104.36</v>
      </c>
      <c r="DF49" s="14">
        <v>-0.6667</v>
      </c>
      <c r="DG49" s="14">
        <v>-0.628</v>
      </c>
      <c r="DH49" s="9" t="s">
        <v>148</v>
      </c>
      <c r="DI49" s="9" t="s">
        <v>148</v>
      </c>
      <c r="DJ49" s="9" t="s">
        <v>148</v>
      </c>
      <c r="DK49" s="9" t="s">
        <v>148</v>
      </c>
      <c r="DL49" s="9" t="s">
        <v>148</v>
      </c>
      <c r="DM49" s="9" t="s">
        <v>148</v>
      </c>
      <c r="DN49" s="9" t="s">
        <v>148</v>
      </c>
      <c r="DO49" s="11">
        <v>3</v>
      </c>
      <c r="DP49" s="15">
        <v>559.75</v>
      </c>
      <c r="DQ49" s="11">
        <v>14</v>
      </c>
      <c r="DR49" s="15">
        <v>2101.99</v>
      </c>
      <c r="DS49" s="14">
        <v>-0.7857</v>
      </c>
      <c r="DT49" s="14">
        <v>-0.7337</v>
      </c>
      <c r="DU49" s="9" t="s">
        <v>148</v>
      </c>
      <c r="DV49" s="9" t="s">
        <v>148</v>
      </c>
      <c r="DW49" s="9" t="s">
        <v>148</v>
      </c>
      <c r="DX49" s="9" t="s">
        <v>148</v>
      </c>
      <c r="DY49" s="9" t="s">
        <v>148</v>
      </c>
      <c r="DZ49" s="9" t="s">
        <v>148</v>
      </c>
      <c r="EA49" s="9" t="s">
        <v>148</v>
      </c>
      <c r="EB49" s="11">
        <v>1</v>
      </c>
      <c r="EC49" s="15">
        <v>250.9</v>
      </c>
      <c r="ED49" s="11">
        <v>2</v>
      </c>
      <c r="EE49" s="15">
        <v>186.68</v>
      </c>
      <c r="EF49" s="14">
        <v>-0.5</v>
      </c>
      <c r="EG49" s="14">
        <v>0.344</v>
      </c>
      <c r="EH49" s="9" t="s">
        <v>148</v>
      </c>
      <c r="EI49" s="9" t="s">
        <v>148</v>
      </c>
      <c r="EJ49" s="9" t="s">
        <v>148</v>
      </c>
      <c r="EK49" s="9" t="s">
        <v>148</v>
      </c>
      <c r="EL49" s="9" t="s">
        <v>148</v>
      </c>
      <c r="EM49" s="9" t="s">
        <v>148</v>
      </c>
      <c r="EN49" s="9" t="s">
        <v>148</v>
      </c>
      <c r="EO49" s="11">
        <v>2</v>
      </c>
      <c r="EP49" s="15">
        <v>93.84</v>
      </c>
      <c r="EQ49" s="11">
        <v>2</v>
      </c>
      <c r="ER49" s="15">
        <v>139.91</v>
      </c>
      <c r="ES49" s="14"/>
      <c r="ET49" s="14">
        <v>-0.3293</v>
      </c>
      <c r="EU49" s="9" t="s">
        <v>148</v>
      </c>
      <c r="EV49" s="9" t="s">
        <v>148</v>
      </c>
      <c r="EW49" s="9" t="s">
        <v>148</v>
      </c>
      <c r="EX49" s="9" t="s">
        <v>148</v>
      </c>
      <c r="EY49" s="9" t="s">
        <v>148</v>
      </c>
      <c r="EZ49" s="9" t="s">
        <v>148</v>
      </c>
      <c r="FA49" s="9" t="s">
        <v>148</v>
      </c>
      <c r="FB49" s="11"/>
      <c r="FC49" s="15"/>
      <c r="FD49" s="11">
        <v>3</v>
      </c>
      <c r="FE49" s="15">
        <v>424.71</v>
      </c>
      <c r="FF49" s="14">
        <v>-1</v>
      </c>
      <c r="FG49" s="14">
        <v>-1</v>
      </c>
      <c r="FH49" s="9" t="s">
        <v>148</v>
      </c>
      <c r="FI49" s="9" t="s">
        <v>148</v>
      </c>
      <c r="FJ49" s="9" t="s">
        <v>148</v>
      </c>
      <c r="FK49" s="9" t="s">
        <v>148</v>
      </c>
      <c r="FL49" s="9" t="s">
        <v>148</v>
      </c>
      <c r="FM49" s="9" t="s">
        <v>148</v>
      </c>
      <c r="FN49" s="9" t="s">
        <v>148</v>
      </c>
      <c r="FO49" s="11"/>
      <c r="FP49" s="15"/>
      <c r="FQ49" s="11">
        <v>1</v>
      </c>
      <c r="FR49" s="15">
        <v>231.65</v>
      </c>
      <c r="FS49" s="14">
        <v>-1</v>
      </c>
      <c r="FT49" s="14">
        <v>-1</v>
      </c>
      <c r="FU49" s="9" t="s">
        <v>148</v>
      </c>
      <c r="FV49" s="9" t="s">
        <v>148</v>
      </c>
      <c r="FW49" s="9" t="s">
        <v>148</v>
      </c>
      <c r="FX49" s="9" t="s">
        <v>148</v>
      </c>
      <c r="FY49" s="9" t="s">
        <v>148</v>
      </c>
      <c r="FZ49" s="9" t="s">
        <v>148</v>
      </c>
      <c r="GA49" s="9" t="s">
        <v>148</v>
      </c>
      <c r="GB49" s="11"/>
      <c r="GC49" s="15"/>
      <c r="GD49" s="11"/>
      <c r="GE49" s="15"/>
      <c r="GF49" s="14"/>
      <c r="GG49" s="14"/>
      <c r="GH49" s="9" t="s">
        <v>148</v>
      </c>
      <c r="GI49" s="9" t="s">
        <v>148</v>
      </c>
      <c r="GJ49" s="9" t="s">
        <v>148</v>
      </c>
      <c r="GK49" s="9" t="s">
        <v>148</v>
      </c>
      <c r="GL49" s="9" t="s">
        <v>148</v>
      </c>
      <c r="GM49" s="9" t="s">
        <v>148</v>
      </c>
      <c r="GN49" s="9" t="s">
        <v>148</v>
      </c>
      <c r="GO49" s="11"/>
      <c r="GP49" s="15"/>
      <c r="GQ49" s="11"/>
      <c r="GR49" s="15"/>
      <c r="GS49" s="14"/>
      <c r="GT49" s="14"/>
      <c r="GU49" s="9" t="s">
        <v>148</v>
      </c>
      <c r="GV49" s="9" t="s">
        <v>148</v>
      </c>
      <c r="GW49" s="9" t="s">
        <v>148</v>
      </c>
      <c r="GX49" s="9" t="s">
        <v>148</v>
      </c>
      <c r="GY49" s="9" t="s">
        <v>148</v>
      </c>
      <c r="GZ49" s="9" t="s">
        <v>148</v>
      </c>
      <c r="HA49" s="9" t="s">
        <v>148</v>
      </c>
      <c r="HB49" s="11"/>
      <c r="HC49" s="15"/>
      <c r="HD49" s="11"/>
      <c r="HE49" s="15"/>
      <c r="HF49" s="14"/>
      <c r="HG49" s="14"/>
      <c r="HH49" s="9" t="s">
        <v>148</v>
      </c>
      <c r="HI49" s="9" t="s">
        <v>148</v>
      </c>
      <c r="HJ49" s="9" t="s">
        <v>148</v>
      </c>
      <c r="HK49" s="9" t="s">
        <v>148</v>
      </c>
      <c r="HL49" s="9" t="s">
        <v>148</v>
      </c>
      <c r="HM49" s="9" t="s">
        <v>148</v>
      </c>
      <c r="HN49" s="9" t="s">
        <v>148</v>
      </c>
      <c r="HO49" s="11"/>
      <c r="HP49" s="15"/>
      <c r="HQ49" s="11"/>
      <c r="HR49" s="15"/>
      <c r="HS49" s="14"/>
      <c r="HT49" s="14"/>
      <c r="HU49" s="9" t="s">
        <v>148</v>
      </c>
      <c r="HV49" s="9" t="s">
        <v>148</v>
      </c>
      <c r="HW49" s="9" t="s">
        <v>148</v>
      </c>
      <c r="HX49" s="9" t="s">
        <v>148</v>
      </c>
      <c r="HY49" s="9" t="s">
        <v>148</v>
      </c>
      <c r="HZ49" s="9" t="s">
        <v>148</v>
      </c>
      <c r="IA49" s="9" t="s">
        <v>148</v>
      </c>
      <c r="IB49" s="11"/>
      <c r="IC49" s="15"/>
      <c r="ID49" s="11"/>
      <c r="IE49" s="15"/>
      <c r="IF49" s="14"/>
      <c r="IG49" s="14"/>
      <c r="IH49" s="9" t="s">
        <v>148</v>
      </c>
      <c r="II49" s="9" t="s">
        <v>148</v>
      </c>
      <c r="IJ49" s="9" t="s">
        <v>148</v>
      </c>
      <c r="IK49" s="9" t="s">
        <v>148</v>
      </c>
      <c r="IL49" s="9" t="s">
        <v>148</v>
      </c>
      <c r="IM49" s="9" t="s">
        <v>148</v>
      </c>
      <c r="IN49" s="9" t="s">
        <v>148</v>
      </c>
      <c r="IO49" s="11"/>
      <c r="IP49" s="15"/>
      <c r="IQ49" s="11"/>
      <c r="IR49" s="15"/>
      <c r="IS49" s="14"/>
      <c r="IT49" s="14"/>
      <c r="IU49" s="9" t="s">
        <v>148</v>
      </c>
      <c r="IV49" s="9" t="s">
        <v>148</v>
      </c>
      <c r="IW49" s="9" t="s">
        <v>148</v>
      </c>
      <c r="IX49" s="9" t="s">
        <v>148</v>
      </c>
      <c r="IY49" s="9" t="s">
        <v>148</v>
      </c>
      <c r="IZ49" s="9" t="s">
        <v>148</v>
      </c>
      <c r="JA49" s="9" t="s">
        <v>148</v>
      </c>
      <c r="JB49" s="11"/>
      <c r="JC49" s="15"/>
      <c r="JD49" s="11"/>
      <c r="JE49" s="15"/>
      <c r="JF49" s="14"/>
      <c r="JG49" s="14"/>
      <c r="JH49" s="9" t="s">
        <v>148</v>
      </c>
      <c r="JI49" s="9" t="s">
        <v>148</v>
      </c>
      <c r="JJ49" s="9" t="s">
        <v>148</v>
      </c>
      <c r="JK49" s="9" t="s">
        <v>148</v>
      </c>
      <c r="JL49" s="9" t="s">
        <v>148</v>
      </c>
      <c r="JM49" s="9" t="s">
        <v>148</v>
      </c>
      <c r="JN49" s="9" t="s">
        <v>148</v>
      </c>
      <c r="JO49" s="11"/>
      <c r="JP49" s="15"/>
      <c r="JQ49" s="11"/>
      <c r="JR49" s="15"/>
      <c r="JS49" s="14"/>
      <c r="JT49" s="14"/>
      <c r="JU49" s="9" t="s">
        <v>148</v>
      </c>
      <c r="JV49" s="9" t="s">
        <v>148</v>
      </c>
      <c r="JW49" s="9" t="s">
        <v>148</v>
      </c>
      <c r="JX49" s="9" t="s">
        <v>148</v>
      </c>
      <c r="JY49" s="9" t="s">
        <v>148</v>
      </c>
      <c r="JZ49" s="9" t="s">
        <v>148</v>
      </c>
      <c r="KA49" s="9" t="s">
        <v>148</v>
      </c>
      <c r="KB49" s="11"/>
      <c r="KC49" s="15"/>
      <c r="KD49" s="11"/>
      <c r="KE49" s="15"/>
      <c r="KF49" s="14"/>
      <c r="KG49" s="14"/>
      <c r="KH49" s="9" t="s">
        <v>148</v>
      </c>
      <c r="KI49" s="9" t="s">
        <v>148</v>
      </c>
      <c r="KJ49" s="9" t="s">
        <v>148</v>
      </c>
      <c r="KK49" s="9" t="s">
        <v>148</v>
      </c>
      <c r="KL49" s="9" t="s">
        <v>148</v>
      </c>
      <c r="KM49" s="9" t="s">
        <v>148</v>
      </c>
      <c r="KN49" s="9" t="s">
        <v>148</v>
      </c>
      <c r="KO49" s="11"/>
      <c r="KP49" s="15"/>
      <c r="KQ49" s="11"/>
      <c r="KR49" s="15"/>
      <c r="KS49" s="14"/>
      <c r="KT49" s="14"/>
      <c r="KU49" s="9" t="s">
        <v>148</v>
      </c>
      <c r="KV49" s="9" t="s">
        <v>148</v>
      </c>
      <c r="KW49" s="9" t="s">
        <v>148</v>
      </c>
      <c r="KX49" s="9" t="s">
        <v>148</v>
      </c>
      <c r="KY49" s="9" t="s">
        <v>148</v>
      </c>
      <c r="KZ49" s="9" t="s">
        <v>148</v>
      </c>
      <c r="LA49" s="9" t="s">
        <v>148</v>
      </c>
      <c r="LB49" s="11"/>
      <c r="LC49" s="15"/>
      <c r="LD49" s="11"/>
      <c r="LE49" s="15"/>
      <c r="LF49" s="14"/>
      <c r="LG49" s="14"/>
      <c r="LH49" s="9" t="s">
        <v>148</v>
      </c>
      <c r="LI49" s="9" t="s">
        <v>148</v>
      </c>
      <c r="LJ49" s="9" t="s">
        <v>148</v>
      </c>
      <c r="LK49" s="9" t="s">
        <v>148</v>
      </c>
      <c r="LL49" s="9" t="s">
        <v>148</v>
      </c>
      <c r="LM49" s="9" t="s">
        <v>148</v>
      </c>
      <c r="LN49" s="9" t="s">
        <v>148</v>
      </c>
      <c r="LO49" s="11"/>
      <c r="LP49" s="15"/>
      <c r="LQ49" s="11"/>
      <c r="LR49" s="15"/>
      <c r="LS49" s="14"/>
      <c r="LT49" s="14"/>
      <c r="LU49" s="9" t="s">
        <v>148</v>
      </c>
      <c r="LV49" s="9" t="s">
        <v>148</v>
      </c>
      <c r="LW49" s="9" t="s">
        <v>148</v>
      </c>
      <c r="LX49" s="9" t="s">
        <v>148</v>
      </c>
      <c r="LY49" s="9" t="s">
        <v>148</v>
      </c>
      <c r="LZ49" s="9" t="s">
        <v>148</v>
      </c>
      <c r="MA49" s="9" t="s">
        <v>148</v>
      </c>
      <c r="MB49" s="11"/>
      <c r="MC49" s="15"/>
      <c r="MD49" s="11"/>
      <c r="ME49" s="15"/>
      <c r="MF49" s="14"/>
      <c r="MG49" s="14"/>
      <c r="MH49" s="9" t="s">
        <v>148</v>
      </c>
      <c r="MI49" s="9" t="s">
        <v>148</v>
      </c>
      <c r="MJ49" s="9" t="s">
        <v>148</v>
      </c>
      <c r="MK49" s="9" t="s">
        <v>148</v>
      </c>
      <c r="ML49" s="9" t="s">
        <v>148</v>
      </c>
      <c r="MM49" s="9" t="s">
        <v>148</v>
      </c>
      <c r="MN49" s="9" t="s">
        <v>148</v>
      </c>
      <c r="MO49" s="11"/>
      <c r="MP49" s="15"/>
      <c r="MQ49" s="11"/>
      <c r="MR49" s="15"/>
      <c r="MS49" s="14"/>
      <c r="MT49" s="14"/>
      <c r="MU49" s="9" t="s">
        <v>148</v>
      </c>
      <c r="MV49" s="9" t="s">
        <v>148</v>
      </c>
      <c r="MW49" s="9" t="s">
        <v>148</v>
      </c>
      <c r="MX49" s="9" t="s">
        <v>148</v>
      </c>
      <c r="MY49" s="9" t="s">
        <v>148</v>
      </c>
      <c r="MZ49" s="9" t="s">
        <v>148</v>
      </c>
      <c r="NA49" s="9" t="s">
        <v>148</v>
      </c>
      <c r="NB49" s="11"/>
      <c r="NC49" s="15"/>
      <c r="ND49" s="11"/>
      <c r="NE49" s="15"/>
      <c r="NF49" s="14"/>
      <c r="NG49" s="14"/>
      <c r="NH49" s="9" t="s">
        <v>148</v>
      </c>
      <c r="NI49" s="9" t="s">
        <v>148</v>
      </c>
      <c r="NJ49" s="9" t="s">
        <v>148</v>
      </c>
      <c r="NK49" s="9" t="s">
        <v>148</v>
      </c>
      <c r="NL49" s="9" t="s">
        <v>148</v>
      </c>
      <c r="NM49" s="9" t="s">
        <v>148</v>
      </c>
      <c r="NN49" s="9" t="s">
        <v>148</v>
      </c>
      <c r="NO49" s="11"/>
      <c r="NP49" s="15"/>
      <c r="NQ49" s="11"/>
      <c r="NR49" s="15"/>
      <c r="NS49" s="14"/>
      <c r="NT49" s="14"/>
      <c r="NU49" s="9" t="s">
        <v>148</v>
      </c>
      <c r="NV49" s="9" t="s">
        <v>148</v>
      </c>
      <c r="NW49" s="9" t="s">
        <v>148</v>
      </c>
      <c r="NX49" s="9" t="s">
        <v>148</v>
      </c>
      <c r="NY49" s="9" t="s">
        <v>148</v>
      </c>
      <c r="NZ49" s="9" t="s">
        <v>148</v>
      </c>
      <c r="OA49" s="9" t="s">
        <v>148</v>
      </c>
      <c r="OB49" s="11"/>
      <c r="OC49" s="15"/>
      <c r="OD49" s="11"/>
      <c r="OE49" s="15"/>
      <c r="OF49" s="14"/>
      <c r="OG49" s="14"/>
      <c r="OH49" s="9" t="s">
        <v>148</v>
      </c>
      <c r="OI49" s="9" t="s">
        <v>148</v>
      </c>
      <c r="OJ49" s="9" t="s">
        <v>148</v>
      </c>
      <c r="OK49" s="9" t="s">
        <v>148</v>
      </c>
      <c r="OL49" s="9" t="s">
        <v>148</v>
      </c>
      <c r="OM49" s="9" t="s">
        <v>148</v>
      </c>
      <c r="ON49" s="9" t="s">
        <v>148</v>
      </c>
      <c r="OO49" s="11"/>
      <c r="OP49" s="15"/>
      <c r="OQ49" s="11"/>
      <c r="OR49" s="15"/>
      <c r="OS49" s="14"/>
      <c r="OT49" s="14"/>
      <c r="OU49" s="9" t="s">
        <v>148</v>
      </c>
      <c r="OV49" s="9" t="s">
        <v>148</v>
      </c>
      <c r="OW49" s="9" t="s">
        <v>148</v>
      </c>
      <c r="OX49" s="9" t="s">
        <v>148</v>
      </c>
      <c r="OY49" s="9" t="s">
        <v>148</v>
      </c>
      <c r="OZ49" s="9" t="s">
        <v>148</v>
      </c>
      <c r="PA49" s="9" t="s">
        <v>148</v>
      </c>
      <c r="PB49" s="11">
        <v>1625</v>
      </c>
      <c r="PC49" s="11"/>
      <c r="PD49" s="11"/>
      <c r="PE49" s="11">
        <v>271</v>
      </c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  <c r="PQ49" s="11"/>
      <c r="PR49" s="11"/>
      <c r="PS49" s="11">
        <v>500</v>
      </c>
      <c r="PT49" s="11">
        <v>1010</v>
      </c>
      <c r="PU49" s="11">
        <v>522</v>
      </c>
      <c r="PV49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5:BC47"/>
    <mergeCell ref="BD45:BD47"/>
    <mergeCell ref="BE45:BE47"/>
    <mergeCell ref="BF45:BF47"/>
    <mergeCell ref="BG45:BG47"/>
    <mergeCell ref="BH45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533</v>
      </c>
      <c r="D2" s="0" t="s">
        <v>534</v>
      </c>
      <c r="E2" s="0" t="s">
        <v>535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536</v>
      </c>
      <c r="J4" s="1" t="s">
        <v>537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538</v>
      </c>
      <c r="P4" s="1" t="s">
        <v>539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540</v>
      </c>
      <c r="F5" s="1" t="s">
        <v>541</v>
      </c>
      <c r="G5" s="1" t="s">
        <v>540</v>
      </c>
      <c r="H5" s="1" t="s">
        <v>541</v>
      </c>
      <c r="I5" s="1" t="s">
        <v>536</v>
      </c>
      <c r="J5" s="1" t="s">
        <v>537</v>
      </c>
      <c r="K5" s="1" t="s">
        <v>542</v>
      </c>
      <c r="L5" s="1" t="s">
        <v>543</v>
      </c>
      <c r="M5" s="1" t="s">
        <v>542</v>
      </c>
      <c r="N5" s="1" t="s">
        <v>543</v>
      </c>
      <c r="O5" s="1" t="s">
        <v>538</v>
      </c>
      <c r="P5" s="1" t="s">
        <v>539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45</v>
      </c>
      <c r="F6" s="8">
        <v>8424.41</v>
      </c>
      <c r="G6" s="4">
        <v>77</v>
      </c>
      <c r="H6" s="8">
        <v>13086.64</v>
      </c>
      <c r="I6" s="7">
        <v>-0.4156</v>
      </c>
      <c r="J6" s="7">
        <v>-0.3563</v>
      </c>
      <c r="K6" s="4">
        <v>45</v>
      </c>
      <c r="L6" s="8">
        <v>8424.41</v>
      </c>
      <c r="M6" s="4">
        <v>77</v>
      </c>
      <c r="N6" s="8">
        <v>13086.64</v>
      </c>
      <c r="O6" s="7">
        <v>-0.4156</v>
      </c>
      <c r="P6" s="7">
        <v>-0.3563</v>
      </c>
    </row>
    <row r="7">
      <c r="A7" s="2" t="s">
        <v>137</v>
      </c>
      <c r="B7" s="2" t="s">
        <v>138</v>
      </c>
      <c r="C7" s="2" t="s">
        <v>389</v>
      </c>
      <c r="D7" s="2" t="s">
        <v>390</v>
      </c>
      <c r="E7" s="4">
        <v>9</v>
      </c>
      <c r="F7" s="8">
        <v>494.01</v>
      </c>
      <c r="G7" s="4">
        <v>5</v>
      </c>
      <c r="H7" s="8">
        <v>176.37</v>
      </c>
      <c r="I7" s="7">
        <v>0.8</v>
      </c>
      <c r="J7" s="7">
        <v>1.801</v>
      </c>
      <c r="K7" s="4">
        <v>9</v>
      </c>
      <c r="L7" s="8">
        <v>494.01</v>
      </c>
      <c r="M7" s="4">
        <v>5</v>
      </c>
      <c r="N7" s="8">
        <v>176.37</v>
      </c>
      <c r="O7" s="7">
        <v>0.8</v>
      </c>
      <c r="P7" s="7">
        <v>1.801</v>
      </c>
    </row>
    <row r="8">
      <c r="A8" s="2" t="s">
        <v>137</v>
      </c>
      <c r="B8" s="2" t="s">
        <v>138</v>
      </c>
      <c r="C8" s="2" t="s">
        <v>468</v>
      </c>
      <c r="D8" s="2" t="s">
        <v>469</v>
      </c>
      <c r="E8" s="4">
        <v>3</v>
      </c>
      <c r="F8" s="8">
        <v>187.44</v>
      </c>
      <c r="G8" s="4">
        <v>7</v>
      </c>
      <c r="H8" s="8">
        <v>763.27</v>
      </c>
      <c r="I8" s="7">
        <v>-0.5714</v>
      </c>
      <c r="J8" s="7">
        <v>-0.7544</v>
      </c>
      <c r="K8" s="4">
        <v>3</v>
      </c>
      <c r="L8" s="8">
        <v>187.44</v>
      </c>
      <c r="M8" s="4">
        <v>7</v>
      </c>
      <c r="N8" s="8">
        <v>763.27</v>
      </c>
      <c r="O8" s="7">
        <v>-0.5714</v>
      </c>
      <c r="P8" s="7">
        <v>-0.7544</v>
      </c>
    </row>
    <row r="9">
      <c r="A9" s="2" t="s">
        <v>137</v>
      </c>
      <c r="B9" s="2" t="s">
        <v>138</v>
      </c>
      <c r="C9" s="2" t="s">
        <v>499</v>
      </c>
      <c r="D9" s="2" t="s">
        <v>500</v>
      </c>
      <c r="E9" s="4">
        <v>2</v>
      </c>
      <c r="F9" s="8">
        <v>89.98</v>
      </c>
      <c r="G9" s="4">
        <v>3</v>
      </c>
      <c r="H9" s="8">
        <v>84.76</v>
      </c>
      <c r="I9" s="7">
        <v>-0.3333</v>
      </c>
      <c r="J9" s="7">
        <v>0.0616</v>
      </c>
      <c r="K9" s="4">
        <v>2</v>
      </c>
      <c r="L9" s="8">
        <v>89.98</v>
      </c>
      <c r="M9" s="4">
        <v>1</v>
      </c>
      <c r="N9" s="8">
        <v>27.3</v>
      </c>
      <c r="O9" s="7">
        <v>1</v>
      </c>
      <c r="P9" s="7">
        <v>2.296</v>
      </c>
    </row>
    <row r="10">
      <c r="A10" s="2" t="s">
        <v>137</v>
      </c>
      <c r="B10" s="2" t="s">
        <v>138</v>
      </c>
      <c r="C10" s="2" t="s">
        <v>499</v>
      </c>
      <c r="D10" s="2" t="s">
        <v>513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/>
      <c r="L10" s="8"/>
      <c r="M10" s="4">
        <v>2</v>
      </c>
      <c r="N10" s="8">
        <v>57.46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533</v>
      </c>
      <c r="D2" s="0" t="s">
        <v>534</v>
      </c>
      <c r="E2" s="0" t="s">
        <v>535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536</v>
      </c>
      <c r="I4" s="1" t="s">
        <v>537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538</v>
      </c>
      <c r="O4" s="1" t="s">
        <v>539</v>
      </c>
    </row>
    <row r="5">
      <c r="A5" s="1" t="s">
        <v>81</v>
      </c>
      <c r="B5" s="1" t="s">
        <v>83</v>
      </c>
      <c r="C5" s="1" t="s">
        <v>84</v>
      </c>
      <c r="D5" s="1" t="s">
        <v>540</v>
      </c>
      <c r="E5" s="1" t="s">
        <v>541</v>
      </c>
      <c r="F5" s="1" t="s">
        <v>540</v>
      </c>
      <c r="G5" s="1" t="s">
        <v>541</v>
      </c>
      <c r="H5" s="1" t="s">
        <v>536</v>
      </c>
      <c r="I5" s="1" t="s">
        <v>537</v>
      </c>
      <c r="J5" s="1" t="s">
        <v>542</v>
      </c>
      <c r="K5" s="1" t="s">
        <v>543</v>
      </c>
      <c r="L5" s="1" t="s">
        <v>542</v>
      </c>
      <c r="M5" s="1" t="s">
        <v>543</v>
      </c>
      <c r="N5" s="1" t="s">
        <v>538</v>
      </c>
      <c r="O5" s="1" t="s">
        <v>539</v>
      </c>
    </row>
    <row r="6">
      <c r="A6" s="2" t="s">
        <v>137</v>
      </c>
      <c r="B6" s="2" t="s">
        <v>139</v>
      </c>
      <c r="C6" s="2" t="s">
        <v>140</v>
      </c>
      <c r="D6" s="4">
        <v>45</v>
      </c>
      <c r="E6" s="8">
        <v>8424.41</v>
      </c>
      <c r="F6" s="4">
        <v>77</v>
      </c>
      <c r="G6" s="8">
        <v>13086.64</v>
      </c>
      <c r="H6" s="7">
        <v>-0.4156</v>
      </c>
      <c r="I6" s="7">
        <v>-0.3563</v>
      </c>
      <c r="J6" s="4">
        <v>45</v>
      </c>
      <c r="K6" s="8">
        <v>8424.41</v>
      </c>
      <c r="L6" s="4">
        <v>77</v>
      </c>
      <c r="M6" s="8">
        <v>13086.64</v>
      </c>
      <c r="N6" s="7">
        <v>-0.4156</v>
      </c>
      <c r="O6" s="7">
        <v>-0.3563</v>
      </c>
    </row>
    <row r="7">
      <c r="A7" s="2" t="s">
        <v>137</v>
      </c>
      <c r="B7" s="2" t="s">
        <v>389</v>
      </c>
      <c r="C7" s="2" t="s">
        <v>390</v>
      </c>
      <c r="D7" s="4">
        <v>9</v>
      </c>
      <c r="E7" s="8">
        <v>494.01</v>
      </c>
      <c r="F7" s="4">
        <v>5</v>
      </c>
      <c r="G7" s="8">
        <v>176.37</v>
      </c>
      <c r="H7" s="7">
        <v>0.8</v>
      </c>
      <c r="I7" s="7">
        <v>1.801</v>
      </c>
      <c r="J7" s="4">
        <v>9</v>
      </c>
      <c r="K7" s="8">
        <v>494.01</v>
      </c>
      <c r="L7" s="4">
        <v>5</v>
      </c>
      <c r="M7" s="8">
        <v>176.37</v>
      </c>
      <c r="N7" s="7">
        <v>0.8</v>
      </c>
      <c r="O7" s="7">
        <v>1.801</v>
      </c>
    </row>
    <row r="8">
      <c r="A8" s="2" t="s">
        <v>137</v>
      </c>
      <c r="B8" s="2" t="s">
        <v>468</v>
      </c>
      <c r="C8" s="2" t="s">
        <v>469</v>
      </c>
      <c r="D8" s="4">
        <v>3</v>
      </c>
      <c r="E8" s="8">
        <v>187.44</v>
      </c>
      <c r="F8" s="4">
        <v>7</v>
      </c>
      <c r="G8" s="8">
        <v>763.27</v>
      </c>
      <c r="H8" s="7">
        <v>-0.5714</v>
      </c>
      <c r="I8" s="7">
        <v>-0.7544</v>
      </c>
      <c r="J8" s="4">
        <v>3</v>
      </c>
      <c r="K8" s="8">
        <v>187.44</v>
      </c>
      <c r="L8" s="4">
        <v>7</v>
      </c>
      <c r="M8" s="8">
        <v>763.27</v>
      </c>
      <c r="N8" s="7">
        <v>-0.5714</v>
      </c>
      <c r="O8" s="7">
        <v>-0.7544</v>
      </c>
    </row>
    <row r="9">
      <c r="A9" s="2" t="s">
        <v>137</v>
      </c>
      <c r="B9" s="2" t="s">
        <v>499</v>
      </c>
      <c r="C9" s="2" t="s">
        <v>500</v>
      </c>
      <c r="D9" s="4">
        <v>2</v>
      </c>
      <c r="E9" s="8">
        <v>89.98</v>
      </c>
      <c r="F9" s="4">
        <v>3</v>
      </c>
      <c r="G9" s="8">
        <v>84.76</v>
      </c>
      <c r="H9" s="7">
        <v>-0.3333</v>
      </c>
      <c r="I9" s="7">
        <v>0.0616</v>
      </c>
      <c r="J9" s="4">
        <v>2</v>
      </c>
      <c r="K9" s="8">
        <v>89.98</v>
      </c>
      <c r="L9" s="4">
        <v>1</v>
      </c>
      <c r="M9" s="8">
        <v>27.3</v>
      </c>
      <c r="N9" s="7">
        <v>1</v>
      </c>
      <c r="O9" s="7">
        <v>2.296</v>
      </c>
    </row>
    <row r="10">
      <c r="A10" s="2" t="s">
        <v>137</v>
      </c>
      <c r="B10" s="2" t="s">
        <v>499</v>
      </c>
      <c r="C10" s="2" t="s">
        <v>513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/>
      <c r="K10" s="8"/>
      <c r="L10" s="4">
        <v>2</v>
      </c>
      <c r="M10" s="8">
        <v>57.46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