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<sst xmlns="http://schemas.openxmlformats.org/spreadsheetml/2006/main" count="642" uniqueCount="642">
  <si>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</si>
  <si>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</si>
  <si>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</si>
  <si>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</si>
  <si>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</si>
  <si>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</si>
  <si>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</si>
  <si>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</si>
  <si>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</si>
  <si>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</si>
  <si>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</si>
  <si>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</si>
  <si>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</si>
  <si>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</si>
  <si>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</si>
  <si>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</si>
  <si>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</si>
  <si>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</si>
  <si>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</si>
  <si>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</si>
  <si>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OLLIIX</t>
  </si>
  <si>
    <t>JCPENNEY01</t>
  </si>
  <si>
    <t>ASHFURNDS</t>
  </si>
  <si>
    <t>KOHLDSN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</si>
  <si>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</si>
  <si>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</si>
  <si>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</si>
  <si>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</si>
  <si>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</si>
  <si>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</si>
  <si>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</si>
  <si>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</si>
  <si>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</si>
  <si>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</si>
  <si>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</si>
  <si>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</si>
  <si>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</si>
  <si>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</si>
  <si>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</si>
  <si>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</si>
  <si>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</si>
  <si>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</si>
  <si>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</si>
  <si>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</si>
  <si>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</si>
  <si>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</si>
  <si>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</si>
  <si>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</si>
  <si>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</si>
  <si>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</si>
  <si>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</si>
  <si>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</si>
  <si>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</si>
  <si>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</si>
  <si>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</si>
  <si>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</si>
  <si>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</si>
  <si>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</si>
  <si>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</si>
  <si>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</si>
  <si>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</si>
  <si>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</si>
  <si>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</si>
  <si>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</si>
  <si>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</si>
  <si>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</si>
  <si>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</si>
  <si>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</si>
  <si>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</si>
  <si>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</si>
  <si>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</si>
  <si>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</si>
  <si>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</si>
  <si>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</si>
  <si>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</si>
  <si>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</si>
  <si>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</si>
  <si>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</si>
  <si>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</si>
  <si>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</si>
  <si>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</si>
  <si>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</si>
  <si>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</si>
  <si>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</si>
  <si>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</si>
  <si>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</si>
  <si>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</si>
  <si>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</si>
  <si>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</si>
  <si>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</si>
  <si>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</si>
  <si>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</si>
  <si>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</si>
  <si>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</si>
  <si>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</si>
  <si>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</si>
  <si>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</si>
  <si>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</si>
  <si>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</si>
  <si>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</si>
  <si>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</si>
  <si>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</si>
  <si>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</si>
  <si>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</si>
  <si>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</si>
  <si>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</si>
  <si>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</si>
  <si>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</si>
  <si>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</si>
  <si>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</si>
  <si>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</si>
  <si>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</si>
  <si>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</si>
  <si>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</si>
  <si>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</si>
  <si>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</si>
  <si>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</si>
  <si>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</si>
  <si>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</si>
  <si>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</si>
  <si>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</si>
  <si>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</si>
  <si>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</si>
  <si>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</si>
  <si>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</si>
  <si>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</si>
  <si>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</si>
  <si>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</si>
  <si>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</si>
  <si>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</si>
  <si>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</si>
  <si>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04/12/2026</t>
  </si>
  <si>
    <t>07/13/2026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</si>
  <si>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</si>
  <si>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</si>
  <si>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</si>
  <si>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</si>
  <si>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</si>
  <si>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</si>
  <si>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</si>
  <si>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</si>
  <si>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</si>
  <si>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</si>
  <si>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</si>
  <si>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</si>
  <si>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</si>
  <si>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</si>
  <si>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</si>
  <si>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</si>
  <si>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</si>
  <si>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</si>
  <si>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</si>
  <si>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</si>
  <si>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CSNSTORES,JCPENNEY01,OVERSTOCK01</t>
  </si>
  <si>
    <t>Setup</t>
  </si>
  <si>
    <t>10/1/2018</t>
  </si>
  <si>
    <t>8/14/2019</t>
  </si>
  <si>
    <t>No</t>
  </si>
  <si>
    <t>1/9/2019</t>
  </si>
  <si>
    <t>11/21/2018</t>
  </si>
  <si>
    <t>Dropped</t>
  </si>
  <si>
    <t>Discontinued</t>
  </si>
  <si>
    <t>2/25/2019</t>
  </si>
  <si>
    <t>4/4/2019</t>
  </si>
  <si>
    <t>8/15/2019</t>
  </si>
  <si>
    <t>5/17/2022</t>
  </si>
  <si>
    <t>7/13/2022</t>
  </si>
  <si>
    <t>1/9/2024</t>
  </si>
  <si>
    <t>9/18/2024</t>
  </si>
  <si>
    <t>11/7/2018</t>
  </si>
  <si>
    <t>12/26/2018</t>
  </si>
  <si>
    <t>Temp Discontinued</t>
  </si>
  <si>
    <t>1/30/2020</t>
  </si>
  <si>
    <t>2/24/2020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</si>
  <si>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</si>
  <si>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</si>
  <si>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</si>
  <si>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</si>
  <si>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</si>
  <si>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</si>
  <si>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</si>
  <si>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</si>
  <si>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</si>
  <si>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</si>
  <si>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</si>
  <si>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</si>
  <si>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</si>
  <si>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</si>
  <si>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</si>
  <si>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</si>
  <si>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ASHFURNDS,CSNSTORES,KOHLDSN,MACY02,OLLIIX,OVERSTOCK01</t>
  </si>
  <si>
    <t>1/22/2019</t>
  </si>
  <si>
    <t>12/11/2018</t>
  </si>
  <si>
    <t>11/13/2018</t>
  </si>
  <si>
    <t>3/4/2019</t>
  </si>
  <si>
    <t>4/25/2019</t>
  </si>
  <si>
    <t>5/23/2022</t>
  </si>
  <si>
    <t>1/29/2024</t>
  </si>
  <si>
    <t>4/23/2024</t>
  </si>
  <si>
    <t>12/23/2018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</si>
  <si>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</si>
  <si>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</si>
  <si>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</si>
  <si>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</si>
  <si>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</si>
  <si>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</si>
  <si>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</si>
  <si>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</si>
  <si>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</si>
  <si>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B</t>
  </si>
  <si>
    <t>PP000991;PF004456</t>
  </si>
  <si>
    <t>7/23/2019</t>
  </si>
  <si>
    <t>12/10/2018</t>
  </si>
  <si>
    <t>10/30/2018</t>
  </si>
  <si>
    <t>11/20/2018</t>
  </si>
  <si>
    <t>5/9/2019</t>
  </si>
  <si>
    <t>6/29/2022</t>
  </si>
  <si>
    <t>1/24/2024</t>
  </si>
  <si>
    <t>8/11/2024</t>
  </si>
  <si>
    <t>12/6/2018</t>
  </si>
  <si>
    <t>1/14/2020</t>
  </si>
  <si>
    <t>11/22/2023</t>
  </si>
  <si>
    <t>5/6/2024</t>
  </si>
  <si>
    <t>5/27/2020</t>
  </si>
  <si>
    <t>8/7/2019</t>
  </si>
  <si>
    <t>6/25/2018</t>
  </si>
  <si>
    <t>12/4/2018</t>
  </si>
  <si>
    <t>Restricted</t>
  </si>
  <si>
    <t>8/18/2020</t>
  </si>
  <si>
    <t>10/1/2020</t>
  </si>
  <si>
    <t>NS10-3250</t>
  </si>
  <si>
    <t>CSNSTORES,OLLIIX,OVERSTOCK01</t>
  </si>
  <si>
    <t>12/19/2018</t>
  </si>
  <si>
    <t>10/22/2018</t>
  </si>
  <si>
    <t>7/5/2019</t>
  </si>
  <si>
    <t>10/12/2022</t>
  </si>
  <si>
    <t>5/30/2024</t>
  </si>
  <si>
    <t>12/5/2018</t>
  </si>
  <si>
    <t>1/31/2020</t>
  </si>
  <si>
    <t>2/4/2020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</si>
  <si>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</si>
  <si>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</si>
  <si>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</si>
  <si>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</si>
  <si>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</si>
  <si>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</si>
  <si>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</si>
  <si>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</si>
  <si>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</si>
  <si>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</si>
  <si>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</si>
  <si>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</si>
  <si>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</si>
  <si>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</si>
  <si>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</si>
  <si>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</si>
  <si>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</si>
  <si>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</si>
  <si>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</si>
  <si>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</si>
  <si>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</si>
  <si>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</si>
  <si>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</si>
  <si>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</si>
  <si>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</si>
  <si>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</si>
  <si>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</si>
  <si>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</si>
  <si>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</si>
  <si>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</si>
  <si>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</si>
  <si>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</si>
  <si>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King</t>
  </si>
  <si>
    <t>AMAZONDS,CSNSTORES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</si>
  <si>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</si>
  <si>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</si>
  <si>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</si>
  <si>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</si>
  <si>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</si>
  <si>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</si>
  <si>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</si>
  <si>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</si>
  <si>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</si>
  <si>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</si>
  <si>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</si>
  <si>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</si>
  <si>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</si>
  <si>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</si>
  <si>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</si>
  <si>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</si>
  <si>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</si>
  <si>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</si>
  <si>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</si>
  <si>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</si>
  <si>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</si>
  <si>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</si>
  <si>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</si>
  <si>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</si>
  <si>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</si>
  <si>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</si>
  <si>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</si>
  <si>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</si>
  <si>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</si>
  <si>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</si>
  <si>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</si>
  <si>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7/13/2026</t>
  </si>
  <si>
    <t>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</si>
  <si>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</si>
  <si>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</si>
  <si>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</si>
  <si>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</si>
  <si>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</si>
  <si>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</si>
  <si>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</si>
  <si>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</si>
  <si>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</si>
  <si>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</si>
  <si>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</si>
  <si>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</si>
  <si>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</si>
  <si>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</si>
  <si>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</si>
  <si>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</si>
  <si>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</si>
  <si>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</si>
  <si>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4/12/2026</t>
  </si>
  <si>
    <t>8/31/2016</t>
  </si>
  <si>
    <t>12/26/2016</t>
  </si>
  <si>
    <t>7/30/2016</t>
  </si>
  <si>
    <t>1/2/2015</t>
  </si>
  <si>
    <t>2/6/2015</t>
  </si>
  <si>
    <t>6/11/2015</t>
  </si>
  <si>
    <t>9/13/2015</t>
  </si>
  <si>
    <t>9/28/2017</t>
  </si>
  <si>
    <t>10/19/2017</t>
  </si>
  <si>
    <t>10/26/2016</t>
  </si>
  <si>
    <t>11/24/2017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</si>
  <si>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</si>
  <si>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</si>
  <si>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</si>
  <si>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</si>
  <si>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</si>
  <si>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</si>
  <si>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</si>
  <si>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</si>
  <si>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</si>
  <si>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</si>
  <si>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</si>
  <si>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</si>
  <si>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</si>
  <si>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1/9/2015</t>
  </si>
  <si>
    <t>10/1/2015</t>
  </si>
  <si>
    <t>9/9/2015</t>
  </si>
  <si>
    <t>10/27/2017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</si>
  <si>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</si>
  <si>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</si>
  <si>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</si>
  <si>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</si>
  <si>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</si>
  <si>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</si>
  <si>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</si>
  <si>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</si>
  <si>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</si>
  <si>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</si>
  <si>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</si>
  <si>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</si>
  <si>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CSNSTORES,OVERSTOCK01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</si>
  <si>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</si>
  <si>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</si>
  <si>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</si>
  <si>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</si>
  <si>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</si>
  <si>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</si>
  <si>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</si>
  <si>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2/8/2022</t>
  </si>
  <si>
    <t>3/6/2022</t>
  </si>
  <si>
    <t>6/6/2022</t>
  </si>
  <si>
    <t>10/29/2024</t>
  </si>
  <si>
    <t>11/3/2021</t>
  </si>
  <si>
    <t>12/9/2021</t>
  </si>
  <si>
    <t>3/25/2024</t>
  </si>
  <si>
    <t>10/22/2024</t>
  </si>
  <si>
    <t>9/20/2022</t>
  </si>
  <si>
    <t>5/13/2025</t>
  </si>
  <si>
    <t>NS10-3654</t>
  </si>
  <si>
    <t>Close-out</t>
  </si>
  <si>
    <t>CSNSTORES,JCPENNEY01,OLLIIX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</si>
  <si>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</si>
  <si>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</si>
  <si>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</si>
  <si>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</si>
  <si>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</si>
  <si>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</si>
  <si>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</si>
  <si>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</si>
  <si>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</si>
  <si>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</si>
  <si>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</si>
  <si>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</si>
  <si>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</si>
  <si>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</si>
  <si>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</si>
  <si>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</si>
  <si>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</si>
  <si>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</si>
  <si>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</si>
  <si>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11/6/2018</t>
  </si>
  <si>
    <t>7/12/2019</t>
  </si>
  <si>
    <t>5/13/2020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</si>
  <si>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</si>
  <si>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</si>
  <si>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</si>
  <si>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</si>
  <si>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</si>
  <si>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</si>
  <si>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</si>
  <si>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</si>
  <si>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AMAZON,CSNSTORES,KOHLDSN,MACY02,OVERSTOCK01</t>
  </si>
  <si>
    <t>1/8/2019</t>
  </si>
  <si>
    <t>11/26/2018</t>
  </si>
  <si>
    <t>12/17/2018</t>
  </si>
  <si>
    <t>7/17/2025</t>
  </si>
  <si>
    <t>12/7/2018</t>
  </si>
  <si>
    <t>1/21/2020</t>
  </si>
  <si>
    <t>6/30/2020</t>
  </si>
  <si>
    <t>8/6/2019</t>
  </si>
  <si>
    <t>8/21/2020</t>
  </si>
  <si>
    <t>NS12-3251</t>
  </si>
  <si>
    <t>Cotton Blend Yarn Dyed 3 Piece Duvet Cover Set</t>
  </si>
  <si>
    <t>7/8/2019</t>
  </si>
  <si>
    <t>2/5/2019</t>
  </si>
  <si>
    <t>11/22/2018</t>
  </si>
  <si>
    <t>2/26/2019</t>
  </si>
  <si>
    <t>12/20/2018</t>
  </si>
  <si>
    <t>8/4/2022</t>
  </si>
  <si>
    <t>8/13/2024</t>
  </si>
  <si>
    <t>7/27/2020</t>
  </si>
  <si>
    <t>8/6/2020</t>
  </si>
  <si>
    <t>NS12-3252</t>
  </si>
  <si>
    <t>ASHFURNDS,CSNSTORES,HSNDS</t>
  </si>
  <si>
    <t>2/7/2019</t>
  </si>
  <si>
    <t>9/1/2022</t>
  </si>
  <si>
    <t>10/4/2024</t>
  </si>
  <si>
    <t>5/25/2020</t>
  </si>
  <si>
    <t>7/12/2020</t>
  </si>
  <si>
    <t>12/8/2020</t>
  </si>
  <si>
    <t>11/12/2025</t>
  </si>
  <si>
    <t>8/26/2020</t>
  </si>
  <si>
    <t>NS12-3245</t>
  </si>
  <si>
    <t>1/25/2019</t>
  </si>
  <si>
    <t>5/15/2019</t>
  </si>
  <si>
    <t>11/1/2018</t>
  </si>
  <si>
    <t>3/20/2019</t>
  </si>
  <si>
    <t>5/27/2019</t>
  </si>
  <si>
    <t>8/8/2022</t>
  </si>
  <si>
    <t>2/12/2019</t>
  </si>
  <si>
    <t>4/21/2020</t>
  </si>
  <si>
    <t>7/3/2019</t>
  </si>
  <si>
    <t>8/5/2020</t>
  </si>
  <si>
    <t>10/31/2018</t>
  </si>
  <si>
    <t>8/19/2020</t>
  </si>
  <si>
    <t>NS12-3246</t>
  </si>
  <si>
    <t>4/22/2019</t>
  </si>
  <si>
    <t>1/2/2019</t>
  </si>
  <si>
    <t>10/14/2018</t>
  </si>
  <si>
    <t>4/19/2019</t>
  </si>
  <si>
    <t>7/14/2022</t>
  </si>
  <si>
    <t>7/3/2024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</si>
  <si>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</si>
  <si>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</si>
  <si>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</si>
  <si>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</si>
  <si>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</si>
  <si>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</si>
  <si>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</si>
  <si>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AMAZONDS</t>
  </si>
  <si>
    <t>9/12/2016</t>
  </si>
  <si>
    <t>3/30/2015</t>
  </si>
  <si>
    <t>7/9/2015</t>
  </si>
  <si>
    <t>7/27/2016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</si>
  <si>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</si>
  <si>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</si>
  <si>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</si>
  <si>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</si>
  <si>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</si>
  <si>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</si>
  <si>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</si>
  <si>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</si>
  <si>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</si>
  <si>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AMAZON,CSNSTORES,OVERSTOCK01</t>
  </si>
  <si>
    <t>9/6/2016</t>
  </si>
  <si>
    <t>8/7/2015</t>
  </si>
  <si>
    <t>4/20/2016</t>
  </si>
  <si>
    <t>11/6/2017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</si>
  <si>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</si>
  <si>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</si>
  <si>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</si>
  <si>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</si>
  <si>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</si>
  <si>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</si>
  <si>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</si>
  <si>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</si>
  <si>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AMAZONDS,CSNSTORES,KOHLDSN,MACY02,OVERSTOCK01</t>
  </si>
  <si>
    <t>5/25/2022</t>
  </si>
  <si>
    <t>9/19/2022</t>
  </si>
  <si>
    <t>7/25/2022</t>
  </si>
  <si>
    <t>1/12/2023</t>
  </si>
  <si>
    <t>9/28/2022</t>
  </si>
  <si>
    <t>7/12/2022</t>
  </si>
  <si>
    <t>5/16/2022</t>
  </si>
  <si>
    <t>10/28/2025</t>
  </si>
  <si>
    <t>10/8/2023</t>
  </si>
  <si>
    <t>7/22/2022</t>
  </si>
  <si>
    <t>NS12-3708</t>
  </si>
  <si>
    <t>AMAZONDS,MACY02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</si>
  <si>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</si>
  <si>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</si>
  <si>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</si>
  <si>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</si>
  <si>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</si>
  <si>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</si>
  <si>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</si>
  <si>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</si>
  <si>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1/3/2022</t>
  </si>
  <si>
    <t>12/14/2021</t>
  </si>
  <si>
    <t>4/10/2023</t>
  </si>
  <si>
    <t>4/20/2022</t>
  </si>
  <si>
    <t>7/29/2022</t>
  </si>
  <si>
    <t>6/25/2025</t>
  </si>
  <si>
    <t>11/5/2021</t>
  </si>
  <si>
    <t>1/25/2024</t>
  </si>
  <si>
    <t>7/16/2024</t>
  </si>
  <si>
    <t>NS12-3656</t>
  </si>
  <si>
    <t>11/29/2021</t>
  </si>
  <si>
    <t>2/3/2023</t>
  </si>
  <si>
    <t>4/3/2022</t>
  </si>
  <si>
    <t>11/21/2021</t>
  </si>
  <si>
    <t>2/4/2025</t>
  </si>
  <si>
    <t>4/22/2025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</si>
  <si>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</si>
  <si>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</si>
  <si>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</si>
  <si>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</si>
  <si>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</si>
  <si>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</si>
  <si>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</si>
  <si>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MACY02,OVERSTOCK01</t>
  </si>
  <si>
    <t>12/27/2018</t>
  </si>
  <si>
    <t>5/23/2019</t>
  </si>
  <si>
    <t>3/8/2020</t>
  </si>
  <si>
    <t>12/14/2018</t>
  </si>
  <si>
    <t>11/12/2024</t>
  </si>
  <si>
    <t>1/23/2020</t>
  </si>
  <si>
    <t>5/22/2019</t>
  </si>
  <si>
    <t>11/5/2018</t>
  </si>
  <si>
    <t>NS30-3254</t>
  </si>
  <si>
    <t>PP000991</t>
  </si>
  <si>
    <t>5/28/2019</t>
  </si>
  <si>
    <t>1/11/2019</t>
  </si>
  <si>
    <t>7/19/2019</t>
  </si>
  <si>
    <t>9/18/2022</t>
  </si>
  <si>
    <t>12/27/2022</t>
  </si>
  <si>
    <t>2/12/2025</t>
  </si>
  <si>
    <t>4/17/2020</t>
  </si>
  <si>
    <t>4/29/2019</t>
  </si>
  <si>
    <t>NS30-3248</t>
  </si>
  <si>
    <t>Glam/Luxury</t>
  </si>
  <si>
    <t>AMAZON,KOHLDSN,MACY02,OVERSTOCK01</t>
  </si>
  <si>
    <t>10/12/2018</t>
  </si>
  <si>
    <t>12/14/2022</t>
  </si>
  <si>
    <t>1/19/2026</t>
  </si>
  <si>
    <t>12/28/2018</t>
  </si>
  <si>
    <t>4/29/2020</t>
  </si>
  <si>
    <t>4/30/2019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</si>
  <si>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</si>
  <si>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</si>
  <si>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</si>
  <si>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</si>
  <si>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</si>
  <si>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</si>
  <si>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</si>
  <si>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</si>
  <si>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</si>
  <si>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</si>
  <si>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</si>
  <si>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</si>
  <si>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NS11-1824A</t>
  </si>
  <si>
    <t>BED SKIRT&amp;SHAM</t>
  </si>
  <si>
    <t>Sham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</si>
  <si>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</si>
  <si>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</si>
  <si>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</si>
  <si>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</si>
  <si>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</si>
  <si>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</si>
  <si>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</si>
  <si>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</si>
  <si>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</si>
  <si>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</si>
  <si>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5/6/2022</t>
  </si>
  <si>
    <t>5/3/2022</t>
  </si>
  <si>
    <t>2/2/2022</t>
  </si>
  <si>
    <t>3/31/2022</t>
  </si>
  <si>
    <t>7/19/2022</t>
  </si>
  <si>
    <t>11/30/2021</t>
  </si>
  <si>
    <t>3/14/2022</t>
  </si>
  <si>
    <t>10/26/2022</t>
  </si>
  <si>
    <t>NS11-3657</t>
  </si>
  <si>
    <t>OLLIIX,OVERSTOCK01</t>
  </si>
  <si>
    <t>9/28/2023</t>
  </si>
  <si>
    <t>4/27/2022</t>
  </si>
  <si>
    <t>2/24/2022</t>
  </si>
  <si>
    <t>12/23/2021</t>
  </si>
  <si>
    <t>NS11-3253</t>
  </si>
  <si>
    <t>Cotton Blend Yarn Dyed Euro Sham</t>
  </si>
  <si>
    <t>26x26"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</si>
  <si>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</si>
  <si>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</si>
  <si>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</si>
  <si>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</si>
  <si>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</si>
  <si>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</si>
  <si>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</si>
  <si>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NS11-3247</t>
  </si>
  <si>
    <t>PP000991;PF004455;PP000992</t>
  </si>
  <si>
    <t>5/7/2019</t>
  </si>
  <si>
    <t>10/29/2018</t>
  </si>
  <si>
    <t>5/7/2021</t>
  </si>
  <si>
    <t>6/6/2024</t>
  </si>
  <si>
    <t>9/10/2019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</si>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</sst>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136</v>
      </c>
      <c r="AA6" s="4">
        <f>=ROUNDDOWN(68,0)</f>
      </c>
      <c r="AB6" s="5">
        <v>2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</v>
      </c>
      <c r="AQ6" s="8">
        <v>203.49</v>
      </c>
      <c r="AR6" s="4">
        <v>3</v>
      </c>
      <c r="AS6" s="8">
        <v>279.39</v>
      </c>
      <c r="AT6" s="7">
        <v>-0.3333</v>
      </c>
      <c r="AU6" s="7">
        <v>-0.2717</v>
      </c>
      <c r="AV6" s="4">
        <v>9</v>
      </c>
      <c r="AW6" s="8">
        <v>1073.78</v>
      </c>
      <c r="AX6" s="4">
        <v>10</v>
      </c>
      <c r="AY6" s="8">
        <v>989.32</v>
      </c>
      <c r="AZ6" s="7">
        <v>-0.1</v>
      </c>
      <c r="BA6" s="7">
        <v>0.0854</v>
      </c>
      <c r="BB6" s="7">
        <v>0.1895</v>
      </c>
      <c r="BC6" s="4">
        <v>11</v>
      </c>
      <c r="BD6" s="8">
        <v>1302.54</v>
      </c>
      <c r="BE6" s="4">
        <v>21</v>
      </c>
      <c r="BF6" s="8">
        <v>2151.2</v>
      </c>
      <c r="BG6" s="7">
        <v>-0.4762</v>
      </c>
      <c r="BH6" s="7">
        <v>-0.3945</v>
      </c>
      <c r="BI6" s="7">
        <v>0.8244</v>
      </c>
      <c r="BJ6" s="4">
        <v>2</v>
      </c>
      <c r="BK6" s="8">
        <v>203.49</v>
      </c>
      <c r="BL6" s="2" t="s">
        <v>153</v>
      </c>
      <c r="BM6" s="7">
        <v>1</v>
      </c>
      <c r="BN6" s="7">
        <v>1</v>
      </c>
      <c r="BO6" s="4"/>
      <c r="BP6" s="8"/>
      <c r="BQ6" s="4">
        <v>3</v>
      </c>
      <c r="BR6" s="8">
        <v>279.39</v>
      </c>
      <c r="BS6" s="7">
        <v>-1</v>
      </c>
      <c r="BT6" s="7">
        <v>-1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1</v>
      </c>
      <c r="CP6" s="8">
        <v>96.6</v>
      </c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160</v>
      </c>
      <c r="DI6" s="2" t="s">
        <v>161</v>
      </c>
      <c r="DJ6" s="2" t="s">
        <v>145</v>
      </c>
      <c r="DK6" s="2" t="s">
        <v>162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145</v>
      </c>
      <c r="EB6" s="4">
        <v>1</v>
      </c>
      <c r="EC6" s="8">
        <v>106.89</v>
      </c>
      <c r="ED6" s="4"/>
      <c r="EE6" s="8"/>
      <c r="EF6" s="7"/>
      <c r="EG6" s="7"/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171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171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176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161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161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182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183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182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184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184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161</v>
      </c>
      <c r="NJ6" s="2" t="s">
        <v>185</v>
      </c>
      <c r="NK6" s="2" t="s">
        <v>186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182</v>
      </c>
      <c r="NV6" s="2" t="s">
        <v>161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187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4"/>
      <c r="OQ6" s="4"/>
      <c r="OR6" s="4">
        <v>136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188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189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408</v>
      </c>
      <c r="AA7" s="4">
        <f>=ROUNDDOWN(113.333333333333,0)</f>
      </c>
      <c r="AB7" s="5">
        <v>3.6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870.29</v>
      </c>
      <c r="AR7" s="4">
        <v>7</v>
      </c>
      <c r="AS7" s="8">
        <v>709.93</v>
      </c>
      <c r="AT7" s="7"/>
      <c r="AU7" s="7">
        <v>0.2259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0.8105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870.29</v>
      </c>
      <c r="BL7" s="2" t="s">
        <v>190</v>
      </c>
      <c r="BM7" s="7">
        <v>1</v>
      </c>
      <c r="BN7" s="7">
        <v>1</v>
      </c>
      <c r="BO7" s="4">
        <v>3</v>
      </c>
      <c r="BP7" s="8">
        <v>343.14</v>
      </c>
      <c r="BQ7" s="4">
        <v>3</v>
      </c>
      <c r="BR7" s="8">
        <v>310.44</v>
      </c>
      <c r="BS7" s="7"/>
      <c r="BT7" s="7">
        <v>0.1053</v>
      </c>
      <c r="BU7" s="2" t="s">
        <v>154</v>
      </c>
      <c r="BV7" s="2" t="s">
        <v>142</v>
      </c>
      <c r="BW7" s="2" t="s">
        <v>155</v>
      </c>
      <c r="BX7" s="2" t="s">
        <v>191</v>
      </c>
      <c r="BY7" s="2" t="s">
        <v>157</v>
      </c>
      <c r="BZ7" s="2" t="s">
        <v>157</v>
      </c>
      <c r="CA7" s="2" t="s">
        <v>145</v>
      </c>
      <c r="CB7" s="4">
        <v>1</v>
      </c>
      <c r="CC7" s="8">
        <v>111.15</v>
      </c>
      <c r="CD7" s="4">
        <v>1</v>
      </c>
      <c r="CE7" s="8">
        <v>100.8</v>
      </c>
      <c r="CF7" s="7"/>
      <c r="CG7" s="7">
        <v>0.1027</v>
      </c>
      <c r="CH7" s="2" t="s">
        <v>154</v>
      </c>
      <c r="CI7" s="2" t="s">
        <v>142</v>
      </c>
      <c r="CJ7" s="2" t="s">
        <v>155</v>
      </c>
      <c r="CK7" s="2" t="s">
        <v>192</v>
      </c>
      <c r="CL7" s="2" t="s">
        <v>157</v>
      </c>
      <c r="CM7" s="2" t="s">
        <v>157</v>
      </c>
      <c r="CN7" s="2" t="s">
        <v>145</v>
      </c>
      <c r="CO7" s="4"/>
      <c r="CP7" s="8"/>
      <c r="CQ7" s="4">
        <v>1</v>
      </c>
      <c r="CR7" s="8">
        <v>97.41</v>
      </c>
      <c r="CS7" s="7">
        <v>-1</v>
      </c>
      <c r="CT7" s="7">
        <v>-1</v>
      </c>
      <c r="CU7" s="2" t="s">
        <v>154</v>
      </c>
      <c r="CV7" s="2" t="s">
        <v>142</v>
      </c>
      <c r="CW7" s="2" t="s">
        <v>155</v>
      </c>
      <c r="CX7" s="2" t="s">
        <v>193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160</v>
      </c>
      <c r="DI7" s="2" t="s">
        <v>161</v>
      </c>
      <c r="DJ7" s="2" t="s">
        <v>145</v>
      </c>
      <c r="DK7" s="2" t="s">
        <v>194</v>
      </c>
      <c r="DL7" s="2" t="s">
        <v>157</v>
      </c>
      <c r="DM7" s="2" t="s">
        <v>157</v>
      </c>
      <c r="DN7" s="2" t="s">
        <v>145</v>
      </c>
      <c r="DO7" s="4">
        <v>2</v>
      </c>
      <c r="DP7" s="8">
        <v>302.75</v>
      </c>
      <c r="DQ7" s="4">
        <v>1</v>
      </c>
      <c r="DR7" s="8">
        <v>103.63</v>
      </c>
      <c r="DS7" s="7">
        <v>1</v>
      </c>
      <c r="DT7" s="7">
        <v>1.9215</v>
      </c>
      <c r="DU7" s="2" t="s">
        <v>154</v>
      </c>
      <c r="DV7" s="2" t="s">
        <v>142</v>
      </c>
      <c r="DW7" s="2" t="s">
        <v>163</v>
      </c>
      <c r="DX7" s="2" t="s">
        <v>195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154</v>
      </c>
      <c r="EI7" s="2" t="s">
        <v>142</v>
      </c>
      <c r="EJ7" s="2" t="s">
        <v>165</v>
      </c>
      <c r="EK7" s="2" t="s">
        <v>196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113.25</v>
      </c>
      <c r="EQ7" s="4"/>
      <c r="ER7" s="8"/>
      <c r="ES7" s="7"/>
      <c r="ET7" s="7"/>
      <c r="EU7" s="2" t="s">
        <v>154</v>
      </c>
      <c r="EV7" s="2" t="s">
        <v>142</v>
      </c>
      <c r="EW7" s="2" t="s">
        <v>197</v>
      </c>
      <c r="EX7" s="2" t="s">
        <v>198</v>
      </c>
      <c r="EY7" s="2" t="s">
        <v>157</v>
      </c>
      <c r="EZ7" s="2" t="s">
        <v>157</v>
      </c>
      <c r="FA7" s="2" t="s">
        <v>145</v>
      </c>
      <c r="FB7" s="4"/>
      <c r="FC7" s="8"/>
      <c r="FD7" s="4">
        <v>1</v>
      </c>
      <c r="FE7" s="8">
        <v>97.65</v>
      </c>
      <c r="FF7" s="7">
        <v>-1</v>
      </c>
      <c r="FG7" s="7">
        <v>-1</v>
      </c>
      <c r="FH7" s="2" t="s">
        <v>154</v>
      </c>
      <c r="FI7" s="2" t="s">
        <v>142</v>
      </c>
      <c r="FJ7" s="2" t="s">
        <v>169</v>
      </c>
      <c r="FK7" s="2" t="s">
        <v>199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171</v>
      </c>
      <c r="FW7" s="2" t="s">
        <v>200</v>
      </c>
      <c r="FX7" s="2" t="s">
        <v>173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171</v>
      </c>
      <c r="GJ7" s="2" t="s">
        <v>174</v>
      </c>
      <c r="GK7" s="2" t="s">
        <v>201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154</v>
      </c>
      <c r="GV7" s="2" t="s">
        <v>142</v>
      </c>
      <c r="GW7" s="2" t="s">
        <v>176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161</v>
      </c>
      <c r="HW7" s="2" t="s">
        <v>202</v>
      </c>
      <c r="HX7" s="2" t="s">
        <v>203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161</v>
      </c>
      <c r="IJ7" s="2" t="s">
        <v>145</v>
      </c>
      <c r="IK7" s="2" t="s">
        <v>204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182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183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182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184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184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161</v>
      </c>
      <c r="NJ7" s="2" t="s">
        <v>185</v>
      </c>
      <c r="NK7" s="2" t="s">
        <v>206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182</v>
      </c>
      <c r="NV7" s="2" t="s">
        <v>161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187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408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209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57</v>
      </c>
      <c r="AA8" s="4">
        <f>=ROUNDDOWN(18.3870967741935,0)</f>
      </c>
      <c r="AB8" s="5">
        <v>3.1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/>
      <c r="AQ8" s="8"/>
      <c r="AR8" s="4"/>
      <c r="AS8" s="8"/>
      <c r="AT8" s="7"/>
      <c r="AU8" s="7"/>
      <c r="AV8" s="4">
        <v>2</v>
      </c>
      <c r="AW8" s="8">
        <v>228.76</v>
      </c>
      <c r="AX8" s="4">
        <v>11</v>
      </c>
      <c r="AY8" s="8">
        <v>1161.88</v>
      </c>
      <c r="AZ8" s="7">
        <v>-0.8182</v>
      </c>
      <c r="BA8" s="7">
        <v>-0.8031</v>
      </c>
      <c r="BB8" s="7"/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0.1756</v>
      </c>
      <c r="BJ8" s="4"/>
      <c r="BK8" s="8"/>
      <c r="BL8" s="2" t="s">
        <v>145</v>
      </c>
      <c r="BM8" s="7"/>
      <c r="BN8" s="7"/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211</v>
      </c>
      <c r="BY8" s="2" t="s">
        <v>157</v>
      </c>
      <c r="BZ8" s="2" t="s">
        <v>157</v>
      </c>
      <c r="CA8" s="2" t="s">
        <v>145</v>
      </c>
      <c r="CB8" s="4"/>
      <c r="CC8" s="8"/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212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213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160</v>
      </c>
      <c r="DI8" s="2" t="s">
        <v>161</v>
      </c>
      <c r="DJ8" s="2" t="s">
        <v>145</v>
      </c>
      <c r="DK8" s="2" t="s">
        <v>162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214</v>
      </c>
      <c r="DX8" s="2" t="s">
        <v>215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165</v>
      </c>
      <c r="EK8" s="2" t="s">
        <v>216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217</v>
      </c>
      <c r="EX8" s="2" t="s">
        <v>218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219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171</v>
      </c>
      <c r="FW8" s="2" t="s">
        <v>200</v>
      </c>
      <c r="FX8" s="2" t="s">
        <v>220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171</v>
      </c>
      <c r="GJ8" s="2" t="s">
        <v>221</v>
      </c>
      <c r="GK8" s="2" t="s">
        <v>222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182</v>
      </c>
      <c r="GV8" s="2" t="s">
        <v>142</v>
      </c>
      <c r="GW8" s="2" t="s">
        <v>145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161</v>
      </c>
      <c r="HW8" s="2" t="s">
        <v>177</v>
      </c>
      <c r="HX8" s="2" t="s">
        <v>223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161</v>
      </c>
      <c r="IJ8" s="2" t="s">
        <v>145</v>
      </c>
      <c r="IK8" s="2" t="s">
        <v>224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225</v>
      </c>
      <c r="JK8" s="2" t="s">
        <v>226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182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183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182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227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227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161</v>
      </c>
      <c r="NJ8" s="2" t="s">
        <v>228</v>
      </c>
      <c r="NK8" s="2" t="s">
        <v>229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182</v>
      </c>
      <c r="NV8" s="2" t="s">
        <v>161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187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>
        <v>55</v>
      </c>
      <c r="OP8" s="4">
        <v>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189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209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230</v>
      </c>
      <c r="AA9" s="4">
        <f>=ROUNDDOWN(29.4871794871795,0)</f>
      </c>
      <c r="AB9" s="5">
        <v>7.8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228.76</v>
      </c>
      <c r="AR9" s="4">
        <v>11</v>
      </c>
      <c r="AS9" s="8">
        <v>1161.88</v>
      </c>
      <c r="AT9" s="7">
        <v>-0.8182</v>
      </c>
      <c r="AU9" s="7">
        <v>-0.8031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</v>
      </c>
      <c r="BK9" s="8">
        <v>228.76</v>
      </c>
      <c r="BL9" s="2" t="s">
        <v>231</v>
      </c>
      <c r="BM9" s="7">
        <v>1</v>
      </c>
      <c r="BN9" s="7">
        <v>1</v>
      </c>
      <c r="BO9" s="4">
        <v>2</v>
      </c>
      <c r="BP9" s="8">
        <v>228.76</v>
      </c>
      <c r="BQ9" s="4">
        <v>1</v>
      </c>
      <c r="BR9" s="8">
        <v>103.48</v>
      </c>
      <c r="BS9" s="7">
        <v>1</v>
      </c>
      <c r="BT9" s="7">
        <v>1.2107</v>
      </c>
      <c r="BU9" s="2" t="s">
        <v>154</v>
      </c>
      <c r="BV9" s="2" t="s">
        <v>142</v>
      </c>
      <c r="BW9" s="2" t="s">
        <v>155</v>
      </c>
      <c r="BX9" s="2" t="s">
        <v>232</v>
      </c>
      <c r="BY9" s="2" t="s">
        <v>157</v>
      </c>
      <c r="BZ9" s="2" t="s">
        <v>157</v>
      </c>
      <c r="CA9" s="2" t="s">
        <v>145</v>
      </c>
      <c r="CB9" s="4"/>
      <c r="CC9" s="8"/>
      <c r="CD9" s="4"/>
      <c r="CE9" s="8"/>
      <c r="CF9" s="7"/>
      <c r="CG9" s="7"/>
      <c r="CH9" s="2" t="s">
        <v>154</v>
      </c>
      <c r="CI9" s="2" t="s">
        <v>142</v>
      </c>
      <c r="CJ9" s="2" t="s">
        <v>155</v>
      </c>
      <c r="CK9" s="2" t="s">
        <v>212</v>
      </c>
      <c r="CL9" s="2" t="s">
        <v>157</v>
      </c>
      <c r="CM9" s="2" t="s">
        <v>157</v>
      </c>
      <c r="CN9" s="2" t="s">
        <v>145</v>
      </c>
      <c r="CO9" s="4"/>
      <c r="CP9" s="8"/>
      <c r="CQ9" s="4">
        <v>2</v>
      </c>
      <c r="CR9" s="8">
        <v>194.82</v>
      </c>
      <c r="CS9" s="7">
        <v>-1</v>
      </c>
      <c r="CT9" s="7">
        <v>-1</v>
      </c>
      <c r="CU9" s="2" t="s">
        <v>154</v>
      </c>
      <c r="CV9" s="2" t="s">
        <v>142</v>
      </c>
      <c r="CW9" s="2" t="s">
        <v>155</v>
      </c>
      <c r="CX9" s="2" t="s">
        <v>233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160</v>
      </c>
      <c r="DI9" s="2" t="s">
        <v>161</v>
      </c>
      <c r="DJ9" s="2" t="s">
        <v>145</v>
      </c>
      <c r="DK9" s="2" t="s">
        <v>234</v>
      </c>
      <c r="DL9" s="2" t="s">
        <v>157</v>
      </c>
      <c r="DM9" s="2" t="s">
        <v>157</v>
      </c>
      <c r="DN9" s="2" t="s">
        <v>145</v>
      </c>
      <c r="DO9" s="4"/>
      <c r="DP9" s="8"/>
      <c r="DQ9" s="4">
        <v>8</v>
      </c>
      <c r="DR9" s="8">
        <v>863.58</v>
      </c>
      <c r="DS9" s="7">
        <v>-1</v>
      </c>
      <c r="DT9" s="7">
        <v>-1</v>
      </c>
      <c r="DU9" s="2" t="s">
        <v>154</v>
      </c>
      <c r="DV9" s="2" t="s">
        <v>142</v>
      </c>
      <c r="DW9" s="2" t="s">
        <v>214</v>
      </c>
      <c r="DX9" s="2" t="s">
        <v>192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165</v>
      </c>
      <c r="EK9" s="2" t="s">
        <v>235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167</v>
      </c>
      <c r="EX9" s="2" t="s">
        <v>236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237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171</v>
      </c>
      <c r="FW9" s="2" t="s">
        <v>200</v>
      </c>
      <c r="FX9" s="2" t="s">
        <v>238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184</v>
      </c>
      <c r="GI9" s="2" t="s">
        <v>142</v>
      </c>
      <c r="GJ9" s="2" t="s">
        <v>145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182</v>
      </c>
      <c r="GV9" s="2" t="s">
        <v>142</v>
      </c>
      <c r="GW9" s="2" t="s">
        <v>145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161</v>
      </c>
      <c r="HW9" s="2" t="s">
        <v>177</v>
      </c>
      <c r="HX9" s="2" t="s">
        <v>239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161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225</v>
      </c>
      <c r="JK9" s="2" t="s">
        <v>191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182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183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182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227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227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161</v>
      </c>
      <c r="NJ9" s="2" t="s">
        <v>228</v>
      </c>
      <c r="NK9" s="2" t="s">
        <v>241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182</v>
      </c>
      <c r="NV9" s="2" t="s">
        <v>161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187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230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140</v>
      </c>
      <c r="K10" s="2" t="s">
        <v>245</v>
      </c>
      <c r="L10" s="3">
        <v>72</v>
      </c>
      <c r="M10" s="3">
        <v>75.6</v>
      </c>
      <c r="N10" s="3">
        <v>164.99</v>
      </c>
      <c r="O10" s="2" t="s">
        <v>142</v>
      </c>
      <c r="P10" s="2" t="s">
        <v>209</v>
      </c>
      <c r="Q10" s="2" t="s">
        <v>144</v>
      </c>
      <c r="R10" s="2" t="s">
        <v>145</v>
      </c>
      <c r="S10" s="2" t="s">
        <v>246</v>
      </c>
      <c r="T10" s="2" t="s">
        <v>247</v>
      </c>
      <c r="U10" s="2" t="s">
        <v>248</v>
      </c>
      <c r="V10" s="2" t="s">
        <v>249</v>
      </c>
      <c r="W10" s="2" t="s">
        <v>151</v>
      </c>
      <c r="X10" s="2" t="s">
        <v>145</v>
      </c>
      <c r="Y10" s="2" t="s">
        <v>250</v>
      </c>
      <c r="Z10" s="4">
        <v>126</v>
      </c>
      <c r="AA10" s="4">
        <f>=ROUNDDOWN(57.2727272727273,0)</f>
      </c>
      <c r="AB10" s="5">
        <v>2.2</v>
      </c>
      <c r="AC10" s="2" t="s">
        <v>145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</v>
      </c>
      <c r="AQ10" s="8">
        <v>76.54</v>
      </c>
      <c r="AR10" s="4">
        <v>2</v>
      </c>
      <c r="AS10" s="8">
        <v>150.26</v>
      </c>
      <c r="AT10" s="7">
        <v>-0.5</v>
      </c>
      <c r="AU10" s="7">
        <v>-0.4906</v>
      </c>
      <c r="AV10" s="4">
        <v>3</v>
      </c>
      <c r="AW10" s="8">
        <v>249.92</v>
      </c>
      <c r="AX10" s="4">
        <v>3</v>
      </c>
      <c r="AY10" s="8">
        <v>238.24</v>
      </c>
      <c r="AZ10" s="7" t="s">
        <v>145</v>
      </c>
      <c r="BA10" s="7">
        <v>0.049</v>
      </c>
      <c r="BB10" s="7">
        <v>0.3063</v>
      </c>
      <c r="BC10" s="4">
        <v>3</v>
      </c>
      <c r="BD10" s="8">
        <v>249.92</v>
      </c>
      <c r="BE10" s="4">
        <v>3</v>
      </c>
      <c r="BF10" s="8">
        <v>238.24</v>
      </c>
      <c r="BG10" s="7" t="s">
        <v>145</v>
      </c>
      <c r="BH10" s="7">
        <v>0.049</v>
      </c>
      <c r="BI10" s="7">
        <v>1</v>
      </c>
      <c r="BJ10" s="4">
        <v>1</v>
      </c>
      <c r="BK10" s="8">
        <v>76.54</v>
      </c>
      <c r="BL10" s="2" t="s">
        <v>251</v>
      </c>
      <c r="BM10" s="7">
        <v>1</v>
      </c>
      <c r="BN10" s="7">
        <v>1</v>
      </c>
      <c r="BO10" s="4">
        <v>1</v>
      </c>
      <c r="BP10" s="8">
        <v>76.54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252</v>
      </c>
      <c r="BX10" s="2" t="s">
        <v>253</v>
      </c>
      <c r="BY10" s="2" t="s">
        <v>157</v>
      </c>
      <c r="BZ10" s="2" t="s">
        <v>157</v>
      </c>
      <c r="CA10" s="2" t="s">
        <v>145</v>
      </c>
      <c r="CB10" s="4"/>
      <c r="CC10" s="8"/>
      <c r="CD10" s="4">
        <v>1</v>
      </c>
      <c r="CE10" s="8">
        <v>79.38</v>
      </c>
      <c r="CF10" s="7">
        <v>-1</v>
      </c>
      <c r="CG10" s="7">
        <v>-1</v>
      </c>
      <c r="CH10" s="2" t="s">
        <v>154</v>
      </c>
      <c r="CI10" s="2" t="s">
        <v>142</v>
      </c>
      <c r="CJ10" s="2" t="s">
        <v>254</v>
      </c>
      <c r="CK10" s="2" t="s">
        <v>255</v>
      </c>
      <c r="CL10" s="2" t="s">
        <v>157</v>
      </c>
      <c r="CM10" s="2" t="s">
        <v>157</v>
      </c>
      <c r="CN10" s="2" t="s">
        <v>145</v>
      </c>
      <c r="CO10" s="4"/>
      <c r="CP10" s="8"/>
      <c r="CQ10" s="4">
        <v>1</v>
      </c>
      <c r="CR10" s="8">
        <v>70.88</v>
      </c>
      <c r="CS10" s="7">
        <v>-1</v>
      </c>
      <c r="CT10" s="7">
        <v>-1</v>
      </c>
      <c r="CU10" s="2" t="s">
        <v>154</v>
      </c>
      <c r="CV10" s="2" t="s">
        <v>142</v>
      </c>
      <c r="CW10" s="2" t="s">
        <v>256</v>
      </c>
      <c r="CX10" s="2" t="s">
        <v>257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145</v>
      </c>
      <c r="DK10" s="2" t="s">
        <v>145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258</v>
      </c>
      <c r="DX10" s="2" t="s">
        <v>259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260</v>
      </c>
      <c r="EK10" s="2" t="s">
        <v>261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184</v>
      </c>
      <c r="EV10" s="2" t="s">
        <v>142</v>
      </c>
      <c r="EW10" s="2" t="s">
        <v>145</v>
      </c>
      <c r="EX10" s="2" t="s">
        <v>145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262</v>
      </c>
      <c r="FK10" s="2" t="s">
        <v>263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182</v>
      </c>
      <c r="FV10" s="2" t="s">
        <v>142</v>
      </c>
      <c r="FW10" s="2" t="s">
        <v>145</v>
      </c>
      <c r="FX10" s="2" t="s">
        <v>145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184</v>
      </c>
      <c r="GI10" s="2" t="s">
        <v>142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182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182</v>
      </c>
      <c r="HI10" s="2" t="s">
        <v>161</v>
      </c>
      <c r="HJ10" s="2" t="s">
        <v>145</v>
      </c>
      <c r="HK10" s="2" t="s">
        <v>145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161</v>
      </c>
      <c r="HW10" s="2" t="s">
        <v>264</v>
      </c>
      <c r="HX10" s="2" t="s">
        <v>265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184</v>
      </c>
      <c r="II10" s="2" t="s">
        <v>161</v>
      </c>
      <c r="IJ10" s="2" t="s">
        <v>145</v>
      </c>
      <c r="IK10" s="2" t="s">
        <v>145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227</v>
      </c>
      <c r="IV10" s="2" t="s">
        <v>142</v>
      </c>
      <c r="IW10" s="2" t="s">
        <v>145</v>
      </c>
      <c r="IX10" s="2" t="s">
        <v>145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165</v>
      </c>
      <c r="JK10" s="2" t="s">
        <v>266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182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227</v>
      </c>
      <c r="KI10" s="2" t="s">
        <v>142</v>
      </c>
      <c r="KJ10" s="2" t="s">
        <v>145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267</v>
      </c>
      <c r="KV10" s="2" t="s">
        <v>142</v>
      </c>
      <c r="KW10" s="2" t="s">
        <v>268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182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227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182</v>
      </c>
      <c r="MI10" s="2" t="s">
        <v>142</v>
      </c>
      <c r="MJ10" s="2" t="s">
        <v>145</v>
      </c>
      <c r="MK10" s="2" t="s">
        <v>145</v>
      </c>
      <c r="ML10" s="2" t="s">
        <v>157</v>
      </c>
      <c r="MM10" s="2" t="s">
        <v>157</v>
      </c>
      <c r="MN10" s="2" t="s">
        <v>145</v>
      </c>
      <c r="MO10" s="4"/>
      <c r="MP10" s="8"/>
      <c r="MQ10" s="4"/>
      <c r="MR10" s="8"/>
      <c r="MS10" s="7"/>
      <c r="MT10" s="7"/>
      <c r="MU10" s="2" t="s">
        <v>227</v>
      </c>
      <c r="MV10" s="2" t="s">
        <v>142</v>
      </c>
      <c r="MW10" s="2" t="s">
        <v>145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161</v>
      </c>
      <c r="NJ10" s="2" t="s">
        <v>269</v>
      </c>
      <c r="NK10" s="2" t="s">
        <v>270</v>
      </c>
      <c r="NL10" s="2" t="s">
        <v>157</v>
      </c>
      <c r="NM10" s="2" t="s">
        <v>157</v>
      </c>
      <c r="NN10" s="2" t="s">
        <v>145</v>
      </c>
      <c r="NO10" s="4"/>
      <c r="NP10" s="8"/>
      <c r="NQ10" s="4"/>
      <c r="NR10" s="8"/>
      <c r="NS10" s="7"/>
      <c r="NT10" s="7"/>
      <c r="NU10" s="2" t="s">
        <v>182</v>
      </c>
      <c r="NV10" s="2" t="s">
        <v>161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184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60</v>
      </c>
      <c r="OP10" s="4"/>
      <c r="OQ10" s="4"/>
      <c r="OR10" s="4">
        <v>66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271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272</v>
      </c>
      <c r="K11" s="2" t="s">
        <v>245</v>
      </c>
      <c r="L11" s="3">
        <v>81.54</v>
      </c>
      <c r="M11" s="3">
        <v>85.62</v>
      </c>
      <c r="N11" s="3">
        <v>189.99</v>
      </c>
      <c r="O11" s="2" t="s">
        <v>142</v>
      </c>
      <c r="P11" s="2" t="s">
        <v>209</v>
      </c>
      <c r="Q11" s="2" t="s">
        <v>144</v>
      </c>
      <c r="R11" s="2" t="s">
        <v>145</v>
      </c>
      <c r="S11" s="2" t="s">
        <v>246</v>
      </c>
      <c r="T11" s="2" t="s">
        <v>247</v>
      </c>
      <c r="U11" s="2" t="s">
        <v>248</v>
      </c>
      <c r="V11" s="2" t="s">
        <v>249</v>
      </c>
      <c r="W11" s="2" t="s">
        <v>151</v>
      </c>
      <c r="X11" s="2" t="s">
        <v>145</v>
      </c>
      <c r="Y11" s="2" t="s">
        <v>250</v>
      </c>
      <c r="Z11" s="4">
        <v>174</v>
      </c>
      <c r="AA11" s="4">
        <f>=ROUNDDOWN(43.5,0)</f>
      </c>
      <c r="AB11" s="5">
        <v>4</v>
      </c>
      <c r="AC11" s="2" t="s">
        <v>145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173.38</v>
      </c>
      <c r="AR11" s="4">
        <v>1</v>
      </c>
      <c r="AS11" s="8">
        <v>87.98</v>
      </c>
      <c r="AT11" s="7">
        <v>1</v>
      </c>
      <c r="AU11" s="7">
        <v>0.9707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0.6937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173.38</v>
      </c>
      <c r="BL11" s="2" t="s">
        <v>273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154</v>
      </c>
      <c r="BV11" s="2" t="s">
        <v>142</v>
      </c>
      <c r="BW11" s="2" t="s">
        <v>252</v>
      </c>
      <c r="BX11" s="2" t="s">
        <v>274</v>
      </c>
      <c r="BY11" s="2" t="s">
        <v>157</v>
      </c>
      <c r="BZ11" s="2" t="s">
        <v>157</v>
      </c>
      <c r="CA11" s="2" t="s">
        <v>145</v>
      </c>
      <c r="CB11" s="4"/>
      <c r="CC11" s="8"/>
      <c r="CD11" s="4"/>
      <c r="CE11" s="8"/>
      <c r="CF11" s="7"/>
      <c r="CG11" s="7"/>
      <c r="CH11" s="2" t="s">
        <v>154</v>
      </c>
      <c r="CI11" s="2" t="s">
        <v>142</v>
      </c>
      <c r="CJ11" s="2" t="s">
        <v>254</v>
      </c>
      <c r="CK11" s="2" t="s">
        <v>275</v>
      </c>
      <c r="CL11" s="2" t="s">
        <v>157</v>
      </c>
      <c r="CM11" s="2" t="s">
        <v>157</v>
      </c>
      <c r="CN11" s="2" t="s">
        <v>145</v>
      </c>
      <c r="CO11" s="4">
        <v>2</v>
      </c>
      <c r="CP11" s="8">
        <v>173.38</v>
      </c>
      <c r="CQ11" s="4"/>
      <c r="CR11" s="8"/>
      <c r="CS11" s="7"/>
      <c r="CT11" s="7"/>
      <c r="CU11" s="2" t="s">
        <v>154</v>
      </c>
      <c r="CV11" s="2" t="s">
        <v>142</v>
      </c>
      <c r="CW11" s="2" t="s">
        <v>256</v>
      </c>
      <c r="CX11" s="2" t="s">
        <v>257</v>
      </c>
      <c r="CY11" s="2" t="s">
        <v>157</v>
      </c>
      <c r="CZ11" s="2" t="s">
        <v>157</v>
      </c>
      <c r="DA11" s="2" t="s">
        <v>145</v>
      </c>
      <c r="DB11" s="4"/>
      <c r="DC11" s="8"/>
      <c r="DD11" s="4">
        <v>1</v>
      </c>
      <c r="DE11" s="8">
        <v>87.98</v>
      </c>
      <c r="DF11" s="7">
        <v>-1</v>
      </c>
      <c r="DG11" s="7">
        <v>-1</v>
      </c>
      <c r="DH11" s="2" t="s">
        <v>154</v>
      </c>
      <c r="DI11" s="2" t="s">
        <v>142</v>
      </c>
      <c r="DJ11" s="2" t="s">
        <v>145</v>
      </c>
      <c r="DK11" s="2" t="s">
        <v>145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258</v>
      </c>
      <c r="DX11" s="2" t="s">
        <v>276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260</v>
      </c>
      <c r="EK11" s="2" t="s">
        <v>277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184</v>
      </c>
      <c r="EV11" s="2" t="s">
        <v>142</v>
      </c>
      <c r="EW11" s="2" t="s">
        <v>145</v>
      </c>
      <c r="EX11" s="2" t="s">
        <v>145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262</v>
      </c>
      <c r="FK11" s="2" t="s">
        <v>257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182</v>
      </c>
      <c r="FV11" s="2" t="s">
        <v>142</v>
      </c>
      <c r="FW11" s="2" t="s">
        <v>145</v>
      </c>
      <c r="FX11" s="2" t="s">
        <v>145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184</v>
      </c>
      <c r="GI11" s="2" t="s">
        <v>142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182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182</v>
      </c>
      <c r="HI11" s="2" t="s">
        <v>161</v>
      </c>
      <c r="HJ11" s="2" t="s">
        <v>145</v>
      </c>
      <c r="HK11" s="2" t="s">
        <v>145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161</v>
      </c>
      <c r="HW11" s="2" t="s">
        <v>264</v>
      </c>
      <c r="HX11" s="2" t="s">
        <v>278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184</v>
      </c>
      <c r="II11" s="2" t="s">
        <v>161</v>
      </c>
      <c r="IJ11" s="2" t="s">
        <v>145</v>
      </c>
      <c r="IK11" s="2" t="s">
        <v>145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227</v>
      </c>
      <c r="IV11" s="2" t="s">
        <v>142</v>
      </c>
      <c r="IW11" s="2" t="s">
        <v>145</v>
      </c>
      <c r="IX11" s="2" t="s">
        <v>145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165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182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227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267</v>
      </c>
      <c r="KV11" s="2" t="s">
        <v>142</v>
      </c>
      <c r="KW11" s="2" t="s">
        <v>279</v>
      </c>
      <c r="KX11" s="2" t="s">
        <v>145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182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227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182</v>
      </c>
      <c r="MI11" s="2" t="s">
        <v>142</v>
      </c>
      <c r="MJ11" s="2" t="s">
        <v>145</v>
      </c>
      <c r="MK11" s="2" t="s">
        <v>145</v>
      </c>
      <c r="ML11" s="2" t="s">
        <v>157</v>
      </c>
      <c r="MM11" s="2" t="s">
        <v>157</v>
      </c>
      <c r="MN11" s="2" t="s">
        <v>145</v>
      </c>
      <c r="MO11" s="4"/>
      <c r="MP11" s="8"/>
      <c r="MQ11" s="4"/>
      <c r="MR11" s="8"/>
      <c r="MS11" s="7"/>
      <c r="MT11" s="7"/>
      <c r="MU11" s="2" t="s">
        <v>227</v>
      </c>
      <c r="MV11" s="2" t="s">
        <v>142</v>
      </c>
      <c r="MW11" s="2" t="s">
        <v>145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161</v>
      </c>
      <c r="NJ11" s="2" t="s">
        <v>269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182</v>
      </c>
      <c r="NV11" s="2" t="s">
        <v>161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184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114</v>
      </c>
      <c r="OP11" s="4"/>
      <c r="OQ11" s="4"/>
      <c r="OR11" s="4">
        <v>60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89.3</v>
      </c>
      <c r="M12" s="3">
        <v>93.76</v>
      </c>
      <c r="N12" s="3">
        <v>189.99</v>
      </c>
      <c r="O12" s="2" t="s">
        <v>142</v>
      </c>
      <c r="P12" s="2" t="s">
        <v>209</v>
      </c>
      <c r="Q12" s="2" t="s">
        <v>144</v>
      </c>
      <c r="R12" s="2" t="s">
        <v>145</v>
      </c>
      <c r="S12" s="2" t="s">
        <v>285</v>
      </c>
      <c r="T12" s="2" t="s">
        <v>147</v>
      </c>
      <c r="U12" s="2" t="s">
        <v>148</v>
      </c>
      <c r="V12" s="2" t="s">
        <v>286</v>
      </c>
      <c r="W12" s="2" t="s">
        <v>151</v>
      </c>
      <c r="X12" s="2" t="s">
        <v>145</v>
      </c>
      <c r="Y12" s="2" t="s">
        <v>287</v>
      </c>
      <c r="Z12" s="4">
        <v>199</v>
      </c>
      <c r="AA12" s="4">
        <f>=ROUNDDOWN(44.2222222222222,0)</f>
      </c>
      <c r="AB12" s="5">
        <v>4.5</v>
      </c>
      <c r="AC12" s="2" t="s">
        <v>145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186.26</v>
      </c>
      <c r="AR12" s="4"/>
      <c r="AS12" s="8"/>
      <c r="AT12" s="7"/>
      <c r="AU12" s="7"/>
      <c r="AV12" s="4">
        <v>2</v>
      </c>
      <c r="AW12" s="8">
        <v>186.26</v>
      </c>
      <c r="AX12" s="4">
        <v>4</v>
      </c>
      <c r="AY12" s="8">
        <v>403.31</v>
      </c>
      <c r="AZ12" s="7">
        <v>-0.5</v>
      </c>
      <c r="BA12" s="7">
        <v>-0.5382</v>
      </c>
      <c r="BB12" s="7">
        <v>1</v>
      </c>
      <c r="BC12" s="4">
        <v>2</v>
      </c>
      <c r="BD12" s="8">
        <v>186.26</v>
      </c>
      <c r="BE12" s="4">
        <v>4</v>
      </c>
      <c r="BF12" s="8">
        <v>403.31</v>
      </c>
      <c r="BG12" s="7">
        <v>-0.5</v>
      </c>
      <c r="BH12" s="7">
        <v>-0.5382</v>
      </c>
      <c r="BI12" s="7">
        <v>1</v>
      </c>
      <c r="BJ12" s="4">
        <v>2</v>
      </c>
      <c r="BK12" s="8">
        <v>186.26</v>
      </c>
      <c r="BL12" s="2" t="s">
        <v>16</v>
      </c>
      <c r="BM12" s="7">
        <v>1</v>
      </c>
      <c r="BN12" s="7">
        <v>1</v>
      </c>
      <c r="BO12" s="4">
        <v>2</v>
      </c>
      <c r="BP12" s="8">
        <v>186.26</v>
      </c>
      <c r="BQ12" s="4"/>
      <c r="BR12" s="8"/>
      <c r="BS12" s="7"/>
      <c r="BT12" s="7"/>
      <c r="BU12" s="2" t="s">
        <v>154</v>
      </c>
      <c r="BV12" s="2" t="s">
        <v>142</v>
      </c>
      <c r="BW12" s="2" t="s">
        <v>288</v>
      </c>
      <c r="BX12" s="2" t="s">
        <v>212</v>
      </c>
      <c r="BY12" s="2" t="s">
        <v>157</v>
      </c>
      <c r="BZ12" s="2" t="s">
        <v>157</v>
      </c>
      <c r="CA12" s="2" t="s">
        <v>145</v>
      </c>
      <c r="CB12" s="4"/>
      <c r="CC12" s="8"/>
      <c r="CD12" s="4"/>
      <c r="CE12" s="8"/>
      <c r="CF12" s="7"/>
      <c r="CG12" s="7"/>
      <c r="CH12" s="2" t="s">
        <v>154</v>
      </c>
      <c r="CI12" s="2" t="s">
        <v>142</v>
      </c>
      <c r="CJ12" s="2" t="s">
        <v>287</v>
      </c>
      <c r="CK12" s="2" t="s">
        <v>212</v>
      </c>
      <c r="CL12" s="2" t="s">
        <v>157</v>
      </c>
      <c r="CM12" s="2" t="s">
        <v>157</v>
      </c>
      <c r="CN12" s="2" t="s">
        <v>145</v>
      </c>
      <c r="CO12" s="4"/>
      <c r="CP12" s="8"/>
      <c r="CQ12" s="4"/>
      <c r="CR12" s="8"/>
      <c r="CS12" s="7"/>
      <c r="CT12" s="7"/>
      <c r="CU12" s="2" t="s">
        <v>154</v>
      </c>
      <c r="CV12" s="2" t="s">
        <v>142</v>
      </c>
      <c r="CW12" s="2" t="s">
        <v>289</v>
      </c>
      <c r="CX12" s="2" t="s">
        <v>193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145</v>
      </c>
      <c r="DK12" s="2" t="s">
        <v>290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214</v>
      </c>
      <c r="DX12" s="2" t="s">
        <v>291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292</v>
      </c>
      <c r="EK12" s="2" t="s">
        <v>212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154</v>
      </c>
      <c r="EV12" s="2" t="s">
        <v>142</v>
      </c>
      <c r="EW12" s="2" t="s">
        <v>167</v>
      </c>
      <c r="EX12" s="2" t="s">
        <v>293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169</v>
      </c>
      <c r="FK12" s="2" t="s">
        <v>219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171</v>
      </c>
      <c r="FW12" s="2" t="s">
        <v>200</v>
      </c>
      <c r="FX12" s="2" t="s">
        <v>294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184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154</v>
      </c>
      <c r="GV12" s="2" t="s">
        <v>142</v>
      </c>
      <c r="GW12" s="2" t="s">
        <v>295</v>
      </c>
      <c r="GX12" s="2" t="s">
        <v>296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145</v>
      </c>
      <c r="HI12" s="2" t="s">
        <v>145</v>
      </c>
      <c r="HJ12" s="2" t="s">
        <v>145</v>
      </c>
      <c r="HK12" s="2" t="s">
        <v>145</v>
      </c>
      <c r="HL12" s="2" t="s">
        <v>145</v>
      </c>
      <c r="HM12" s="2" t="s">
        <v>145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142</v>
      </c>
      <c r="HW12" s="2" t="s">
        <v>177</v>
      </c>
      <c r="HX12" s="2" t="s">
        <v>173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154</v>
      </c>
      <c r="II12" s="2" t="s">
        <v>161</v>
      </c>
      <c r="IJ12" s="2" t="s">
        <v>145</v>
      </c>
      <c r="IK12" s="2" t="s">
        <v>297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180</v>
      </c>
      <c r="JK12" s="2" t="s">
        <v>212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182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154</v>
      </c>
      <c r="KI12" s="2" t="s">
        <v>142</v>
      </c>
      <c r="KJ12" s="2" t="s">
        <v>145</v>
      </c>
      <c r="KK12" s="2" t="s">
        <v>298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154</v>
      </c>
      <c r="KV12" s="2" t="s">
        <v>142</v>
      </c>
      <c r="KW12" s="2" t="s">
        <v>299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182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227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154</v>
      </c>
      <c r="MV12" s="2" t="s">
        <v>142</v>
      </c>
      <c r="MW12" s="2" t="s">
        <v>300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161</v>
      </c>
      <c r="NJ12" s="2" t="s">
        <v>301</v>
      </c>
      <c r="NK12" s="2" t="s">
        <v>302</v>
      </c>
      <c r="NL12" s="2" t="s">
        <v>157</v>
      </c>
      <c r="NM12" s="2" t="s">
        <v>157</v>
      </c>
      <c r="NN12" s="2" t="s">
        <v>303</v>
      </c>
      <c r="NO12" s="4"/>
      <c r="NP12" s="8"/>
      <c r="NQ12" s="4"/>
      <c r="NR12" s="8"/>
      <c r="NS12" s="7"/>
      <c r="NT12" s="7"/>
      <c r="NU12" s="2" t="s">
        <v>182</v>
      </c>
      <c r="NV12" s="2" t="s">
        <v>161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187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>
        <v>199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304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272</v>
      </c>
      <c r="K13" s="2" t="s">
        <v>284</v>
      </c>
      <c r="L13" s="3">
        <v>98.7</v>
      </c>
      <c r="M13" s="3">
        <v>103.63</v>
      </c>
      <c r="N13" s="3">
        <v>209.99</v>
      </c>
      <c r="O13" s="2" t="s">
        <v>142</v>
      </c>
      <c r="P13" s="2" t="s">
        <v>209</v>
      </c>
      <c r="Q13" s="2" t="s">
        <v>144</v>
      </c>
      <c r="R13" s="2" t="s">
        <v>145</v>
      </c>
      <c r="S13" s="2" t="s">
        <v>285</v>
      </c>
      <c r="T13" s="2" t="s">
        <v>147</v>
      </c>
      <c r="U13" s="2" t="s">
        <v>148</v>
      </c>
      <c r="V13" s="2" t="s">
        <v>286</v>
      </c>
      <c r="W13" s="2" t="s">
        <v>151</v>
      </c>
      <c r="X13" s="2" t="s">
        <v>145</v>
      </c>
      <c r="Y13" s="2" t="s">
        <v>287</v>
      </c>
      <c r="Z13" s="4">
        <v>236</v>
      </c>
      <c r="AA13" s="4">
        <f>=ROUNDDOWN(38.6885245901639,0)</f>
      </c>
      <c r="AB13" s="5">
        <v>6.1</v>
      </c>
      <c r="AC13" s="2" t="s">
        <v>305</v>
      </c>
      <c r="AD13" s="4">
        <v>63</v>
      </c>
      <c r="AE13" s="4">
        <v>63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>
        <v>4</v>
      </c>
      <c r="AS13" s="8">
        <v>403.31</v>
      </c>
      <c r="AT13" s="7">
        <v>-1</v>
      </c>
      <c r="AU13" s="7">
        <v>-1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306</v>
      </c>
      <c r="BM13" s="7"/>
      <c r="BN13" s="7"/>
      <c r="BO13" s="4"/>
      <c r="BP13" s="8"/>
      <c r="BQ13" s="4">
        <v>2</v>
      </c>
      <c r="BR13" s="8">
        <v>206.96</v>
      </c>
      <c r="BS13" s="7">
        <v>-1</v>
      </c>
      <c r="BT13" s="7">
        <v>-1</v>
      </c>
      <c r="BU13" s="2" t="s">
        <v>154</v>
      </c>
      <c r="BV13" s="2" t="s">
        <v>142</v>
      </c>
      <c r="BW13" s="2" t="s">
        <v>288</v>
      </c>
      <c r="BX13" s="2" t="s">
        <v>307</v>
      </c>
      <c r="BY13" s="2" t="s">
        <v>157</v>
      </c>
      <c r="BZ13" s="2" t="s">
        <v>157</v>
      </c>
      <c r="CA13" s="2" t="s">
        <v>145</v>
      </c>
      <c r="CB13" s="4"/>
      <c r="CC13" s="8"/>
      <c r="CD13" s="4">
        <v>1</v>
      </c>
      <c r="CE13" s="8">
        <v>98.7</v>
      </c>
      <c r="CF13" s="7">
        <v>-1</v>
      </c>
      <c r="CG13" s="7">
        <v>-1</v>
      </c>
      <c r="CH13" s="2" t="s">
        <v>154</v>
      </c>
      <c r="CI13" s="2" t="s">
        <v>142</v>
      </c>
      <c r="CJ13" s="2" t="s">
        <v>287</v>
      </c>
      <c r="CK13" s="2" t="s">
        <v>212</v>
      </c>
      <c r="CL13" s="2" t="s">
        <v>157</v>
      </c>
      <c r="CM13" s="2" t="s">
        <v>157</v>
      </c>
      <c r="CN13" s="2" t="s">
        <v>145</v>
      </c>
      <c r="CO13" s="4"/>
      <c r="CP13" s="8"/>
      <c r="CQ13" s="4"/>
      <c r="CR13" s="8"/>
      <c r="CS13" s="7"/>
      <c r="CT13" s="7"/>
      <c r="CU13" s="2" t="s">
        <v>154</v>
      </c>
      <c r="CV13" s="2" t="s">
        <v>142</v>
      </c>
      <c r="CW13" s="2" t="s">
        <v>289</v>
      </c>
      <c r="CX13" s="2" t="s">
        <v>308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145</v>
      </c>
      <c r="DK13" s="2" t="s">
        <v>290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214</v>
      </c>
      <c r="DX13" s="2" t="s">
        <v>309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292</v>
      </c>
      <c r="EK13" s="2" t="s">
        <v>310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142</v>
      </c>
      <c r="EW13" s="2" t="s">
        <v>167</v>
      </c>
      <c r="EX13" s="2" t="s">
        <v>311</v>
      </c>
      <c r="EY13" s="2" t="s">
        <v>157</v>
      </c>
      <c r="EZ13" s="2" t="s">
        <v>157</v>
      </c>
      <c r="FA13" s="2" t="s">
        <v>145</v>
      </c>
      <c r="FB13" s="4"/>
      <c r="FC13" s="8"/>
      <c r="FD13" s="4">
        <v>1</v>
      </c>
      <c r="FE13" s="8">
        <v>97.65</v>
      </c>
      <c r="FF13" s="7">
        <v>-1</v>
      </c>
      <c r="FG13" s="7">
        <v>-1</v>
      </c>
      <c r="FH13" s="2" t="s">
        <v>154</v>
      </c>
      <c r="FI13" s="2" t="s">
        <v>142</v>
      </c>
      <c r="FJ13" s="2" t="s">
        <v>169</v>
      </c>
      <c r="FK13" s="2" t="s">
        <v>170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154</v>
      </c>
      <c r="FV13" s="2" t="s">
        <v>171</v>
      </c>
      <c r="FW13" s="2" t="s">
        <v>200</v>
      </c>
      <c r="FX13" s="2" t="s">
        <v>294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184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154</v>
      </c>
      <c r="GV13" s="2" t="s">
        <v>142</v>
      </c>
      <c r="GW13" s="2" t="s">
        <v>295</v>
      </c>
      <c r="GX13" s="2" t="s">
        <v>312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145</v>
      </c>
      <c r="HI13" s="2" t="s">
        <v>145</v>
      </c>
      <c r="HJ13" s="2" t="s">
        <v>145</v>
      </c>
      <c r="HK13" s="2" t="s">
        <v>145</v>
      </c>
      <c r="HL13" s="2" t="s">
        <v>145</v>
      </c>
      <c r="HM13" s="2" t="s">
        <v>145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142</v>
      </c>
      <c r="HW13" s="2" t="s">
        <v>177</v>
      </c>
      <c r="HX13" s="2" t="s">
        <v>313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154</v>
      </c>
      <c r="II13" s="2" t="s">
        <v>161</v>
      </c>
      <c r="IJ13" s="2" t="s">
        <v>145</v>
      </c>
      <c r="IK13" s="2" t="s">
        <v>314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225</v>
      </c>
      <c r="JK13" s="2" t="s">
        <v>315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182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154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154</v>
      </c>
      <c r="KV13" s="2" t="s">
        <v>142</v>
      </c>
      <c r="KW13" s="2" t="s">
        <v>299</v>
      </c>
      <c r="KX13" s="2" t="s">
        <v>316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182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227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154</v>
      </c>
      <c r="MV13" s="2" t="s">
        <v>142</v>
      </c>
      <c r="MW13" s="2" t="s">
        <v>300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161</v>
      </c>
      <c r="NJ13" s="2" t="s">
        <v>301</v>
      </c>
      <c r="NK13" s="2" t="s">
        <v>317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182</v>
      </c>
      <c r="NV13" s="2" t="s">
        <v>161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187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>
        <v>236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>
        <v>63</v>
      </c>
    </row>
    <row r="14">
      <c r="A14" s="2" t="s">
        <v>318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319</v>
      </c>
      <c r="G14" s="2" t="s">
        <v>145</v>
      </c>
      <c r="H14" s="2" t="s">
        <v>145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209</v>
      </c>
      <c r="Q14" s="2" t="s">
        <v>144</v>
      </c>
      <c r="R14" s="2" t="s">
        <v>145</v>
      </c>
      <c r="S14" s="2" t="s">
        <v>323</v>
      </c>
      <c r="T14" s="2" t="s">
        <v>145</v>
      </c>
      <c r="U14" s="2" t="s">
        <v>148</v>
      </c>
      <c r="V14" s="2" t="s">
        <v>286</v>
      </c>
      <c r="W14" s="2" t="s">
        <v>151</v>
      </c>
      <c r="X14" s="2" t="s">
        <v>145</v>
      </c>
      <c r="Y14" s="2" t="s">
        <v>324</v>
      </c>
      <c r="Z14" s="4"/>
      <c r="AA14" s="4">
        <f>=ROUNDDOWN({0},0)</f>
      </c>
      <c r="AB14" s="5">
        <v>2</v>
      </c>
      <c r="AC14" s="2" t="s">
        <v>325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1</v>
      </c>
      <c r="AS14" s="8">
        <v>100.58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2</v>
      </c>
      <c r="AY14" s="8">
        <v>205.78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2</v>
      </c>
      <c r="BF14" s="8">
        <v>205.78</v>
      </c>
      <c r="BG14" s="7" t="s">
        <v>145</v>
      </c>
      <c r="BH14" s="7" t="s">
        <v>145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326</v>
      </c>
      <c r="BX14" s="2" t="s">
        <v>327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328</v>
      </c>
      <c r="CK14" s="2" t="s">
        <v>329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328</v>
      </c>
      <c r="CX14" s="2" t="s">
        <v>330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160</v>
      </c>
      <c r="DI14" s="2" t="s">
        <v>161</v>
      </c>
      <c r="DJ14" s="2" t="s">
        <v>145</v>
      </c>
      <c r="DK14" s="2" t="s">
        <v>331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328</v>
      </c>
      <c r="DX14" s="2" t="s">
        <v>332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333</v>
      </c>
      <c r="EK14" s="2" t="s">
        <v>334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184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335</v>
      </c>
      <c r="FK14" s="2" t="s">
        <v>336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161</v>
      </c>
      <c r="FW14" s="2" t="s">
        <v>337</v>
      </c>
      <c r="FX14" s="2" t="s">
        <v>338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183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339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161</v>
      </c>
      <c r="HW14" s="2" t="s">
        <v>177</v>
      </c>
      <c r="HX14" s="2" t="s">
        <v>340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341</v>
      </c>
      <c r="II14" s="2" t="s">
        <v>161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328</v>
      </c>
      <c r="JK14" s="2" t="s">
        <v>342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182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227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267</v>
      </c>
      <c r="KV14" s="2" t="s">
        <v>142</v>
      </c>
      <c r="KW14" s="2" t="s">
        <v>343</v>
      </c>
      <c r="KX14" s="2" t="s">
        <v>344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182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227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227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161</v>
      </c>
      <c r="NJ14" s="2" t="s">
        <v>345</v>
      </c>
      <c r="NK14" s="2" t="s">
        <v>346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182</v>
      </c>
      <c r="NV14" s="2" t="s">
        <v>161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187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90</v>
      </c>
      <c r="PG14" s="4"/>
    </row>
    <row r="15">
      <c r="A15" s="2" t="s">
        <v>347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319</v>
      </c>
      <c r="G15" s="2" t="s">
        <v>145</v>
      </c>
      <c r="H15" s="2" t="s">
        <v>145</v>
      </c>
      <c r="I15" s="2" t="s">
        <v>320</v>
      </c>
      <c r="J15" s="2" t="s">
        <v>272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209</v>
      </c>
      <c r="Q15" s="2" t="s">
        <v>144</v>
      </c>
      <c r="R15" s="2" t="s">
        <v>145</v>
      </c>
      <c r="S15" s="2" t="s">
        <v>323</v>
      </c>
      <c r="T15" s="2" t="s">
        <v>145</v>
      </c>
      <c r="U15" s="2" t="s">
        <v>148</v>
      </c>
      <c r="V15" s="2" t="s">
        <v>286</v>
      </c>
      <c r="W15" s="2" t="s">
        <v>151</v>
      </c>
      <c r="X15" s="2" t="s">
        <v>145</v>
      </c>
      <c r="Y15" s="2" t="s">
        <v>324</v>
      </c>
      <c r="Z15" s="4"/>
      <c r="AA15" s="4">
        <f>=ROUNDDOWN({0},0)</f>
      </c>
      <c r="AB15" s="5">
        <v>1.9</v>
      </c>
      <c r="AC15" s="2" t="s">
        <v>325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105.2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326</v>
      </c>
      <c r="BX15" s="2" t="s">
        <v>348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328</v>
      </c>
      <c r="CK15" s="2" t="s">
        <v>349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1</v>
      </c>
      <c r="CR15" s="8">
        <v>105.2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328</v>
      </c>
      <c r="CX15" s="2" t="s">
        <v>350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160</v>
      </c>
      <c r="DI15" s="2" t="s">
        <v>161</v>
      </c>
      <c r="DJ15" s="2" t="s">
        <v>145</v>
      </c>
      <c r="DK15" s="2" t="s">
        <v>351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328</v>
      </c>
      <c r="DX15" s="2" t="s">
        <v>352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333</v>
      </c>
      <c r="EK15" s="2" t="s">
        <v>353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184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335</v>
      </c>
      <c r="FK15" s="2" t="s">
        <v>354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161</v>
      </c>
      <c r="FW15" s="2" t="s">
        <v>337</v>
      </c>
      <c r="FX15" s="2" t="s">
        <v>355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183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339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161</v>
      </c>
      <c r="HW15" s="2" t="s">
        <v>177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341</v>
      </c>
      <c r="II15" s="2" t="s">
        <v>161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328</v>
      </c>
      <c r="JK15" s="2" t="s">
        <v>356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182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227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343</v>
      </c>
      <c r="KX15" s="2" t="s">
        <v>357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182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227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227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161</v>
      </c>
      <c r="NJ15" s="2" t="s">
        <v>345</v>
      </c>
      <c r="NK15" s="2" t="s">
        <v>358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182</v>
      </c>
      <c r="NV15" s="2" t="s">
        <v>161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187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90</v>
      </c>
      <c r="PG15" s="4"/>
    </row>
    <row r="16">
      <c r="A16" s="2" t="s">
        <v>359</v>
      </c>
      <c r="B16" s="2" t="s">
        <v>134</v>
      </c>
      <c r="C16" s="2" t="s">
        <v>135</v>
      </c>
      <c r="D16" s="2" t="s">
        <v>136</v>
      </c>
      <c r="E16" s="2" t="s">
        <v>320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140</v>
      </c>
      <c r="K16" s="2" t="s">
        <v>141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144</v>
      </c>
      <c r="R16" s="2" t="s">
        <v>145</v>
      </c>
      <c r="S16" s="2" t="s">
        <v>364</v>
      </c>
      <c r="T16" s="2" t="s">
        <v>247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365</v>
      </c>
      <c r="Z16" s="4"/>
      <c r="AA16" s="4">
        <f>=ROUNDDOWN({0},0)</f>
      </c>
      <c r="AB16" s="5"/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149.69</v>
      </c>
      <c r="AT16" s="7">
        <v>-1</v>
      </c>
      <c r="AU16" s="7">
        <v>-1</v>
      </c>
      <c r="AV16" s="4">
        <v>1</v>
      </c>
      <c r="AW16" s="8">
        <v>71.53</v>
      </c>
      <c r="AX16" s="4">
        <v>4</v>
      </c>
      <c r="AY16" s="8">
        <v>329.25</v>
      </c>
      <c r="AZ16" s="7">
        <v>-0.75</v>
      </c>
      <c r="BA16" s="7">
        <v>-0.7827</v>
      </c>
      <c r="BB16" s="7"/>
      <c r="BC16" s="4">
        <v>1</v>
      </c>
      <c r="BD16" s="8">
        <v>71.53</v>
      </c>
      <c r="BE16" s="4">
        <v>4</v>
      </c>
      <c r="BF16" s="8">
        <v>329.25</v>
      </c>
      <c r="BG16" s="7">
        <v>-0.75</v>
      </c>
      <c r="BH16" s="7">
        <v>-0.7827</v>
      </c>
      <c r="BI16" s="7">
        <v>1</v>
      </c>
      <c r="BJ16" s="4"/>
      <c r="BK16" s="8"/>
      <c r="BL16" s="2" t="s">
        <v>366</v>
      </c>
      <c r="BM16" s="7"/>
      <c r="BN16" s="7"/>
      <c r="BO16" s="4"/>
      <c r="BP16" s="8"/>
      <c r="BQ16" s="4">
        <v>1</v>
      </c>
      <c r="BR16" s="8">
        <v>81.65</v>
      </c>
      <c r="BS16" s="7">
        <v>-1</v>
      </c>
      <c r="BT16" s="7">
        <v>-1</v>
      </c>
      <c r="BU16" s="2" t="s">
        <v>154</v>
      </c>
      <c r="BV16" s="2" t="s">
        <v>161</v>
      </c>
      <c r="BW16" s="2" t="s">
        <v>367</v>
      </c>
      <c r="BX16" s="2" t="s">
        <v>368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161</v>
      </c>
      <c r="CJ16" s="2" t="s">
        <v>369</v>
      </c>
      <c r="CK16" s="2" t="s">
        <v>370</v>
      </c>
      <c r="CL16" s="2" t="s">
        <v>157</v>
      </c>
      <c r="CM16" s="2" t="s">
        <v>157</v>
      </c>
      <c r="CN16" s="2" t="s">
        <v>145</v>
      </c>
      <c r="CO16" s="4"/>
      <c r="CP16" s="8"/>
      <c r="CQ16" s="4">
        <v>1</v>
      </c>
      <c r="CR16" s="8">
        <v>68.04</v>
      </c>
      <c r="CS16" s="7">
        <v>-1</v>
      </c>
      <c r="CT16" s="7">
        <v>-1</v>
      </c>
      <c r="CU16" s="2" t="s">
        <v>154</v>
      </c>
      <c r="CV16" s="2" t="s">
        <v>161</v>
      </c>
      <c r="CW16" s="2" t="s">
        <v>371</v>
      </c>
      <c r="CX16" s="2" t="s">
        <v>372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161</v>
      </c>
      <c r="DJ16" s="2" t="s">
        <v>145</v>
      </c>
      <c r="DK16" s="2" t="s">
        <v>373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161</v>
      </c>
      <c r="DW16" s="2" t="s">
        <v>374</v>
      </c>
      <c r="DX16" s="2" t="s">
        <v>375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161</v>
      </c>
      <c r="EJ16" s="2" t="s">
        <v>165</v>
      </c>
      <c r="EK16" s="2" t="s">
        <v>376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161</v>
      </c>
      <c r="EW16" s="2" t="s">
        <v>167</v>
      </c>
      <c r="EX16" s="2" t="s">
        <v>377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161</v>
      </c>
      <c r="FJ16" s="2" t="s">
        <v>378</v>
      </c>
      <c r="FK16" s="2" t="s">
        <v>379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182</v>
      </c>
      <c r="FV16" s="2" t="s">
        <v>161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161</v>
      </c>
      <c r="GJ16" s="2" t="s">
        <v>221</v>
      </c>
      <c r="GK16" s="2" t="s">
        <v>380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182</v>
      </c>
      <c r="GV16" s="2" t="s">
        <v>161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182</v>
      </c>
      <c r="HI16" s="2" t="s">
        <v>161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161</v>
      </c>
      <c r="HW16" s="2" t="s">
        <v>264</v>
      </c>
      <c r="HX16" s="2" t="s">
        <v>381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184</v>
      </c>
      <c r="II16" s="2" t="s">
        <v>161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227</v>
      </c>
      <c r="IV16" s="2" t="s">
        <v>161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161</v>
      </c>
      <c r="JJ16" s="2" t="s">
        <v>378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182</v>
      </c>
      <c r="JV16" s="2" t="s">
        <v>161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227</v>
      </c>
      <c r="KI16" s="2" t="s">
        <v>161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161</v>
      </c>
      <c r="KW16" s="2" t="s">
        <v>382</v>
      </c>
      <c r="KX16" s="2" t="s">
        <v>383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182</v>
      </c>
      <c r="LI16" s="2" t="s">
        <v>161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227</v>
      </c>
      <c r="LV16" s="2" t="s">
        <v>161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182</v>
      </c>
      <c r="MI16" s="2" t="s">
        <v>161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227</v>
      </c>
      <c r="MV16" s="2" t="s">
        <v>161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182</v>
      </c>
      <c r="NI16" s="2" t="s">
        <v>161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182</v>
      </c>
      <c r="NV16" s="2" t="s">
        <v>161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184</v>
      </c>
      <c r="OI16" s="2" t="s">
        <v>161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134</v>
      </c>
      <c r="C17" s="2" t="s">
        <v>135</v>
      </c>
      <c r="D17" s="2" t="s">
        <v>136</v>
      </c>
      <c r="E17" s="2" t="s">
        <v>320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189</v>
      </c>
      <c r="K17" s="2" t="s">
        <v>141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363</v>
      </c>
      <c r="Q17" s="2" t="s">
        <v>144</v>
      </c>
      <c r="R17" s="2" t="s">
        <v>145</v>
      </c>
      <c r="S17" s="2" t="s">
        <v>364</v>
      </c>
      <c r="T17" s="2" t="s">
        <v>247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365</v>
      </c>
      <c r="Z17" s="4">
        <v>180</v>
      </c>
      <c r="AA17" s="4">
        <f>=ROUNDDOWN(120,0)</f>
      </c>
      <c r="AB17" s="5">
        <v>1.5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71.53</v>
      </c>
      <c r="AR17" s="4">
        <v>2</v>
      </c>
      <c r="AS17" s="8">
        <v>179.56</v>
      </c>
      <c r="AT17" s="7">
        <v>-0.5</v>
      </c>
      <c r="AU17" s="7">
        <v>-0.6016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71.53</v>
      </c>
      <c r="BL17" s="2" t="s">
        <v>386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367</v>
      </c>
      <c r="BX17" s="2" t="s">
        <v>387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369</v>
      </c>
      <c r="CK17" s="2" t="s">
        <v>388</v>
      </c>
      <c r="CL17" s="2" t="s">
        <v>157</v>
      </c>
      <c r="CM17" s="2" t="s">
        <v>157</v>
      </c>
      <c r="CN17" s="2" t="s">
        <v>145</v>
      </c>
      <c r="CO17" s="4"/>
      <c r="CP17" s="8"/>
      <c r="CQ17" s="4">
        <v>1</v>
      </c>
      <c r="CR17" s="8">
        <v>89.78</v>
      </c>
      <c r="CS17" s="7">
        <v>-1</v>
      </c>
      <c r="CT17" s="7">
        <v>-1</v>
      </c>
      <c r="CU17" s="2" t="s">
        <v>154</v>
      </c>
      <c r="CV17" s="2" t="s">
        <v>142</v>
      </c>
      <c r="CW17" s="2" t="s">
        <v>371</v>
      </c>
      <c r="CX17" s="2" t="s">
        <v>372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145</v>
      </c>
      <c r="DK17" s="2" t="s">
        <v>389</v>
      </c>
      <c r="DL17" s="2" t="s">
        <v>157</v>
      </c>
      <c r="DM17" s="2" t="s">
        <v>157</v>
      </c>
      <c r="DN17" s="2" t="s">
        <v>145</v>
      </c>
      <c r="DO17" s="4"/>
      <c r="DP17" s="8"/>
      <c r="DQ17" s="4">
        <v>1</v>
      </c>
      <c r="DR17" s="8">
        <v>89.78</v>
      </c>
      <c r="DS17" s="7">
        <v>-1</v>
      </c>
      <c r="DT17" s="7">
        <v>-1</v>
      </c>
      <c r="DU17" s="2" t="s">
        <v>154</v>
      </c>
      <c r="DV17" s="2" t="s">
        <v>142</v>
      </c>
      <c r="DW17" s="2" t="s">
        <v>374</v>
      </c>
      <c r="DX17" s="2" t="s">
        <v>390</v>
      </c>
      <c r="DY17" s="2" t="s">
        <v>157</v>
      </c>
      <c r="DZ17" s="2" t="s">
        <v>157</v>
      </c>
      <c r="EA17" s="2" t="s">
        <v>145</v>
      </c>
      <c r="EB17" s="4">
        <v>1</v>
      </c>
      <c r="EC17" s="8">
        <v>71.53</v>
      </c>
      <c r="ED17" s="4"/>
      <c r="EE17" s="8"/>
      <c r="EF17" s="7"/>
      <c r="EG17" s="7"/>
      <c r="EH17" s="2" t="s">
        <v>154</v>
      </c>
      <c r="EI17" s="2" t="s">
        <v>142</v>
      </c>
      <c r="EJ17" s="2" t="s">
        <v>165</v>
      </c>
      <c r="EK17" s="2" t="s">
        <v>391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167</v>
      </c>
      <c r="EX17" s="2" t="s">
        <v>392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378</v>
      </c>
      <c r="FK17" s="2" t="s">
        <v>372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182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171</v>
      </c>
      <c r="GJ17" s="2" t="s">
        <v>221</v>
      </c>
      <c r="GK17" s="2" t="s">
        <v>222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182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182</v>
      </c>
      <c r="HI17" s="2" t="s">
        <v>161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161</v>
      </c>
      <c r="HW17" s="2" t="s">
        <v>264</v>
      </c>
      <c r="HX17" s="2" t="s">
        <v>393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184</v>
      </c>
      <c r="II17" s="2" t="s">
        <v>161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227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378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182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227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267</v>
      </c>
      <c r="KV17" s="2" t="s">
        <v>142</v>
      </c>
      <c r="KW17" s="2" t="s">
        <v>382</v>
      </c>
      <c r="KX17" s="2" t="s">
        <v>394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182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227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182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227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182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182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184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180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322</v>
      </c>
      <c r="L18" s="3"/>
      <c r="M18" s="3"/>
      <c r="N18" s="3"/>
      <c r="O18" s="2" t="s">
        <v>362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399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400</v>
      </c>
      <c r="K19" s="2" t="s">
        <v>322</v>
      </c>
      <c r="L19" s="3"/>
      <c r="M19" s="3"/>
      <c r="N19" s="3"/>
      <c r="O19" s="2" t="s">
        <v>362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401</v>
      </c>
      <c r="B20" s="2" t="s">
        <v>134</v>
      </c>
      <c r="C20" s="2" t="s">
        <v>135</v>
      </c>
      <c r="D20" s="2" t="s">
        <v>402</v>
      </c>
      <c r="E20" s="2" t="s">
        <v>403</v>
      </c>
      <c r="F20" s="2" t="s">
        <v>282</v>
      </c>
      <c r="G20" s="2" t="s">
        <v>282</v>
      </c>
      <c r="H20" s="2" t="s">
        <v>282</v>
      </c>
      <c r="I20" s="2" t="s">
        <v>404</v>
      </c>
      <c r="J20" s="2" t="s">
        <v>140</v>
      </c>
      <c r="K20" s="2" t="s">
        <v>284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209</v>
      </c>
      <c r="Q20" s="2" t="s">
        <v>144</v>
      </c>
      <c r="R20" s="2" t="s">
        <v>145</v>
      </c>
      <c r="S20" s="2" t="s">
        <v>285</v>
      </c>
      <c r="T20" s="2" t="s">
        <v>147</v>
      </c>
      <c r="U20" s="2" t="s">
        <v>148</v>
      </c>
      <c r="V20" s="2" t="s">
        <v>286</v>
      </c>
      <c r="W20" s="2" t="s">
        <v>151</v>
      </c>
      <c r="X20" s="2" t="s">
        <v>145</v>
      </c>
      <c r="Y20" s="2" t="s">
        <v>287</v>
      </c>
      <c r="Z20" s="4">
        <v>176</v>
      </c>
      <c r="AA20" s="4">
        <f>=ROUNDDOWN(20,0)</f>
      </c>
      <c r="AB20" s="5">
        <v>8.8</v>
      </c>
      <c r="AC20" s="2" t="s">
        <v>305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550.66</v>
      </c>
      <c r="AR20" s="4">
        <v>3</v>
      </c>
      <c r="AS20" s="8">
        <v>220.8</v>
      </c>
      <c r="AT20" s="7">
        <v>1.3333</v>
      </c>
      <c r="AU20" s="7">
        <v>1.4939</v>
      </c>
      <c r="AV20" s="4">
        <v>10</v>
      </c>
      <c r="AW20" s="8">
        <v>817.56</v>
      </c>
      <c r="AX20" s="4">
        <v>10</v>
      </c>
      <c r="AY20" s="8">
        <v>794.94</v>
      </c>
      <c r="AZ20" s="7" t="s">
        <v>145</v>
      </c>
      <c r="BA20" s="7">
        <v>0.0285</v>
      </c>
      <c r="BB20" s="7">
        <v>0.6735</v>
      </c>
      <c r="BC20" s="4">
        <v>10</v>
      </c>
      <c r="BD20" s="8">
        <v>817.56</v>
      </c>
      <c r="BE20" s="4">
        <v>10</v>
      </c>
      <c r="BF20" s="8">
        <v>794.94</v>
      </c>
      <c r="BG20" s="7" t="s">
        <v>145</v>
      </c>
      <c r="BH20" s="7">
        <v>0.0285</v>
      </c>
      <c r="BI20" s="7">
        <v>1</v>
      </c>
      <c r="BJ20" s="4">
        <v>7</v>
      </c>
      <c r="BK20" s="8">
        <v>550.66</v>
      </c>
      <c r="BL20" s="2" t="s">
        <v>405</v>
      </c>
      <c r="BM20" s="7">
        <v>1</v>
      </c>
      <c r="BN20" s="7">
        <v>1</v>
      </c>
      <c r="BO20" s="4">
        <v>1</v>
      </c>
      <c r="BP20" s="8">
        <v>76.2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288</v>
      </c>
      <c r="BX20" s="2" t="s">
        <v>181</v>
      </c>
      <c r="BY20" s="2" t="s">
        <v>157</v>
      </c>
      <c r="BZ20" s="2" t="s">
        <v>157</v>
      </c>
      <c r="CA20" s="2" t="s">
        <v>145</v>
      </c>
      <c r="CB20" s="4">
        <v>2</v>
      </c>
      <c r="CC20" s="8">
        <v>147.2</v>
      </c>
      <c r="CD20" s="4">
        <v>3</v>
      </c>
      <c r="CE20" s="8">
        <v>220.8</v>
      </c>
      <c r="CF20" s="7">
        <v>-0.3333</v>
      </c>
      <c r="CG20" s="7">
        <v>-0.3333</v>
      </c>
      <c r="CH20" s="2" t="s">
        <v>154</v>
      </c>
      <c r="CI20" s="2" t="s">
        <v>142</v>
      </c>
      <c r="CJ20" s="2" t="s">
        <v>287</v>
      </c>
      <c r="CK20" s="2" t="s">
        <v>309</v>
      </c>
      <c r="CL20" s="2" t="s">
        <v>157</v>
      </c>
      <c r="CM20" s="2" t="s">
        <v>157</v>
      </c>
      <c r="CN20" s="2" t="s">
        <v>145</v>
      </c>
      <c r="CO20" s="4">
        <v>1</v>
      </c>
      <c r="CP20" s="8">
        <v>71.72</v>
      </c>
      <c r="CQ20" s="4"/>
      <c r="CR20" s="8"/>
      <c r="CS20" s="7"/>
      <c r="CT20" s="7"/>
      <c r="CU20" s="2" t="s">
        <v>154</v>
      </c>
      <c r="CV20" s="2" t="s">
        <v>142</v>
      </c>
      <c r="CW20" s="2" t="s">
        <v>289</v>
      </c>
      <c r="CX20" s="2" t="s">
        <v>406</v>
      </c>
      <c r="CY20" s="2" t="s">
        <v>157</v>
      </c>
      <c r="CZ20" s="2" t="s">
        <v>157</v>
      </c>
      <c r="DA20" s="2" t="s">
        <v>145</v>
      </c>
      <c r="DB20" s="4">
        <v>3</v>
      </c>
      <c r="DC20" s="8">
        <v>255.54</v>
      </c>
      <c r="DD20" s="4"/>
      <c r="DE20" s="8"/>
      <c r="DF20" s="7"/>
      <c r="DG20" s="7"/>
      <c r="DH20" s="2" t="s">
        <v>154</v>
      </c>
      <c r="DI20" s="2" t="s">
        <v>142</v>
      </c>
      <c r="DJ20" s="2" t="s">
        <v>145</v>
      </c>
      <c r="DK20" s="2" t="s">
        <v>407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214</v>
      </c>
      <c r="DX20" s="2" t="s">
        <v>408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292</v>
      </c>
      <c r="EK20" s="2" t="s">
        <v>409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167</v>
      </c>
      <c r="EX20" s="2" t="s">
        <v>410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237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182</v>
      </c>
      <c r="FV20" s="2" t="s">
        <v>161</v>
      </c>
      <c r="FW20" s="2" t="s">
        <v>200</v>
      </c>
      <c r="FX20" s="2" t="s">
        <v>411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184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182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161</v>
      </c>
      <c r="HW20" s="2" t="s">
        <v>412</v>
      </c>
      <c r="HX20" s="2" t="s">
        <v>413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161</v>
      </c>
      <c r="IJ20" s="2" t="s">
        <v>145</v>
      </c>
      <c r="IK20" s="2" t="s">
        <v>224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225</v>
      </c>
      <c r="JK20" s="2" t="s">
        <v>307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182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227</v>
      </c>
      <c r="KI20" s="2" t="s">
        <v>171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267</v>
      </c>
      <c r="KV20" s="2" t="s">
        <v>142</v>
      </c>
      <c r="KW20" s="2" t="s">
        <v>414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182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227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227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161</v>
      </c>
      <c r="NJ20" s="2" t="s">
        <v>301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182</v>
      </c>
      <c r="NV20" s="2" t="s">
        <v>161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187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176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191</v>
      </c>
    </row>
    <row r="21">
      <c r="A21" s="2" t="s">
        <v>416</v>
      </c>
      <c r="B21" s="2" t="s">
        <v>134</v>
      </c>
      <c r="C21" s="2" t="s">
        <v>135</v>
      </c>
      <c r="D21" s="2" t="s">
        <v>402</v>
      </c>
      <c r="E21" s="2" t="s">
        <v>403</v>
      </c>
      <c r="F21" s="2" t="s">
        <v>282</v>
      </c>
      <c r="G21" s="2" t="s">
        <v>282</v>
      </c>
      <c r="H21" s="2" t="s">
        <v>282</v>
      </c>
      <c r="I21" s="2" t="s">
        <v>404</v>
      </c>
      <c r="J21" s="2" t="s">
        <v>272</v>
      </c>
      <c r="K21" s="2" t="s">
        <v>284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209</v>
      </c>
      <c r="Q21" s="2" t="s">
        <v>144</v>
      </c>
      <c r="R21" s="2" t="s">
        <v>145</v>
      </c>
      <c r="S21" s="2" t="s">
        <v>285</v>
      </c>
      <c r="T21" s="2" t="s">
        <v>147</v>
      </c>
      <c r="U21" s="2" t="s">
        <v>148</v>
      </c>
      <c r="V21" s="2" t="s">
        <v>286</v>
      </c>
      <c r="W21" s="2" t="s">
        <v>151</v>
      </c>
      <c r="X21" s="2" t="s">
        <v>145</v>
      </c>
      <c r="Y21" s="2" t="s">
        <v>287</v>
      </c>
      <c r="Z21" s="4">
        <v>110</v>
      </c>
      <c r="AA21" s="4">
        <f>=ROUNDDOWN(15.7142857142857,0)</f>
      </c>
      <c r="AB21" s="5">
        <v>7</v>
      </c>
      <c r="AC21" s="2" t="s">
        <v>305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3</v>
      </c>
      <c r="AQ21" s="8">
        <v>266.9</v>
      </c>
      <c r="AR21" s="4">
        <v>7</v>
      </c>
      <c r="AS21" s="8">
        <v>574.14</v>
      </c>
      <c r="AT21" s="7">
        <v>-0.5714</v>
      </c>
      <c r="AU21" s="7">
        <v>-0.5351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0.3265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3</v>
      </c>
      <c r="BK21" s="8">
        <v>266.9</v>
      </c>
      <c r="BL21" s="2" t="s">
        <v>417</v>
      </c>
      <c r="BM21" s="7">
        <v>1</v>
      </c>
      <c r="BN21" s="7">
        <v>1</v>
      </c>
      <c r="BO21" s="4"/>
      <c r="BP21" s="8"/>
      <c r="BQ21" s="4">
        <v>2</v>
      </c>
      <c r="BR21" s="8">
        <v>172.68</v>
      </c>
      <c r="BS21" s="7">
        <v>-1</v>
      </c>
      <c r="BT21" s="7">
        <v>-1</v>
      </c>
      <c r="BU21" s="2" t="s">
        <v>154</v>
      </c>
      <c r="BV21" s="2" t="s">
        <v>142</v>
      </c>
      <c r="BW21" s="2" t="s">
        <v>288</v>
      </c>
      <c r="BX21" s="2" t="s">
        <v>169</v>
      </c>
      <c r="BY21" s="2" t="s">
        <v>157</v>
      </c>
      <c r="BZ21" s="2" t="s">
        <v>157</v>
      </c>
      <c r="CA21" s="2" t="s">
        <v>145</v>
      </c>
      <c r="CB21" s="4"/>
      <c r="CC21" s="8"/>
      <c r="CD21" s="4">
        <v>2</v>
      </c>
      <c r="CE21" s="8">
        <v>165.6</v>
      </c>
      <c r="CF21" s="7">
        <v>-1</v>
      </c>
      <c r="CG21" s="7">
        <v>-1</v>
      </c>
      <c r="CH21" s="2" t="s">
        <v>154</v>
      </c>
      <c r="CI21" s="2" t="s">
        <v>142</v>
      </c>
      <c r="CJ21" s="2" t="s">
        <v>287</v>
      </c>
      <c r="CK21" s="2" t="s">
        <v>418</v>
      </c>
      <c r="CL21" s="2" t="s">
        <v>157</v>
      </c>
      <c r="CM21" s="2" t="s">
        <v>157</v>
      </c>
      <c r="CN21" s="2" t="s">
        <v>145</v>
      </c>
      <c r="CO21" s="4">
        <v>1</v>
      </c>
      <c r="CP21" s="8">
        <v>81.26</v>
      </c>
      <c r="CQ21" s="4">
        <v>2</v>
      </c>
      <c r="CR21" s="8">
        <v>154.39</v>
      </c>
      <c r="CS21" s="7">
        <v>-0.5</v>
      </c>
      <c r="CT21" s="7">
        <v>-0.4737</v>
      </c>
      <c r="CU21" s="2" t="s">
        <v>154</v>
      </c>
      <c r="CV21" s="2" t="s">
        <v>142</v>
      </c>
      <c r="CW21" s="2" t="s">
        <v>289</v>
      </c>
      <c r="CX21" s="2" t="s">
        <v>419</v>
      </c>
      <c r="CY21" s="2" t="s">
        <v>157</v>
      </c>
      <c r="CZ21" s="2" t="s">
        <v>157</v>
      </c>
      <c r="DA21" s="2" t="s">
        <v>145</v>
      </c>
      <c r="DB21" s="4">
        <v>2</v>
      </c>
      <c r="DC21" s="8">
        <v>185.64</v>
      </c>
      <c r="DD21" s="4"/>
      <c r="DE21" s="8"/>
      <c r="DF21" s="7"/>
      <c r="DG21" s="7"/>
      <c r="DH21" s="2" t="s">
        <v>154</v>
      </c>
      <c r="DI21" s="2" t="s">
        <v>142</v>
      </c>
      <c r="DJ21" s="2" t="s">
        <v>145</v>
      </c>
      <c r="DK21" s="2" t="s">
        <v>407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214</v>
      </c>
      <c r="DX21" s="2" t="s">
        <v>163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292</v>
      </c>
      <c r="EK21" s="2" t="s">
        <v>420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167</v>
      </c>
      <c r="EX21" s="2" t="s">
        <v>421</v>
      </c>
      <c r="EY21" s="2" t="s">
        <v>157</v>
      </c>
      <c r="EZ21" s="2" t="s">
        <v>157</v>
      </c>
      <c r="FA21" s="2" t="s">
        <v>145</v>
      </c>
      <c r="FB21" s="4"/>
      <c r="FC21" s="8"/>
      <c r="FD21" s="4">
        <v>1</v>
      </c>
      <c r="FE21" s="8">
        <v>81.47</v>
      </c>
      <c r="FF21" s="7">
        <v>-1</v>
      </c>
      <c r="FG21" s="7">
        <v>-1</v>
      </c>
      <c r="FH21" s="2" t="s">
        <v>154</v>
      </c>
      <c r="FI21" s="2" t="s">
        <v>142</v>
      </c>
      <c r="FJ21" s="2" t="s">
        <v>169</v>
      </c>
      <c r="FK21" s="2" t="s">
        <v>422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182</v>
      </c>
      <c r="FV21" s="2" t="s">
        <v>161</v>
      </c>
      <c r="FW21" s="2" t="s">
        <v>200</v>
      </c>
      <c r="FX21" s="2" t="s">
        <v>423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184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182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161</v>
      </c>
      <c r="HW21" s="2" t="s">
        <v>412</v>
      </c>
      <c r="HX21" s="2" t="s">
        <v>424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161</v>
      </c>
      <c r="IJ21" s="2" t="s">
        <v>145</v>
      </c>
      <c r="IK21" s="2" t="s">
        <v>425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225</v>
      </c>
      <c r="JK21" s="2" t="s">
        <v>226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182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227</v>
      </c>
      <c r="KI21" s="2" t="s">
        <v>171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267</v>
      </c>
      <c r="KV21" s="2" t="s">
        <v>142</v>
      </c>
      <c r="KW21" s="2" t="s">
        <v>414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182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227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227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161</v>
      </c>
      <c r="NJ21" s="2" t="s">
        <v>301</v>
      </c>
      <c r="NK21" s="2" t="s">
        <v>426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182</v>
      </c>
      <c r="NV21" s="2" t="s">
        <v>161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187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110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277</v>
      </c>
    </row>
    <row r="22">
      <c r="A22" s="2" t="s">
        <v>427</v>
      </c>
      <c r="B22" s="2" t="s">
        <v>134</v>
      </c>
      <c r="C22" s="2" t="s">
        <v>135</v>
      </c>
      <c r="D22" s="2" t="s">
        <v>402</v>
      </c>
      <c r="E22" s="2" t="s">
        <v>403</v>
      </c>
      <c r="F22" s="2" t="s">
        <v>138</v>
      </c>
      <c r="G22" s="2" t="s">
        <v>138</v>
      </c>
      <c r="H22" s="2" t="s">
        <v>138</v>
      </c>
      <c r="I22" s="2" t="s">
        <v>428</v>
      </c>
      <c r="J22" s="2" t="s">
        <v>140</v>
      </c>
      <c r="K22" s="2" t="s">
        <v>208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209</v>
      </c>
      <c r="Q22" s="2" t="s">
        <v>144</v>
      </c>
      <c r="R22" s="2" t="s">
        <v>145</v>
      </c>
      <c r="S22" s="2" t="s">
        <v>210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60</v>
      </c>
      <c r="AA22" s="4">
        <f>=ROUNDDOWN(37.5,0)</f>
      </c>
      <c r="AB22" s="5">
        <v>1.6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3</v>
      </c>
      <c r="AQ22" s="8">
        <v>242.91</v>
      </c>
      <c r="AR22" s="4"/>
      <c r="AS22" s="8"/>
      <c r="AT22" s="7"/>
      <c r="AU22" s="7"/>
      <c r="AV22" s="4">
        <v>3</v>
      </c>
      <c r="AW22" s="8">
        <v>242.91</v>
      </c>
      <c r="AX22" s="4">
        <v>3</v>
      </c>
      <c r="AY22" s="8">
        <v>267.8</v>
      </c>
      <c r="AZ22" s="7" t="s">
        <v>145</v>
      </c>
      <c r="BA22" s="7">
        <v>-0.0929</v>
      </c>
      <c r="BB22" s="7">
        <v>1</v>
      </c>
      <c r="BC22" s="4">
        <v>3</v>
      </c>
      <c r="BD22" s="8">
        <v>242.91</v>
      </c>
      <c r="BE22" s="4">
        <v>5</v>
      </c>
      <c r="BF22" s="8">
        <v>420.95</v>
      </c>
      <c r="BG22" s="7">
        <v>-0.4</v>
      </c>
      <c r="BH22" s="7">
        <v>-0.4229</v>
      </c>
      <c r="BI22" s="7">
        <v>1</v>
      </c>
      <c r="BJ22" s="4">
        <v>3</v>
      </c>
      <c r="BK22" s="8">
        <v>242.91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429</v>
      </c>
      <c r="BY22" s="2" t="s">
        <v>157</v>
      </c>
      <c r="BZ22" s="2" t="s">
        <v>157</v>
      </c>
      <c r="CA22" s="2" t="s">
        <v>145</v>
      </c>
      <c r="CB22" s="4">
        <v>3</v>
      </c>
      <c r="CC22" s="8">
        <v>242.91</v>
      </c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430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431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160</v>
      </c>
      <c r="DI22" s="2" t="s">
        <v>161</v>
      </c>
      <c r="DJ22" s="2" t="s">
        <v>145</v>
      </c>
      <c r="DK22" s="2" t="s">
        <v>432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214</v>
      </c>
      <c r="DX22" s="2" t="s">
        <v>433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165</v>
      </c>
      <c r="EK22" s="2" t="s">
        <v>434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167</v>
      </c>
      <c r="EX22" s="2" t="s">
        <v>435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237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171</v>
      </c>
      <c r="FW22" s="2" t="s">
        <v>200</v>
      </c>
      <c r="FX22" s="2" t="s">
        <v>313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184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182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161</v>
      </c>
      <c r="HW22" s="2" t="s">
        <v>177</v>
      </c>
      <c r="HX22" s="2" t="s">
        <v>436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161</v>
      </c>
      <c r="IJ22" s="2" t="s">
        <v>145</v>
      </c>
      <c r="IK22" s="2" t="s">
        <v>224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225</v>
      </c>
      <c r="JK22" s="2" t="s">
        <v>214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182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182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227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227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161</v>
      </c>
      <c r="NJ22" s="2" t="s">
        <v>185</v>
      </c>
      <c r="NK22" s="2" t="s">
        <v>437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182</v>
      </c>
      <c r="NV22" s="2" t="s">
        <v>161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187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60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438</v>
      </c>
      <c r="B23" s="2" t="s">
        <v>134</v>
      </c>
      <c r="C23" s="2" t="s">
        <v>135</v>
      </c>
      <c r="D23" s="2" t="s">
        <v>402</v>
      </c>
      <c r="E23" s="2" t="s">
        <v>403</v>
      </c>
      <c r="F23" s="2" t="s">
        <v>138</v>
      </c>
      <c r="G23" s="2" t="s">
        <v>138</v>
      </c>
      <c r="H23" s="2" t="s">
        <v>138</v>
      </c>
      <c r="I23" s="2" t="s">
        <v>428</v>
      </c>
      <c r="J23" s="2" t="s">
        <v>272</v>
      </c>
      <c r="K23" s="2" t="s">
        <v>208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209</v>
      </c>
      <c r="Q23" s="2" t="s">
        <v>144</v>
      </c>
      <c r="R23" s="2" t="s">
        <v>145</v>
      </c>
      <c r="S23" s="2" t="s">
        <v>210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131</v>
      </c>
      <c r="AA23" s="4">
        <f>=ROUNDDOWN(77.0588235294118,0)</f>
      </c>
      <c r="AB23" s="5">
        <v>1.7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3</v>
      </c>
      <c r="AS23" s="8">
        <v>267.8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439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307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440</v>
      </c>
      <c r="CL23" s="2" t="s">
        <v>157</v>
      </c>
      <c r="CM23" s="2" t="s">
        <v>157</v>
      </c>
      <c r="CN23" s="2" t="s">
        <v>145</v>
      </c>
      <c r="CO23" s="4"/>
      <c r="CP23" s="8"/>
      <c r="CQ23" s="4">
        <v>1</v>
      </c>
      <c r="CR23" s="8">
        <v>81.26</v>
      </c>
      <c r="CS23" s="7">
        <v>-1</v>
      </c>
      <c r="CT23" s="7">
        <v>-1</v>
      </c>
      <c r="CU23" s="2" t="s">
        <v>154</v>
      </c>
      <c r="CV23" s="2" t="s">
        <v>142</v>
      </c>
      <c r="CW23" s="2" t="s">
        <v>155</v>
      </c>
      <c r="CX23" s="2" t="s">
        <v>169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160</v>
      </c>
      <c r="DI23" s="2" t="s">
        <v>161</v>
      </c>
      <c r="DJ23" s="2" t="s">
        <v>145</v>
      </c>
      <c r="DK23" s="2" t="s">
        <v>432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214</v>
      </c>
      <c r="DX23" s="2" t="s">
        <v>440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165</v>
      </c>
      <c r="EK23" s="2" t="s">
        <v>441</v>
      </c>
      <c r="EL23" s="2" t="s">
        <v>157</v>
      </c>
      <c r="EM23" s="2" t="s">
        <v>157</v>
      </c>
      <c r="EN23" s="2" t="s">
        <v>145</v>
      </c>
      <c r="EO23" s="4"/>
      <c r="EP23" s="8"/>
      <c r="EQ23" s="4">
        <v>1</v>
      </c>
      <c r="ER23" s="8">
        <v>88.83</v>
      </c>
      <c r="ES23" s="7">
        <v>-1</v>
      </c>
      <c r="ET23" s="7">
        <v>-1</v>
      </c>
      <c r="EU23" s="2" t="s">
        <v>154</v>
      </c>
      <c r="EV23" s="2" t="s">
        <v>142</v>
      </c>
      <c r="EW23" s="2" t="s">
        <v>167</v>
      </c>
      <c r="EX23" s="2" t="s">
        <v>442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237</v>
      </c>
      <c r="FL23" s="2" t="s">
        <v>157</v>
      </c>
      <c r="FM23" s="2" t="s">
        <v>157</v>
      </c>
      <c r="FN23" s="2" t="s">
        <v>145</v>
      </c>
      <c r="FO23" s="4"/>
      <c r="FP23" s="8"/>
      <c r="FQ23" s="4">
        <v>1</v>
      </c>
      <c r="FR23" s="8">
        <v>97.71</v>
      </c>
      <c r="FS23" s="7">
        <v>-1</v>
      </c>
      <c r="FT23" s="7">
        <v>-1</v>
      </c>
      <c r="FU23" s="2" t="s">
        <v>154</v>
      </c>
      <c r="FV23" s="2" t="s">
        <v>171</v>
      </c>
      <c r="FW23" s="2" t="s">
        <v>200</v>
      </c>
      <c r="FX23" s="2" t="s">
        <v>443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184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182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161</v>
      </c>
      <c r="HW23" s="2" t="s">
        <v>177</v>
      </c>
      <c r="HX23" s="2" t="s">
        <v>444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161</v>
      </c>
      <c r="IJ23" s="2" t="s">
        <v>145</v>
      </c>
      <c r="IK23" s="2" t="s">
        <v>425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225</v>
      </c>
      <c r="JK23" s="2" t="s">
        <v>445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182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446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182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227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227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161</v>
      </c>
      <c r="NJ23" s="2" t="s">
        <v>228</v>
      </c>
      <c r="NK23" s="2" t="s">
        <v>447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182</v>
      </c>
      <c r="NV23" s="2" t="s">
        <v>161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187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>
        <v>13</v>
      </c>
      <c r="OQ23" s="4"/>
      <c r="OR23" s="4">
        <v>118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448</v>
      </c>
      <c r="B24" s="2" t="s">
        <v>134</v>
      </c>
      <c r="C24" s="2" t="s">
        <v>135</v>
      </c>
      <c r="D24" s="2" t="s">
        <v>402</v>
      </c>
      <c r="E24" s="2" t="s">
        <v>403</v>
      </c>
      <c r="F24" s="2" t="s">
        <v>138</v>
      </c>
      <c r="G24" s="2" t="s">
        <v>138</v>
      </c>
      <c r="H24" s="2" t="s">
        <v>138</v>
      </c>
      <c r="I24" s="2" t="s">
        <v>428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24</v>
      </c>
      <c r="AA24" s="4">
        <f>=ROUNDDOWN(24,0)</f>
      </c>
      <c r="AB24" s="5">
        <v>1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1</v>
      </c>
      <c r="AS24" s="8">
        <v>71.89</v>
      </c>
      <c r="AT24" s="7">
        <v>-1</v>
      </c>
      <c r="AU24" s="7">
        <v>-1</v>
      </c>
      <c r="AV24" s="4" t="s">
        <v>145</v>
      </c>
      <c r="AW24" s="8" t="s">
        <v>145</v>
      </c>
      <c r="AX24" s="4">
        <v>2</v>
      </c>
      <c r="AY24" s="8">
        <v>153.15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/>
      <c r="BK24" s="8"/>
      <c r="BL24" s="2" t="s">
        <v>23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449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450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451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160</v>
      </c>
      <c r="DI24" s="2" t="s">
        <v>161</v>
      </c>
      <c r="DJ24" s="2" t="s">
        <v>145</v>
      </c>
      <c r="DK24" s="2" t="s">
        <v>452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163</v>
      </c>
      <c r="DX24" s="2" t="s">
        <v>453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165</v>
      </c>
      <c r="EK24" s="2" t="s">
        <v>454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167</v>
      </c>
      <c r="EX24" s="2" t="s">
        <v>145</v>
      </c>
      <c r="EY24" s="2" t="s">
        <v>157</v>
      </c>
      <c r="EZ24" s="2" t="s">
        <v>157</v>
      </c>
      <c r="FA24" s="2" t="s">
        <v>145</v>
      </c>
      <c r="FB24" s="4"/>
      <c r="FC24" s="8"/>
      <c r="FD24" s="4">
        <v>1</v>
      </c>
      <c r="FE24" s="8">
        <v>71.89</v>
      </c>
      <c r="FF24" s="7">
        <v>-1</v>
      </c>
      <c r="FG24" s="7">
        <v>-1</v>
      </c>
      <c r="FH24" s="2" t="s">
        <v>154</v>
      </c>
      <c r="FI24" s="2" t="s">
        <v>142</v>
      </c>
      <c r="FJ24" s="2" t="s">
        <v>169</v>
      </c>
      <c r="FK24" s="2" t="s">
        <v>455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171</v>
      </c>
      <c r="FW24" s="2" t="s">
        <v>200</v>
      </c>
      <c r="FX24" s="2" t="s">
        <v>456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184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154</v>
      </c>
      <c r="GV24" s="2" t="s">
        <v>142</v>
      </c>
      <c r="GW24" s="2" t="s">
        <v>176</v>
      </c>
      <c r="GX24" s="2" t="s">
        <v>220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161</v>
      </c>
      <c r="HW24" s="2" t="s">
        <v>457</v>
      </c>
      <c r="HX24" s="2" t="s">
        <v>458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161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459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182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182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184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184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161</v>
      </c>
      <c r="NJ24" s="2" t="s">
        <v>185</v>
      </c>
      <c r="NK24" s="2" t="s">
        <v>460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182</v>
      </c>
      <c r="NV24" s="2" t="s">
        <v>161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187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24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461</v>
      </c>
      <c r="B25" s="2" t="s">
        <v>134</v>
      </c>
      <c r="C25" s="2" t="s">
        <v>135</v>
      </c>
      <c r="D25" s="2" t="s">
        <v>402</v>
      </c>
      <c r="E25" s="2" t="s">
        <v>403</v>
      </c>
      <c r="F25" s="2" t="s">
        <v>138</v>
      </c>
      <c r="G25" s="2" t="s">
        <v>138</v>
      </c>
      <c r="H25" s="2" t="s">
        <v>138</v>
      </c>
      <c r="I25" s="2" t="s">
        <v>428</v>
      </c>
      <c r="J25" s="2" t="s">
        <v>272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132</v>
      </c>
      <c r="AA25" s="4">
        <f>=ROUNDDOWN(50.7692307692308,0)</f>
      </c>
      <c r="AB25" s="5">
        <v>2.6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1</v>
      </c>
      <c r="AS25" s="8">
        <v>81.26</v>
      </c>
      <c r="AT25" s="7">
        <v>-1</v>
      </c>
      <c r="AU25" s="7">
        <v>-1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18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462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155</v>
      </c>
      <c r="CK25" s="2" t="s">
        <v>463</v>
      </c>
      <c r="CL25" s="2" t="s">
        <v>157</v>
      </c>
      <c r="CM25" s="2" t="s">
        <v>157</v>
      </c>
      <c r="CN25" s="2" t="s">
        <v>145</v>
      </c>
      <c r="CO25" s="4"/>
      <c r="CP25" s="8"/>
      <c r="CQ25" s="4">
        <v>1</v>
      </c>
      <c r="CR25" s="8">
        <v>81.26</v>
      </c>
      <c r="CS25" s="7">
        <v>-1</v>
      </c>
      <c r="CT25" s="7">
        <v>-1</v>
      </c>
      <c r="CU25" s="2" t="s">
        <v>154</v>
      </c>
      <c r="CV25" s="2" t="s">
        <v>142</v>
      </c>
      <c r="CW25" s="2" t="s">
        <v>155</v>
      </c>
      <c r="CX25" s="2" t="s">
        <v>464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160</v>
      </c>
      <c r="DI25" s="2" t="s">
        <v>161</v>
      </c>
      <c r="DJ25" s="2" t="s">
        <v>145</v>
      </c>
      <c r="DK25" s="2" t="s">
        <v>432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163</v>
      </c>
      <c r="DX25" s="2" t="s">
        <v>465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165</v>
      </c>
      <c r="EK25" s="2" t="s">
        <v>466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167</v>
      </c>
      <c r="EX25" s="2" t="s">
        <v>467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237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171</v>
      </c>
      <c r="FW25" s="2" t="s">
        <v>468</v>
      </c>
      <c r="FX25" s="2" t="s">
        <v>469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184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154</v>
      </c>
      <c r="GV25" s="2" t="s">
        <v>142</v>
      </c>
      <c r="GW25" s="2" t="s">
        <v>176</v>
      </c>
      <c r="GX25" s="2" t="s">
        <v>470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161</v>
      </c>
      <c r="HW25" s="2" t="s">
        <v>177</v>
      </c>
      <c r="HX25" s="2" t="s">
        <v>471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161</v>
      </c>
      <c r="IJ25" s="2" t="s">
        <v>145</v>
      </c>
      <c r="IK25" s="2" t="s">
        <v>179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219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182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446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182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184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184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161</v>
      </c>
      <c r="NJ25" s="2" t="s">
        <v>185</v>
      </c>
      <c r="NK25" s="2" t="s">
        <v>472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182</v>
      </c>
      <c r="NV25" s="2" t="s">
        <v>161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187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>
        <v>31</v>
      </c>
      <c r="OP25" s="4">
        <v>27</v>
      </c>
      <c r="OQ25" s="4"/>
      <c r="OR25" s="4">
        <v>74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473</v>
      </c>
      <c r="B26" s="2" t="s">
        <v>134</v>
      </c>
      <c r="C26" s="2" t="s">
        <v>135</v>
      </c>
      <c r="D26" s="2" t="s">
        <v>402</v>
      </c>
      <c r="E26" s="2" t="s">
        <v>403</v>
      </c>
      <c r="F26" s="2" t="s">
        <v>319</v>
      </c>
      <c r="G26" s="2" t="s">
        <v>145</v>
      </c>
      <c r="H26" s="2" t="s">
        <v>145</v>
      </c>
      <c r="I26" s="2" t="s">
        <v>474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209</v>
      </c>
      <c r="Q26" s="2" t="s">
        <v>144</v>
      </c>
      <c r="R26" s="2" t="s">
        <v>145</v>
      </c>
      <c r="S26" s="2" t="s">
        <v>323</v>
      </c>
      <c r="T26" s="2" t="s">
        <v>145</v>
      </c>
      <c r="U26" s="2" t="s">
        <v>148</v>
      </c>
      <c r="V26" s="2" t="s">
        <v>286</v>
      </c>
      <c r="W26" s="2" t="s">
        <v>151</v>
      </c>
      <c r="X26" s="2" t="s">
        <v>145</v>
      </c>
      <c r="Y26" s="2" t="s">
        <v>324</v>
      </c>
      <c r="Z26" s="4"/>
      <c r="AA26" s="4">
        <f>=ROUNDDOWN({0},0)</f>
      </c>
      <c r="AB26" s="5">
        <v>3.6</v>
      </c>
      <c r="AC26" s="2" t="s">
        <v>325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83.06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5</v>
      </c>
      <c r="AY26" s="8">
        <v>486.65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5</v>
      </c>
      <c r="BF26" s="8">
        <v>486.65</v>
      </c>
      <c r="BG26" s="7" t="s">
        <v>145</v>
      </c>
      <c r="BH26" s="7" t="s">
        <v>145</v>
      </c>
      <c r="BI26" s="7"/>
      <c r="BJ26" s="4"/>
      <c r="BK26" s="8"/>
      <c r="BL26" s="2" t="s">
        <v>475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326</v>
      </c>
      <c r="BX26" s="2" t="s">
        <v>476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328</v>
      </c>
      <c r="CK26" s="2" t="s">
        <v>338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328</v>
      </c>
      <c r="CX26" s="2" t="s">
        <v>477</v>
      </c>
      <c r="CY26" s="2" t="s">
        <v>157</v>
      </c>
      <c r="CZ26" s="2" t="s">
        <v>157</v>
      </c>
      <c r="DA26" s="2" t="s">
        <v>145</v>
      </c>
      <c r="DB26" s="4"/>
      <c r="DC26" s="8"/>
      <c r="DD26" s="4">
        <v>1</v>
      </c>
      <c r="DE26" s="8">
        <v>83.06</v>
      </c>
      <c r="DF26" s="7">
        <v>-1</v>
      </c>
      <c r="DG26" s="7">
        <v>-1</v>
      </c>
      <c r="DH26" s="2" t="s">
        <v>154</v>
      </c>
      <c r="DI26" s="2" t="s">
        <v>142</v>
      </c>
      <c r="DJ26" s="2" t="s">
        <v>145</v>
      </c>
      <c r="DK26" s="2" t="s">
        <v>478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328</v>
      </c>
      <c r="DX26" s="2" t="s">
        <v>479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161</v>
      </c>
      <c r="EJ26" s="2" t="s">
        <v>333</v>
      </c>
      <c r="EK26" s="2" t="s">
        <v>480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184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335</v>
      </c>
      <c r="FK26" s="2" t="s">
        <v>481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161</v>
      </c>
      <c r="FW26" s="2" t="s">
        <v>337</v>
      </c>
      <c r="FX26" s="2" t="s">
        <v>482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183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339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161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341</v>
      </c>
      <c r="II26" s="2" t="s">
        <v>161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328</v>
      </c>
      <c r="JK26" s="2" t="s">
        <v>350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182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227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267</v>
      </c>
      <c r="KV26" s="2" t="s">
        <v>142</v>
      </c>
      <c r="KW26" s="2" t="s">
        <v>483</v>
      </c>
      <c r="KX26" s="2" t="s">
        <v>484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182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227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227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161</v>
      </c>
      <c r="NJ26" s="2" t="s">
        <v>485</v>
      </c>
      <c r="NK26" s="2" t="s">
        <v>486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182</v>
      </c>
      <c r="NV26" s="2" t="s">
        <v>161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187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>
        <v>185</v>
      </c>
      <c r="PG26" s="4"/>
    </row>
    <row r="27">
      <c r="A27" s="2" t="s">
        <v>487</v>
      </c>
      <c r="B27" s="2" t="s">
        <v>134</v>
      </c>
      <c r="C27" s="2" t="s">
        <v>135</v>
      </c>
      <c r="D27" s="2" t="s">
        <v>402</v>
      </c>
      <c r="E27" s="2" t="s">
        <v>403</v>
      </c>
      <c r="F27" s="2" t="s">
        <v>319</v>
      </c>
      <c r="G27" s="2" t="s">
        <v>145</v>
      </c>
      <c r="H27" s="2" t="s">
        <v>145</v>
      </c>
      <c r="I27" s="2" t="s">
        <v>474</v>
      </c>
      <c r="J27" s="2" t="s">
        <v>272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209</v>
      </c>
      <c r="Q27" s="2" t="s">
        <v>144</v>
      </c>
      <c r="R27" s="2" t="s">
        <v>145</v>
      </c>
      <c r="S27" s="2" t="s">
        <v>323</v>
      </c>
      <c r="T27" s="2" t="s">
        <v>145</v>
      </c>
      <c r="U27" s="2" t="s">
        <v>148</v>
      </c>
      <c r="V27" s="2" t="s">
        <v>286</v>
      </c>
      <c r="W27" s="2" t="s">
        <v>151</v>
      </c>
      <c r="X27" s="2" t="s">
        <v>145</v>
      </c>
      <c r="Y27" s="2" t="s">
        <v>488</v>
      </c>
      <c r="Z27" s="4"/>
      <c r="AA27" s="4">
        <f>=ROUNDDOWN({0},0)</f>
      </c>
      <c r="AB27" s="5">
        <v>3.6</v>
      </c>
      <c r="AC27" s="2" t="s">
        <v>325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4</v>
      </c>
      <c r="AS27" s="8">
        <v>403.59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489</v>
      </c>
      <c r="BM27" s="7"/>
      <c r="BN27" s="7"/>
      <c r="BO27" s="4"/>
      <c r="BP27" s="8"/>
      <c r="BQ27" s="4">
        <v>1</v>
      </c>
      <c r="BR27" s="8">
        <v>93.26</v>
      </c>
      <c r="BS27" s="7">
        <v>-1</v>
      </c>
      <c r="BT27" s="7">
        <v>-1</v>
      </c>
      <c r="BU27" s="2" t="s">
        <v>154</v>
      </c>
      <c r="BV27" s="2" t="s">
        <v>142</v>
      </c>
      <c r="BW27" s="2" t="s">
        <v>326</v>
      </c>
      <c r="BX27" s="2" t="s">
        <v>490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328</v>
      </c>
      <c r="CK27" s="2" t="s">
        <v>338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1</v>
      </c>
      <c r="CR27" s="8">
        <v>87.77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328</v>
      </c>
      <c r="CX27" s="2" t="s">
        <v>329</v>
      </c>
      <c r="CY27" s="2" t="s">
        <v>157</v>
      </c>
      <c r="CZ27" s="2" t="s">
        <v>157</v>
      </c>
      <c r="DA27" s="2" t="s">
        <v>145</v>
      </c>
      <c r="DB27" s="4"/>
      <c r="DC27" s="8"/>
      <c r="DD27" s="4">
        <v>2</v>
      </c>
      <c r="DE27" s="8">
        <v>222.56</v>
      </c>
      <c r="DF27" s="7">
        <v>-1</v>
      </c>
      <c r="DG27" s="7">
        <v>-1</v>
      </c>
      <c r="DH27" s="2" t="s">
        <v>154</v>
      </c>
      <c r="DI27" s="2" t="s">
        <v>142</v>
      </c>
      <c r="DJ27" s="2" t="s">
        <v>145</v>
      </c>
      <c r="DK27" s="2" t="s">
        <v>491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328</v>
      </c>
      <c r="DX27" s="2" t="s">
        <v>492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161</v>
      </c>
      <c r="EJ27" s="2" t="s">
        <v>333</v>
      </c>
      <c r="EK27" s="2" t="s">
        <v>493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184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335</v>
      </c>
      <c r="FK27" s="2" t="s">
        <v>494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161</v>
      </c>
      <c r="FW27" s="2" t="s">
        <v>337</v>
      </c>
      <c r="FX27" s="2" t="s">
        <v>495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183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182</v>
      </c>
      <c r="GV27" s="2" t="s">
        <v>142</v>
      </c>
      <c r="GW27" s="2" t="s">
        <v>339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161</v>
      </c>
      <c r="HW27" s="2" t="s">
        <v>177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341</v>
      </c>
      <c r="II27" s="2" t="s">
        <v>161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328</v>
      </c>
      <c r="JK27" s="2" t="s">
        <v>496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182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227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267</v>
      </c>
      <c r="KV27" s="2" t="s">
        <v>142</v>
      </c>
      <c r="KW27" s="2" t="s">
        <v>483</v>
      </c>
      <c r="KX27" s="2" t="s">
        <v>497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182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227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227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161</v>
      </c>
      <c r="NJ27" s="2" t="s">
        <v>485</v>
      </c>
      <c r="NK27" s="2" t="s">
        <v>498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182</v>
      </c>
      <c r="NV27" s="2" t="s">
        <v>161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187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>
        <v>145</v>
      </c>
      <c r="PG27" s="4"/>
    </row>
    <row r="28">
      <c r="A28" s="2" t="s">
        <v>499</v>
      </c>
      <c r="B28" s="2" t="s">
        <v>134</v>
      </c>
      <c r="C28" s="2" t="s">
        <v>135</v>
      </c>
      <c r="D28" s="2" t="s">
        <v>402</v>
      </c>
      <c r="E28" s="2" t="s">
        <v>500</v>
      </c>
      <c r="F28" s="2" t="s">
        <v>243</v>
      </c>
      <c r="G28" s="2" t="s">
        <v>243</v>
      </c>
      <c r="H28" s="2" t="s">
        <v>243</v>
      </c>
      <c r="I28" s="2" t="s">
        <v>501</v>
      </c>
      <c r="J28" s="2" t="s">
        <v>140</v>
      </c>
      <c r="K28" s="2" t="s">
        <v>245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209</v>
      </c>
      <c r="Q28" s="2" t="s">
        <v>144</v>
      </c>
      <c r="R28" s="2" t="s">
        <v>145</v>
      </c>
      <c r="S28" s="2" t="s">
        <v>246</v>
      </c>
      <c r="T28" s="2" t="s">
        <v>247</v>
      </c>
      <c r="U28" s="2" t="s">
        <v>148</v>
      </c>
      <c r="V28" s="2" t="s">
        <v>249</v>
      </c>
      <c r="W28" s="2" t="s">
        <v>151</v>
      </c>
      <c r="X28" s="2" t="s">
        <v>145</v>
      </c>
      <c r="Y28" s="2" t="s">
        <v>250</v>
      </c>
      <c r="Z28" s="4">
        <v>122</v>
      </c>
      <c r="AA28" s="4">
        <f>=ROUNDDOWN(45.1851851851852,0)</f>
      </c>
      <c r="AB28" s="5">
        <v>2.7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4</v>
      </c>
      <c r="AQ28" s="8">
        <v>172.18</v>
      </c>
      <c r="AR28" s="4">
        <v>5</v>
      </c>
      <c r="AS28" s="8">
        <v>203.18</v>
      </c>
      <c r="AT28" s="7">
        <v>-0.2</v>
      </c>
      <c r="AU28" s="7">
        <v>-0.1526</v>
      </c>
      <c r="AV28" s="4">
        <v>4</v>
      </c>
      <c r="AW28" s="8">
        <v>172.18</v>
      </c>
      <c r="AX28" s="4">
        <v>7</v>
      </c>
      <c r="AY28" s="8">
        <v>307.85</v>
      </c>
      <c r="AZ28" s="7">
        <v>-0.4286</v>
      </c>
      <c r="BA28" s="7">
        <v>-0.4407</v>
      </c>
      <c r="BB28" s="7">
        <v>1</v>
      </c>
      <c r="BC28" s="4">
        <v>4</v>
      </c>
      <c r="BD28" s="8">
        <v>172.18</v>
      </c>
      <c r="BE28" s="4">
        <v>7</v>
      </c>
      <c r="BF28" s="8">
        <v>307.85</v>
      </c>
      <c r="BG28" s="7">
        <v>-0.4286</v>
      </c>
      <c r="BH28" s="7">
        <v>-0.4407</v>
      </c>
      <c r="BI28" s="7">
        <v>1</v>
      </c>
      <c r="BJ28" s="4">
        <v>4</v>
      </c>
      <c r="BK28" s="8">
        <v>172.18</v>
      </c>
      <c r="BL28" s="2" t="s">
        <v>502</v>
      </c>
      <c r="BM28" s="7">
        <v>1</v>
      </c>
      <c r="BN28" s="7">
        <v>1</v>
      </c>
      <c r="BO28" s="4">
        <v>2</v>
      </c>
      <c r="BP28" s="8">
        <v>89.8</v>
      </c>
      <c r="BQ28" s="4">
        <v>1</v>
      </c>
      <c r="BR28" s="8">
        <v>40.82</v>
      </c>
      <c r="BS28" s="7">
        <v>1</v>
      </c>
      <c r="BT28" s="7">
        <v>1.1999</v>
      </c>
      <c r="BU28" s="2" t="s">
        <v>154</v>
      </c>
      <c r="BV28" s="2" t="s">
        <v>142</v>
      </c>
      <c r="BW28" s="2" t="s">
        <v>503</v>
      </c>
      <c r="BX28" s="2" t="s">
        <v>504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1</v>
      </c>
      <c r="CE28" s="8">
        <v>42.34</v>
      </c>
      <c r="CF28" s="7">
        <v>-1</v>
      </c>
      <c r="CG28" s="7">
        <v>-1</v>
      </c>
      <c r="CH28" s="2" t="s">
        <v>154</v>
      </c>
      <c r="CI28" s="2" t="s">
        <v>142</v>
      </c>
      <c r="CJ28" s="2" t="s">
        <v>254</v>
      </c>
      <c r="CK28" s="2" t="s">
        <v>275</v>
      </c>
      <c r="CL28" s="2" t="s">
        <v>157</v>
      </c>
      <c r="CM28" s="2" t="s">
        <v>157</v>
      </c>
      <c r="CN28" s="2" t="s">
        <v>145</v>
      </c>
      <c r="CO28" s="4">
        <v>1</v>
      </c>
      <c r="CP28" s="8">
        <v>37.58</v>
      </c>
      <c r="CQ28" s="4">
        <v>1</v>
      </c>
      <c r="CR28" s="8">
        <v>37.8</v>
      </c>
      <c r="CS28" s="7"/>
      <c r="CT28" s="7">
        <v>-0.0058</v>
      </c>
      <c r="CU28" s="2" t="s">
        <v>154</v>
      </c>
      <c r="CV28" s="2" t="s">
        <v>142</v>
      </c>
      <c r="CW28" s="2" t="s">
        <v>256</v>
      </c>
      <c r="CX28" s="2" t="s">
        <v>505</v>
      </c>
      <c r="CY28" s="2" t="s">
        <v>157</v>
      </c>
      <c r="CZ28" s="2" t="s">
        <v>157</v>
      </c>
      <c r="DA28" s="2" t="s">
        <v>145</v>
      </c>
      <c r="DB28" s="4"/>
      <c r="DC28" s="8"/>
      <c r="DD28" s="4">
        <v>1</v>
      </c>
      <c r="DE28" s="8">
        <v>41.4</v>
      </c>
      <c r="DF28" s="7">
        <v>-1</v>
      </c>
      <c r="DG28" s="7">
        <v>-1</v>
      </c>
      <c r="DH28" s="2" t="s">
        <v>154</v>
      </c>
      <c r="DI28" s="2" t="s">
        <v>142</v>
      </c>
      <c r="DJ28" s="2" t="s">
        <v>145</v>
      </c>
      <c r="DK28" s="2" t="s">
        <v>145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258</v>
      </c>
      <c r="DX28" s="2" t="s">
        <v>506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260</v>
      </c>
      <c r="EK28" s="2" t="s">
        <v>507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184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>
        <v>1</v>
      </c>
      <c r="FC28" s="8">
        <v>44.8</v>
      </c>
      <c r="FD28" s="4">
        <v>1</v>
      </c>
      <c r="FE28" s="8">
        <v>40.82</v>
      </c>
      <c r="FF28" s="7"/>
      <c r="FG28" s="7">
        <v>0.0975</v>
      </c>
      <c r="FH28" s="2" t="s">
        <v>154</v>
      </c>
      <c r="FI28" s="2" t="s">
        <v>142</v>
      </c>
      <c r="FJ28" s="2" t="s">
        <v>262</v>
      </c>
      <c r="FK28" s="2" t="s">
        <v>508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182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184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182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182</v>
      </c>
      <c r="HI28" s="2" t="s">
        <v>161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161</v>
      </c>
      <c r="HW28" s="2" t="s">
        <v>264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184</v>
      </c>
      <c r="II28" s="2" t="s">
        <v>161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227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509</v>
      </c>
      <c r="JK28" s="2" t="s">
        <v>510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182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227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267</v>
      </c>
      <c r="KV28" s="2" t="s">
        <v>142</v>
      </c>
      <c r="KW28" s="2" t="s">
        <v>511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182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227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182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227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161</v>
      </c>
      <c r="NJ28" s="2" t="s">
        <v>269</v>
      </c>
      <c r="NK28" s="2" t="s">
        <v>512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182</v>
      </c>
      <c r="NV28" s="2" t="s">
        <v>161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184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>
        <v>99</v>
      </c>
      <c r="OP28" s="4"/>
      <c r="OQ28" s="4"/>
      <c r="OR28" s="4">
        <v>23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513</v>
      </c>
      <c r="B29" s="2" t="s">
        <v>134</v>
      </c>
      <c r="C29" s="2" t="s">
        <v>135</v>
      </c>
      <c r="D29" s="2" t="s">
        <v>402</v>
      </c>
      <c r="E29" s="2" t="s">
        <v>500</v>
      </c>
      <c r="F29" s="2" t="s">
        <v>243</v>
      </c>
      <c r="G29" s="2" t="s">
        <v>243</v>
      </c>
      <c r="H29" s="2" t="s">
        <v>243</v>
      </c>
      <c r="I29" s="2" t="s">
        <v>501</v>
      </c>
      <c r="J29" s="2" t="s">
        <v>272</v>
      </c>
      <c r="K29" s="2" t="s">
        <v>245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209</v>
      </c>
      <c r="Q29" s="2" t="s">
        <v>144</v>
      </c>
      <c r="R29" s="2" t="s">
        <v>145</v>
      </c>
      <c r="S29" s="2" t="s">
        <v>246</v>
      </c>
      <c r="T29" s="2" t="s">
        <v>247</v>
      </c>
      <c r="U29" s="2" t="s">
        <v>148</v>
      </c>
      <c r="V29" s="2" t="s">
        <v>249</v>
      </c>
      <c r="W29" s="2" t="s">
        <v>151</v>
      </c>
      <c r="X29" s="2" t="s">
        <v>145</v>
      </c>
      <c r="Y29" s="2" t="s">
        <v>250</v>
      </c>
      <c r="Z29" s="4">
        <v>150</v>
      </c>
      <c r="AA29" s="4">
        <f>=ROUNDDOWN(42.8571428571429,0)</f>
      </c>
      <c r="AB29" s="5">
        <v>3.5</v>
      </c>
      <c r="AC29" s="2" t="s">
        <v>145</v>
      </c>
      <c r="AD29" s="4"/>
      <c r="AE29" s="4"/>
      <c r="AF29" s="6">
        <v>64</v>
      </c>
      <c r="AG29" s="6"/>
      <c r="AH29" s="7">
        <v>0.4286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104.67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514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503</v>
      </c>
      <c r="BX29" s="2" t="s">
        <v>515</v>
      </c>
      <c r="BY29" s="2" t="s">
        <v>157</v>
      </c>
      <c r="BZ29" s="2" t="s">
        <v>157</v>
      </c>
      <c r="CA29" s="2" t="s">
        <v>145</v>
      </c>
      <c r="CB29" s="4"/>
      <c r="CC29" s="8"/>
      <c r="CD29" s="4">
        <v>1</v>
      </c>
      <c r="CE29" s="8">
        <v>52.92</v>
      </c>
      <c r="CF29" s="7">
        <v>-1</v>
      </c>
      <c r="CG29" s="7">
        <v>-1</v>
      </c>
      <c r="CH29" s="2" t="s">
        <v>154</v>
      </c>
      <c r="CI29" s="2" t="s">
        <v>142</v>
      </c>
      <c r="CJ29" s="2" t="s">
        <v>254</v>
      </c>
      <c r="CK29" s="2" t="s">
        <v>516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256</v>
      </c>
      <c r="CX29" s="2" t="s">
        <v>257</v>
      </c>
      <c r="CY29" s="2" t="s">
        <v>157</v>
      </c>
      <c r="CZ29" s="2" t="s">
        <v>157</v>
      </c>
      <c r="DA29" s="2" t="s">
        <v>145</v>
      </c>
      <c r="DB29" s="4"/>
      <c r="DC29" s="8"/>
      <c r="DD29" s="4">
        <v>1</v>
      </c>
      <c r="DE29" s="8">
        <v>51.75</v>
      </c>
      <c r="DF29" s="7">
        <v>-1</v>
      </c>
      <c r="DG29" s="7">
        <v>-1</v>
      </c>
      <c r="DH29" s="2" t="s">
        <v>154</v>
      </c>
      <c r="DI29" s="2" t="s">
        <v>142</v>
      </c>
      <c r="DJ29" s="2" t="s">
        <v>145</v>
      </c>
      <c r="DK29" s="2" t="s">
        <v>145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258</v>
      </c>
      <c r="DX29" s="2" t="s">
        <v>517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260</v>
      </c>
      <c r="EK29" s="2" t="s">
        <v>507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184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262</v>
      </c>
      <c r="FK29" s="2" t="s">
        <v>518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182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184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182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182</v>
      </c>
      <c r="HI29" s="2" t="s">
        <v>161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161</v>
      </c>
      <c r="HW29" s="2" t="s">
        <v>264</v>
      </c>
      <c r="HX29" s="2" t="s">
        <v>519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184</v>
      </c>
      <c r="II29" s="2" t="s">
        <v>161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227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509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182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227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267</v>
      </c>
      <c r="KV29" s="2" t="s">
        <v>142</v>
      </c>
      <c r="KW29" s="2" t="s">
        <v>511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182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227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182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227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161</v>
      </c>
      <c r="NJ29" s="2" t="s">
        <v>269</v>
      </c>
      <c r="NK29" s="2" t="s">
        <v>520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182</v>
      </c>
      <c r="NV29" s="2" t="s">
        <v>161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184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147</v>
      </c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521</v>
      </c>
      <c r="B30" s="2" t="s">
        <v>134</v>
      </c>
      <c r="C30" s="2" t="s">
        <v>135</v>
      </c>
      <c r="D30" s="2" t="s">
        <v>402</v>
      </c>
      <c r="E30" s="2" t="s">
        <v>500</v>
      </c>
      <c r="F30" s="2" t="s">
        <v>360</v>
      </c>
      <c r="G30" s="2" t="s">
        <v>360</v>
      </c>
      <c r="H30" s="2" t="s">
        <v>360</v>
      </c>
      <c r="I30" s="2" t="s">
        <v>522</v>
      </c>
      <c r="J30" s="2" t="s">
        <v>140</v>
      </c>
      <c r="K30" s="2" t="s">
        <v>141</v>
      </c>
      <c r="L30" s="3">
        <v>72.92</v>
      </c>
      <c r="M30" s="3">
        <v>76.57</v>
      </c>
      <c r="N30" s="3">
        <v>169.99</v>
      </c>
      <c r="O30" s="2" t="s">
        <v>385</v>
      </c>
      <c r="P30" s="2" t="s">
        <v>363</v>
      </c>
      <c r="Q30" s="2" t="s">
        <v>144</v>
      </c>
      <c r="R30" s="2" t="s">
        <v>145</v>
      </c>
      <c r="S30" s="2" t="s">
        <v>364</v>
      </c>
      <c r="T30" s="2" t="s">
        <v>247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365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1</v>
      </c>
      <c r="AS30" s="8">
        <v>74.42</v>
      </c>
      <c r="AT30" s="7">
        <v>-1</v>
      </c>
      <c r="AU30" s="7">
        <v>-1</v>
      </c>
      <c r="AV30" s="4" t="s">
        <v>145</v>
      </c>
      <c r="AW30" s="8" t="s">
        <v>145</v>
      </c>
      <c r="AX30" s="4">
        <v>1</v>
      </c>
      <c r="AY30" s="8">
        <v>74.42</v>
      </c>
      <c r="AZ30" s="7" t="s">
        <v>145</v>
      </c>
      <c r="BA30" s="7" t="s">
        <v>145</v>
      </c>
      <c r="BB30" s="7"/>
      <c r="BC30" s="4" t="s">
        <v>145</v>
      </c>
      <c r="BD30" s="8" t="s">
        <v>145</v>
      </c>
      <c r="BE30" s="4">
        <v>1</v>
      </c>
      <c r="BF30" s="8">
        <v>74.42</v>
      </c>
      <c r="BG30" s="7" t="s">
        <v>145</v>
      </c>
      <c r="BH30" s="7" t="s">
        <v>145</v>
      </c>
      <c r="BI30" s="7"/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161</v>
      </c>
      <c r="BW30" s="2" t="s">
        <v>367</v>
      </c>
      <c r="BX30" s="2" t="s">
        <v>523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161</v>
      </c>
      <c r="CJ30" s="2" t="s">
        <v>369</v>
      </c>
      <c r="CK30" s="2" t="s">
        <v>370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161</v>
      </c>
      <c r="CW30" s="2" t="s">
        <v>371</v>
      </c>
      <c r="CX30" s="2" t="s">
        <v>524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161</v>
      </c>
      <c r="DJ30" s="2" t="s">
        <v>145</v>
      </c>
      <c r="DK30" s="2" t="s">
        <v>525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161</v>
      </c>
      <c r="DW30" s="2" t="s">
        <v>374</v>
      </c>
      <c r="DX30" s="2" t="s">
        <v>526</v>
      </c>
      <c r="DY30" s="2" t="s">
        <v>157</v>
      </c>
      <c r="DZ30" s="2" t="s">
        <v>157</v>
      </c>
      <c r="EA30" s="2" t="s">
        <v>145</v>
      </c>
      <c r="EB30" s="4"/>
      <c r="EC30" s="8"/>
      <c r="ED30" s="4">
        <v>1</v>
      </c>
      <c r="EE30" s="8">
        <v>74.42</v>
      </c>
      <c r="EF30" s="7">
        <v>-1</v>
      </c>
      <c r="EG30" s="7">
        <v>-1</v>
      </c>
      <c r="EH30" s="2" t="s">
        <v>154</v>
      </c>
      <c r="EI30" s="2" t="s">
        <v>161</v>
      </c>
      <c r="EJ30" s="2" t="s">
        <v>165</v>
      </c>
      <c r="EK30" s="2" t="s">
        <v>527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187</v>
      </c>
      <c r="EV30" s="2" t="s">
        <v>161</v>
      </c>
      <c r="EW30" s="2" t="s">
        <v>217</v>
      </c>
      <c r="EX30" s="2" t="s">
        <v>528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161</v>
      </c>
      <c r="FJ30" s="2" t="s">
        <v>529</v>
      </c>
      <c r="FK30" s="2" t="s">
        <v>524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182</v>
      </c>
      <c r="FV30" s="2" t="s">
        <v>161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161</v>
      </c>
      <c r="GJ30" s="2" t="s">
        <v>530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182</v>
      </c>
      <c r="GV30" s="2" t="s">
        <v>161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182</v>
      </c>
      <c r="HI30" s="2" t="s">
        <v>161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161</v>
      </c>
      <c r="HW30" s="2" t="s">
        <v>264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184</v>
      </c>
      <c r="II30" s="2" t="s">
        <v>161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227</v>
      </c>
      <c r="IV30" s="2" t="s">
        <v>161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161</v>
      </c>
      <c r="JJ30" s="2" t="s">
        <v>529</v>
      </c>
      <c r="JK30" s="2" t="s">
        <v>531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182</v>
      </c>
      <c r="JV30" s="2" t="s">
        <v>161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227</v>
      </c>
      <c r="KI30" s="2" t="s">
        <v>161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267</v>
      </c>
      <c r="KV30" s="2" t="s">
        <v>161</v>
      </c>
      <c r="KW30" s="2" t="s">
        <v>382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182</v>
      </c>
      <c r="LI30" s="2" t="s">
        <v>161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227</v>
      </c>
      <c r="LV30" s="2" t="s">
        <v>161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182</v>
      </c>
      <c r="MI30" s="2" t="s">
        <v>161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227</v>
      </c>
      <c r="MV30" s="2" t="s">
        <v>161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182</v>
      </c>
      <c r="NI30" s="2" t="s">
        <v>161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182</v>
      </c>
      <c r="NV30" s="2" t="s">
        <v>161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184</v>
      </c>
      <c r="OI30" s="2" t="s">
        <v>161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532</v>
      </c>
      <c r="B31" s="2" t="s">
        <v>134</v>
      </c>
      <c r="C31" s="2" t="s">
        <v>135</v>
      </c>
      <c r="D31" s="2" t="s">
        <v>402</v>
      </c>
      <c r="E31" s="2" t="s">
        <v>500</v>
      </c>
      <c r="F31" s="2" t="s">
        <v>360</v>
      </c>
      <c r="G31" s="2" t="s">
        <v>360</v>
      </c>
      <c r="H31" s="2" t="s">
        <v>360</v>
      </c>
      <c r="I31" s="2" t="s">
        <v>522</v>
      </c>
      <c r="J31" s="2" t="s">
        <v>189</v>
      </c>
      <c r="K31" s="2" t="s">
        <v>141</v>
      </c>
      <c r="L31" s="3">
        <v>82.9</v>
      </c>
      <c r="M31" s="3">
        <v>87.04</v>
      </c>
      <c r="N31" s="3">
        <v>189.99</v>
      </c>
      <c r="O31" s="2" t="s">
        <v>385</v>
      </c>
      <c r="P31" s="2" t="s">
        <v>363</v>
      </c>
      <c r="Q31" s="2" t="s">
        <v>144</v>
      </c>
      <c r="R31" s="2" t="s">
        <v>145</v>
      </c>
      <c r="S31" s="2" t="s">
        <v>364</v>
      </c>
      <c r="T31" s="2" t="s">
        <v>247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365</v>
      </c>
      <c r="Z31" s="4">
        <v>39</v>
      </c>
      <c r="AA31" s="4">
        <f>=ROUNDDOWN(22.9411764705882,0)</f>
      </c>
      <c r="AB31" s="5">
        <v>1.7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367</v>
      </c>
      <c r="BX31" s="2" t="s">
        <v>533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369</v>
      </c>
      <c r="CK31" s="2" t="s">
        <v>526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371</v>
      </c>
      <c r="CX31" s="2" t="s">
        <v>372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145</v>
      </c>
      <c r="DK31" s="2" t="s">
        <v>534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374</v>
      </c>
      <c r="DX31" s="2" t="s">
        <v>535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165</v>
      </c>
      <c r="EK31" s="2" t="s">
        <v>508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187</v>
      </c>
      <c r="EV31" s="2" t="s">
        <v>161</v>
      </c>
      <c r="EW31" s="2" t="s">
        <v>167</v>
      </c>
      <c r="EX31" s="2" t="s">
        <v>467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529</v>
      </c>
      <c r="FK31" s="2" t="s">
        <v>536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182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171</v>
      </c>
      <c r="GJ31" s="2" t="s">
        <v>221</v>
      </c>
      <c r="GK31" s="2" t="s">
        <v>537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182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182</v>
      </c>
      <c r="HI31" s="2" t="s">
        <v>161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161</v>
      </c>
      <c r="HW31" s="2" t="s">
        <v>264</v>
      </c>
      <c r="HX31" s="2" t="s">
        <v>538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184</v>
      </c>
      <c r="II31" s="2" t="s">
        <v>161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227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529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182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227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267</v>
      </c>
      <c r="KV31" s="2" t="s">
        <v>142</v>
      </c>
      <c r="KW31" s="2" t="s">
        <v>382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182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227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182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227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182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182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184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39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539</v>
      </c>
      <c r="B32" s="2" t="s">
        <v>134</v>
      </c>
      <c r="C32" s="2" t="s">
        <v>135</v>
      </c>
      <c r="D32" s="2" t="s">
        <v>540</v>
      </c>
      <c r="E32" s="2" t="s">
        <v>541</v>
      </c>
      <c r="F32" s="2" t="s">
        <v>282</v>
      </c>
      <c r="G32" s="2" t="s">
        <v>282</v>
      </c>
      <c r="H32" s="2" t="s">
        <v>282</v>
      </c>
      <c r="I32" s="2" t="s">
        <v>542</v>
      </c>
      <c r="J32" s="2" t="s">
        <v>543</v>
      </c>
      <c r="K32" s="2" t="s">
        <v>284</v>
      </c>
      <c r="L32" s="3">
        <v>18</v>
      </c>
      <c r="M32" s="3">
        <v>18.9</v>
      </c>
      <c r="N32" s="3">
        <v>44.99</v>
      </c>
      <c r="O32" s="2" t="s">
        <v>142</v>
      </c>
      <c r="P32" s="2" t="s">
        <v>209</v>
      </c>
      <c r="Q32" s="2" t="s">
        <v>144</v>
      </c>
      <c r="R32" s="2" t="s">
        <v>145</v>
      </c>
      <c r="S32" s="2" t="s">
        <v>544</v>
      </c>
      <c r="T32" s="2" t="s">
        <v>147</v>
      </c>
      <c r="U32" s="2" t="s">
        <v>545</v>
      </c>
      <c r="V32" s="2" t="s">
        <v>286</v>
      </c>
      <c r="W32" s="2" t="s">
        <v>151</v>
      </c>
      <c r="X32" s="2" t="s">
        <v>145</v>
      </c>
      <c r="Y32" s="2" t="s">
        <v>287</v>
      </c>
      <c r="Z32" s="4">
        <v>107</v>
      </c>
      <c r="AA32" s="4">
        <f>=ROUNDDOWN(15.5072463768116,0)</f>
      </c>
      <c r="AB32" s="5">
        <v>6.9</v>
      </c>
      <c r="AC32" s="2" t="s">
        <v>305</v>
      </c>
      <c r="AD32" s="4">
        <v>241</v>
      </c>
      <c r="AE32" s="4">
        <v>241</v>
      </c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</v>
      </c>
      <c r="AQ32" s="8">
        <v>40.5</v>
      </c>
      <c r="AR32" s="4">
        <v>3</v>
      </c>
      <c r="AS32" s="8">
        <v>60.77</v>
      </c>
      <c r="AT32" s="7">
        <v>-0.3333</v>
      </c>
      <c r="AU32" s="7">
        <v>-0.3336</v>
      </c>
      <c r="AV32" s="4">
        <v>2</v>
      </c>
      <c r="AW32" s="8">
        <v>40.5</v>
      </c>
      <c r="AX32" s="4">
        <v>3</v>
      </c>
      <c r="AY32" s="8">
        <v>60.77</v>
      </c>
      <c r="AZ32" s="7">
        <v>-0.3333</v>
      </c>
      <c r="BA32" s="7">
        <v>-0.3336</v>
      </c>
      <c r="BB32" s="7">
        <v>1</v>
      </c>
      <c r="BC32" s="4">
        <v>2</v>
      </c>
      <c r="BD32" s="8">
        <v>40.5</v>
      </c>
      <c r="BE32" s="4">
        <v>3</v>
      </c>
      <c r="BF32" s="8">
        <v>60.77</v>
      </c>
      <c r="BG32" s="7">
        <v>-0.3333</v>
      </c>
      <c r="BH32" s="7">
        <v>-0.3336</v>
      </c>
      <c r="BI32" s="7">
        <v>1</v>
      </c>
      <c r="BJ32" s="4">
        <v>2</v>
      </c>
      <c r="BK32" s="8">
        <v>40.5</v>
      </c>
      <c r="BL32" s="2" t="s">
        <v>546</v>
      </c>
      <c r="BM32" s="7">
        <v>1</v>
      </c>
      <c r="BN32" s="7">
        <v>1</v>
      </c>
      <c r="BO32" s="4"/>
      <c r="BP32" s="8"/>
      <c r="BQ32" s="4">
        <v>2</v>
      </c>
      <c r="BR32" s="8">
        <v>40.52</v>
      </c>
      <c r="BS32" s="7">
        <v>-1</v>
      </c>
      <c r="BT32" s="7">
        <v>-1</v>
      </c>
      <c r="BU32" s="2" t="s">
        <v>154</v>
      </c>
      <c r="BV32" s="2" t="s">
        <v>142</v>
      </c>
      <c r="BW32" s="2" t="s">
        <v>288</v>
      </c>
      <c r="BX32" s="2" t="s">
        <v>307</v>
      </c>
      <c r="BY32" s="2" t="s">
        <v>157</v>
      </c>
      <c r="BZ32" s="2" t="s">
        <v>157</v>
      </c>
      <c r="CA32" s="2" t="s">
        <v>145</v>
      </c>
      <c r="CB32" s="4">
        <v>2</v>
      </c>
      <c r="CC32" s="8">
        <v>40.5</v>
      </c>
      <c r="CD32" s="4">
        <v>1</v>
      </c>
      <c r="CE32" s="8">
        <v>20.25</v>
      </c>
      <c r="CF32" s="7">
        <v>1</v>
      </c>
      <c r="CG32" s="7">
        <v>1</v>
      </c>
      <c r="CH32" s="2" t="s">
        <v>154</v>
      </c>
      <c r="CI32" s="2" t="s">
        <v>142</v>
      </c>
      <c r="CJ32" s="2" t="s">
        <v>287</v>
      </c>
      <c r="CK32" s="2" t="s">
        <v>547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289</v>
      </c>
      <c r="CX32" s="2" t="s">
        <v>212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145</v>
      </c>
      <c r="DK32" s="2" t="s">
        <v>548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214</v>
      </c>
      <c r="DX32" s="2" t="s">
        <v>549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292</v>
      </c>
      <c r="EK32" s="2" t="s">
        <v>550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167</v>
      </c>
      <c r="EX32" s="2" t="s">
        <v>551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237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171</v>
      </c>
      <c r="FW32" s="2" t="s">
        <v>200</v>
      </c>
      <c r="FX32" s="2" t="s">
        <v>552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184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154</v>
      </c>
      <c r="GV32" s="2" t="s">
        <v>142</v>
      </c>
      <c r="GW32" s="2" t="s">
        <v>176</v>
      </c>
      <c r="GX32" s="2" t="s">
        <v>312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161</v>
      </c>
      <c r="HW32" s="2" t="s">
        <v>457</v>
      </c>
      <c r="HX32" s="2" t="s">
        <v>413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161</v>
      </c>
      <c r="IJ32" s="2" t="s">
        <v>145</v>
      </c>
      <c r="IK32" s="2" t="s">
        <v>553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225</v>
      </c>
      <c r="JK32" s="2" t="s">
        <v>554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182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227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267</v>
      </c>
      <c r="KV32" s="2" t="s">
        <v>142</v>
      </c>
      <c r="KW32" s="2" t="s">
        <v>299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182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227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227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161</v>
      </c>
      <c r="NJ32" s="2" t="s">
        <v>317</v>
      </c>
      <c r="NK32" s="2" t="s">
        <v>228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182</v>
      </c>
      <c r="NV32" s="2" t="s">
        <v>161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184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107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>
        <v>241</v>
      </c>
    </row>
    <row r="33">
      <c r="A33" s="2" t="s">
        <v>555</v>
      </c>
      <c r="B33" s="2" t="s">
        <v>134</v>
      </c>
      <c r="C33" s="2" t="s">
        <v>135</v>
      </c>
      <c r="D33" s="2" t="s">
        <v>540</v>
      </c>
      <c r="E33" s="2" t="s">
        <v>541</v>
      </c>
      <c r="F33" s="2" t="s">
        <v>138</v>
      </c>
      <c r="G33" s="2" t="s">
        <v>138</v>
      </c>
      <c r="H33" s="2" t="s">
        <v>138</v>
      </c>
      <c r="I33" s="2" t="s">
        <v>542</v>
      </c>
      <c r="J33" s="2" t="s">
        <v>543</v>
      </c>
      <c r="K33" s="2" t="s">
        <v>208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556</v>
      </c>
      <c r="T33" s="2" t="s">
        <v>147</v>
      </c>
      <c r="U33" s="2" t="s">
        <v>545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126</v>
      </c>
      <c r="AA33" s="4">
        <f>=ROUNDDOWN(48.4615384615385,0)</f>
      </c>
      <c r="AB33" s="5">
        <v>2.6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21.16</v>
      </c>
      <c r="AR33" s="4"/>
      <c r="AS33" s="8"/>
      <c r="AT33" s="7"/>
      <c r="AU33" s="7"/>
      <c r="AV33" s="4">
        <v>1</v>
      </c>
      <c r="AW33" s="8">
        <v>21.16</v>
      </c>
      <c r="AX33" s="4"/>
      <c r="AY33" s="8"/>
      <c r="AZ33" s="7"/>
      <c r="BA33" s="7"/>
      <c r="BB33" s="7">
        <v>1</v>
      </c>
      <c r="BC33" s="4">
        <v>1</v>
      </c>
      <c r="BD33" s="8">
        <v>21.16</v>
      </c>
      <c r="BE33" s="4">
        <v>4</v>
      </c>
      <c r="BF33" s="8">
        <v>79.29</v>
      </c>
      <c r="BG33" s="7">
        <v>-0.75</v>
      </c>
      <c r="BH33" s="7">
        <v>-0.7331</v>
      </c>
      <c r="BI33" s="7">
        <v>1</v>
      </c>
      <c r="BJ33" s="4">
        <v>1</v>
      </c>
      <c r="BK33" s="8">
        <v>21.16</v>
      </c>
      <c r="BL33" s="2" t="s">
        <v>23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155</v>
      </c>
      <c r="BX33" s="2" t="s">
        <v>557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155</v>
      </c>
      <c r="CK33" s="2" t="s">
        <v>558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420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145</v>
      </c>
      <c r="DK33" s="2" t="s">
        <v>559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214</v>
      </c>
      <c r="DX33" s="2" t="s">
        <v>433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560</v>
      </c>
      <c r="EK33" s="2" t="s">
        <v>561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167</v>
      </c>
      <c r="EX33" s="2" t="s">
        <v>562</v>
      </c>
      <c r="EY33" s="2" t="s">
        <v>157</v>
      </c>
      <c r="EZ33" s="2" t="s">
        <v>157</v>
      </c>
      <c r="FA33" s="2" t="s">
        <v>145</v>
      </c>
      <c r="FB33" s="4">
        <v>1</v>
      </c>
      <c r="FC33" s="8">
        <v>21.16</v>
      </c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219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171</v>
      </c>
      <c r="FW33" s="2" t="s">
        <v>200</v>
      </c>
      <c r="FX33" s="2" t="s">
        <v>423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184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182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161</v>
      </c>
      <c r="HW33" s="2" t="s">
        <v>177</v>
      </c>
      <c r="HX33" s="2" t="s">
        <v>563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161</v>
      </c>
      <c r="IJ33" s="2" t="s">
        <v>145</v>
      </c>
      <c r="IK33" s="2" t="s">
        <v>564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225</v>
      </c>
      <c r="JK33" s="2" t="s">
        <v>213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182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182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267</v>
      </c>
      <c r="KV33" s="2" t="s">
        <v>142</v>
      </c>
      <c r="KW33" s="2" t="s">
        <v>414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182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184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184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161</v>
      </c>
      <c r="NJ33" s="2" t="s">
        <v>228</v>
      </c>
      <c r="NK33" s="2" t="s">
        <v>498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182</v>
      </c>
      <c r="NV33" s="2" t="s">
        <v>161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184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126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565</v>
      </c>
      <c r="B34" s="2" t="s">
        <v>134</v>
      </c>
      <c r="C34" s="2" t="s">
        <v>135</v>
      </c>
      <c r="D34" s="2" t="s">
        <v>540</v>
      </c>
      <c r="E34" s="2" t="s">
        <v>541</v>
      </c>
      <c r="F34" s="2" t="s">
        <v>138</v>
      </c>
      <c r="G34" s="2" t="s">
        <v>138</v>
      </c>
      <c r="H34" s="2" t="s">
        <v>138</v>
      </c>
      <c r="I34" s="2" t="s">
        <v>542</v>
      </c>
      <c r="J34" s="2" t="s">
        <v>543</v>
      </c>
      <c r="K34" s="2" t="s">
        <v>141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556</v>
      </c>
      <c r="T34" s="2" t="s">
        <v>147</v>
      </c>
      <c r="U34" s="2" t="s">
        <v>545</v>
      </c>
      <c r="V34" s="2" t="s">
        <v>149</v>
      </c>
      <c r="W34" s="2" t="s">
        <v>150</v>
      </c>
      <c r="X34" s="2" t="s">
        <v>566</v>
      </c>
      <c r="Y34" s="2" t="s">
        <v>152</v>
      </c>
      <c r="Z34" s="4">
        <v>75</v>
      </c>
      <c r="AA34" s="4">
        <f>=ROUNDDOWN(32.6086956521739,0)</f>
      </c>
      <c r="AB34" s="5">
        <v>2.3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4</v>
      </c>
      <c r="AS34" s="8">
        <v>79.29</v>
      </c>
      <c r="AT34" s="7">
        <v>-1</v>
      </c>
      <c r="AU34" s="7">
        <v>-1</v>
      </c>
      <c r="AV34" s="4"/>
      <c r="AW34" s="8"/>
      <c r="AX34" s="4">
        <v>4</v>
      </c>
      <c r="AY34" s="8">
        <v>79.29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567</v>
      </c>
      <c r="BM34" s="7"/>
      <c r="BN34" s="7"/>
      <c r="BO34" s="4"/>
      <c r="BP34" s="8"/>
      <c r="BQ34" s="4">
        <v>1</v>
      </c>
      <c r="BR34" s="8">
        <v>20.26</v>
      </c>
      <c r="BS34" s="7">
        <v>-1</v>
      </c>
      <c r="BT34" s="7">
        <v>-1</v>
      </c>
      <c r="BU34" s="2" t="s">
        <v>154</v>
      </c>
      <c r="BV34" s="2" t="s">
        <v>142</v>
      </c>
      <c r="BW34" s="2" t="s">
        <v>155</v>
      </c>
      <c r="BX34" s="2" t="s">
        <v>568</v>
      </c>
      <c r="BY34" s="2" t="s">
        <v>157</v>
      </c>
      <c r="BZ34" s="2" t="s">
        <v>157</v>
      </c>
      <c r="CA34" s="2" t="s">
        <v>145</v>
      </c>
      <c r="CB34" s="4"/>
      <c r="CC34" s="8"/>
      <c r="CD34" s="4">
        <v>1</v>
      </c>
      <c r="CE34" s="8">
        <v>18.9</v>
      </c>
      <c r="CF34" s="7">
        <v>-1</v>
      </c>
      <c r="CG34" s="7">
        <v>-1</v>
      </c>
      <c r="CH34" s="2" t="s">
        <v>154</v>
      </c>
      <c r="CI34" s="2" t="s">
        <v>142</v>
      </c>
      <c r="CJ34" s="2" t="s">
        <v>155</v>
      </c>
      <c r="CK34" s="2" t="s">
        <v>170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155</v>
      </c>
      <c r="CX34" s="2" t="s">
        <v>419</v>
      </c>
      <c r="CY34" s="2" t="s">
        <v>157</v>
      </c>
      <c r="CZ34" s="2" t="s">
        <v>157</v>
      </c>
      <c r="DA34" s="2" t="s">
        <v>145</v>
      </c>
      <c r="DB34" s="4"/>
      <c r="DC34" s="8"/>
      <c r="DD34" s="4">
        <v>1</v>
      </c>
      <c r="DE34" s="8">
        <v>20.06</v>
      </c>
      <c r="DF34" s="7">
        <v>-1</v>
      </c>
      <c r="DG34" s="7">
        <v>-1</v>
      </c>
      <c r="DH34" s="2" t="s">
        <v>154</v>
      </c>
      <c r="DI34" s="2" t="s">
        <v>142</v>
      </c>
      <c r="DJ34" s="2" t="s">
        <v>145</v>
      </c>
      <c r="DK34" s="2" t="s">
        <v>457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163</v>
      </c>
      <c r="DX34" s="2" t="s">
        <v>291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560</v>
      </c>
      <c r="EK34" s="2" t="s">
        <v>569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167</v>
      </c>
      <c r="EX34" s="2" t="s">
        <v>570</v>
      </c>
      <c r="EY34" s="2" t="s">
        <v>157</v>
      </c>
      <c r="EZ34" s="2" t="s">
        <v>157</v>
      </c>
      <c r="FA34" s="2" t="s">
        <v>145</v>
      </c>
      <c r="FB34" s="4"/>
      <c r="FC34" s="8"/>
      <c r="FD34" s="4">
        <v>1</v>
      </c>
      <c r="FE34" s="8">
        <v>20.07</v>
      </c>
      <c r="FF34" s="7">
        <v>-1</v>
      </c>
      <c r="FG34" s="7">
        <v>-1</v>
      </c>
      <c r="FH34" s="2" t="s">
        <v>154</v>
      </c>
      <c r="FI34" s="2" t="s">
        <v>142</v>
      </c>
      <c r="FJ34" s="2" t="s">
        <v>169</v>
      </c>
      <c r="FK34" s="2" t="s">
        <v>571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171</v>
      </c>
      <c r="FW34" s="2" t="s">
        <v>200</v>
      </c>
      <c r="FX34" s="2" t="s">
        <v>572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184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182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161</v>
      </c>
      <c r="HW34" s="2" t="s">
        <v>177</v>
      </c>
      <c r="HX34" s="2" t="s">
        <v>172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161</v>
      </c>
      <c r="IJ34" s="2" t="s">
        <v>145</v>
      </c>
      <c r="IK34" s="2" t="s">
        <v>573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225</v>
      </c>
      <c r="JK34" s="2" t="s">
        <v>288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182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182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267</v>
      </c>
      <c r="KV34" s="2" t="s">
        <v>142</v>
      </c>
      <c r="KW34" s="2" t="s">
        <v>414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182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184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184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161</v>
      </c>
      <c r="NJ34" s="2" t="s">
        <v>317</v>
      </c>
      <c r="NK34" s="2" t="s">
        <v>460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182</v>
      </c>
      <c r="NV34" s="2" t="s">
        <v>161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184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>
        <v>75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574</v>
      </c>
      <c r="B35" s="2" t="s">
        <v>134</v>
      </c>
      <c r="C35" s="2" t="s">
        <v>135</v>
      </c>
      <c r="D35" s="2" t="s">
        <v>540</v>
      </c>
      <c r="E35" s="2" t="s">
        <v>541</v>
      </c>
      <c r="F35" s="2" t="s">
        <v>319</v>
      </c>
      <c r="G35" s="2" t="s">
        <v>145</v>
      </c>
      <c r="H35" s="2" t="s">
        <v>145</v>
      </c>
      <c r="I35" s="2" t="s">
        <v>575</v>
      </c>
      <c r="J35" s="2" t="s">
        <v>576</v>
      </c>
      <c r="K35" s="2" t="s">
        <v>577</v>
      </c>
      <c r="L35" s="3">
        <v>27.5</v>
      </c>
      <c r="M35" s="3">
        <v>28.87</v>
      </c>
      <c r="N35" s="3">
        <v>54.99</v>
      </c>
      <c r="O35" s="2" t="s">
        <v>362</v>
      </c>
      <c r="P35" s="2" t="s">
        <v>363</v>
      </c>
      <c r="Q35" s="2" t="s">
        <v>144</v>
      </c>
      <c r="R35" s="2" t="s">
        <v>145</v>
      </c>
      <c r="S35" s="2" t="s">
        <v>578</v>
      </c>
      <c r="T35" s="2" t="s">
        <v>145</v>
      </c>
      <c r="U35" s="2" t="s">
        <v>145</v>
      </c>
      <c r="V35" s="2" t="s">
        <v>286</v>
      </c>
      <c r="W35" s="2" t="s">
        <v>151</v>
      </c>
      <c r="X35" s="2" t="s">
        <v>145</v>
      </c>
      <c r="Y35" s="2" t="s">
        <v>324</v>
      </c>
      <c r="Z35" s="4"/>
      <c r="AA35" s="4">
        <f>=ROUNDDOWN({0},0)</f>
      </c>
      <c r="AB35" s="5">
        <v>1.2</v>
      </c>
      <c r="AC35" s="2" t="s">
        <v>145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1</v>
      </c>
      <c r="AS35" s="8">
        <v>13.92</v>
      </c>
      <c r="AT35" s="7">
        <v>-1</v>
      </c>
      <c r="AU35" s="7">
        <v>-1</v>
      </c>
      <c r="AV35" s="4"/>
      <c r="AW35" s="8"/>
      <c r="AX35" s="4">
        <v>1</v>
      </c>
      <c r="AY35" s="8">
        <v>13.92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13.92</v>
      </c>
      <c r="BG35" s="7">
        <v>-1</v>
      </c>
      <c r="BH35" s="7">
        <v>-1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161</v>
      </c>
      <c r="BW35" s="2" t="s">
        <v>326</v>
      </c>
      <c r="BX35" s="2" t="s">
        <v>579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161</v>
      </c>
      <c r="CJ35" s="2" t="s">
        <v>328</v>
      </c>
      <c r="CK35" s="2" t="s">
        <v>329</v>
      </c>
      <c r="CL35" s="2" t="s">
        <v>157</v>
      </c>
      <c r="CM35" s="2" t="s">
        <v>157</v>
      </c>
      <c r="CN35" s="2" t="s">
        <v>145</v>
      </c>
      <c r="CO35" s="4"/>
      <c r="CP35" s="8"/>
      <c r="CQ35" s="4">
        <v>1</v>
      </c>
      <c r="CR35" s="8">
        <v>13.92</v>
      </c>
      <c r="CS35" s="7">
        <v>-1</v>
      </c>
      <c r="CT35" s="7">
        <v>-1</v>
      </c>
      <c r="CU35" s="2" t="s">
        <v>154</v>
      </c>
      <c r="CV35" s="2" t="s">
        <v>161</v>
      </c>
      <c r="CW35" s="2" t="s">
        <v>328</v>
      </c>
      <c r="CX35" s="2" t="s">
        <v>350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161</v>
      </c>
      <c r="DJ35" s="2" t="s">
        <v>145</v>
      </c>
      <c r="DK35" s="2" t="s">
        <v>580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161</v>
      </c>
      <c r="DW35" s="2" t="s">
        <v>328</v>
      </c>
      <c r="DX35" s="2" t="s">
        <v>332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161</v>
      </c>
      <c r="EJ35" s="2" t="s">
        <v>581</v>
      </c>
      <c r="EK35" s="2" t="s">
        <v>582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184</v>
      </c>
      <c r="EV35" s="2" t="s">
        <v>161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161</v>
      </c>
      <c r="FJ35" s="2" t="s">
        <v>335</v>
      </c>
      <c r="FK35" s="2" t="s">
        <v>336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161</v>
      </c>
      <c r="FW35" s="2" t="s">
        <v>337</v>
      </c>
      <c r="FX35" s="2" t="s">
        <v>338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183</v>
      </c>
      <c r="GI35" s="2" t="s">
        <v>161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182</v>
      </c>
      <c r="GV35" s="2" t="s">
        <v>161</v>
      </c>
      <c r="GW35" s="2" t="s">
        <v>339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161</v>
      </c>
      <c r="HW35" s="2" t="s">
        <v>177</v>
      </c>
      <c r="HX35" s="2" t="s">
        <v>583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341</v>
      </c>
      <c r="II35" s="2" t="s">
        <v>161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161</v>
      </c>
      <c r="JJ35" s="2" t="s">
        <v>328</v>
      </c>
      <c r="JK35" s="2" t="s">
        <v>350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182</v>
      </c>
      <c r="JV35" s="2" t="s">
        <v>161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227</v>
      </c>
      <c r="KI35" s="2" t="s">
        <v>161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161</v>
      </c>
      <c r="KW35" s="2" t="s">
        <v>232</v>
      </c>
      <c r="KX35" s="2" t="s">
        <v>497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182</v>
      </c>
      <c r="LI35" s="2" t="s">
        <v>161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227</v>
      </c>
      <c r="LV35" s="2" t="s">
        <v>161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227</v>
      </c>
      <c r="MV35" s="2" t="s">
        <v>161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161</v>
      </c>
      <c r="NJ35" s="2" t="s">
        <v>584</v>
      </c>
      <c r="NK35" s="2" t="s">
        <v>585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182</v>
      </c>
      <c r="NV35" s="2" t="s">
        <v>161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184</v>
      </c>
      <c r="OI35" s="2" t="s">
        <v>161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586</v>
      </c>
      <c r="B36" s="2" t="s">
        <v>134</v>
      </c>
      <c r="C36" s="2" t="s">
        <v>135</v>
      </c>
      <c r="D36" s="2" t="s">
        <v>587</v>
      </c>
      <c r="E36" s="2" t="s">
        <v>588</v>
      </c>
      <c r="F36" s="2" t="s">
        <v>319</v>
      </c>
      <c r="G36" s="2" t="s">
        <v>145</v>
      </c>
      <c r="H36" s="2" t="s">
        <v>145</v>
      </c>
      <c r="I36" s="2" t="s">
        <v>589</v>
      </c>
      <c r="J36" s="2" t="s">
        <v>589</v>
      </c>
      <c r="K36" s="2" t="s">
        <v>208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209</v>
      </c>
      <c r="Q36" s="2" t="s">
        <v>144</v>
      </c>
      <c r="R36" s="2" t="s">
        <v>145</v>
      </c>
      <c r="S36" s="2" t="s">
        <v>590</v>
      </c>
      <c r="T36" s="2" t="s">
        <v>145</v>
      </c>
      <c r="U36" s="2" t="s">
        <v>145</v>
      </c>
      <c r="V36" s="2" t="s">
        <v>591</v>
      </c>
      <c r="W36" s="2" t="s">
        <v>151</v>
      </c>
      <c r="X36" s="2" t="s">
        <v>145</v>
      </c>
      <c r="Y36" s="2" t="s">
        <v>324</v>
      </c>
      <c r="Z36" s="4">
        <v>107</v>
      </c>
      <c r="AA36" s="4">
        <f>=ROUNDDOWN(66.875,0)</f>
      </c>
      <c r="AB36" s="5">
        <v>1.6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145</v>
      </c>
      <c r="BM36" s="7"/>
      <c r="BN36" s="7"/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592</v>
      </c>
      <c r="BX36" s="2" t="s">
        <v>490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328</v>
      </c>
      <c r="CK36" s="2" t="s">
        <v>329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328</v>
      </c>
      <c r="CX36" s="2" t="s">
        <v>350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145</v>
      </c>
      <c r="DK36" s="2" t="s">
        <v>593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328</v>
      </c>
      <c r="DX36" s="2" t="s">
        <v>332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232</v>
      </c>
      <c r="EK36" s="2" t="s">
        <v>430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184</v>
      </c>
      <c r="EV36" s="2" t="s">
        <v>142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335</v>
      </c>
      <c r="FK36" s="2" t="s">
        <v>336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171</v>
      </c>
      <c r="FW36" s="2" t="s">
        <v>337</v>
      </c>
      <c r="FX36" s="2" t="s">
        <v>338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183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182</v>
      </c>
      <c r="GV36" s="2" t="s">
        <v>142</v>
      </c>
      <c r="GW36" s="2" t="s">
        <v>339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161</v>
      </c>
      <c r="HW36" s="2" t="s">
        <v>177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341</v>
      </c>
      <c r="II36" s="2" t="s">
        <v>161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328</v>
      </c>
      <c r="JK36" s="2" t="s">
        <v>350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182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227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267</v>
      </c>
      <c r="KV36" s="2" t="s">
        <v>142</v>
      </c>
      <c r="KW36" s="2" t="s">
        <v>232</v>
      </c>
      <c r="KX36" s="2" t="s">
        <v>497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182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227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227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161</v>
      </c>
      <c r="NJ36" s="2" t="s">
        <v>185</v>
      </c>
      <c r="NK36" s="2" t="s">
        <v>228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182</v>
      </c>
      <c r="NV36" s="2" t="s">
        <v>161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107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594</v>
      </c>
      <c r="B37" s="2" t="s">
        <v>134</v>
      </c>
      <c r="C37" s="2" t="s">
        <v>135</v>
      </c>
      <c r="D37" s="2" t="s">
        <v>587</v>
      </c>
      <c r="E37" s="2" t="s">
        <v>588</v>
      </c>
      <c r="F37" s="2" t="s">
        <v>360</v>
      </c>
      <c r="G37" s="2" t="s">
        <v>360</v>
      </c>
      <c r="H37" s="2" t="s">
        <v>360</v>
      </c>
      <c r="I37" s="2" t="s">
        <v>595</v>
      </c>
      <c r="J37" s="2" t="s">
        <v>589</v>
      </c>
      <c r="K37" s="2" t="s">
        <v>208</v>
      </c>
      <c r="L37" s="3">
        <v>18</v>
      </c>
      <c r="M37" s="3">
        <v>18.9</v>
      </c>
      <c r="N37" s="3">
        <v>39.99</v>
      </c>
      <c r="O37" s="2" t="s">
        <v>596</v>
      </c>
      <c r="P37" s="2" t="s">
        <v>363</v>
      </c>
      <c r="Q37" s="2" t="s">
        <v>144</v>
      </c>
      <c r="R37" s="2" t="s">
        <v>145</v>
      </c>
      <c r="S37" s="2" t="s">
        <v>597</v>
      </c>
      <c r="T37" s="2" t="s">
        <v>247</v>
      </c>
      <c r="U37" s="2" t="s">
        <v>545</v>
      </c>
      <c r="V37" s="2" t="s">
        <v>149</v>
      </c>
      <c r="W37" s="2" t="s">
        <v>598</v>
      </c>
      <c r="X37" s="2" t="s">
        <v>151</v>
      </c>
      <c r="Y37" s="2" t="s">
        <v>365</v>
      </c>
      <c r="Z37" s="4">
        <v>5</v>
      </c>
      <c r="AA37" s="4">
        <f>=ROUNDDOWN(2.5,0)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>
        <v>4</v>
      </c>
      <c r="BF37" s="8">
        <v>78.62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367</v>
      </c>
      <c r="BX37" s="2" t="s">
        <v>599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369</v>
      </c>
      <c r="CK37" s="2" t="s">
        <v>600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371</v>
      </c>
      <c r="CX37" s="2" t="s">
        <v>601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145</v>
      </c>
      <c r="DK37" s="2" t="s">
        <v>145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374</v>
      </c>
      <c r="DX37" s="2" t="s">
        <v>602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165</v>
      </c>
      <c r="EK37" s="2" t="s">
        <v>603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187</v>
      </c>
      <c r="EV37" s="2" t="s">
        <v>161</v>
      </c>
      <c r="EW37" s="2" t="s">
        <v>167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365</v>
      </c>
      <c r="FK37" s="2" t="s">
        <v>604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182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184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182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182</v>
      </c>
      <c r="HI37" s="2" t="s">
        <v>161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161</v>
      </c>
      <c r="HW37" s="2" t="s">
        <v>264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184</v>
      </c>
      <c r="II37" s="2" t="s">
        <v>161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227</v>
      </c>
      <c r="IV37" s="2" t="s">
        <v>142</v>
      </c>
      <c r="IW37" s="2" t="s">
        <v>145</v>
      </c>
      <c r="IX37" s="2" t="s">
        <v>145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365</v>
      </c>
      <c r="JK37" s="2" t="s">
        <v>605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182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227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142</v>
      </c>
      <c r="KW37" s="2" t="s">
        <v>606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182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227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182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227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182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182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184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607</v>
      </c>
      <c r="B38" s="2" t="s">
        <v>134</v>
      </c>
      <c r="C38" s="2" t="s">
        <v>135</v>
      </c>
      <c r="D38" s="2" t="s">
        <v>587</v>
      </c>
      <c r="E38" s="2" t="s">
        <v>588</v>
      </c>
      <c r="F38" s="2" t="s">
        <v>360</v>
      </c>
      <c r="G38" s="2" t="s">
        <v>360</v>
      </c>
      <c r="H38" s="2" t="s">
        <v>360</v>
      </c>
      <c r="I38" s="2" t="s">
        <v>595</v>
      </c>
      <c r="J38" s="2" t="s">
        <v>589</v>
      </c>
      <c r="K38" s="2" t="s">
        <v>141</v>
      </c>
      <c r="L38" s="3">
        <v>18.77</v>
      </c>
      <c r="M38" s="3">
        <v>19.71</v>
      </c>
      <c r="N38" s="3">
        <v>39.99</v>
      </c>
      <c r="O38" s="2" t="s">
        <v>385</v>
      </c>
      <c r="P38" s="2" t="s">
        <v>363</v>
      </c>
      <c r="Q38" s="2" t="s">
        <v>144</v>
      </c>
      <c r="R38" s="2" t="s">
        <v>145</v>
      </c>
      <c r="S38" s="2" t="s">
        <v>364</v>
      </c>
      <c r="T38" s="2" t="s">
        <v>247</v>
      </c>
      <c r="U38" s="2" t="s">
        <v>545</v>
      </c>
      <c r="V38" s="2" t="s">
        <v>149</v>
      </c>
      <c r="W38" s="2" t="s">
        <v>151</v>
      </c>
      <c r="X38" s="2" t="s">
        <v>145</v>
      </c>
      <c r="Y38" s="2" t="s">
        <v>365</v>
      </c>
      <c r="Z38" s="4">
        <v>89</v>
      </c>
      <c r="AA38" s="4">
        <f>=ROUNDDOWN(59.3333333333333,0)</f>
      </c>
      <c r="AB38" s="5">
        <v>1.5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4</v>
      </c>
      <c r="AS38" s="8">
        <v>78.62</v>
      </c>
      <c r="AT38" s="7">
        <v>-1</v>
      </c>
      <c r="AU38" s="7">
        <v>-1</v>
      </c>
      <c r="AV38" s="4"/>
      <c r="AW38" s="8"/>
      <c r="AX38" s="4">
        <v>4</v>
      </c>
      <c r="AY38" s="8">
        <v>78.62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608</v>
      </c>
      <c r="BM38" s="7"/>
      <c r="BN38" s="7"/>
      <c r="BO38" s="4"/>
      <c r="BP38" s="8"/>
      <c r="BQ38" s="4">
        <v>2</v>
      </c>
      <c r="BR38" s="8">
        <v>40.82</v>
      </c>
      <c r="BS38" s="7">
        <v>-1</v>
      </c>
      <c r="BT38" s="7">
        <v>-1</v>
      </c>
      <c r="BU38" s="2" t="s">
        <v>154</v>
      </c>
      <c r="BV38" s="2" t="s">
        <v>142</v>
      </c>
      <c r="BW38" s="2" t="s">
        <v>367</v>
      </c>
      <c r="BX38" s="2" t="s">
        <v>609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369</v>
      </c>
      <c r="CK38" s="2" t="s">
        <v>610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371</v>
      </c>
      <c r="CX38" s="2" t="s">
        <v>370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145</v>
      </c>
      <c r="DK38" s="2" t="s">
        <v>145</v>
      </c>
      <c r="DL38" s="2" t="s">
        <v>157</v>
      </c>
      <c r="DM38" s="2" t="s">
        <v>157</v>
      </c>
      <c r="DN38" s="2" t="s">
        <v>145</v>
      </c>
      <c r="DO38" s="4"/>
      <c r="DP38" s="8"/>
      <c r="DQ38" s="4">
        <v>2</v>
      </c>
      <c r="DR38" s="8">
        <v>37.8</v>
      </c>
      <c r="DS38" s="7">
        <v>-1</v>
      </c>
      <c r="DT38" s="7">
        <v>-1</v>
      </c>
      <c r="DU38" s="2" t="s">
        <v>154</v>
      </c>
      <c r="DV38" s="2" t="s">
        <v>142</v>
      </c>
      <c r="DW38" s="2" t="s">
        <v>374</v>
      </c>
      <c r="DX38" s="2" t="s">
        <v>611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165</v>
      </c>
      <c r="EK38" s="2" t="s">
        <v>259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187</v>
      </c>
      <c r="EV38" s="2" t="s">
        <v>161</v>
      </c>
      <c r="EW38" s="2" t="s">
        <v>167</v>
      </c>
      <c r="EX38" s="2" t="s">
        <v>467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529</v>
      </c>
      <c r="FK38" s="2" t="s">
        <v>612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182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184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182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182</v>
      </c>
      <c r="HI38" s="2" t="s">
        <v>161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161</v>
      </c>
      <c r="HW38" s="2" t="s">
        <v>264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184</v>
      </c>
      <c r="II38" s="2" t="s">
        <v>161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227</v>
      </c>
      <c r="IV38" s="2" t="s">
        <v>142</v>
      </c>
      <c r="IW38" s="2" t="s">
        <v>145</v>
      </c>
      <c r="IX38" s="2" t="s">
        <v>145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529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182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227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267</v>
      </c>
      <c r="KV38" s="2" t="s">
        <v>142</v>
      </c>
      <c r="KW38" s="2" t="s">
        <v>606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182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227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182</v>
      </c>
      <c r="MI38" s="2" t="s">
        <v>142</v>
      </c>
      <c r="MJ38" s="2" t="s">
        <v>145</v>
      </c>
      <c r="MK38" s="2" t="s">
        <v>145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227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182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182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184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89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613</v>
      </c>
      <c r="B39" s="2" t="s">
        <v>134</v>
      </c>
      <c r="C39" s="2" t="s">
        <v>135</v>
      </c>
      <c r="D39" s="2" t="s">
        <v>587</v>
      </c>
      <c r="E39" s="2" t="s">
        <v>588</v>
      </c>
      <c r="F39" s="2" t="s">
        <v>138</v>
      </c>
      <c r="G39" s="2" t="s">
        <v>138</v>
      </c>
      <c r="H39" s="2" t="s">
        <v>138</v>
      </c>
      <c r="I39" s="2" t="s">
        <v>614</v>
      </c>
      <c r="J39" s="2" t="s">
        <v>615</v>
      </c>
      <c r="K39" s="2" t="s">
        <v>208</v>
      </c>
      <c r="L39" s="3">
        <v>18.1</v>
      </c>
      <c r="M39" s="3">
        <v>19</v>
      </c>
      <c r="N39" s="3">
        <v>44.99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210</v>
      </c>
      <c r="T39" s="2" t="s">
        <v>147</v>
      </c>
      <c r="U39" s="2" t="s">
        <v>545</v>
      </c>
      <c r="V39" s="2" t="s">
        <v>149</v>
      </c>
      <c r="W39" s="2" t="s">
        <v>150</v>
      </c>
      <c r="X39" s="2" t="s">
        <v>151</v>
      </c>
      <c r="Y39" s="2" t="s">
        <v>152</v>
      </c>
      <c r="Z39" s="4">
        <v>191</v>
      </c>
      <c r="AA39" s="4">
        <f>=ROUNDDOWN(54.5714285714286,0)</f>
      </c>
      <c r="AB39" s="5">
        <v>3.5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3</v>
      </c>
      <c r="AS39" s="8">
        <v>72.21</v>
      </c>
      <c r="AT39" s="7">
        <v>-1</v>
      </c>
      <c r="AU39" s="7">
        <v>-1</v>
      </c>
      <c r="AV39" s="4"/>
      <c r="AW39" s="8"/>
      <c r="AX39" s="4">
        <v>3</v>
      </c>
      <c r="AY39" s="8">
        <v>72.21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>
        <v>4</v>
      </c>
      <c r="BF39" s="8">
        <v>92.1</v>
      </c>
      <c r="BG39" s="7" t="s">
        <v>145</v>
      </c>
      <c r="BH39" s="7" t="s">
        <v>145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155</v>
      </c>
      <c r="BX39" s="2" t="s">
        <v>616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155</v>
      </c>
      <c r="CK39" s="2" t="s">
        <v>553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155</v>
      </c>
      <c r="CX39" s="2" t="s">
        <v>617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145</v>
      </c>
      <c r="DK39" s="2" t="s">
        <v>618</v>
      </c>
      <c r="DL39" s="2" t="s">
        <v>157</v>
      </c>
      <c r="DM39" s="2" t="s">
        <v>157</v>
      </c>
      <c r="DN39" s="2" t="s">
        <v>145</v>
      </c>
      <c r="DO39" s="4"/>
      <c r="DP39" s="8"/>
      <c r="DQ39" s="4">
        <v>3</v>
      </c>
      <c r="DR39" s="8">
        <v>72.21</v>
      </c>
      <c r="DS39" s="7">
        <v>-1</v>
      </c>
      <c r="DT39" s="7">
        <v>-1</v>
      </c>
      <c r="DU39" s="2" t="s">
        <v>154</v>
      </c>
      <c r="DV39" s="2" t="s">
        <v>142</v>
      </c>
      <c r="DW39" s="2" t="s">
        <v>214</v>
      </c>
      <c r="DX39" s="2" t="s">
        <v>433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165</v>
      </c>
      <c r="EK39" s="2" t="s">
        <v>619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167</v>
      </c>
      <c r="EX39" s="2" t="s">
        <v>562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169</v>
      </c>
      <c r="FK39" s="2" t="s">
        <v>219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171</v>
      </c>
      <c r="FW39" s="2" t="s">
        <v>200</v>
      </c>
      <c r="FX39" s="2" t="s">
        <v>620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184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182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161</v>
      </c>
      <c r="HW39" s="2" t="s">
        <v>177</v>
      </c>
      <c r="HX39" s="2" t="s">
        <v>621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161</v>
      </c>
      <c r="IJ39" s="2" t="s">
        <v>145</v>
      </c>
      <c r="IK39" s="2" t="s">
        <v>622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225</v>
      </c>
      <c r="JK39" s="2" t="s">
        <v>406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182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182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267</v>
      </c>
      <c r="KV39" s="2" t="s">
        <v>142</v>
      </c>
      <c r="KW39" s="2" t="s">
        <v>414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182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184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184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161</v>
      </c>
      <c r="NJ39" s="2" t="s">
        <v>228</v>
      </c>
      <c r="NK39" s="2" t="s">
        <v>485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182</v>
      </c>
      <c r="NV39" s="2" t="s">
        <v>161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184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1</v>
      </c>
      <c r="OP39" s="4"/>
      <c r="OQ39" s="4"/>
      <c r="OR39" s="4">
        <v>190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623</v>
      </c>
      <c r="B40" s="2" t="s">
        <v>134</v>
      </c>
      <c r="C40" s="2" t="s">
        <v>135</v>
      </c>
      <c r="D40" s="2" t="s">
        <v>587</v>
      </c>
      <c r="E40" s="2" t="s">
        <v>588</v>
      </c>
      <c r="F40" s="2" t="s">
        <v>138</v>
      </c>
      <c r="G40" s="2" t="s">
        <v>138</v>
      </c>
      <c r="H40" s="2" t="s">
        <v>138</v>
      </c>
      <c r="I40" s="2" t="s">
        <v>614</v>
      </c>
      <c r="J40" s="2" t="s">
        <v>615</v>
      </c>
      <c r="K40" s="2" t="s">
        <v>141</v>
      </c>
      <c r="L40" s="3">
        <v>18.1</v>
      </c>
      <c r="M40" s="3">
        <v>19</v>
      </c>
      <c r="N40" s="3">
        <v>44.99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624</v>
      </c>
      <c r="T40" s="2" t="s">
        <v>147</v>
      </c>
      <c r="U40" s="2" t="s">
        <v>545</v>
      </c>
      <c r="V40" s="2" t="s">
        <v>149</v>
      </c>
      <c r="W40" s="2" t="s">
        <v>150</v>
      </c>
      <c r="X40" s="2" t="s">
        <v>151</v>
      </c>
      <c r="Y40" s="2" t="s">
        <v>152</v>
      </c>
      <c r="Z40" s="4">
        <v>142</v>
      </c>
      <c r="AA40" s="4">
        <f>=ROUNDDOWN(30.8695652173913,0)</f>
      </c>
      <c r="AB40" s="5">
        <v>4.6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</v>
      </c>
      <c r="AS40" s="8">
        <v>19.89</v>
      </c>
      <c r="AT40" s="7">
        <v>-1</v>
      </c>
      <c r="AU40" s="7">
        <v>-1</v>
      </c>
      <c r="AV40" s="4"/>
      <c r="AW40" s="8"/>
      <c r="AX40" s="4">
        <v>1</v>
      </c>
      <c r="AY40" s="8">
        <v>19.89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19.89</v>
      </c>
      <c r="BS40" s="7">
        <v>-1</v>
      </c>
      <c r="BT40" s="7">
        <v>-1</v>
      </c>
      <c r="BU40" s="2" t="s">
        <v>154</v>
      </c>
      <c r="BV40" s="2" t="s">
        <v>142</v>
      </c>
      <c r="BW40" s="2" t="s">
        <v>155</v>
      </c>
      <c r="BX40" s="2" t="s">
        <v>193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155</v>
      </c>
      <c r="CK40" s="2" t="s">
        <v>625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155</v>
      </c>
      <c r="CX40" s="2" t="s">
        <v>626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145</v>
      </c>
      <c r="DK40" s="2" t="s">
        <v>627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163</v>
      </c>
      <c r="DX40" s="2" t="s">
        <v>548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165</v>
      </c>
      <c r="EK40" s="2" t="s">
        <v>258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142</v>
      </c>
      <c r="EW40" s="2" t="s">
        <v>167</v>
      </c>
      <c r="EX40" s="2" t="s">
        <v>628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142</v>
      </c>
      <c r="FJ40" s="2" t="s">
        <v>169</v>
      </c>
      <c r="FK40" s="2" t="s">
        <v>237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154</v>
      </c>
      <c r="FV40" s="2" t="s">
        <v>171</v>
      </c>
      <c r="FW40" s="2" t="s">
        <v>200</v>
      </c>
      <c r="FX40" s="2" t="s">
        <v>552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184</v>
      </c>
      <c r="GI40" s="2" t="s">
        <v>142</v>
      </c>
      <c r="GJ40" s="2" t="s">
        <v>145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182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161</v>
      </c>
      <c r="HW40" s="2" t="s">
        <v>457</v>
      </c>
      <c r="HX40" s="2" t="s">
        <v>203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154</v>
      </c>
      <c r="II40" s="2" t="s">
        <v>161</v>
      </c>
      <c r="IJ40" s="2" t="s">
        <v>145</v>
      </c>
      <c r="IK40" s="2" t="s">
        <v>629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180</v>
      </c>
      <c r="JK40" s="2" t="s">
        <v>459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182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182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267</v>
      </c>
      <c r="KV40" s="2" t="s">
        <v>142</v>
      </c>
      <c r="KW40" s="2" t="s">
        <v>414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182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184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184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161</v>
      </c>
      <c r="NJ40" s="2" t="s">
        <v>185</v>
      </c>
      <c r="NK40" s="2" t="s">
        <v>460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182</v>
      </c>
      <c r="NV40" s="2" t="s">
        <v>161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184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>
        <v>70</v>
      </c>
      <c r="OP40" s="4"/>
      <c r="OQ40" s="4"/>
      <c r="OR40" s="4">
        <v>72</v>
      </c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630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3532</v>
      </c>
      <c r="AA41" s="11">
        <f>=ROUNDDOWN({0},0)</f>
      </c>
      <c r="AB41" s="12">
        <v>102.7</v>
      </c>
      <c r="AC41" s="9" t="s">
        <v>145</v>
      </c>
      <c r="AD41" s="11"/>
      <c r="AE41" s="11">
        <v>1282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37</v>
      </c>
      <c r="AQ41" s="15">
        <v>3104.56</v>
      </c>
      <c r="AR41" s="11">
        <v>78</v>
      </c>
      <c r="AS41" s="15">
        <v>5737.29</v>
      </c>
      <c r="AT41" s="14">
        <v>-0.5256</v>
      </c>
      <c r="AU41" s="14">
        <v>-0.4589</v>
      </c>
      <c r="AV41" s="11">
        <v>37</v>
      </c>
      <c r="AW41" s="15">
        <v>3104.56</v>
      </c>
      <c r="AX41" s="11">
        <v>78</v>
      </c>
      <c r="AY41" s="15">
        <v>5737.29</v>
      </c>
      <c r="AZ41" s="14">
        <v>-0.5256</v>
      </c>
      <c r="BA41" s="14">
        <v>-0.4589</v>
      </c>
      <c r="BB41" s="14"/>
      <c r="BC41" s="11">
        <v>37</v>
      </c>
      <c r="BD41" s="15">
        <v>3104.56</v>
      </c>
      <c r="BE41" s="11">
        <v>78</v>
      </c>
      <c r="BF41" s="15">
        <v>5737.29</v>
      </c>
      <c r="BG41" s="14">
        <v>-0.5256</v>
      </c>
      <c r="BH41" s="14">
        <v>-0.4589</v>
      </c>
      <c r="BI41" s="14"/>
      <c r="BJ41" s="11"/>
      <c r="BK41" s="15"/>
      <c r="BL41" s="9" t="s">
        <v>145</v>
      </c>
      <c r="BM41" s="14"/>
      <c r="BN41" s="14"/>
      <c r="BO41" s="11">
        <v>11</v>
      </c>
      <c r="BP41" s="15">
        <v>1000.7</v>
      </c>
      <c r="BQ41" s="11">
        <v>21</v>
      </c>
      <c r="BR41" s="15">
        <v>1510.75</v>
      </c>
      <c r="BS41" s="14">
        <v>-0.4762</v>
      </c>
      <c r="BT41" s="14">
        <v>-0.3376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8</v>
      </c>
      <c r="CC41" s="15">
        <v>541.76</v>
      </c>
      <c r="CD41" s="11">
        <v>12</v>
      </c>
      <c r="CE41" s="15">
        <v>799.69</v>
      </c>
      <c r="CF41" s="14">
        <v>-0.3333</v>
      </c>
      <c r="CG41" s="14">
        <v>-0.3225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6</v>
      </c>
      <c r="CP41" s="15">
        <v>460.54</v>
      </c>
      <c r="CQ41" s="11">
        <v>14</v>
      </c>
      <c r="CR41" s="15">
        <v>1082.53</v>
      </c>
      <c r="CS41" s="14">
        <v>-0.5714</v>
      </c>
      <c r="CT41" s="14">
        <v>-0.5746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5</v>
      </c>
      <c r="DC41" s="15">
        <v>441.18</v>
      </c>
      <c r="DD41" s="11">
        <v>7</v>
      </c>
      <c r="DE41" s="15">
        <v>506.81</v>
      </c>
      <c r="DF41" s="14">
        <v>-0.2857</v>
      </c>
      <c r="DG41" s="14">
        <v>-0.1295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2</v>
      </c>
      <c r="DP41" s="15">
        <v>302.75</v>
      </c>
      <c r="DQ41" s="11">
        <v>15</v>
      </c>
      <c r="DR41" s="15">
        <v>1167</v>
      </c>
      <c r="DS41" s="14">
        <v>-0.8667</v>
      </c>
      <c r="DT41" s="14">
        <v>-0.7406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2</v>
      </c>
      <c r="EC41" s="15">
        <v>178.42</v>
      </c>
      <c r="ED41" s="11">
        <v>1</v>
      </c>
      <c r="EE41" s="15">
        <v>74.42</v>
      </c>
      <c r="EF41" s="14">
        <v>1</v>
      </c>
      <c r="EG41" s="14">
        <v>1.3975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1</v>
      </c>
      <c r="EP41" s="15">
        <v>113.25</v>
      </c>
      <c r="EQ41" s="11">
        <v>1</v>
      </c>
      <c r="ER41" s="15">
        <v>88.83</v>
      </c>
      <c r="ES41" s="14"/>
      <c r="ET41" s="14">
        <v>0.2749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2</v>
      </c>
      <c r="FC41" s="15">
        <v>65.96</v>
      </c>
      <c r="FD41" s="11">
        <v>6</v>
      </c>
      <c r="FE41" s="15">
        <v>409.55</v>
      </c>
      <c r="FF41" s="14">
        <v>-0.6667</v>
      </c>
      <c r="FG41" s="14">
        <v>-0.8389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>
        <v>1</v>
      </c>
      <c r="FR41" s="15">
        <v>97.71</v>
      </c>
      <c r="FS41" s="14">
        <v>-1</v>
      </c>
      <c r="FT41" s="14">
        <v>-1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/>
      <c r="GE41" s="15"/>
      <c r="GF41" s="14"/>
      <c r="GG41" s="14"/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/>
      <c r="GR41" s="15"/>
      <c r="GS41" s="14"/>
      <c r="GT41" s="14"/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1951</v>
      </c>
      <c r="OP41" s="11">
        <v>42</v>
      </c>
      <c r="OQ41" s="11"/>
      <c r="OR41" s="11">
        <v>1539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510</v>
      </c>
      <c r="PG41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631</v>
      </c>
      <c r="D2" s="0" t="s">
        <v>632</v>
      </c>
      <c r="E2" s="0" t="s">
        <v>633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634</v>
      </c>
      <c r="J4" s="1" t="s">
        <v>635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636</v>
      </c>
      <c r="P4" s="1" t="s">
        <v>637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638</v>
      </c>
      <c r="F5" s="1" t="s">
        <v>639</v>
      </c>
      <c r="G5" s="1" t="s">
        <v>638</v>
      </c>
      <c r="H5" s="1" t="s">
        <v>639</v>
      </c>
      <c r="I5" s="1" t="s">
        <v>634</v>
      </c>
      <c r="J5" s="1" t="s">
        <v>635</v>
      </c>
      <c r="K5" s="1" t="s">
        <v>640</v>
      </c>
      <c r="L5" s="1" t="s">
        <v>641</v>
      </c>
      <c r="M5" s="1" t="s">
        <v>640</v>
      </c>
      <c r="N5" s="1" t="s">
        <v>641</v>
      </c>
      <c r="O5" s="1" t="s">
        <v>636</v>
      </c>
      <c r="P5" s="1" t="s">
        <v>637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17</v>
      </c>
      <c r="F6" s="8">
        <v>1810.25</v>
      </c>
      <c r="G6" s="4">
        <v>34</v>
      </c>
      <c r="H6" s="8">
        <v>3327.78</v>
      </c>
      <c r="I6" s="7">
        <v>-0.5</v>
      </c>
      <c r="J6" s="7">
        <v>-0.456</v>
      </c>
      <c r="K6" s="4">
        <v>16</v>
      </c>
      <c r="L6" s="8">
        <v>1738.72</v>
      </c>
      <c r="M6" s="4">
        <v>30</v>
      </c>
      <c r="N6" s="8">
        <v>2998.53</v>
      </c>
      <c r="O6" s="7">
        <v>-0.4667</v>
      </c>
      <c r="P6" s="7">
        <v>-0.4201</v>
      </c>
    </row>
    <row r="7">
      <c r="A7" s="2" t="s">
        <v>134</v>
      </c>
      <c r="B7" s="2" t="s">
        <v>135</v>
      </c>
      <c r="C7" s="2" t="s">
        <v>136</v>
      </c>
      <c r="D7" s="2" t="s">
        <v>320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71.53</v>
      </c>
      <c r="M7" s="4">
        <v>4</v>
      </c>
      <c r="N7" s="8">
        <v>329.25</v>
      </c>
      <c r="O7" s="7">
        <v>-0.75</v>
      </c>
      <c r="P7" s="7">
        <v>-0.7827</v>
      </c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402</v>
      </c>
      <c r="D9" s="2" t="s">
        <v>403</v>
      </c>
      <c r="E9" s="4">
        <v>17</v>
      </c>
      <c r="F9" s="8">
        <v>1232.65</v>
      </c>
      <c r="G9" s="4">
        <v>28</v>
      </c>
      <c r="H9" s="8">
        <v>2084.81</v>
      </c>
      <c r="I9" s="7">
        <v>-0.3929</v>
      </c>
      <c r="J9" s="7">
        <v>-0.4087</v>
      </c>
      <c r="K9" s="4">
        <v>13</v>
      </c>
      <c r="L9" s="8">
        <v>1060.47</v>
      </c>
      <c r="M9" s="4">
        <v>20</v>
      </c>
      <c r="N9" s="8">
        <v>1702.54</v>
      </c>
      <c r="O9" s="7">
        <v>-0.35</v>
      </c>
      <c r="P9" s="7">
        <v>-0.3771</v>
      </c>
    </row>
    <row r="10">
      <c r="A10" s="2" t="s">
        <v>134</v>
      </c>
      <c r="B10" s="2" t="s">
        <v>135</v>
      </c>
      <c r="C10" s="2" t="s">
        <v>402</v>
      </c>
      <c r="D10" s="2" t="s">
        <v>500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4</v>
      </c>
      <c r="L10" s="8">
        <v>172.18</v>
      </c>
      <c r="M10" s="4">
        <v>8</v>
      </c>
      <c r="N10" s="8">
        <v>382.27</v>
      </c>
      <c r="O10" s="7">
        <v>-0.5</v>
      </c>
      <c r="P10" s="7">
        <v>-0.5496</v>
      </c>
    </row>
    <row r="11">
      <c r="A11" s="2" t="s">
        <v>134</v>
      </c>
      <c r="B11" s="2" t="s">
        <v>135</v>
      </c>
      <c r="C11" s="2" t="s">
        <v>540</v>
      </c>
      <c r="D11" s="2" t="s">
        <v>541</v>
      </c>
      <c r="E11" s="4">
        <v>3</v>
      </c>
      <c r="F11" s="8">
        <v>61.66</v>
      </c>
      <c r="G11" s="4">
        <v>8</v>
      </c>
      <c r="H11" s="8">
        <v>153.98</v>
      </c>
      <c r="I11" s="7">
        <v>-0.625</v>
      </c>
      <c r="J11" s="7">
        <v>-0.5996</v>
      </c>
      <c r="K11" s="4">
        <v>3</v>
      </c>
      <c r="L11" s="8">
        <v>61.66</v>
      </c>
      <c r="M11" s="4">
        <v>8</v>
      </c>
      <c r="N11" s="8">
        <v>153.98</v>
      </c>
      <c r="O11" s="7">
        <v>-0.625</v>
      </c>
      <c r="P11" s="7">
        <v>-0.5996</v>
      </c>
    </row>
    <row r="12">
      <c r="A12" s="2" t="s">
        <v>134</v>
      </c>
      <c r="B12" s="2" t="s">
        <v>135</v>
      </c>
      <c r="C12" s="2" t="s">
        <v>587</v>
      </c>
      <c r="D12" s="2" t="s">
        <v>588</v>
      </c>
      <c r="E12" s="4"/>
      <c r="F12" s="8"/>
      <c r="G12" s="4">
        <v>8</v>
      </c>
      <c r="H12" s="8">
        <v>170.72</v>
      </c>
      <c r="I12" s="7"/>
      <c r="J12" s="7"/>
      <c r="K12" s="4"/>
      <c r="L12" s="8"/>
      <c r="M12" s="4">
        <v>8</v>
      </c>
      <c r="N12" s="8">
        <v>170.72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631</v>
      </c>
      <c r="D2" s="0" t="s">
        <v>632</v>
      </c>
      <c r="E2" s="0" t="s">
        <v>633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634</v>
      </c>
      <c r="I4" s="1" t="s">
        <v>635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636</v>
      </c>
      <c r="O4" s="1" t="s">
        <v>637</v>
      </c>
    </row>
    <row r="5">
      <c r="A5" s="1" t="s">
        <v>80</v>
      </c>
      <c r="B5" s="1" t="s">
        <v>82</v>
      </c>
      <c r="C5" s="1" t="s">
        <v>83</v>
      </c>
      <c r="D5" s="1" t="s">
        <v>638</v>
      </c>
      <c r="E5" s="1" t="s">
        <v>639</v>
      </c>
      <c r="F5" s="1" t="s">
        <v>638</v>
      </c>
      <c r="G5" s="1" t="s">
        <v>639</v>
      </c>
      <c r="H5" s="1" t="s">
        <v>634</v>
      </c>
      <c r="I5" s="1" t="s">
        <v>635</v>
      </c>
      <c r="J5" s="1" t="s">
        <v>640</v>
      </c>
      <c r="K5" s="1" t="s">
        <v>641</v>
      </c>
      <c r="L5" s="1" t="s">
        <v>640</v>
      </c>
      <c r="M5" s="1" t="s">
        <v>641</v>
      </c>
      <c r="N5" s="1" t="s">
        <v>636</v>
      </c>
      <c r="O5" s="1" t="s">
        <v>637</v>
      </c>
    </row>
    <row r="6">
      <c r="A6" s="2" t="s">
        <v>134</v>
      </c>
      <c r="B6" s="2" t="s">
        <v>136</v>
      </c>
      <c r="C6" s="2" t="s">
        <v>137</v>
      </c>
      <c r="D6" s="4">
        <v>17</v>
      </c>
      <c r="E6" s="8">
        <v>1810.25</v>
      </c>
      <c r="F6" s="4">
        <v>34</v>
      </c>
      <c r="G6" s="8">
        <v>3327.78</v>
      </c>
      <c r="H6" s="7">
        <v>-0.5</v>
      </c>
      <c r="I6" s="7">
        <v>-0.456</v>
      </c>
      <c r="J6" s="4">
        <v>16</v>
      </c>
      <c r="K6" s="8">
        <v>1738.72</v>
      </c>
      <c r="L6" s="4">
        <v>30</v>
      </c>
      <c r="M6" s="8">
        <v>2998.53</v>
      </c>
      <c r="N6" s="7">
        <v>-0.4667</v>
      </c>
      <c r="O6" s="7">
        <v>-0.4201</v>
      </c>
    </row>
    <row r="7">
      <c r="A7" s="2" t="s">
        <v>134</v>
      </c>
      <c r="B7" s="2" t="s">
        <v>136</v>
      </c>
      <c r="C7" s="2" t="s">
        <v>320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71.53</v>
      </c>
      <c r="L7" s="4">
        <v>4</v>
      </c>
      <c r="M7" s="8">
        <v>329.25</v>
      </c>
      <c r="N7" s="7">
        <v>-0.75</v>
      </c>
      <c r="O7" s="7">
        <v>-0.7827</v>
      </c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402</v>
      </c>
      <c r="C9" s="2" t="s">
        <v>403</v>
      </c>
      <c r="D9" s="4">
        <v>17</v>
      </c>
      <c r="E9" s="8">
        <v>1232.65</v>
      </c>
      <c r="F9" s="4">
        <v>28</v>
      </c>
      <c r="G9" s="8">
        <v>2084.81</v>
      </c>
      <c r="H9" s="7">
        <v>-0.3929</v>
      </c>
      <c r="I9" s="7">
        <v>-0.4087</v>
      </c>
      <c r="J9" s="4">
        <v>13</v>
      </c>
      <c r="K9" s="8">
        <v>1060.47</v>
      </c>
      <c r="L9" s="4">
        <v>20</v>
      </c>
      <c r="M9" s="8">
        <v>1702.54</v>
      </c>
      <c r="N9" s="7">
        <v>-0.35</v>
      </c>
      <c r="O9" s="7">
        <v>-0.3771</v>
      </c>
    </row>
    <row r="10">
      <c r="A10" s="2" t="s">
        <v>134</v>
      </c>
      <c r="B10" s="2" t="s">
        <v>402</v>
      </c>
      <c r="C10" s="2" t="s">
        <v>500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172.18</v>
      </c>
      <c r="L10" s="4">
        <v>8</v>
      </c>
      <c r="M10" s="8">
        <v>382.27</v>
      </c>
      <c r="N10" s="7">
        <v>-0.5</v>
      </c>
      <c r="O10" s="7">
        <v>-0.5496</v>
      </c>
    </row>
    <row r="11">
      <c r="A11" s="2" t="s">
        <v>134</v>
      </c>
      <c r="B11" s="2" t="s">
        <v>540</v>
      </c>
      <c r="C11" s="2" t="s">
        <v>541</v>
      </c>
      <c r="D11" s="4">
        <v>3</v>
      </c>
      <c r="E11" s="8">
        <v>61.66</v>
      </c>
      <c r="F11" s="4">
        <v>8</v>
      </c>
      <c r="G11" s="8">
        <v>153.98</v>
      </c>
      <c r="H11" s="7">
        <v>-0.625</v>
      </c>
      <c r="I11" s="7">
        <v>-0.5996</v>
      </c>
      <c r="J11" s="4">
        <v>3</v>
      </c>
      <c r="K11" s="8">
        <v>61.66</v>
      </c>
      <c r="L11" s="4">
        <v>8</v>
      </c>
      <c r="M11" s="8">
        <v>153.98</v>
      </c>
      <c r="N11" s="7">
        <v>-0.625</v>
      </c>
      <c r="O11" s="7">
        <v>-0.5996</v>
      </c>
    </row>
    <row r="12">
      <c r="A12" s="2" t="s">
        <v>134</v>
      </c>
      <c r="B12" s="2" t="s">
        <v>587</v>
      </c>
      <c r="C12" s="2" t="s">
        <v>588</v>
      </c>
      <c r="D12" s="4"/>
      <c r="E12" s="8"/>
      <c r="F12" s="4">
        <v>8</v>
      </c>
      <c r="G12" s="8">
        <v>170.72</v>
      </c>
      <c r="H12" s="7"/>
      <c r="I12" s="7"/>
      <c r="J12" s="4"/>
      <c r="K12" s="8"/>
      <c r="L12" s="4">
        <v>8</v>
      </c>
      <c r="M12" s="8">
        <v>170.72</v>
      </c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