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<sst xmlns="http://schemas.openxmlformats.org/spreadsheetml/2006/main" count="639" uniqueCount="639">
  <si>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</si>
  <si>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</si>
  <si>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</si>
  <si>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</si>
  <si>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</si>
  <si>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</si>
  <si>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</si>
  <si>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</si>
  <si>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</si>
  <si>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</si>
  <si>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</si>
  <si>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</si>
  <si>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</si>
  <si>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</si>
  <si>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</si>
  <si>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</si>
  <si>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</si>
  <si>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</si>
  <si>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</si>
  <si>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</si>
  <si>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MACY02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</si>
  <si>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</si>
  <si>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</si>
  <si>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</si>
  <si>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</si>
  <si>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</si>
  <si>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</si>
  <si>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</si>
  <si>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</si>
  <si>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</si>
  <si>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</si>
  <si>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</si>
  <si>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</si>
  <si>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</si>
  <si>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</si>
  <si>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</si>
  <si>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</si>
  <si>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</si>
  <si>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</si>
  <si>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</si>
  <si>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</si>
  <si>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</si>
  <si>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</si>
  <si>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</si>
  <si>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</si>
  <si>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</si>
  <si>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</si>
  <si>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</si>
  <si>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</si>
  <si>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</si>
  <si>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</si>
  <si>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</si>
  <si>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</si>
  <si>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</si>
  <si>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</si>
  <si>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</si>
  <si>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</si>
  <si>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</si>
  <si>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</si>
  <si>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</si>
  <si>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</si>
  <si>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</si>
  <si>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</si>
  <si>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</si>
  <si>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</si>
  <si>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</si>
  <si>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</si>
  <si>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</si>
  <si>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</si>
  <si>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</si>
  <si>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</si>
  <si>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</si>
  <si>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</si>
  <si>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</si>
  <si>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</si>
  <si>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</si>
  <si>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</si>
  <si>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</si>
  <si>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</si>
  <si>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</si>
  <si>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</si>
  <si>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</si>
  <si>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</si>
  <si>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</si>
  <si>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</si>
  <si>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</si>
  <si>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</si>
  <si>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</si>
  <si>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</si>
  <si>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</si>
  <si>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</si>
  <si>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</si>
  <si>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</si>
  <si>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</si>
  <si>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</si>
  <si>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</si>
  <si>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</si>
  <si>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</si>
  <si>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</si>
  <si>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</si>
  <si>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</si>
  <si>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</si>
  <si>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</si>
  <si>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</si>
  <si>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</si>
  <si>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</si>
  <si>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</si>
  <si>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</si>
  <si>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</si>
  <si>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</si>
  <si>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</si>
  <si>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</si>
  <si>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</si>
  <si>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</si>
  <si>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</si>
  <si>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</si>
  <si>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</si>
  <si>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</si>
  <si>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</si>
  <si>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</si>
  <si>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</si>
  <si>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</si>
  <si>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</si>
  <si>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</si>
  <si>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</si>
  <si>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</si>
  <si>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</si>
  <si>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</si>
  <si>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</si>
  <si>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</si>
  <si>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</si>
  <si>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</si>
  <si>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</si>
  <si>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</si>
  <si>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</si>
  <si>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</si>
  <si>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</si>
  <si>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</si>
  <si>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</si>
  <si>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</si>
  <si>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</si>
  <si>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</si>
  <si>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</si>
  <si>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</si>
  <si>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</si>
  <si>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</si>
  <si>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</si>
  <si>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</si>
  <si>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</si>
  <si>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</si>
  <si>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</si>
  <si>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</si>
  <si>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</si>
  <si>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</si>
  <si>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CSNSTORES,JCPENNEY01,MACY02,OVERSTOCK01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</si>
  <si>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</si>
  <si>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</si>
  <si>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</si>
  <si>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</si>
  <si>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</si>
  <si>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</si>
  <si>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</si>
  <si>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</si>
  <si>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8/2/2023</t>
  </si>
  <si>
    <t>5/7/2024</t>
  </si>
  <si>
    <t>3/28/2023</t>
  </si>
  <si>
    <t>5/9/2023</t>
  </si>
  <si>
    <t>12/1/2022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</si>
  <si>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</si>
  <si>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</si>
  <si>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</si>
  <si>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</si>
  <si>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</si>
  <si>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</si>
  <si>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</si>
  <si>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</si>
  <si>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</si>
  <si>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</si>
  <si>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</si>
  <si>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AMAZON,AMAZONDS,BLK01,CSNSTORES,DLCROSCILL,MACY02,OVERSTOCK01</t>
  </si>
  <si>
    <t>11/16/2022</t>
  </si>
  <si>
    <t>4/4/2023</t>
  </si>
  <si>
    <t>5/2/2024</t>
  </si>
  <si>
    <t>11/13/2023</t>
  </si>
  <si>
    <t>10/5/2023</t>
  </si>
  <si>
    <t>10/26/2022</t>
  </si>
  <si>
    <t>7/17/2023</t>
  </si>
  <si>
    <t>4/22/2024</t>
  </si>
  <si>
    <t>Hold</t>
  </si>
  <si>
    <t>CCL10-0012</t>
  </si>
  <si>
    <t>Cal King</t>
  </si>
  <si>
    <t>AMAZON,AMAZONDS,CSNSTORES,DLCROSCILL,MACY02,OLLIIX,OVERSTOCK01</t>
  </si>
  <si>
    <t>11/1/2022</t>
  </si>
  <si>
    <t>4/5/2023</t>
  </si>
  <si>
    <t>4/12/2024</t>
  </si>
  <si>
    <t>4/25/2024</t>
  </si>
  <si>
    <t>4/3/2024</t>
  </si>
  <si>
    <t>6/12/2024</t>
  </si>
  <si>
    <t>11/7/2025</t>
  </si>
  <si>
    <t>2/15/2023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</si>
  <si>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</si>
  <si>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</si>
  <si>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</si>
  <si>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</si>
  <si>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</si>
  <si>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</si>
  <si>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</si>
  <si>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</si>
  <si>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</si>
  <si>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</si>
  <si>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</si>
  <si>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BLK01,CSNSTORES,DLCROSCILL,OVERSTOCK01</t>
  </si>
  <si>
    <t>8/5/2025</t>
  </si>
  <si>
    <t>Open</t>
  </si>
  <si>
    <t>11/2/2025</t>
  </si>
  <si>
    <t>9/3/2025</t>
  </si>
  <si>
    <t>10/7/2025</t>
  </si>
  <si>
    <t>Offered</t>
  </si>
  <si>
    <t>Discontinued</t>
  </si>
  <si>
    <t>CCL10-0072</t>
  </si>
  <si>
    <t>CSNSTORES,DLCROSCILL,MACY02,OVERSTOCK01</t>
  </si>
  <si>
    <t>8/18/2025</t>
  </si>
  <si>
    <t>8/4/2025</t>
  </si>
  <si>
    <t>11/10/2025</t>
  </si>
  <si>
    <t>10/13/2025</t>
  </si>
  <si>
    <t>11/19/2025</t>
  </si>
  <si>
    <t>2/9/2026</t>
  </si>
  <si>
    <t>CCL10-0073</t>
  </si>
  <si>
    <t>CSNSTORES,MACY02</t>
  </si>
  <si>
    <t>8/12/2025</t>
  </si>
  <si>
    <t>8/1/2025</t>
  </si>
  <si>
    <t>9/29/2025</t>
  </si>
  <si>
    <t>11/11/2025</t>
  </si>
  <si>
    <t>10/22/2025</t>
  </si>
  <si>
    <t>12/9/2025</t>
  </si>
  <si>
    <t>CCL10-0013</t>
  </si>
  <si>
    <t>Brown</t>
  </si>
  <si>
    <t>10/25/2022</t>
  </si>
  <si>
    <t>CSNSTORES,MACY02,OVERSTOCK01</t>
  </si>
  <si>
    <t>11/7/2022</t>
  </si>
  <si>
    <t>4/6/2023</t>
  </si>
  <si>
    <t>9/12/2023</t>
  </si>
  <si>
    <t>4/24/2024</t>
  </si>
  <si>
    <t>5/3/2024</t>
  </si>
  <si>
    <t>2/23/2025</t>
  </si>
  <si>
    <t>11/26/2022</t>
  </si>
  <si>
    <t>7/10/2023</t>
  </si>
  <si>
    <t>4/23/2024</t>
  </si>
  <si>
    <t>3/6/2025</t>
  </si>
  <si>
    <t>7/1/2024</t>
  </si>
  <si>
    <t>CCL10-0014</t>
  </si>
  <si>
    <t>CSNSTORES,NRTPORT,OVERSTOCK01</t>
  </si>
  <si>
    <t>11/14/2022</t>
  </si>
  <si>
    <t>4/3/2023</t>
  </si>
  <si>
    <t>11/10/2023</t>
  </si>
  <si>
    <t>5/14/2023</t>
  </si>
  <si>
    <t>7/19/2023</t>
  </si>
  <si>
    <t>CCL10-0015</t>
  </si>
  <si>
    <t>DLCROSCILL,OVERSTOCK01</t>
  </si>
  <si>
    <t>11/25/2022</t>
  </si>
  <si>
    <t>5/6/2024</t>
  </si>
  <si>
    <t>4/26/2024</t>
  </si>
  <si>
    <t>5/8/2024</t>
  </si>
  <si>
    <t>11/13/2024</t>
  </si>
  <si>
    <t>11/17/2022</t>
  </si>
  <si>
    <t>7/18/2024</t>
  </si>
  <si>
    <t>CCL10-0068</t>
  </si>
  <si>
    <t>Julius</t>
  </si>
  <si>
    <t>Black</t>
  </si>
  <si>
    <t>8/6/2025</t>
  </si>
  <si>
    <t>8/14/2025</t>
  </si>
  <si>
    <t>10/30/2025</t>
  </si>
  <si>
    <t>11/3/2025</t>
  </si>
  <si>
    <t>2/4/2026</t>
  </si>
  <si>
    <t>10/10/2025</t>
  </si>
  <si>
    <t>CCL10-0069</t>
  </si>
  <si>
    <t>DLCROSCILL,MACY02,OVERSTOCK01</t>
  </si>
  <si>
    <t>7/31/2025</t>
  </si>
  <si>
    <t>9/15/2025</t>
  </si>
  <si>
    <t>11/20/2025</t>
  </si>
  <si>
    <t>11/17/2025</t>
  </si>
  <si>
    <t>CCL10-0070</t>
  </si>
  <si>
    <t>DLCROSCILL,MACY02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</si>
  <si>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</si>
  <si>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</si>
  <si>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</si>
  <si>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</si>
  <si>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</si>
  <si>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</si>
  <si>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</si>
  <si>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</si>
  <si>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3/26/2026</t>
  </si>
  <si>
    <t>7/25/2023</t>
  </si>
  <si>
    <t>8/21/2023</t>
  </si>
  <si>
    <t>7/27/2023</t>
  </si>
  <si>
    <t>8/8/2023</t>
  </si>
  <si>
    <t>9/29/2023</t>
  </si>
  <si>
    <t>1/5/2024</t>
  </si>
  <si>
    <t>11/8/2023</t>
  </si>
  <si>
    <t>7/10/2024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</si>
  <si>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</si>
  <si>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</si>
  <si>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</si>
  <si>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</si>
  <si>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</si>
  <si>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</si>
  <si>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</si>
  <si>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AMAZON,CSNSTORES,DLCROSCILL,OVERSTOCK01</t>
  </si>
  <si>
    <t>10/9/2023</t>
  </si>
  <si>
    <t>9/7/2023</t>
  </si>
  <si>
    <t>7/22/2024</t>
  </si>
  <si>
    <t>9/5/2023</t>
  </si>
  <si>
    <t>8/23/2023</t>
  </si>
  <si>
    <t>8/4/2023</t>
  </si>
  <si>
    <t>CCL10-0064</t>
  </si>
  <si>
    <t>AMAZON,OVERSTOCK01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</si>
  <si>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</si>
  <si>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</si>
  <si>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</si>
  <si>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</si>
  <si>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</si>
  <si>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</si>
  <si>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</si>
  <si>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</si>
  <si>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</si>
  <si>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DLCROSCILL,JCPENNEY01,MACY02,OVERSTOCK01</t>
  </si>
  <si>
    <t>11/30/2022</t>
  </si>
  <si>
    <t>4/17/2023</t>
  </si>
  <si>
    <t>9/6/2023</t>
  </si>
  <si>
    <t>8/16/2024</t>
  </si>
  <si>
    <t>11/21/2023</t>
  </si>
  <si>
    <t>6/12/2023</t>
  </si>
  <si>
    <t>11/11/2022</t>
  </si>
  <si>
    <t>8/28/2023</t>
  </si>
  <si>
    <t>6/6/2024</t>
  </si>
  <si>
    <t>8/13/2024</t>
  </si>
  <si>
    <t>3/10/2025</t>
  </si>
  <si>
    <t>CCL10-0002</t>
  </si>
  <si>
    <t>AMAZON,AMAZONDS,KOHLDSN,MACY02,OVERSTOCK01</t>
  </si>
  <si>
    <t>7/26/2024</t>
  </si>
  <si>
    <t>11/9/2023</t>
  </si>
  <si>
    <t>11/6/2022</t>
  </si>
  <si>
    <t>8/11/2023</t>
  </si>
  <si>
    <t>6/21/2024</t>
  </si>
  <si>
    <t>CCL10-0003</t>
  </si>
  <si>
    <t>AMAZON,JCPENNEY01,OVERSTOCK01</t>
  </si>
  <si>
    <t>6/24/2024</t>
  </si>
  <si>
    <t>7/31/2024</t>
  </si>
  <si>
    <t>10/21/2025</t>
  </si>
  <si>
    <t>6/23/2023</t>
  </si>
  <si>
    <t>7/5/2024</t>
  </si>
  <si>
    <t>CCL10-0008</t>
  </si>
  <si>
    <t>Loretta</t>
  </si>
  <si>
    <t>Beige</t>
  </si>
  <si>
    <t>C</t>
  </si>
  <si>
    <t>AMAZON,AMAZONDS,CSNSTORES,OVERSTOCK01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</si>
  <si>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</si>
  <si>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</si>
  <si>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</si>
  <si>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</si>
  <si>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</si>
  <si>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</si>
  <si>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</si>
  <si>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</si>
  <si>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CSNSTORES,DLCROSCILL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</si>
  <si>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</si>
  <si>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</si>
  <si>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</si>
  <si>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</si>
  <si>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</si>
  <si>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</si>
  <si>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</si>
  <si>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</si>
  <si>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</si>
  <si>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</si>
  <si>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</si>
  <si>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</si>
  <si>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</si>
  <si>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</si>
  <si>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</si>
  <si>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</si>
  <si>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AMAZON,MACY02</t>
  </si>
  <si>
    <t>4/18/2023</t>
  </si>
  <si>
    <t>8/17/2023</t>
  </si>
  <si>
    <t>4/24/2023</t>
  </si>
  <si>
    <t>1/30/2023</t>
  </si>
  <si>
    <t>9/11/2023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</si>
  <si>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</si>
  <si>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</si>
  <si>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</si>
  <si>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</si>
  <si>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</si>
  <si>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</si>
  <si>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</si>
  <si>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</si>
  <si>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</si>
  <si>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</si>
  <si>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</si>
  <si>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</si>
  <si>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</si>
  <si>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</si>
  <si>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</si>
  <si>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7/14/2023</t>
  </si>
  <si>
    <t>8/3/2023</t>
  </si>
  <si>
    <t>10/17/2023</t>
  </si>
  <si>
    <t>8/19/2024</t>
  </si>
  <si>
    <t>11/22/2023</t>
  </si>
  <si>
    <t>3/20/2024</t>
  </si>
  <si>
    <t>7/7/2025</t>
  </si>
  <si>
    <t>6/21/2023</t>
  </si>
  <si>
    <t>1/10/2023</t>
  </si>
  <si>
    <t>5/10/2024</t>
  </si>
  <si>
    <t>CCL30-0036</t>
  </si>
  <si>
    <t>Gold</t>
  </si>
  <si>
    <t>AMAZON,DLCROSCILL,MACY02</t>
  </si>
  <si>
    <t>11/28/2022</t>
  </si>
  <si>
    <t>8/2/2024</t>
  </si>
  <si>
    <t>8/26/2024</t>
  </si>
  <si>
    <t>2/13/2025</t>
  </si>
  <si>
    <t>CCL30-0037</t>
  </si>
  <si>
    <t>6/19/2023</t>
  </si>
  <si>
    <t>3/21/2023</t>
  </si>
  <si>
    <t>8/9/2023</t>
  </si>
  <si>
    <t>7/23/2024</t>
  </si>
  <si>
    <t>CCL30-0034</t>
  </si>
  <si>
    <t>Silver</t>
  </si>
  <si>
    <t>4/26/2023</t>
  </si>
  <si>
    <t>10/11/2024</t>
  </si>
  <si>
    <t>1/4/2024</t>
  </si>
  <si>
    <t>10/2/2023</t>
  </si>
  <si>
    <t>CCL30-0027</t>
  </si>
  <si>
    <t>Aumont</t>
  </si>
  <si>
    <t>Oblong Decor Pillow</t>
  </si>
  <si>
    <t>22x15"</t>
  </si>
  <si>
    <t>5/5/2023</t>
  </si>
  <si>
    <t>10/1/2023</t>
  </si>
  <si>
    <t>6/28/2024</t>
  </si>
  <si>
    <t>1/15/2024</t>
  </si>
  <si>
    <t>8/20/2025</t>
  </si>
  <si>
    <t>5/5/2024</t>
  </si>
  <si>
    <t>7/31/2023</t>
  </si>
  <si>
    <t>6/13/2024</t>
  </si>
  <si>
    <t>CCL30-0061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</si>
  <si>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</si>
  <si>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</si>
  <si>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</si>
  <si>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</si>
  <si>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</si>
  <si>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</si>
  <si>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</si>
  <si>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12/12/2022</t>
  </si>
  <si>
    <t>8/29/2023</t>
  </si>
  <si>
    <t>10/8/2024</t>
  </si>
  <si>
    <t>10/31/2022</t>
  </si>
  <si>
    <t>12/18/2024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</si>
  <si>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</si>
  <si>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</si>
  <si>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</si>
  <si>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</si>
  <si>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</si>
  <si>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</si>
  <si>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</si>
  <si>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DLCROSCILL,JCPENNEY01</t>
  </si>
  <si>
    <t>11/6/2023</t>
  </si>
  <si>
    <t>7/3/2025</t>
  </si>
  <si>
    <t>1/19/2023</t>
  </si>
  <si>
    <t>7/11/2023</t>
  </si>
  <si>
    <t>7/29/2024</t>
  </si>
  <si>
    <t>5/22/2024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</si>
  <si>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</si>
  <si>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</si>
  <si>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</si>
  <si>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</si>
  <si>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</si>
  <si>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</si>
  <si>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</si>
  <si>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</si>
  <si>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</si>
  <si>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</si>
  <si>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AMAZON,CSNSTORES,DLCROSCILL</t>
  </si>
  <si>
    <t>5/29/2023</t>
  </si>
  <si>
    <t>1/29/2025</t>
  </si>
  <si>
    <t>6/9/2023</t>
  </si>
  <si>
    <t>2/7/2025</t>
  </si>
  <si>
    <t>CCL11-0024</t>
  </si>
  <si>
    <t>Sham</t>
  </si>
  <si>
    <t>Close-out</t>
  </si>
  <si>
    <t>5/15/2023</t>
  </si>
  <si>
    <t>10/4/2024</t>
  </si>
  <si>
    <t>12/12/2023</t>
  </si>
  <si>
    <t>CCL11-0025</t>
  </si>
  <si>
    <t>B-</t>
  </si>
  <si>
    <t>7/3/2023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</si>
  <si>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</si>
  <si>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</si>
  <si>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</si>
  <si>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</si>
  <si>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</si>
  <si>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</si>
  <si>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</si>
  <si>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</si>
  <si>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</si>
  <si>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</si>
  <si>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</si>
  <si>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</si>
  <si>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</si>
  <si>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</si>
  <si>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</si>
  <si>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</si>
  <si>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</si>
  <si>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</si>
  <si>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</si>
  <si>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</si>
  <si>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JCPENNEY01,OVERSTOCK01</t>
  </si>
  <si>
    <t>4/25/2023</t>
  </si>
  <si>
    <t>7/28/2023</t>
  </si>
  <si>
    <t>1/12/2024</t>
  </si>
  <si>
    <t>11/24/2023</t>
  </si>
  <si>
    <t>10/3/2023</t>
  </si>
  <si>
    <t>7/7/2023</t>
  </si>
  <si>
    <t>3/29/2024</t>
  </si>
  <si>
    <t>7/25/2024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</si>
  <si>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</si>
  <si>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</si>
  <si>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</si>
  <si>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</si>
  <si>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</si>
  <si>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</si>
  <si>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</si>
  <si>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</si>
  <si>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</si>
  <si>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</si>
  <si>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</si>
  <si>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</si>
  <si>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</si>
  <si>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</si>
  <si>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</si>
  <si>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CHM30-0015</t>
  </si>
  <si>
    <t>Croscill Home</t>
  </si>
  <si>
    <t>Melodia</t>
  </si>
  <si>
    <t>Linen</t>
  </si>
  <si>
    <t>Botanical</t>
  </si>
  <si>
    <t>12/6/2022</t>
  </si>
  <si>
    <t>BLK01,JCPENNEY01,MACY02</t>
  </si>
  <si>
    <t>12/7/2022</t>
  </si>
  <si>
    <t>2/20/2023</t>
  </si>
  <si>
    <t>7/18/2023</t>
  </si>
  <si>
    <t>10/21/2023</t>
  </si>
  <si>
    <t>Yes</t>
  </si>
  <si>
    <t>2/25/2026</t>
  </si>
  <si>
    <t>2/16/2024</t>
  </si>
  <si>
    <t>10/20/2023</t>
  </si>
  <si>
    <t>CHM30-0019</t>
  </si>
  <si>
    <t>Tan</t>
  </si>
  <si>
    <t>3/17/2023</t>
  </si>
  <si>
    <t>7/20/2023</t>
  </si>
  <si>
    <t>3/18/2024</t>
  </si>
  <si>
    <t>CHM30-0013</t>
  </si>
  <si>
    <t>Canova</t>
  </si>
  <si>
    <t>12x24"</t>
  </si>
  <si>
    <t>White</t>
  </si>
  <si>
    <t>Cotton</t>
  </si>
  <si>
    <t>10/20/2022</t>
  </si>
  <si>
    <t>CSNSTORES,JCPENNEY01</t>
  </si>
  <si>
    <t>1/18/2023</t>
  </si>
  <si>
    <t>6/26/2023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</si>
  <si>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</si>
  <si>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</si>
  <si>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</si>
  <si>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</si>
  <si>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</si>
  <si>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</si>
  <si>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</si>
  <si>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</si>
  <si>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</si>
  <si>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</si>
  <si>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</si>
  <si>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</si>
  <si>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</si>
  <si>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</si>
  <si>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1/16/2023</t>
  </si>
  <si>
    <t>11/2/2022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</si>
  <si>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</si>
  <si>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</si>
  <si>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</si>
  <si>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</si>
  <si>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</si>
  <si>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</si>
  <si>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</si>
  <si>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</si>
  <si>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</si>
  <si>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CCA12-0003</t>
  </si>
  <si>
    <t>Croscill Casual</t>
  </si>
  <si>
    <t>Ellis</t>
  </si>
  <si>
    <t>3 Piece Duvet Set</t>
  </si>
  <si>
    <t>Heathered Gray</t>
  </si>
  <si>
    <t>CSNSTORES,MACY02,OLLIIX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</si>
  <si>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</si>
  <si>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</si>
  <si>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</si>
  <si>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</si>
  <si>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</si>
  <si>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</si>
  <si>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</si>
  <si>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</si>
  <si>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CCA12-0001</t>
  </si>
  <si>
    <t>Anders</t>
  </si>
  <si>
    <t>Charcoal</t>
  </si>
  <si>
    <t>10/14/2022</t>
  </si>
  <si>
    <t>10/17/2022</t>
  </si>
  <si>
    <t>7/4/2023</t>
  </si>
  <si>
    <t>CCA12-0005</t>
  </si>
  <si>
    <t>Callista</t>
  </si>
  <si>
    <t>Blue</t>
  </si>
  <si>
    <t>Striped</t>
  </si>
  <si>
    <t>MACY02,OLLIIX</t>
  </si>
  <si>
    <t>1/9/2023</t>
  </si>
  <si>
    <t>6/5/2023</t>
  </si>
  <si>
    <t>10/25/2023</t>
  </si>
  <si>
    <t>11/18/2023</t>
  </si>
  <si>
    <t>12/17/2024</t>
  </si>
  <si>
    <t>CCA13-0007</t>
  </si>
  <si>
    <t>Gema</t>
  </si>
  <si>
    <t>3 Piece White Coverlet Set</t>
  </si>
  <si>
    <t>Soft White</t>
  </si>
  <si>
    <t>9/25/2023</t>
  </si>
  <si>
    <t>5/28/2024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</si>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</sst>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10.8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7</v>
      </c>
      <c r="AS6" s="8">
        <v>985.61</v>
      </c>
      <c r="AT6" s="7">
        <v>-1</v>
      </c>
      <c r="AU6" s="7">
        <v>-1</v>
      </c>
      <c r="AV6" s="4">
        <v>27</v>
      </c>
      <c r="AW6" s="8">
        <v>4807.01</v>
      </c>
      <c r="AX6" s="4">
        <v>20</v>
      </c>
      <c r="AY6" s="8">
        <v>3172.32</v>
      </c>
      <c r="AZ6" s="7">
        <v>0.35</v>
      </c>
      <c r="BA6" s="7">
        <v>0.5153</v>
      </c>
      <c r="BB6" s="7"/>
      <c r="BC6" s="4">
        <v>46</v>
      </c>
      <c r="BD6" s="8">
        <v>8264.18</v>
      </c>
      <c r="BE6" s="4">
        <v>38</v>
      </c>
      <c r="BF6" s="8">
        <v>6150.5</v>
      </c>
      <c r="BG6" s="7">
        <v>0.2105</v>
      </c>
      <c r="BH6" s="7">
        <v>0.3437</v>
      </c>
      <c r="BI6" s="7">
        <v>0.5817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4</v>
      </c>
      <c r="CE6" s="8">
        <v>514.8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1</v>
      </c>
      <c r="CR6" s="8">
        <v>138.99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>
        <v>1</v>
      </c>
      <c r="DR6" s="8">
        <v>144.14</v>
      </c>
      <c r="DS6" s="7">
        <v>-1</v>
      </c>
      <c r="DT6" s="7">
        <v>-1</v>
      </c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11</v>
      </c>
      <c r="AA7" s="4">
        <f>=ROUNDDOWN(0.621468926553672,0)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21</v>
      </c>
      <c r="AQ7" s="8">
        <v>3875.48</v>
      </c>
      <c r="AR7" s="4">
        <v>1</v>
      </c>
      <c r="AS7" s="8">
        <v>211.43</v>
      </c>
      <c r="AT7" s="7">
        <v>20</v>
      </c>
      <c r="AU7" s="7">
        <v>17.3298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0.8062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21</v>
      </c>
      <c r="BK7" s="8">
        <v>3875.48</v>
      </c>
      <c r="BL7" s="2" t="s">
        <v>179</v>
      </c>
      <c r="BM7" s="7">
        <v>1</v>
      </c>
      <c r="BN7" s="7">
        <v>1</v>
      </c>
      <c r="BO7" s="4">
        <v>3</v>
      </c>
      <c r="BP7" s="8">
        <v>741.78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9</v>
      </c>
      <c r="CC7" s="8">
        <v>1500.48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2</v>
      </c>
      <c r="CP7" s="8">
        <v>358.92</v>
      </c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5</v>
      </c>
      <c r="DC7" s="8">
        <v>916.15</v>
      </c>
      <c r="DD7" s="4">
        <v>1</v>
      </c>
      <c r="DE7" s="8">
        <v>211.43</v>
      </c>
      <c r="DF7" s="7">
        <v>4</v>
      </c>
      <c r="DG7" s="7">
        <v>3.3331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>
        <v>1</v>
      </c>
      <c r="EC7" s="8">
        <v>172.68</v>
      </c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178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76</v>
      </c>
      <c r="AA8" s="4">
        <f>=ROUNDDOWN(13.8181818181818,0)</f>
      </c>
      <c r="AB8" s="5">
        <v>5.5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931.53</v>
      </c>
      <c r="AR8" s="4">
        <v>12</v>
      </c>
      <c r="AS8" s="8">
        <v>1975.28</v>
      </c>
      <c r="AT8" s="7">
        <v>-0.5</v>
      </c>
      <c r="AU8" s="7">
        <v>-0.5284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0.1938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931.53</v>
      </c>
      <c r="BL8" s="2" t="s">
        <v>191</v>
      </c>
      <c r="BM8" s="7">
        <v>1</v>
      </c>
      <c r="BN8" s="7">
        <v>1</v>
      </c>
      <c r="BO8" s="4">
        <v>1</v>
      </c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2</v>
      </c>
      <c r="CC8" s="8">
        <v>317.11</v>
      </c>
      <c r="CD8" s="4">
        <v>3</v>
      </c>
      <c r="CE8" s="8">
        <v>463.29</v>
      </c>
      <c r="CF8" s="7">
        <v>-0.3333</v>
      </c>
      <c r="CG8" s="7">
        <v>-0.3155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359.32</v>
      </c>
      <c r="CQ8" s="4">
        <v>6</v>
      </c>
      <c r="CR8" s="8">
        <v>1000.74</v>
      </c>
      <c r="CS8" s="7">
        <v>-0.6667</v>
      </c>
      <c r="CT8" s="7">
        <v>-0.6409</v>
      </c>
      <c r="CU8" s="2" t="s">
        <v>155</v>
      </c>
      <c r="CV8" s="2" t="s">
        <v>145</v>
      </c>
      <c r="CW8" s="2" t="s">
        <v>170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>
        <v>2</v>
      </c>
      <c r="DE8" s="8">
        <v>338.28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>
        <v>1</v>
      </c>
      <c r="DR8" s="8">
        <v>172.97</v>
      </c>
      <c r="DS8" s="7">
        <v>-1</v>
      </c>
      <c r="DT8" s="7">
        <v>-1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165</v>
      </c>
      <c r="EK8" s="2" t="s">
        <v>198</v>
      </c>
      <c r="EL8" s="2" t="s">
        <v>157</v>
      </c>
      <c r="EM8" s="2" t="s">
        <v>157</v>
      </c>
      <c r="EN8" s="2" t="s">
        <v>148</v>
      </c>
      <c r="EO8" s="4">
        <v>1</v>
      </c>
      <c r="EP8" s="8">
        <v>255.1</v>
      </c>
      <c r="EQ8" s="4"/>
      <c r="ER8" s="8"/>
      <c r="ES8" s="7"/>
      <c r="ET8" s="7"/>
      <c r="EU8" s="2" t="s">
        <v>155</v>
      </c>
      <c r="EV8" s="2" t="s">
        <v>145</v>
      </c>
      <c r="EW8" s="2" t="s">
        <v>178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76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151</v>
      </c>
      <c r="AA9" s="4">
        <f>=ROUNDDOWN(18.875,0)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8</v>
      </c>
      <c r="AQ9" s="8">
        <v>1295.22</v>
      </c>
      <c r="AR9" s="4"/>
      <c r="AS9" s="8"/>
      <c r="AT9" s="7"/>
      <c r="AU9" s="7"/>
      <c r="AV9" s="4">
        <v>19</v>
      </c>
      <c r="AW9" s="8">
        <v>3457.17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0.3746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0.4183</v>
      </c>
      <c r="BJ9" s="4">
        <v>8</v>
      </c>
      <c r="BK9" s="8">
        <v>1295.22</v>
      </c>
      <c r="BL9" s="2" t="s">
        <v>211</v>
      </c>
      <c r="BM9" s="7">
        <v>1</v>
      </c>
      <c r="BN9" s="7">
        <v>1</v>
      </c>
      <c r="BO9" s="4">
        <v>2</v>
      </c>
      <c r="BP9" s="8">
        <v>416.95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1</v>
      </c>
      <c r="CC9" s="8">
        <v>140.35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2</v>
      </c>
      <c r="CP9" s="8">
        <v>302.02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213</v>
      </c>
      <c r="DI9" s="2" t="s">
        <v>145</v>
      </c>
      <c r="DJ9" s="2" t="s">
        <v>148</v>
      </c>
      <c r="DK9" s="2" t="s">
        <v>148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>
        <v>3</v>
      </c>
      <c r="EC9" s="8">
        <v>435.9</v>
      </c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215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217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188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213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213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188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213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188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213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213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213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213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151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195</v>
      </c>
      <c r="AA10" s="4">
        <f>=ROUNDDOWN(24.375,0)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9</v>
      </c>
      <c r="AQ10" s="8">
        <v>1809.39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0.5234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9</v>
      </c>
      <c r="BK10" s="8">
        <v>1809.39</v>
      </c>
      <c r="BL10" s="2" t="s">
        <v>220</v>
      </c>
      <c r="BM10" s="7">
        <v>1</v>
      </c>
      <c r="BN10" s="7">
        <v>1</v>
      </c>
      <c r="BO10" s="4">
        <v>3</v>
      </c>
      <c r="BP10" s="8">
        <v>752.1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2</v>
      </c>
      <c r="CC10" s="8">
        <v>333.44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3</v>
      </c>
      <c r="CP10" s="8">
        <v>538.38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213</v>
      </c>
      <c r="DI10" s="2" t="s">
        <v>145</v>
      </c>
      <c r="DJ10" s="2" t="s">
        <v>148</v>
      </c>
      <c r="DK10" s="2" t="s">
        <v>148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224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225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217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226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188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213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213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188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213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188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213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213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213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213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195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74</v>
      </c>
      <c r="AA11" s="4">
        <f>=ROUNDDOWN(18.5,0)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352.56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0.102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352.56</v>
      </c>
      <c r="BL11" s="2" t="s">
        <v>228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>
        <v>1</v>
      </c>
      <c r="CC11" s="8">
        <v>166.9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213</v>
      </c>
      <c r="DI11" s="2" t="s">
        <v>145</v>
      </c>
      <c r="DJ11" s="2" t="s">
        <v>148</v>
      </c>
      <c r="DK11" s="2" t="s">
        <v>148</v>
      </c>
      <c r="DL11" s="2" t="s">
        <v>157</v>
      </c>
      <c r="DM11" s="2" t="s">
        <v>157</v>
      </c>
      <c r="DN11" s="2" t="s">
        <v>148</v>
      </c>
      <c r="DO11" s="4">
        <v>1</v>
      </c>
      <c r="DP11" s="8">
        <v>185.66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233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234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217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188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213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213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188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213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188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213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213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213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213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8</v>
      </c>
      <c r="AS12" s="8">
        <v>1101.64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18</v>
      </c>
      <c r="AY12" s="8">
        <v>2978.18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185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2</v>
      </c>
      <c r="CE12" s="8">
        <v>257.4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4</v>
      </c>
      <c r="CR12" s="8">
        <v>555.96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148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>
        <v>2</v>
      </c>
      <c r="DR12" s="8">
        <v>288.28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185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170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172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8</v>
      </c>
      <c r="AS13" s="8">
        <v>1309.6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185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2</v>
      </c>
      <c r="CE13" s="8">
        <v>308.86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253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6</v>
      </c>
      <c r="CR13" s="8">
        <v>1000.74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161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255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185</v>
      </c>
      <c r="EX13" s="2" t="s">
        <v>192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256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170</v>
      </c>
      <c r="FX13" s="2" t="s">
        <v>243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172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566.94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258</v>
      </c>
      <c r="BM14" s="7"/>
      <c r="BN14" s="7"/>
      <c r="BO14" s="4"/>
      <c r="BP14" s="8"/>
      <c r="BQ14" s="4">
        <v>1</v>
      </c>
      <c r="BR14" s="8">
        <v>400.15</v>
      </c>
      <c r="BS14" s="7">
        <v>-1</v>
      </c>
      <c r="BT14" s="7">
        <v>-1</v>
      </c>
      <c r="BU14" s="2" t="s">
        <v>155</v>
      </c>
      <c r="BV14" s="2" t="s">
        <v>145</v>
      </c>
      <c r="BW14" s="2" t="s">
        <v>185</v>
      </c>
      <c r="BX14" s="2" t="s">
        <v>259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158</v>
      </c>
      <c r="CK14" s="2" t="s">
        <v>260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1</v>
      </c>
      <c r="CR14" s="8">
        <v>166.79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170</v>
      </c>
      <c r="CX14" s="2" t="s">
        <v>194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148</v>
      </c>
      <c r="DK14" s="2" t="s">
        <v>261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262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165</v>
      </c>
      <c r="EK14" s="2" t="s">
        <v>263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185</v>
      </c>
      <c r="EX14" s="2" t="s">
        <v>264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196</v>
      </c>
      <c r="FK14" s="2" t="s">
        <v>195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265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202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267</v>
      </c>
      <c r="G15" s="2" t="s">
        <v>267</v>
      </c>
      <c r="H15" s="2" t="s">
        <v>267</v>
      </c>
      <c r="I15" s="2" t="s">
        <v>204</v>
      </c>
      <c r="J15" s="2" t="s">
        <v>143</v>
      </c>
      <c r="K15" s="2" t="s">
        <v>268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169</v>
      </c>
      <c r="AA15" s="4">
        <f>=ROUNDDOWN(44.4736842105263,0)</f>
      </c>
      <c r="AB15" s="5">
        <v>3.8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</v>
      </c>
      <c r="AQ15" s="8">
        <v>268.99</v>
      </c>
      <c r="AR15" s="4"/>
      <c r="AS15" s="8"/>
      <c r="AT15" s="7"/>
      <c r="AU15" s="7"/>
      <c r="AV15" s="4">
        <v>11</v>
      </c>
      <c r="AW15" s="8">
        <v>2140.38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0.1257</v>
      </c>
      <c r="BC15" s="4">
        <v>11</v>
      </c>
      <c r="BD15" s="8">
        <v>2140.38</v>
      </c>
      <c r="BE15" s="4">
        <v>45</v>
      </c>
      <c r="BF15" s="8">
        <v>7665.81</v>
      </c>
      <c r="BG15" s="7">
        <v>-0.7556</v>
      </c>
      <c r="BH15" s="7">
        <v>-0.7208</v>
      </c>
      <c r="BI15" s="7">
        <v>1</v>
      </c>
      <c r="BJ15" s="4">
        <v>2</v>
      </c>
      <c r="BK15" s="8">
        <v>268.99</v>
      </c>
      <c r="BL15" s="2" t="s">
        <v>16</v>
      </c>
      <c r="BM15" s="7">
        <v>1</v>
      </c>
      <c r="BN15" s="7">
        <v>1</v>
      </c>
      <c r="BO15" s="4">
        <v>2</v>
      </c>
      <c r="BP15" s="8">
        <v>268.99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270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212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213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271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272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273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217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188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213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213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188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213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274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213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169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267</v>
      </c>
      <c r="G16" s="2" t="s">
        <v>267</v>
      </c>
      <c r="H16" s="2" t="s">
        <v>267</v>
      </c>
      <c r="I16" s="2" t="s">
        <v>204</v>
      </c>
      <c r="J16" s="2" t="s">
        <v>177</v>
      </c>
      <c r="K16" s="2" t="s">
        <v>268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175</v>
      </c>
      <c r="AA16" s="4">
        <f>=ROUNDDOWN(34.3137254901961,0)</f>
      </c>
      <c r="AB16" s="5">
        <v>5.1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1248.52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0.5833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6</v>
      </c>
      <c r="BK16" s="8">
        <v>1248.52</v>
      </c>
      <c r="BL16" s="2" t="s">
        <v>276</v>
      </c>
      <c r="BM16" s="7">
        <v>1</v>
      </c>
      <c r="BN16" s="7">
        <v>1</v>
      </c>
      <c r="BO16" s="4">
        <v>2</v>
      </c>
      <c r="BP16" s="8">
        <v>510.12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277</v>
      </c>
      <c r="BY16" s="2" t="s">
        <v>157</v>
      </c>
      <c r="BZ16" s="2" t="s">
        <v>157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212</v>
      </c>
      <c r="CL16" s="2" t="s">
        <v>157</v>
      </c>
      <c r="CM16" s="2" t="s">
        <v>157</v>
      </c>
      <c r="CN16" s="2" t="s">
        <v>148</v>
      </c>
      <c r="CO16" s="4">
        <v>3</v>
      </c>
      <c r="CP16" s="8">
        <v>549.33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222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213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1</v>
      </c>
      <c r="DP16" s="8">
        <v>189.07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279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217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188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213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213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188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213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280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213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175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267</v>
      </c>
      <c r="G17" s="2" t="s">
        <v>267</v>
      </c>
      <c r="H17" s="2" t="s">
        <v>267</v>
      </c>
      <c r="I17" s="2" t="s">
        <v>204</v>
      </c>
      <c r="J17" s="2" t="s">
        <v>190</v>
      </c>
      <c r="K17" s="2" t="s">
        <v>268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17</v>
      </c>
      <c r="AA17" s="4">
        <f>=ROUNDDOWN(5,0)</f>
      </c>
      <c r="AB17" s="5">
        <v>3.4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622.87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0.291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622.87</v>
      </c>
      <c r="BL17" s="2" t="s">
        <v>282</v>
      </c>
      <c r="BM17" s="7">
        <v>1</v>
      </c>
      <c r="BN17" s="7">
        <v>1</v>
      </c>
      <c r="BO17" s="4">
        <v>1</v>
      </c>
      <c r="BP17" s="8">
        <v>245.25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283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284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212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213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2</v>
      </c>
      <c r="DP17" s="8">
        <v>377.62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272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285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217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226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188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213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213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188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213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286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213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287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267</v>
      </c>
      <c r="G18" s="2" t="s">
        <v>267</v>
      </c>
      <c r="H18" s="2" t="s">
        <v>267</v>
      </c>
      <c r="I18" s="2" t="s">
        <v>142</v>
      </c>
      <c r="J18" s="2" t="s">
        <v>143</v>
      </c>
      <c r="K18" s="2" t="s">
        <v>288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289</v>
      </c>
      <c r="W18" s="2" t="s">
        <v>151</v>
      </c>
      <c r="X18" s="2" t="s">
        <v>148</v>
      </c>
      <c r="Y18" s="2" t="s">
        <v>290</v>
      </c>
      <c r="Z18" s="4"/>
      <c r="AA18" s="4">
        <f>=ROUNDDOWN({0},0)</f>
      </c>
      <c r="AB18" s="5">
        <v>11.3</v>
      </c>
      <c r="AC18" s="2" t="s">
        <v>291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</v>
      </c>
      <c r="AS18" s="8">
        <v>257.4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24</v>
      </c>
      <c r="AY18" s="8">
        <v>4026.37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292</v>
      </c>
      <c r="BX18" s="2" t="s">
        <v>293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</v>
      </c>
      <c r="CE18" s="8">
        <v>257.4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294</v>
      </c>
      <c r="CK18" s="2" t="s">
        <v>295</v>
      </c>
      <c r="CL18" s="2" t="s">
        <v>157</v>
      </c>
      <c r="CM18" s="2" t="s">
        <v>157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160</v>
      </c>
      <c r="CX18" s="2" t="s">
        <v>296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297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298</v>
      </c>
      <c r="DX18" s="2" t="s">
        <v>299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292</v>
      </c>
      <c r="EK18" s="2" t="s">
        <v>300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292</v>
      </c>
      <c r="EX18" s="2" t="s">
        <v>301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292</v>
      </c>
      <c r="FK18" s="2" t="s">
        <v>161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302</v>
      </c>
      <c r="FX18" s="2" t="s">
        <v>303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292</v>
      </c>
      <c r="JK18" s="2" t="s">
        <v>304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305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267</v>
      </c>
      <c r="G19" s="2" t="s">
        <v>267</v>
      </c>
      <c r="H19" s="2" t="s">
        <v>267</v>
      </c>
      <c r="I19" s="2" t="s">
        <v>142</v>
      </c>
      <c r="J19" s="2" t="s">
        <v>177</v>
      </c>
      <c r="K19" s="2" t="s">
        <v>288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289</v>
      </c>
      <c r="W19" s="2" t="s">
        <v>151</v>
      </c>
      <c r="X19" s="2" t="s">
        <v>148</v>
      </c>
      <c r="Y19" s="2" t="s">
        <v>290</v>
      </c>
      <c r="Z19" s="4"/>
      <c r="AA19" s="4">
        <f>=ROUNDDOWN({0},0)</f>
      </c>
      <c r="AB19" s="5">
        <v>10.1</v>
      </c>
      <c r="AC19" s="2" t="s">
        <v>291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10</v>
      </c>
      <c r="AS19" s="8">
        <v>1748.69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307</v>
      </c>
      <c r="BM19" s="7"/>
      <c r="BN19" s="7"/>
      <c r="BO19" s="4"/>
      <c r="BP19" s="8"/>
      <c r="BQ19" s="4">
        <v>1</v>
      </c>
      <c r="BR19" s="8">
        <v>320.12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292</v>
      </c>
      <c r="BX19" s="2" t="s">
        <v>308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5</v>
      </c>
      <c r="CE19" s="8">
        <v>756.71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294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2</v>
      </c>
      <c r="CR19" s="8">
        <v>333.58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309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2</v>
      </c>
      <c r="DE19" s="8">
        <v>338.28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297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298</v>
      </c>
      <c r="DX19" s="2" t="s">
        <v>310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292</v>
      </c>
      <c r="EK19" s="2" t="s">
        <v>311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292</v>
      </c>
      <c r="EX19" s="2" t="s">
        <v>312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292</v>
      </c>
      <c r="FK19" s="2" t="s">
        <v>313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292</v>
      </c>
      <c r="JK19" s="2" t="s">
        <v>148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267</v>
      </c>
      <c r="G20" s="2" t="s">
        <v>267</v>
      </c>
      <c r="H20" s="2" t="s">
        <v>267</v>
      </c>
      <c r="I20" s="2" t="s">
        <v>142</v>
      </c>
      <c r="J20" s="2" t="s">
        <v>190</v>
      </c>
      <c r="K20" s="2" t="s">
        <v>288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289</v>
      </c>
      <c r="W20" s="2" t="s">
        <v>151</v>
      </c>
      <c r="X20" s="2" t="s">
        <v>148</v>
      </c>
      <c r="Y20" s="2" t="s">
        <v>290</v>
      </c>
      <c r="Z20" s="4"/>
      <c r="AA20" s="4">
        <f>=ROUNDDOWN({0},0)</f>
      </c>
      <c r="AB20" s="5">
        <v>3.8</v>
      </c>
      <c r="AC20" s="2" t="s">
        <v>291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12</v>
      </c>
      <c r="AS20" s="8">
        <v>2020.28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315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292</v>
      </c>
      <c r="BX20" s="2" t="s">
        <v>308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294</v>
      </c>
      <c r="CK20" s="2" t="s">
        <v>316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4</v>
      </c>
      <c r="CR20" s="8">
        <v>667.16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311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8</v>
      </c>
      <c r="DE20" s="8">
        <v>1353.12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297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298</v>
      </c>
      <c r="DX20" s="2" t="s">
        <v>317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292</v>
      </c>
      <c r="EK20" s="2" t="s">
        <v>148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292</v>
      </c>
      <c r="EX20" s="2" t="s">
        <v>318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292</v>
      </c>
      <c r="FK20" s="2" t="s">
        <v>319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302</v>
      </c>
      <c r="FX20" s="2" t="s">
        <v>320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292</v>
      </c>
      <c r="JK20" s="2" t="s">
        <v>321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322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267</v>
      </c>
      <c r="G21" s="2" t="s">
        <v>267</v>
      </c>
      <c r="H21" s="2" t="s">
        <v>267</v>
      </c>
      <c r="I21" s="2" t="s">
        <v>142</v>
      </c>
      <c r="J21" s="2" t="s">
        <v>143</v>
      </c>
      <c r="K21" s="2" t="s">
        <v>323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289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324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6</v>
      </c>
      <c r="AS21" s="8">
        <v>994.02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21</v>
      </c>
      <c r="AY21" s="8">
        <v>3639.44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325</v>
      </c>
      <c r="BM21" s="7"/>
      <c r="BN21" s="7"/>
      <c r="BO21" s="4"/>
      <c r="BP21" s="8"/>
      <c r="BQ21" s="4">
        <v>1</v>
      </c>
      <c r="BR21" s="8">
        <v>240.08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152</v>
      </c>
      <c r="BX21" s="2" t="s">
        <v>326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158</v>
      </c>
      <c r="CK21" s="2" t="s">
        <v>327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2</v>
      </c>
      <c r="CR21" s="8">
        <v>277.98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328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329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2</v>
      </c>
      <c r="DR21" s="8">
        <v>288.28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163</v>
      </c>
      <c r="DX21" s="2" t="s">
        <v>330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331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152</v>
      </c>
      <c r="EX21" s="2" t="s">
        <v>332</v>
      </c>
      <c r="EY21" s="2" t="s">
        <v>157</v>
      </c>
      <c r="EZ21" s="2" t="s">
        <v>157</v>
      </c>
      <c r="FA21" s="2" t="s">
        <v>148</v>
      </c>
      <c r="FB21" s="4"/>
      <c r="FC21" s="8"/>
      <c r="FD21" s="4">
        <v>1</v>
      </c>
      <c r="FE21" s="8">
        <v>187.68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168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334</v>
      </c>
      <c r="FX21" s="2" t="s">
        <v>335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172</v>
      </c>
      <c r="JK21" s="2" t="s">
        <v>148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336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267</v>
      </c>
      <c r="G22" s="2" t="s">
        <v>267</v>
      </c>
      <c r="H22" s="2" t="s">
        <v>267</v>
      </c>
      <c r="I22" s="2" t="s">
        <v>142</v>
      </c>
      <c r="J22" s="2" t="s">
        <v>177</v>
      </c>
      <c r="K22" s="2" t="s">
        <v>323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289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324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12</v>
      </c>
      <c r="AS22" s="8">
        <v>2084.27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338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5</v>
      </c>
      <c r="CR22" s="8">
        <v>833.95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296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5</v>
      </c>
      <c r="DE22" s="8">
        <v>845.7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339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1</v>
      </c>
      <c r="DR22" s="8">
        <v>172.97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340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152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342</v>
      </c>
      <c r="FL22" s="2" t="s">
        <v>157</v>
      </c>
      <c r="FM22" s="2" t="s">
        <v>157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343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172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344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267</v>
      </c>
      <c r="G23" s="2" t="s">
        <v>267</v>
      </c>
      <c r="H23" s="2" t="s">
        <v>267</v>
      </c>
      <c r="I23" s="2" t="s">
        <v>142</v>
      </c>
      <c r="J23" s="2" t="s">
        <v>190</v>
      </c>
      <c r="K23" s="2" t="s">
        <v>323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289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5.6</v>
      </c>
      <c r="AC23" s="2" t="s">
        <v>324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561.15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345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166.79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346</v>
      </c>
      <c r="CX23" s="2" t="s">
        <v>347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1</v>
      </c>
      <c r="DE23" s="8">
        <v>169.14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310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334</v>
      </c>
      <c r="DX23" s="2" t="s">
        <v>303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165</v>
      </c>
      <c r="EK23" s="2" t="s">
        <v>348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152</v>
      </c>
      <c r="EX23" s="2" t="s">
        <v>185</v>
      </c>
      <c r="EY23" s="2" t="s">
        <v>157</v>
      </c>
      <c r="EZ23" s="2" t="s">
        <v>157</v>
      </c>
      <c r="FA23" s="2" t="s">
        <v>148</v>
      </c>
      <c r="FB23" s="4"/>
      <c r="FC23" s="8"/>
      <c r="FD23" s="4">
        <v>1</v>
      </c>
      <c r="FE23" s="8">
        <v>225.22</v>
      </c>
      <c r="FF23" s="7">
        <v>-1</v>
      </c>
      <c r="FG23" s="7">
        <v>-1</v>
      </c>
      <c r="FH23" s="2" t="s">
        <v>155</v>
      </c>
      <c r="FI23" s="2" t="s">
        <v>145</v>
      </c>
      <c r="FJ23" s="2" t="s">
        <v>168</v>
      </c>
      <c r="FK23" s="2" t="s">
        <v>349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334</v>
      </c>
      <c r="FX23" s="2" t="s">
        <v>350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202</v>
      </c>
      <c r="JK23" s="2" t="s">
        <v>148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351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352</v>
      </c>
      <c r="G24" s="2" t="s">
        <v>352</v>
      </c>
      <c r="H24" s="2" t="s">
        <v>352</v>
      </c>
      <c r="I24" s="2" t="s">
        <v>142</v>
      </c>
      <c r="J24" s="2" t="s">
        <v>177</v>
      </c>
      <c r="K24" s="2" t="s">
        <v>353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354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289</v>
      </c>
      <c r="W24" s="2" t="s">
        <v>151</v>
      </c>
      <c r="X24" s="2" t="s">
        <v>148</v>
      </c>
      <c r="Y24" s="2" t="s">
        <v>178</v>
      </c>
      <c r="Z24" s="4">
        <v>24</v>
      </c>
      <c r="AA24" s="4">
        <f>=ROUNDDOWN(4.8,0)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5</v>
      </c>
      <c r="AQ24" s="8">
        <v>1068.37</v>
      </c>
      <c r="AR24" s="4">
        <v>2</v>
      </c>
      <c r="AS24" s="8">
        <v>466.57</v>
      </c>
      <c r="AT24" s="7">
        <v>1.5</v>
      </c>
      <c r="AU24" s="7">
        <v>1.2898</v>
      </c>
      <c r="AV24" s="4">
        <v>6</v>
      </c>
      <c r="AW24" s="8">
        <v>1296.37</v>
      </c>
      <c r="AX24" s="4">
        <v>3</v>
      </c>
      <c r="AY24" s="8">
        <v>616.71</v>
      </c>
      <c r="AZ24" s="7">
        <v>1</v>
      </c>
      <c r="BA24" s="7">
        <v>1.1021</v>
      </c>
      <c r="BB24" s="7">
        <v>0.8241</v>
      </c>
      <c r="BC24" s="4">
        <v>6</v>
      </c>
      <c r="BD24" s="8">
        <v>1296.37</v>
      </c>
      <c r="BE24" s="4">
        <v>3</v>
      </c>
      <c r="BF24" s="8">
        <v>616.71</v>
      </c>
      <c r="BG24" s="7">
        <v>1</v>
      </c>
      <c r="BH24" s="7">
        <v>1.1021</v>
      </c>
      <c r="BI24" s="7">
        <v>1</v>
      </c>
      <c r="BJ24" s="4">
        <v>5</v>
      </c>
      <c r="BK24" s="8">
        <v>1068.37</v>
      </c>
      <c r="BL24" s="2" t="s">
        <v>355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239</v>
      </c>
      <c r="BY24" s="2" t="s">
        <v>157</v>
      </c>
      <c r="BZ24" s="2" t="s">
        <v>157</v>
      </c>
      <c r="CA24" s="2" t="s">
        <v>148</v>
      </c>
      <c r="CB24" s="4">
        <v>1</v>
      </c>
      <c r="CC24" s="8">
        <v>128.69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158</v>
      </c>
      <c r="CK24" s="2" t="s">
        <v>356</v>
      </c>
      <c r="CL24" s="2" t="s">
        <v>157</v>
      </c>
      <c r="CM24" s="2" t="s">
        <v>157</v>
      </c>
      <c r="CN24" s="2" t="s">
        <v>148</v>
      </c>
      <c r="CO24" s="4"/>
      <c r="CP24" s="8"/>
      <c r="CQ24" s="4">
        <v>1</v>
      </c>
      <c r="CR24" s="8">
        <v>231.65</v>
      </c>
      <c r="CS24" s="7">
        <v>-1</v>
      </c>
      <c r="CT24" s="7">
        <v>-1</v>
      </c>
      <c r="CU24" s="2" t="s">
        <v>155</v>
      </c>
      <c r="CV24" s="2" t="s">
        <v>145</v>
      </c>
      <c r="CW24" s="2" t="s">
        <v>312</v>
      </c>
      <c r="CX24" s="2" t="s">
        <v>357</v>
      </c>
      <c r="CY24" s="2" t="s">
        <v>157</v>
      </c>
      <c r="CZ24" s="2" t="s">
        <v>157</v>
      </c>
      <c r="DA24" s="2" t="s">
        <v>148</v>
      </c>
      <c r="DB24" s="4">
        <v>4</v>
      </c>
      <c r="DC24" s="8">
        <v>939.68</v>
      </c>
      <c r="DD24" s="4">
        <v>1</v>
      </c>
      <c r="DE24" s="8">
        <v>234.92</v>
      </c>
      <c r="DF24" s="7">
        <v>3</v>
      </c>
      <c r="DG24" s="7">
        <v>3</v>
      </c>
      <c r="DH24" s="2" t="s">
        <v>155</v>
      </c>
      <c r="DI24" s="2" t="s">
        <v>145</v>
      </c>
      <c r="DJ24" s="2" t="s">
        <v>148</v>
      </c>
      <c r="DK24" s="2" t="s">
        <v>297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163</v>
      </c>
      <c r="DX24" s="2" t="s">
        <v>358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359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178</v>
      </c>
      <c r="EX24" s="2" t="s">
        <v>360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333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361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172</v>
      </c>
      <c r="JK24" s="2" t="s">
        <v>148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362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24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363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352</v>
      </c>
      <c r="G25" s="2" t="s">
        <v>352</v>
      </c>
      <c r="H25" s="2" t="s">
        <v>352</v>
      </c>
      <c r="I25" s="2" t="s">
        <v>142</v>
      </c>
      <c r="J25" s="2" t="s">
        <v>190</v>
      </c>
      <c r="K25" s="2" t="s">
        <v>353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289</v>
      </c>
      <c r="W25" s="2" t="s">
        <v>151</v>
      </c>
      <c r="X25" s="2" t="s">
        <v>148</v>
      </c>
      <c r="Y25" s="2" t="s">
        <v>178</v>
      </c>
      <c r="Z25" s="4">
        <v>18</v>
      </c>
      <c r="AA25" s="4">
        <f>=ROUNDDOWN(18,0)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228</v>
      </c>
      <c r="AR25" s="4">
        <v>1</v>
      </c>
      <c r="AS25" s="8">
        <v>150.14</v>
      </c>
      <c r="AT25" s="7"/>
      <c r="AU25" s="7">
        <v>0.5186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0.1759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228</v>
      </c>
      <c r="BL25" s="2" t="s">
        <v>364</v>
      </c>
      <c r="BM25" s="7">
        <v>1</v>
      </c>
      <c r="BN25" s="7">
        <v>1</v>
      </c>
      <c r="BO25" s="4">
        <v>1</v>
      </c>
      <c r="BP25" s="8">
        <v>228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166</v>
      </c>
      <c r="BY25" s="2" t="s">
        <v>157</v>
      </c>
      <c r="BZ25" s="2" t="s">
        <v>157</v>
      </c>
      <c r="CA25" s="2" t="s">
        <v>148</v>
      </c>
      <c r="CB25" s="4"/>
      <c r="CC25" s="8"/>
      <c r="CD25" s="4">
        <v>1</v>
      </c>
      <c r="CE25" s="8">
        <v>150.14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158</v>
      </c>
      <c r="CK25" s="2" t="s">
        <v>365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312</v>
      </c>
      <c r="CX25" s="2" t="s">
        <v>366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213</v>
      </c>
      <c r="DI25" s="2" t="s">
        <v>145</v>
      </c>
      <c r="DJ25" s="2" t="s">
        <v>148</v>
      </c>
      <c r="DK25" s="2" t="s">
        <v>148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148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178</v>
      </c>
      <c r="EX25" s="2" t="s">
        <v>367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300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368</v>
      </c>
      <c r="FX25" s="2" t="s">
        <v>369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202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370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371</v>
      </c>
      <c r="G26" s="2" t="s">
        <v>371</v>
      </c>
      <c r="H26" s="2" t="s">
        <v>371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372</v>
      </c>
      <c r="P26" s="2" t="s">
        <v>373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289</v>
      </c>
      <c r="W26" s="2" t="s">
        <v>151</v>
      </c>
      <c r="X26" s="2" t="s">
        <v>148</v>
      </c>
      <c r="Y26" s="2" t="s">
        <v>239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5</v>
      </c>
      <c r="AS26" s="8">
        <v>1032.7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8</v>
      </c>
      <c r="AY26" s="8">
        <v>1748.08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8</v>
      </c>
      <c r="BF26" s="8">
        <v>1748.08</v>
      </c>
      <c r="BG26" s="7" t="s">
        <v>148</v>
      </c>
      <c r="BH26" s="7" t="s">
        <v>148</v>
      </c>
      <c r="BI26" s="7"/>
      <c r="BJ26" s="4"/>
      <c r="BK26" s="8"/>
      <c r="BL26" s="2" t="s">
        <v>220</v>
      </c>
      <c r="BM26" s="7"/>
      <c r="BN26" s="7"/>
      <c r="BO26" s="4"/>
      <c r="BP26" s="8"/>
      <c r="BQ26" s="4">
        <v>1</v>
      </c>
      <c r="BR26" s="8">
        <v>424.99</v>
      </c>
      <c r="BS26" s="7">
        <v>-1</v>
      </c>
      <c r="BT26" s="7">
        <v>-1</v>
      </c>
      <c r="BU26" s="2" t="s">
        <v>155</v>
      </c>
      <c r="BV26" s="2" t="s">
        <v>218</v>
      </c>
      <c r="BW26" s="2" t="s">
        <v>239</v>
      </c>
      <c r="BX26" s="2" t="s">
        <v>374</v>
      </c>
      <c r="BY26" s="2" t="s">
        <v>157</v>
      </c>
      <c r="BZ26" s="2" t="s">
        <v>157</v>
      </c>
      <c r="CA26" s="2" t="s">
        <v>148</v>
      </c>
      <c r="CB26" s="4"/>
      <c r="CC26" s="8"/>
      <c r="CD26" s="4">
        <v>2</v>
      </c>
      <c r="CE26" s="8">
        <v>214.48</v>
      </c>
      <c r="CF26" s="7">
        <v>-1</v>
      </c>
      <c r="CG26" s="7">
        <v>-1</v>
      </c>
      <c r="CH26" s="2" t="s">
        <v>155</v>
      </c>
      <c r="CI26" s="2" t="s">
        <v>218</v>
      </c>
      <c r="CJ26" s="2" t="s">
        <v>158</v>
      </c>
      <c r="CK26" s="2" t="s">
        <v>375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1</v>
      </c>
      <c r="CR26" s="8">
        <v>193.04</v>
      </c>
      <c r="CS26" s="7">
        <v>-1</v>
      </c>
      <c r="CT26" s="7">
        <v>-1</v>
      </c>
      <c r="CU26" s="2" t="s">
        <v>155</v>
      </c>
      <c r="CV26" s="2" t="s">
        <v>218</v>
      </c>
      <c r="CW26" s="2" t="s">
        <v>316</v>
      </c>
      <c r="CX26" s="2" t="s">
        <v>376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218</v>
      </c>
      <c r="DJ26" s="2" t="s">
        <v>148</v>
      </c>
      <c r="DK26" s="2" t="s">
        <v>297</v>
      </c>
      <c r="DL26" s="2" t="s">
        <v>157</v>
      </c>
      <c r="DM26" s="2" t="s">
        <v>157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218</v>
      </c>
      <c r="DW26" s="2" t="s">
        <v>163</v>
      </c>
      <c r="DX26" s="2" t="s">
        <v>330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218</v>
      </c>
      <c r="EJ26" s="2" t="s">
        <v>165</v>
      </c>
      <c r="EK26" s="2" t="s">
        <v>166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218</v>
      </c>
      <c r="EW26" s="2" t="s">
        <v>239</v>
      </c>
      <c r="EX26" s="2" t="s">
        <v>377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218</v>
      </c>
      <c r="FJ26" s="2" t="s">
        <v>168</v>
      </c>
      <c r="FK26" s="2" t="s">
        <v>311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218</v>
      </c>
      <c r="FW26" s="2" t="s">
        <v>170</v>
      </c>
      <c r="FX26" s="2" t="s">
        <v>378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218</v>
      </c>
      <c r="JJ26" s="2" t="s">
        <v>172</v>
      </c>
      <c r="JK26" s="2" t="s">
        <v>312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218</v>
      </c>
      <c r="KW26" s="2" t="s">
        <v>174</v>
      </c>
      <c r="KX26" s="2" t="s">
        <v>379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371</v>
      </c>
      <c r="G27" s="2" t="s">
        <v>371</v>
      </c>
      <c r="H27" s="2" t="s">
        <v>371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372</v>
      </c>
      <c r="P27" s="2" t="s">
        <v>354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289</v>
      </c>
      <c r="W27" s="2" t="s">
        <v>151</v>
      </c>
      <c r="X27" s="2" t="s">
        <v>148</v>
      </c>
      <c r="Y27" s="2" t="s">
        <v>239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475.15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218</v>
      </c>
      <c r="BW27" s="2" t="s">
        <v>239</v>
      </c>
      <c r="BX27" s="2" t="s">
        <v>264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218</v>
      </c>
      <c r="CJ27" s="2" t="s">
        <v>158</v>
      </c>
      <c r="CK27" s="2" t="s">
        <v>382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218</v>
      </c>
      <c r="CW27" s="2" t="s">
        <v>316</v>
      </c>
      <c r="CX27" s="2" t="s">
        <v>383</v>
      </c>
      <c r="CY27" s="2" t="s">
        <v>157</v>
      </c>
      <c r="CZ27" s="2" t="s">
        <v>157</v>
      </c>
      <c r="DA27" s="2" t="s">
        <v>148</v>
      </c>
      <c r="DB27" s="4"/>
      <c r="DC27" s="8"/>
      <c r="DD27" s="4">
        <v>1</v>
      </c>
      <c r="DE27" s="8">
        <v>234.92</v>
      </c>
      <c r="DF27" s="7">
        <v>-1</v>
      </c>
      <c r="DG27" s="7">
        <v>-1</v>
      </c>
      <c r="DH27" s="2" t="s">
        <v>155</v>
      </c>
      <c r="DI27" s="2" t="s">
        <v>218</v>
      </c>
      <c r="DJ27" s="2" t="s">
        <v>148</v>
      </c>
      <c r="DK27" s="2" t="s">
        <v>297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1</v>
      </c>
      <c r="DR27" s="8">
        <v>240.23</v>
      </c>
      <c r="DS27" s="7">
        <v>-1</v>
      </c>
      <c r="DT27" s="7">
        <v>-1</v>
      </c>
      <c r="DU27" s="2" t="s">
        <v>155</v>
      </c>
      <c r="DV27" s="2" t="s">
        <v>218</v>
      </c>
      <c r="DW27" s="2" t="s">
        <v>163</v>
      </c>
      <c r="DX27" s="2" t="s">
        <v>330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165</v>
      </c>
      <c r="EK27" s="2" t="s">
        <v>384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218</v>
      </c>
      <c r="EW27" s="2" t="s">
        <v>239</v>
      </c>
      <c r="EX27" s="2" t="s">
        <v>385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218</v>
      </c>
      <c r="FJ27" s="2" t="s">
        <v>168</v>
      </c>
      <c r="FK27" s="2" t="s">
        <v>386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170</v>
      </c>
      <c r="FX27" s="2" t="s">
        <v>379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218</v>
      </c>
      <c r="JJ27" s="2" t="s">
        <v>172</v>
      </c>
      <c r="JK27" s="2" t="s">
        <v>387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218</v>
      </c>
      <c r="KW27" s="2" t="s">
        <v>174</v>
      </c>
      <c r="KX27" s="2" t="s">
        <v>388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371</v>
      </c>
      <c r="G28" s="2" t="s">
        <v>371</v>
      </c>
      <c r="H28" s="2" t="s">
        <v>371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390</v>
      </c>
      <c r="P28" s="2" t="s">
        <v>373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289</v>
      </c>
      <c r="W28" s="2" t="s">
        <v>151</v>
      </c>
      <c r="X28" s="2" t="s">
        <v>148</v>
      </c>
      <c r="Y28" s="2" t="s">
        <v>239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239</v>
      </c>
      <c r="BX28" s="2" t="s">
        <v>367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218</v>
      </c>
      <c r="CJ28" s="2" t="s">
        <v>158</v>
      </c>
      <c r="CK28" s="2" t="s">
        <v>391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218</v>
      </c>
      <c r="CW28" s="2" t="s">
        <v>316</v>
      </c>
      <c r="CX28" s="2" t="s">
        <v>293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213</v>
      </c>
      <c r="DI28" s="2" t="s">
        <v>218</v>
      </c>
      <c r="DJ28" s="2" t="s">
        <v>148</v>
      </c>
      <c r="DK28" s="2" t="s">
        <v>148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218</v>
      </c>
      <c r="DW28" s="2" t="s">
        <v>163</v>
      </c>
      <c r="DX28" s="2" t="s">
        <v>265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165</v>
      </c>
      <c r="EK28" s="2" t="s">
        <v>148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218</v>
      </c>
      <c r="EW28" s="2" t="s">
        <v>239</v>
      </c>
      <c r="EX28" s="2" t="s">
        <v>392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218</v>
      </c>
      <c r="FJ28" s="2" t="s">
        <v>168</v>
      </c>
      <c r="FK28" s="2" t="s">
        <v>349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218</v>
      </c>
      <c r="FW28" s="2" t="s">
        <v>350</v>
      </c>
      <c r="FX28" s="2" t="s">
        <v>393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218</v>
      </c>
      <c r="JJ28" s="2" t="s">
        <v>202</v>
      </c>
      <c r="JK28" s="2" t="s">
        <v>148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218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394</v>
      </c>
      <c r="B29" s="2" t="s">
        <v>137</v>
      </c>
      <c r="C29" s="2" t="s">
        <v>138</v>
      </c>
      <c r="D29" s="2" t="s">
        <v>395</v>
      </c>
      <c r="E29" s="2" t="s">
        <v>396</v>
      </c>
      <c r="F29" s="2" t="s">
        <v>397</v>
      </c>
      <c r="G29" s="2" t="s">
        <v>397</v>
      </c>
      <c r="H29" s="2" t="s">
        <v>397</v>
      </c>
      <c r="I29" s="2" t="s">
        <v>398</v>
      </c>
      <c r="J29" s="2" t="s">
        <v>399</v>
      </c>
      <c r="K29" s="2" t="s">
        <v>205</v>
      </c>
      <c r="L29" s="3">
        <v>37.83</v>
      </c>
      <c r="M29" s="3">
        <v>39.72</v>
      </c>
      <c r="N29" s="3">
        <v>124.99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400</v>
      </c>
      <c r="V29" s="2" t="s">
        <v>401</v>
      </c>
      <c r="W29" s="2" t="s">
        <v>151</v>
      </c>
      <c r="X29" s="2" t="s">
        <v>148</v>
      </c>
      <c r="Y29" s="2" t="s">
        <v>185</v>
      </c>
      <c r="Z29" s="4">
        <v>91</v>
      </c>
      <c r="AA29" s="4">
        <f>=ROUNDDOWN(28.4375,0)</f>
      </c>
      <c r="AB29" s="5">
        <v>3.2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4</v>
      </c>
      <c r="AQ29" s="8">
        <v>316.65</v>
      </c>
      <c r="AR29" s="4"/>
      <c r="AS29" s="8"/>
      <c r="AT29" s="7"/>
      <c r="AU29" s="7"/>
      <c r="AV29" s="4">
        <v>4</v>
      </c>
      <c r="AW29" s="8">
        <v>316.65</v>
      </c>
      <c r="AX29" s="4"/>
      <c r="AY29" s="8"/>
      <c r="AZ29" s="7"/>
      <c r="BA29" s="7"/>
      <c r="BB29" s="7">
        <v>1</v>
      </c>
      <c r="BC29" s="4">
        <v>5</v>
      </c>
      <c r="BD29" s="8">
        <v>384.89</v>
      </c>
      <c r="BE29" s="4">
        <v>8</v>
      </c>
      <c r="BF29" s="8">
        <v>281.3</v>
      </c>
      <c r="BG29" s="7">
        <v>-0.375</v>
      </c>
      <c r="BH29" s="7">
        <v>0.3683</v>
      </c>
      <c r="BI29" s="7">
        <v>0.8227</v>
      </c>
      <c r="BJ29" s="4">
        <v>4</v>
      </c>
      <c r="BK29" s="8">
        <v>316.65</v>
      </c>
      <c r="BL29" s="2" t="s">
        <v>16</v>
      </c>
      <c r="BM29" s="7">
        <v>1</v>
      </c>
      <c r="BN29" s="7">
        <v>1</v>
      </c>
      <c r="BO29" s="4">
        <v>4</v>
      </c>
      <c r="BP29" s="8">
        <v>316.65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360</v>
      </c>
      <c r="BX29" s="2" t="s">
        <v>167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158</v>
      </c>
      <c r="CK29" s="2" t="s">
        <v>402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403</v>
      </c>
      <c r="CX29" s="2" t="s">
        <v>404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148</v>
      </c>
      <c r="DK29" s="2" t="s">
        <v>405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406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407</v>
      </c>
      <c r="EK29" s="2" t="s">
        <v>408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185</v>
      </c>
      <c r="EX29" s="2" t="s">
        <v>159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409</v>
      </c>
      <c r="FK29" s="2" t="s">
        <v>386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218</v>
      </c>
      <c r="FW29" s="2" t="s">
        <v>260</v>
      </c>
      <c r="FX29" s="2" t="s">
        <v>148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202</v>
      </c>
      <c r="JK29" s="2" t="s">
        <v>148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410</v>
      </c>
      <c r="KX29" s="2" t="s">
        <v>411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1</v>
      </c>
      <c r="PC29" s="4"/>
      <c r="PD29" s="4"/>
      <c r="PE29" s="4">
        <v>90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412</v>
      </c>
      <c r="B30" s="2" t="s">
        <v>137</v>
      </c>
      <c r="C30" s="2" t="s">
        <v>138</v>
      </c>
      <c r="D30" s="2" t="s">
        <v>395</v>
      </c>
      <c r="E30" s="2" t="s">
        <v>396</v>
      </c>
      <c r="F30" s="2" t="s">
        <v>397</v>
      </c>
      <c r="G30" s="2" t="s">
        <v>397</v>
      </c>
      <c r="H30" s="2" t="s">
        <v>397</v>
      </c>
      <c r="I30" s="2" t="s">
        <v>398</v>
      </c>
      <c r="J30" s="2" t="s">
        <v>399</v>
      </c>
      <c r="K30" s="2" t="s">
        <v>413</v>
      </c>
      <c r="L30" s="3">
        <v>37.83</v>
      </c>
      <c r="M30" s="3">
        <v>39.72</v>
      </c>
      <c r="N30" s="3">
        <v>124.99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401</v>
      </c>
      <c r="W30" s="2" t="s">
        <v>151</v>
      </c>
      <c r="X30" s="2" t="s">
        <v>148</v>
      </c>
      <c r="Y30" s="2" t="s">
        <v>185</v>
      </c>
      <c r="Z30" s="4">
        <v>2</v>
      </c>
      <c r="AA30" s="4">
        <f>=ROUNDDOWN(0.392156862745098,0)</f>
      </c>
      <c r="AB30" s="5">
        <v>5.1</v>
      </c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68.24</v>
      </c>
      <c r="AR30" s="4">
        <v>3</v>
      </c>
      <c r="AS30" s="8">
        <v>118.33</v>
      </c>
      <c r="AT30" s="7">
        <v>-0.6667</v>
      </c>
      <c r="AU30" s="7">
        <v>-0.4233</v>
      </c>
      <c r="AV30" s="4">
        <v>1</v>
      </c>
      <c r="AW30" s="8">
        <v>68.24</v>
      </c>
      <c r="AX30" s="4">
        <v>3</v>
      </c>
      <c r="AY30" s="8">
        <v>118.33</v>
      </c>
      <c r="AZ30" s="7">
        <v>-0.6667</v>
      </c>
      <c r="BA30" s="7">
        <v>-0.4233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0.1773</v>
      </c>
      <c r="BJ30" s="4">
        <v>1</v>
      </c>
      <c r="BK30" s="8">
        <v>68.24</v>
      </c>
      <c r="BL30" s="2" t="s">
        <v>414</v>
      </c>
      <c r="BM30" s="7">
        <v>1</v>
      </c>
      <c r="BN30" s="7">
        <v>1</v>
      </c>
      <c r="BO30" s="4">
        <v>1</v>
      </c>
      <c r="BP30" s="8">
        <v>68.24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237</v>
      </c>
      <c r="BX30" s="2" t="s">
        <v>415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158</v>
      </c>
      <c r="CK30" s="2" t="s">
        <v>386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403</v>
      </c>
      <c r="CX30" s="2" t="s">
        <v>404</v>
      </c>
      <c r="CY30" s="2" t="s">
        <v>157</v>
      </c>
      <c r="CZ30" s="2" t="s">
        <v>157</v>
      </c>
      <c r="DA30" s="2" t="s">
        <v>148</v>
      </c>
      <c r="DB30" s="4"/>
      <c r="DC30" s="8"/>
      <c r="DD30" s="4">
        <v>2</v>
      </c>
      <c r="DE30" s="8">
        <v>78.3</v>
      </c>
      <c r="DF30" s="7">
        <v>-1</v>
      </c>
      <c r="DG30" s="7">
        <v>-1</v>
      </c>
      <c r="DH30" s="2" t="s">
        <v>155</v>
      </c>
      <c r="DI30" s="2" t="s">
        <v>145</v>
      </c>
      <c r="DJ30" s="2" t="s">
        <v>148</v>
      </c>
      <c r="DK30" s="2" t="s">
        <v>416</v>
      </c>
      <c r="DL30" s="2" t="s">
        <v>157</v>
      </c>
      <c r="DM30" s="2" t="s">
        <v>157</v>
      </c>
      <c r="DN30" s="2" t="s">
        <v>148</v>
      </c>
      <c r="DO30" s="4"/>
      <c r="DP30" s="8"/>
      <c r="DQ30" s="4">
        <v>1</v>
      </c>
      <c r="DR30" s="8">
        <v>40.03</v>
      </c>
      <c r="DS30" s="7">
        <v>-1</v>
      </c>
      <c r="DT30" s="7">
        <v>-1</v>
      </c>
      <c r="DU30" s="2" t="s">
        <v>155</v>
      </c>
      <c r="DV30" s="2" t="s">
        <v>145</v>
      </c>
      <c r="DW30" s="2" t="s">
        <v>163</v>
      </c>
      <c r="DX30" s="2" t="s">
        <v>330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407</v>
      </c>
      <c r="EK30" s="2" t="s">
        <v>230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237</v>
      </c>
      <c r="EX30" s="2" t="s">
        <v>159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409</v>
      </c>
      <c r="FK30" s="2" t="s">
        <v>333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218</v>
      </c>
      <c r="FW30" s="2" t="s">
        <v>260</v>
      </c>
      <c r="FX30" s="2" t="s">
        <v>417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410</v>
      </c>
      <c r="KX30" s="2" t="s">
        <v>418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419</v>
      </c>
      <c r="B31" s="2" t="s">
        <v>137</v>
      </c>
      <c r="C31" s="2" t="s">
        <v>138</v>
      </c>
      <c r="D31" s="2" t="s">
        <v>395</v>
      </c>
      <c r="E31" s="2" t="s">
        <v>396</v>
      </c>
      <c r="F31" s="2" t="s">
        <v>397</v>
      </c>
      <c r="G31" s="2" t="s">
        <v>397</v>
      </c>
      <c r="H31" s="2" t="s">
        <v>397</v>
      </c>
      <c r="I31" s="2" t="s">
        <v>398</v>
      </c>
      <c r="J31" s="2" t="s">
        <v>399</v>
      </c>
      <c r="K31" s="2" t="s">
        <v>323</v>
      </c>
      <c r="L31" s="3">
        <v>34.04</v>
      </c>
      <c r="M31" s="3">
        <v>35.74</v>
      </c>
      <c r="N31" s="3">
        <v>109.99</v>
      </c>
      <c r="O31" s="2" t="s">
        <v>390</v>
      </c>
      <c r="P31" s="2" t="s">
        <v>373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401</v>
      </c>
      <c r="W31" s="2" t="s">
        <v>151</v>
      </c>
      <c r="X31" s="2" t="s">
        <v>148</v>
      </c>
      <c r="Y31" s="2" t="s">
        <v>185</v>
      </c>
      <c r="Z31" s="4"/>
      <c r="AA31" s="4">
        <f>=ROUNDDOWN({0},0)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3</v>
      </c>
      <c r="AS31" s="8">
        <v>82.91</v>
      </c>
      <c r="AT31" s="7">
        <v>-1</v>
      </c>
      <c r="AU31" s="7">
        <v>-1</v>
      </c>
      <c r="AV31" s="4"/>
      <c r="AW31" s="8"/>
      <c r="AX31" s="4">
        <v>3</v>
      </c>
      <c r="AY31" s="8">
        <v>82.91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228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218</v>
      </c>
      <c r="BW31" s="2" t="s">
        <v>237</v>
      </c>
      <c r="BX31" s="2" t="s">
        <v>326</v>
      </c>
      <c r="BY31" s="2" t="s">
        <v>157</v>
      </c>
      <c r="BZ31" s="2" t="s">
        <v>157</v>
      </c>
      <c r="CA31" s="2" t="s">
        <v>148</v>
      </c>
      <c r="CB31" s="4"/>
      <c r="CC31" s="8"/>
      <c r="CD31" s="4">
        <v>2</v>
      </c>
      <c r="CE31" s="8">
        <v>42.88</v>
      </c>
      <c r="CF31" s="7">
        <v>-1</v>
      </c>
      <c r="CG31" s="7">
        <v>-1</v>
      </c>
      <c r="CH31" s="2" t="s">
        <v>155</v>
      </c>
      <c r="CI31" s="2" t="s">
        <v>218</v>
      </c>
      <c r="CJ31" s="2" t="s">
        <v>158</v>
      </c>
      <c r="CK31" s="2" t="s">
        <v>420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218</v>
      </c>
      <c r="CW31" s="2" t="s">
        <v>403</v>
      </c>
      <c r="CX31" s="2" t="s">
        <v>316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218</v>
      </c>
      <c r="DJ31" s="2" t="s">
        <v>148</v>
      </c>
      <c r="DK31" s="2" t="s">
        <v>329</v>
      </c>
      <c r="DL31" s="2" t="s">
        <v>157</v>
      </c>
      <c r="DM31" s="2" t="s">
        <v>157</v>
      </c>
      <c r="DN31" s="2" t="s">
        <v>148</v>
      </c>
      <c r="DO31" s="4"/>
      <c r="DP31" s="8"/>
      <c r="DQ31" s="4">
        <v>1</v>
      </c>
      <c r="DR31" s="8">
        <v>40.03</v>
      </c>
      <c r="DS31" s="7">
        <v>-1</v>
      </c>
      <c r="DT31" s="7">
        <v>-1</v>
      </c>
      <c r="DU31" s="2" t="s">
        <v>155</v>
      </c>
      <c r="DV31" s="2" t="s">
        <v>218</v>
      </c>
      <c r="DW31" s="2" t="s">
        <v>163</v>
      </c>
      <c r="DX31" s="2" t="s">
        <v>358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218</v>
      </c>
      <c r="EJ31" s="2" t="s">
        <v>407</v>
      </c>
      <c r="EK31" s="2" t="s">
        <v>148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218</v>
      </c>
      <c r="EW31" s="2" t="s">
        <v>237</v>
      </c>
      <c r="EX31" s="2" t="s">
        <v>421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218</v>
      </c>
      <c r="FJ31" s="2" t="s">
        <v>409</v>
      </c>
      <c r="FK31" s="2" t="s">
        <v>422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218</v>
      </c>
      <c r="FW31" s="2" t="s">
        <v>260</v>
      </c>
      <c r="FX31" s="2" t="s">
        <v>423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218</v>
      </c>
      <c r="JJ31" s="2" t="s">
        <v>202</v>
      </c>
      <c r="JK31" s="2" t="s">
        <v>148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218</v>
      </c>
      <c r="KW31" s="2" t="s">
        <v>410</v>
      </c>
      <c r="KX31" s="2" t="s">
        <v>158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424</v>
      </c>
      <c r="B32" s="2" t="s">
        <v>137</v>
      </c>
      <c r="C32" s="2" t="s">
        <v>138</v>
      </c>
      <c r="D32" s="2" t="s">
        <v>395</v>
      </c>
      <c r="E32" s="2" t="s">
        <v>396</v>
      </c>
      <c r="F32" s="2" t="s">
        <v>397</v>
      </c>
      <c r="G32" s="2" t="s">
        <v>397</v>
      </c>
      <c r="H32" s="2" t="s">
        <v>397</v>
      </c>
      <c r="I32" s="2" t="s">
        <v>398</v>
      </c>
      <c r="J32" s="2" t="s">
        <v>399</v>
      </c>
      <c r="K32" s="2" t="s">
        <v>425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401</v>
      </c>
      <c r="W32" s="2" t="s">
        <v>151</v>
      </c>
      <c r="X32" s="2" t="s">
        <v>148</v>
      </c>
      <c r="Y32" s="2" t="s">
        <v>185</v>
      </c>
      <c r="Z32" s="4"/>
      <c r="AA32" s="4">
        <f>=ROUNDDOWN({0},0)</f>
      </c>
      <c r="AB32" s="5">
        <v>2.3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80.06</v>
      </c>
      <c r="AT32" s="7">
        <v>-1</v>
      </c>
      <c r="AU32" s="7">
        <v>-1</v>
      </c>
      <c r="AV32" s="4"/>
      <c r="AW32" s="8"/>
      <c r="AX32" s="4">
        <v>2</v>
      </c>
      <c r="AY32" s="8">
        <v>80.06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185</v>
      </c>
      <c r="BX32" s="2" t="s">
        <v>377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158</v>
      </c>
      <c r="CK32" s="2" t="s">
        <v>426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403</v>
      </c>
      <c r="CX32" s="2" t="s">
        <v>376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427</v>
      </c>
      <c r="DL32" s="2" t="s">
        <v>157</v>
      </c>
      <c r="DM32" s="2" t="s">
        <v>157</v>
      </c>
      <c r="DN32" s="2" t="s">
        <v>148</v>
      </c>
      <c r="DO32" s="4"/>
      <c r="DP32" s="8"/>
      <c r="DQ32" s="4">
        <v>2</v>
      </c>
      <c r="DR32" s="8">
        <v>80.06</v>
      </c>
      <c r="DS32" s="7">
        <v>-1</v>
      </c>
      <c r="DT32" s="7">
        <v>-1</v>
      </c>
      <c r="DU32" s="2" t="s">
        <v>155</v>
      </c>
      <c r="DV32" s="2" t="s">
        <v>145</v>
      </c>
      <c r="DW32" s="2" t="s">
        <v>163</v>
      </c>
      <c r="DX32" s="2" t="s">
        <v>428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407</v>
      </c>
      <c r="EK32" s="2" t="s">
        <v>148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237</v>
      </c>
      <c r="EX32" s="2" t="s">
        <v>185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409</v>
      </c>
      <c r="FK32" s="2" t="s">
        <v>429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260</v>
      </c>
      <c r="FX32" s="2" t="s">
        <v>224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410</v>
      </c>
      <c r="KX32" s="2" t="s">
        <v>418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430</v>
      </c>
      <c r="B33" s="2" t="s">
        <v>137</v>
      </c>
      <c r="C33" s="2" t="s">
        <v>138</v>
      </c>
      <c r="D33" s="2" t="s">
        <v>395</v>
      </c>
      <c r="E33" s="2" t="s">
        <v>396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433</v>
      </c>
      <c r="K33" s="2" t="s">
        <v>413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289</v>
      </c>
      <c r="W33" s="2" t="s">
        <v>151</v>
      </c>
      <c r="X33" s="2" t="s">
        <v>148</v>
      </c>
      <c r="Y33" s="2" t="s">
        <v>178</v>
      </c>
      <c r="Z33" s="4">
        <v>49</v>
      </c>
      <c r="AA33" s="4">
        <f>=ROUNDDOWN(14.8484848484848,0)</f>
      </c>
      <c r="AB33" s="5">
        <v>3.3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82.27</v>
      </c>
      <c r="AR33" s="4"/>
      <c r="AS33" s="8"/>
      <c r="AT33" s="7"/>
      <c r="AU33" s="7"/>
      <c r="AV33" s="4">
        <v>2</v>
      </c>
      <c r="AW33" s="8">
        <v>82.27</v>
      </c>
      <c r="AX33" s="4"/>
      <c r="AY33" s="8"/>
      <c r="AZ33" s="7"/>
      <c r="BA33" s="7"/>
      <c r="BB33" s="7">
        <v>1</v>
      </c>
      <c r="BC33" s="4">
        <v>4</v>
      </c>
      <c r="BD33" s="8">
        <v>167.92</v>
      </c>
      <c r="BE33" s="4">
        <v>4</v>
      </c>
      <c r="BF33" s="8">
        <v>241.97</v>
      </c>
      <c r="BG33" s="7" t="s">
        <v>148</v>
      </c>
      <c r="BH33" s="7">
        <v>-0.306</v>
      </c>
      <c r="BI33" s="7">
        <v>0.4899</v>
      </c>
      <c r="BJ33" s="4">
        <v>2</v>
      </c>
      <c r="BK33" s="8">
        <v>82.27</v>
      </c>
      <c r="BL33" s="2" t="s">
        <v>364</v>
      </c>
      <c r="BM33" s="7">
        <v>1</v>
      </c>
      <c r="BN33" s="7">
        <v>1</v>
      </c>
      <c r="BO33" s="4">
        <v>1</v>
      </c>
      <c r="BP33" s="8">
        <v>44.99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237</v>
      </c>
      <c r="BX33" s="2" t="s">
        <v>415</v>
      </c>
      <c r="BY33" s="2" t="s">
        <v>157</v>
      </c>
      <c r="BZ33" s="2" t="s">
        <v>157</v>
      </c>
      <c r="CA33" s="2" t="s">
        <v>148</v>
      </c>
      <c r="CB33" s="4">
        <v>1</v>
      </c>
      <c r="CC33" s="8">
        <v>37.28</v>
      </c>
      <c r="CD33" s="4"/>
      <c r="CE33" s="8"/>
      <c r="CF33" s="7"/>
      <c r="CG33" s="7"/>
      <c r="CH33" s="2" t="s">
        <v>155</v>
      </c>
      <c r="CI33" s="2" t="s">
        <v>145</v>
      </c>
      <c r="CJ33" s="2" t="s">
        <v>174</v>
      </c>
      <c r="CK33" s="2" t="s">
        <v>434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403</v>
      </c>
      <c r="CX33" s="2" t="s">
        <v>435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436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437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407</v>
      </c>
      <c r="EK33" s="2" t="s">
        <v>438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237</v>
      </c>
      <c r="EX33" s="2" t="s">
        <v>439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409</v>
      </c>
      <c r="FK33" s="2" t="s">
        <v>440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260</v>
      </c>
      <c r="FX33" s="2" t="s">
        <v>441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410</v>
      </c>
      <c r="KX33" s="2" t="s">
        <v>418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49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442</v>
      </c>
      <c r="B34" s="2" t="s">
        <v>137</v>
      </c>
      <c r="C34" s="2" t="s">
        <v>138</v>
      </c>
      <c r="D34" s="2" t="s">
        <v>395</v>
      </c>
      <c r="E34" s="2" t="s">
        <v>396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205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289</v>
      </c>
      <c r="W34" s="2" t="s">
        <v>151</v>
      </c>
      <c r="X34" s="2" t="s">
        <v>148</v>
      </c>
      <c r="Y34" s="2" t="s">
        <v>185</v>
      </c>
      <c r="Z34" s="4">
        <v>44</v>
      </c>
      <c r="AA34" s="4">
        <f>=ROUNDDOWN(20,0)</f>
      </c>
      <c r="AB34" s="5">
        <v>2.2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44.39</v>
      </c>
      <c r="AR34" s="4">
        <v>4</v>
      </c>
      <c r="AS34" s="8">
        <v>241.97</v>
      </c>
      <c r="AT34" s="7">
        <v>-0.75</v>
      </c>
      <c r="AU34" s="7">
        <v>-0.8165</v>
      </c>
      <c r="AV34" s="4">
        <v>1</v>
      </c>
      <c r="AW34" s="8">
        <v>44.39</v>
      </c>
      <c r="AX34" s="4">
        <v>4</v>
      </c>
      <c r="AY34" s="8">
        <v>241.97</v>
      </c>
      <c r="AZ34" s="7">
        <v>-0.75</v>
      </c>
      <c r="BA34" s="7">
        <v>-0.8165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0.2644</v>
      </c>
      <c r="BJ34" s="4">
        <v>1</v>
      </c>
      <c r="BK34" s="8">
        <v>44.39</v>
      </c>
      <c r="BL34" s="2" t="s">
        <v>414</v>
      </c>
      <c r="BM34" s="7">
        <v>1</v>
      </c>
      <c r="BN34" s="7">
        <v>1</v>
      </c>
      <c r="BO34" s="4">
        <v>1</v>
      </c>
      <c r="BP34" s="8">
        <v>44.39</v>
      </c>
      <c r="BQ34" s="4">
        <v>2</v>
      </c>
      <c r="BR34" s="8">
        <v>169.98</v>
      </c>
      <c r="BS34" s="7">
        <v>-0.5</v>
      </c>
      <c r="BT34" s="7">
        <v>-0.7389</v>
      </c>
      <c r="BU34" s="2" t="s">
        <v>155</v>
      </c>
      <c r="BV34" s="2" t="s">
        <v>145</v>
      </c>
      <c r="BW34" s="2" t="s">
        <v>237</v>
      </c>
      <c r="BX34" s="2" t="s">
        <v>367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174</v>
      </c>
      <c r="CK34" s="2" t="s">
        <v>443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403</v>
      </c>
      <c r="CX34" s="2" t="s">
        <v>376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35.59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444</v>
      </c>
      <c r="DL34" s="2" t="s">
        <v>157</v>
      </c>
      <c r="DM34" s="2" t="s">
        <v>157</v>
      </c>
      <c r="DN34" s="2" t="s">
        <v>148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155</v>
      </c>
      <c r="DV34" s="2" t="s">
        <v>145</v>
      </c>
      <c r="DW34" s="2" t="s">
        <v>163</v>
      </c>
      <c r="DX34" s="2" t="s">
        <v>445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407</v>
      </c>
      <c r="EK34" s="2" t="s">
        <v>230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237</v>
      </c>
      <c r="EX34" s="2" t="s">
        <v>446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409</v>
      </c>
      <c r="FK34" s="2" t="s">
        <v>447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260</v>
      </c>
      <c r="FX34" s="2" t="s">
        <v>448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202</v>
      </c>
      <c r="JK34" s="2" t="s">
        <v>148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410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44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449</v>
      </c>
      <c r="B35" s="2" t="s">
        <v>137</v>
      </c>
      <c r="C35" s="2" t="s">
        <v>138</v>
      </c>
      <c r="D35" s="2" t="s">
        <v>395</v>
      </c>
      <c r="E35" s="2" t="s">
        <v>396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425</v>
      </c>
      <c r="L35" s="3">
        <v>34.73</v>
      </c>
      <c r="M35" s="3">
        <v>36.47</v>
      </c>
      <c r="N35" s="3">
        <v>114.99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289</v>
      </c>
      <c r="W35" s="2" t="s">
        <v>151</v>
      </c>
      <c r="X35" s="2" t="s">
        <v>148</v>
      </c>
      <c r="Y35" s="2" t="s">
        <v>178</v>
      </c>
      <c r="Z35" s="4">
        <v>101</v>
      </c>
      <c r="AA35" s="4">
        <f>=ROUNDDOWN(77.6923076923077,0)</f>
      </c>
      <c r="AB35" s="5">
        <v>1.3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41.26</v>
      </c>
      <c r="AR35" s="4"/>
      <c r="AS35" s="8"/>
      <c r="AT35" s="7"/>
      <c r="AU35" s="7"/>
      <c r="AV35" s="4">
        <v>1</v>
      </c>
      <c r="AW35" s="8">
        <v>41.26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0.2457</v>
      </c>
      <c r="BJ35" s="4">
        <v>1</v>
      </c>
      <c r="BK35" s="8">
        <v>41.26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450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174</v>
      </c>
      <c r="CK35" s="2" t="s">
        <v>356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403</v>
      </c>
      <c r="CX35" s="2" t="s">
        <v>451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249</v>
      </c>
      <c r="DL35" s="2" t="s">
        <v>157</v>
      </c>
      <c r="DM35" s="2" t="s">
        <v>157</v>
      </c>
      <c r="DN35" s="2" t="s">
        <v>148</v>
      </c>
      <c r="DO35" s="4">
        <v>1</v>
      </c>
      <c r="DP35" s="8">
        <v>41.26</v>
      </c>
      <c r="DQ35" s="4"/>
      <c r="DR35" s="8"/>
      <c r="DS35" s="7"/>
      <c r="DT35" s="7"/>
      <c r="DU35" s="2" t="s">
        <v>155</v>
      </c>
      <c r="DV35" s="2" t="s">
        <v>145</v>
      </c>
      <c r="DW35" s="2" t="s">
        <v>163</v>
      </c>
      <c r="DX35" s="2" t="s">
        <v>330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407</v>
      </c>
      <c r="EK35" s="2" t="s">
        <v>452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237</v>
      </c>
      <c r="EX35" s="2" t="s">
        <v>453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409</v>
      </c>
      <c r="FK35" s="2" t="s">
        <v>316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218</v>
      </c>
      <c r="FW35" s="2" t="s">
        <v>260</v>
      </c>
      <c r="FX35" s="2" t="s">
        <v>454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202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410</v>
      </c>
      <c r="KX35" s="2" t="s">
        <v>418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101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455</v>
      </c>
      <c r="B36" s="2" t="s">
        <v>137</v>
      </c>
      <c r="C36" s="2" t="s">
        <v>138</v>
      </c>
      <c r="D36" s="2" t="s">
        <v>395</v>
      </c>
      <c r="E36" s="2" t="s">
        <v>396</v>
      </c>
      <c r="F36" s="2" t="s">
        <v>456</v>
      </c>
      <c r="G36" s="2" t="s">
        <v>456</v>
      </c>
      <c r="H36" s="2" t="s">
        <v>456</v>
      </c>
      <c r="I36" s="2" t="s">
        <v>398</v>
      </c>
      <c r="J36" s="2" t="s">
        <v>457</v>
      </c>
      <c r="K36" s="2" t="s">
        <v>425</v>
      </c>
      <c r="L36" s="3">
        <v>27.69</v>
      </c>
      <c r="M36" s="3">
        <v>29.07</v>
      </c>
      <c r="N36" s="3">
        <v>84.99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289</v>
      </c>
      <c r="W36" s="2" t="s">
        <v>151</v>
      </c>
      <c r="X36" s="2" t="s">
        <v>148</v>
      </c>
      <c r="Y36" s="2" t="s">
        <v>185</v>
      </c>
      <c r="Z36" s="4">
        <v>22</v>
      </c>
      <c r="AA36" s="4">
        <f>=ROUNDDOWN(8.46153846153846,0)</f>
      </c>
      <c r="AB36" s="5">
        <v>2.6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50.99</v>
      </c>
      <c r="AR36" s="4">
        <v>1</v>
      </c>
      <c r="AS36" s="8">
        <v>29.12</v>
      </c>
      <c r="AT36" s="7"/>
      <c r="AU36" s="7">
        <v>0.751</v>
      </c>
      <c r="AV36" s="4">
        <v>1</v>
      </c>
      <c r="AW36" s="8">
        <v>50.99</v>
      </c>
      <c r="AX36" s="4">
        <v>1</v>
      </c>
      <c r="AY36" s="8">
        <v>29.12</v>
      </c>
      <c r="AZ36" s="7"/>
      <c r="BA36" s="7">
        <v>0.751</v>
      </c>
      <c r="BB36" s="7">
        <v>1</v>
      </c>
      <c r="BC36" s="4">
        <v>2</v>
      </c>
      <c r="BD36" s="8">
        <v>101.31</v>
      </c>
      <c r="BE36" s="4">
        <v>3</v>
      </c>
      <c r="BF36" s="8">
        <v>83.72</v>
      </c>
      <c r="BG36" s="7">
        <v>-0.3333</v>
      </c>
      <c r="BH36" s="7">
        <v>0.2101</v>
      </c>
      <c r="BI36" s="7">
        <v>0.5033</v>
      </c>
      <c r="BJ36" s="4">
        <v>1</v>
      </c>
      <c r="BK36" s="8">
        <v>50.99</v>
      </c>
      <c r="BL36" s="2" t="s">
        <v>282</v>
      </c>
      <c r="BM36" s="7">
        <v>1</v>
      </c>
      <c r="BN36" s="7">
        <v>1</v>
      </c>
      <c r="BO36" s="4">
        <v>1</v>
      </c>
      <c r="BP36" s="8">
        <v>50.99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237</v>
      </c>
      <c r="BX36" s="2" t="s">
        <v>450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158</v>
      </c>
      <c r="CK36" s="2" t="s">
        <v>327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403</v>
      </c>
      <c r="CX36" s="2" t="s">
        <v>458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265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29.12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459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407</v>
      </c>
      <c r="EK36" s="2" t="s">
        <v>148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237</v>
      </c>
      <c r="EX36" s="2" t="s">
        <v>360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409</v>
      </c>
      <c r="FK36" s="2" t="s">
        <v>309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218</v>
      </c>
      <c r="FW36" s="2" t="s">
        <v>260</v>
      </c>
      <c r="FX36" s="2" t="s">
        <v>460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410</v>
      </c>
      <c r="KX36" s="2" t="s">
        <v>418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22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461</v>
      </c>
      <c r="B37" s="2" t="s">
        <v>137</v>
      </c>
      <c r="C37" s="2" t="s">
        <v>138</v>
      </c>
      <c r="D37" s="2" t="s">
        <v>395</v>
      </c>
      <c r="E37" s="2" t="s">
        <v>396</v>
      </c>
      <c r="F37" s="2" t="s">
        <v>456</v>
      </c>
      <c r="G37" s="2" t="s">
        <v>456</v>
      </c>
      <c r="H37" s="2" t="s">
        <v>456</v>
      </c>
      <c r="I37" s="2" t="s">
        <v>398</v>
      </c>
      <c r="J37" s="2" t="s">
        <v>457</v>
      </c>
      <c r="K37" s="2" t="s">
        <v>413</v>
      </c>
      <c r="L37" s="3">
        <v>27.69</v>
      </c>
      <c r="M37" s="3">
        <v>29.07</v>
      </c>
      <c r="N37" s="3">
        <v>84.99</v>
      </c>
      <c r="O37" s="2" t="s">
        <v>145</v>
      </c>
      <c r="P37" s="2" t="s">
        <v>206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289</v>
      </c>
      <c r="W37" s="2" t="s">
        <v>151</v>
      </c>
      <c r="X37" s="2" t="s">
        <v>148</v>
      </c>
      <c r="Y37" s="2" t="s">
        <v>185</v>
      </c>
      <c r="Z37" s="4">
        <v>113</v>
      </c>
      <c r="AA37" s="4">
        <f>=ROUNDDOWN(34.2424242424242,0)</f>
      </c>
      <c r="AB37" s="5">
        <v>3.3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50.32</v>
      </c>
      <c r="AR37" s="4">
        <v>2</v>
      </c>
      <c r="AS37" s="8">
        <v>54.6</v>
      </c>
      <c r="AT37" s="7">
        <v>-0.5</v>
      </c>
      <c r="AU37" s="7">
        <v>-0.0784</v>
      </c>
      <c r="AV37" s="4">
        <v>1</v>
      </c>
      <c r="AW37" s="8">
        <v>50.32</v>
      </c>
      <c r="AX37" s="4">
        <v>2</v>
      </c>
      <c r="AY37" s="8">
        <v>54.6</v>
      </c>
      <c r="AZ37" s="7">
        <v>-0.5</v>
      </c>
      <c r="BA37" s="7">
        <v>-0.0784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0.4967</v>
      </c>
      <c r="BJ37" s="4">
        <v>1</v>
      </c>
      <c r="BK37" s="8">
        <v>50.32</v>
      </c>
      <c r="BL37" s="2" t="s">
        <v>462</v>
      </c>
      <c r="BM37" s="7">
        <v>1</v>
      </c>
      <c r="BN37" s="7">
        <v>1</v>
      </c>
      <c r="BO37" s="4">
        <v>1</v>
      </c>
      <c r="BP37" s="8">
        <v>50.32</v>
      </c>
      <c r="BQ37" s="4"/>
      <c r="BR37" s="8"/>
      <c r="BS37" s="7"/>
      <c r="BT37" s="7"/>
      <c r="BU37" s="2" t="s">
        <v>155</v>
      </c>
      <c r="BV37" s="2" t="s">
        <v>145</v>
      </c>
      <c r="BW37" s="2" t="s">
        <v>237</v>
      </c>
      <c r="BX37" s="2" t="s">
        <v>326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158</v>
      </c>
      <c r="CK37" s="2" t="s">
        <v>331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403</v>
      </c>
      <c r="CX37" s="2" t="s">
        <v>463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265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163</v>
      </c>
      <c r="DX37" s="2" t="s">
        <v>330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407</v>
      </c>
      <c r="EK37" s="2" t="s">
        <v>464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237</v>
      </c>
      <c r="EX37" s="2" t="s">
        <v>465</v>
      </c>
      <c r="EY37" s="2" t="s">
        <v>157</v>
      </c>
      <c r="EZ37" s="2" t="s">
        <v>157</v>
      </c>
      <c r="FA37" s="2" t="s">
        <v>148</v>
      </c>
      <c r="FB37" s="4"/>
      <c r="FC37" s="8"/>
      <c r="FD37" s="4">
        <v>2</v>
      </c>
      <c r="FE37" s="8">
        <v>54.6</v>
      </c>
      <c r="FF37" s="7">
        <v>-1</v>
      </c>
      <c r="FG37" s="7">
        <v>-1</v>
      </c>
      <c r="FH37" s="2" t="s">
        <v>155</v>
      </c>
      <c r="FI37" s="2" t="s">
        <v>145</v>
      </c>
      <c r="FJ37" s="2" t="s">
        <v>409</v>
      </c>
      <c r="FK37" s="2" t="s">
        <v>466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260</v>
      </c>
      <c r="FX37" s="2" t="s">
        <v>467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468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410</v>
      </c>
      <c r="KX37" s="2" t="s">
        <v>418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113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469</v>
      </c>
      <c r="B38" s="2" t="s">
        <v>137</v>
      </c>
      <c r="C38" s="2" t="s">
        <v>138</v>
      </c>
      <c r="D38" s="2" t="s">
        <v>470</v>
      </c>
      <c r="E38" s="2" t="s">
        <v>471</v>
      </c>
      <c r="F38" s="2" t="s">
        <v>141</v>
      </c>
      <c r="G38" s="2" t="s">
        <v>148</v>
      </c>
      <c r="H38" s="2" t="s">
        <v>148</v>
      </c>
      <c r="I38" s="2" t="s">
        <v>472</v>
      </c>
      <c r="J38" s="2" t="s">
        <v>473</v>
      </c>
      <c r="K38" s="2" t="s">
        <v>205</v>
      </c>
      <c r="L38" s="3">
        <v>30.86</v>
      </c>
      <c r="M38" s="3">
        <v>32.4</v>
      </c>
      <c r="N38" s="3">
        <v>89.99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207</v>
      </c>
      <c r="U38" s="2" t="s">
        <v>400</v>
      </c>
      <c r="V38" s="2" t="s">
        <v>208</v>
      </c>
      <c r="W38" s="2" t="s">
        <v>148</v>
      </c>
      <c r="X38" s="2" t="s">
        <v>148</v>
      </c>
      <c r="Y38" s="2" t="s">
        <v>474</v>
      </c>
      <c r="Z38" s="4">
        <v>181</v>
      </c>
      <c r="AA38" s="4">
        <f>=ROUNDDOWN(181,0)</f>
      </c>
      <c r="AB38" s="5">
        <v>1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119.98</v>
      </c>
      <c r="AR38" s="4"/>
      <c r="AS38" s="8"/>
      <c r="AT38" s="7"/>
      <c r="AU38" s="7"/>
      <c r="AV38" s="4">
        <v>2</v>
      </c>
      <c r="AW38" s="8">
        <v>119.98</v>
      </c>
      <c r="AX38" s="4"/>
      <c r="AY38" s="8"/>
      <c r="AZ38" s="7"/>
      <c r="BA38" s="7"/>
      <c r="BB38" s="7">
        <v>1</v>
      </c>
      <c r="BC38" s="4">
        <v>2</v>
      </c>
      <c r="BD38" s="8">
        <v>119.98</v>
      </c>
      <c r="BE38" s="4"/>
      <c r="BF38" s="8"/>
      <c r="BG38" s="7"/>
      <c r="BH38" s="7"/>
      <c r="BI38" s="7">
        <v>1</v>
      </c>
      <c r="BJ38" s="4">
        <v>2</v>
      </c>
      <c r="BK38" s="8">
        <v>119.98</v>
      </c>
      <c r="BL38" s="2" t="s">
        <v>16</v>
      </c>
      <c r="BM38" s="7">
        <v>1</v>
      </c>
      <c r="BN38" s="7">
        <v>1</v>
      </c>
      <c r="BO38" s="4">
        <v>2</v>
      </c>
      <c r="BP38" s="8">
        <v>119.98</v>
      </c>
      <c r="BQ38" s="4"/>
      <c r="BR38" s="8"/>
      <c r="BS38" s="7"/>
      <c r="BT38" s="7"/>
      <c r="BU38" s="2" t="s">
        <v>155</v>
      </c>
      <c r="BV38" s="2" t="s">
        <v>145</v>
      </c>
      <c r="BW38" s="2" t="s">
        <v>148</v>
      </c>
      <c r="BX38" s="2" t="s">
        <v>221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148</v>
      </c>
      <c r="CI38" s="2" t="s">
        <v>148</v>
      </c>
      <c r="CJ38" s="2" t="s">
        <v>148</v>
      </c>
      <c r="CK38" s="2" t="s">
        <v>148</v>
      </c>
      <c r="CL38" s="2" t="s">
        <v>148</v>
      </c>
      <c r="CM38" s="2" t="s">
        <v>148</v>
      </c>
      <c r="CN38" s="2" t="s">
        <v>148</v>
      </c>
      <c r="CO38" s="4"/>
      <c r="CP38" s="8"/>
      <c r="CQ38" s="4"/>
      <c r="CR38" s="8"/>
      <c r="CS38" s="7"/>
      <c r="CT38" s="7"/>
      <c r="CU38" s="2" t="s">
        <v>148</v>
      </c>
      <c r="CV38" s="2" t="s">
        <v>148</v>
      </c>
      <c r="CW38" s="2" t="s">
        <v>148</v>
      </c>
      <c r="CX38" s="2" t="s">
        <v>148</v>
      </c>
      <c r="CY38" s="2" t="s">
        <v>148</v>
      </c>
      <c r="CZ38" s="2" t="s">
        <v>148</v>
      </c>
      <c r="DA38" s="2" t="s">
        <v>148</v>
      </c>
      <c r="DB38" s="4"/>
      <c r="DC38" s="8"/>
      <c r="DD38" s="4"/>
      <c r="DE38" s="8"/>
      <c r="DF38" s="7"/>
      <c r="DG38" s="7"/>
      <c r="DH38" s="2" t="s">
        <v>148</v>
      </c>
      <c r="DI38" s="2" t="s">
        <v>148</v>
      </c>
      <c r="DJ38" s="2" t="s">
        <v>148</v>
      </c>
      <c r="DK38" s="2" t="s">
        <v>148</v>
      </c>
      <c r="DL38" s="2" t="s">
        <v>148</v>
      </c>
      <c r="DM38" s="2" t="s">
        <v>148</v>
      </c>
      <c r="DN38" s="2" t="s">
        <v>148</v>
      </c>
      <c r="DO38" s="4"/>
      <c r="DP38" s="8"/>
      <c r="DQ38" s="4"/>
      <c r="DR38" s="8"/>
      <c r="DS38" s="7"/>
      <c r="DT38" s="7"/>
      <c r="DU38" s="2" t="s">
        <v>148</v>
      </c>
      <c r="DV38" s="2" t="s">
        <v>148</v>
      </c>
      <c r="DW38" s="2" t="s">
        <v>148</v>
      </c>
      <c r="DX38" s="2" t="s">
        <v>148</v>
      </c>
      <c r="DY38" s="2" t="s">
        <v>148</v>
      </c>
      <c r="DZ38" s="2" t="s">
        <v>148</v>
      </c>
      <c r="EA38" s="2" t="s">
        <v>148</v>
      </c>
      <c r="EB38" s="4"/>
      <c r="EC38" s="8"/>
      <c r="ED38" s="4"/>
      <c r="EE38" s="8"/>
      <c r="EF38" s="7"/>
      <c r="EG38" s="7"/>
      <c r="EH38" s="2" t="s">
        <v>148</v>
      </c>
      <c r="EI38" s="2" t="s">
        <v>148</v>
      </c>
      <c r="EJ38" s="2" t="s">
        <v>148</v>
      </c>
      <c r="EK38" s="2" t="s">
        <v>148</v>
      </c>
      <c r="EL38" s="2" t="s">
        <v>148</v>
      </c>
      <c r="EM38" s="2" t="s">
        <v>148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148</v>
      </c>
      <c r="EX38" s="2" t="s">
        <v>148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148</v>
      </c>
      <c r="FI38" s="2" t="s">
        <v>148</v>
      </c>
      <c r="FJ38" s="2" t="s">
        <v>148</v>
      </c>
      <c r="FK38" s="2" t="s">
        <v>148</v>
      </c>
      <c r="FL38" s="2" t="s">
        <v>148</v>
      </c>
      <c r="FM38" s="2" t="s">
        <v>148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148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>
        <v>181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475</v>
      </c>
      <c r="B39" s="2" t="s">
        <v>137</v>
      </c>
      <c r="C39" s="2" t="s">
        <v>138</v>
      </c>
      <c r="D39" s="2" t="s">
        <v>470</v>
      </c>
      <c r="E39" s="2" t="s">
        <v>471</v>
      </c>
      <c r="F39" s="2" t="s">
        <v>476</v>
      </c>
      <c r="G39" s="2" t="s">
        <v>476</v>
      </c>
      <c r="H39" s="2" t="s">
        <v>476</v>
      </c>
      <c r="I39" s="2" t="s">
        <v>477</v>
      </c>
      <c r="J39" s="2" t="s">
        <v>473</v>
      </c>
      <c r="K39" s="2" t="s">
        <v>413</v>
      </c>
      <c r="L39" s="3">
        <v>26.68</v>
      </c>
      <c r="M39" s="3">
        <v>28.01</v>
      </c>
      <c r="N39" s="3">
        <v>89.99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478</v>
      </c>
      <c r="W39" s="2" t="s">
        <v>151</v>
      </c>
      <c r="X39" s="2" t="s">
        <v>148</v>
      </c>
      <c r="Y39" s="2" t="s">
        <v>178</v>
      </c>
      <c r="Z39" s="4">
        <v>81</v>
      </c>
      <c r="AA39" s="4">
        <f>=ROUNDDOWN(19.7560975609756,0)</f>
      </c>
      <c r="AB39" s="5">
        <v>4.1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88.79</v>
      </c>
      <c r="AR39" s="4">
        <v>10</v>
      </c>
      <c r="AS39" s="8">
        <v>279.76</v>
      </c>
      <c r="AT39" s="7">
        <v>-0.8</v>
      </c>
      <c r="AU39" s="7">
        <v>-0.6826</v>
      </c>
      <c r="AV39" s="4">
        <v>2</v>
      </c>
      <c r="AW39" s="8">
        <v>88.79</v>
      </c>
      <c r="AX39" s="4">
        <v>10</v>
      </c>
      <c r="AY39" s="8">
        <v>279.76</v>
      </c>
      <c r="AZ39" s="7">
        <v>-0.8</v>
      </c>
      <c r="BA39" s="7">
        <v>-0.6826</v>
      </c>
      <c r="BB39" s="7">
        <v>1</v>
      </c>
      <c r="BC39" s="4">
        <v>2</v>
      </c>
      <c r="BD39" s="8">
        <v>88.79</v>
      </c>
      <c r="BE39" s="4">
        <v>10</v>
      </c>
      <c r="BF39" s="8">
        <v>279.76</v>
      </c>
      <c r="BG39" s="7">
        <v>-0.8</v>
      </c>
      <c r="BH39" s="7">
        <v>-0.6826</v>
      </c>
      <c r="BI39" s="7">
        <v>1</v>
      </c>
      <c r="BJ39" s="4">
        <v>2</v>
      </c>
      <c r="BK39" s="8">
        <v>88.79</v>
      </c>
      <c r="BL39" s="2" t="s">
        <v>479</v>
      </c>
      <c r="BM39" s="7">
        <v>1</v>
      </c>
      <c r="BN39" s="7">
        <v>1</v>
      </c>
      <c r="BO39" s="4">
        <v>2</v>
      </c>
      <c r="BP39" s="8">
        <v>88.79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237</v>
      </c>
      <c r="BX39" s="2" t="s">
        <v>326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2</v>
      </c>
      <c r="CE39" s="8">
        <v>52</v>
      </c>
      <c r="CF39" s="7">
        <v>-1</v>
      </c>
      <c r="CG39" s="7">
        <v>-1</v>
      </c>
      <c r="CH39" s="2" t="s">
        <v>155</v>
      </c>
      <c r="CI39" s="2" t="s">
        <v>145</v>
      </c>
      <c r="CJ39" s="2" t="s">
        <v>158</v>
      </c>
      <c r="CK39" s="2" t="s">
        <v>480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403</v>
      </c>
      <c r="CX39" s="2" t="s">
        <v>463</v>
      </c>
      <c r="CY39" s="2" t="s">
        <v>157</v>
      </c>
      <c r="CZ39" s="2" t="s">
        <v>157</v>
      </c>
      <c r="DA39" s="2" t="s">
        <v>148</v>
      </c>
      <c r="DB39" s="4"/>
      <c r="DC39" s="8"/>
      <c r="DD39" s="4">
        <v>8</v>
      </c>
      <c r="DE39" s="8">
        <v>227.76</v>
      </c>
      <c r="DF39" s="7">
        <v>-1</v>
      </c>
      <c r="DG39" s="7">
        <v>-1</v>
      </c>
      <c r="DH39" s="2" t="s">
        <v>155</v>
      </c>
      <c r="DI39" s="2" t="s">
        <v>145</v>
      </c>
      <c r="DJ39" s="2" t="s">
        <v>148</v>
      </c>
      <c r="DK39" s="2" t="s">
        <v>249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218</v>
      </c>
      <c r="DW39" s="2" t="s">
        <v>163</v>
      </c>
      <c r="DX39" s="2" t="s">
        <v>445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407</v>
      </c>
      <c r="EK39" s="2" t="s">
        <v>481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178</v>
      </c>
      <c r="EX39" s="2" t="s">
        <v>482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168</v>
      </c>
      <c r="FK39" s="2" t="s">
        <v>241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170</v>
      </c>
      <c r="FX39" s="2" t="s">
        <v>310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202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410</v>
      </c>
      <c r="KX39" s="2" t="s">
        <v>483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81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484</v>
      </c>
      <c r="B40" s="2" t="s">
        <v>137</v>
      </c>
      <c r="C40" s="2" t="s">
        <v>138</v>
      </c>
      <c r="D40" s="2" t="s">
        <v>470</v>
      </c>
      <c r="E40" s="2" t="s">
        <v>485</v>
      </c>
      <c r="F40" s="2" t="s">
        <v>476</v>
      </c>
      <c r="G40" s="2" t="s">
        <v>476</v>
      </c>
      <c r="H40" s="2" t="s">
        <v>476</v>
      </c>
      <c r="I40" s="2" t="s">
        <v>477</v>
      </c>
      <c r="J40" s="2" t="s">
        <v>473</v>
      </c>
      <c r="K40" s="2" t="s">
        <v>236</v>
      </c>
      <c r="L40" s="3">
        <v>24.76</v>
      </c>
      <c r="M40" s="3">
        <v>26</v>
      </c>
      <c r="N40" s="3">
        <v>79.99</v>
      </c>
      <c r="O40" s="2" t="s">
        <v>486</v>
      </c>
      <c r="P40" s="2" t="s">
        <v>354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478</v>
      </c>
      <c r="W40" s="2" t="s">
        <v>151</v>
      </c>
      <c r="X40" s="2" t="s">
        <v>148</v>
      </c>
      <c r="Y40" s="2" t="s">
        <v>178</v>
      </c>
      <c r="Z40" s="4">
        <v>27</v>
      </c>
      <c r="AA40" s="4">
        <f>=ROUNDDOWN(14.2105263157895,0)</f>
      </c>
      <c r="AB40" s="5">
        <v>1.9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148</v>
      </c>
      <c r="BD40" s="8" t="s">
        <v>148</v>
      </c>
      <c r="BE40" s="4">
        <v>4</v>
      </c>
      <c r="BF40" s="8">
        <v>271.96</v>
      </c>
      <c r="BG40" s="7" t="s">
        <v>148</v>
      </c>
      <c r="BH40" s="7" t="s">
        <v>148</v>
      </c>
      <c r="BI40" s="7"/>
      <c r="BJ40" s="4"/>
      <c r="BK40" s="8"/>
      <c r="BL40" s="2" t="s">
        <v>148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178</v>
      </c>
      <c r="BX40" s="2" t="s">
        <v>239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487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403</v>
      </c>
      <c r="CX40" s="2" t="s">
        <v>445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488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218</v>
      </c>
      <c r="DW40" s="2" t="s">
        <v>163</v>
      </c>
      <c r="DX40" s="2" t="s">
        <v>489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407</v>
      </c>
      <c r="EK40" s="2" t="s">
        <v>148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178</v>
      </c>
      <c r="EX40" s="2" t="s">
        <v>264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168</v>
      </c>
      <c r="FK40" s="2" t="s">
        <v>388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170</v>
      </c>
      <c r="FX40" s="2" t="s">
        <v>335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202</v>
      </c>
      <c r="JK40" s="2" t="s">
        <v>148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410</v>
      </c>
      <c r="KX40" s="2" t="s">
        <v>148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27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490</v>
      </c>
      <c r="B41" s="2" t="s">
        <v>137</v>
      </c>
      <c r="C41" s="2" t="s">
        <v>138</v>
      </c>
      <c r="D41" s="2" t="s">
        <v>470</v>
      </c>
      <c r="E41" s="2" t="s">
        <v>485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473</v>
      </c>
      <c r="K41" s="2" t="s">
        <v>323</v>
      </c>
      <c r="L41" s="3">
        <v>24.76</v>
      </c>
      <c r="M41" s="3">
        <v>26</v>
      </c>
      <c r="N41" s="3">
        <v>79.99</v>
      </c>
      <c r="O41" s="2" t="s">
        <v>145</v>
      </c>
      <c r="P41" s="2" t="s">
        <v>491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400</v>
      </c>
      <c r="V41" s="2" t="s">
        <v>478</v>
      </c>
      <c r="W41" s="2" t="s">
        <v>151</v>
      </c>
      <c r="X41" s="2" t="s">
        <v>148</v>
      </c>
      <c r="Y41" s="2" t="s">
        <v>178</v>
      </c>
      <c r="Z41" s="4">
        <v>19</v>
      </c>
      <c r="AA41" s="4">
        <f>=ROUNDDOWN(19,0)</f>
      </c>
      <c r="AB41" s="5">
        <v>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237</v>
      </c>
      <c r="BX41" s="2" t="s">
        <v>180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158</v>
      </c>
      <c r="CK41" s="2" t="s">
        <v>492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403</v>
      </c>
      <c r="CX41" s="2" t="s">
        <v>493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148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218</v>
      </c>
      <c r="DW41" s="2" t="s">
        <v>163</v>
      </c>
      <c r="DX41" s="2" t="s">
        <v>445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407</v>
      </c>
      <c r="EK41" s="2" t="s">
        <v>148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178</v>
      </c>
      <c r="EX41" s="2" t="s">
        <v>185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168</v>
      </c>
      <c r="FK41" s="2" t="s">
        <v>492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494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148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410</v>
      </c>
      <c r="KX41" s="2" t="s">
        <v>148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495</v>
      </c>
      <c r="B42" s="2" t="s">
        <v>137</v>
      </c>
      <c r="C42" s="2" t="s">
        <v>138</v>
      </c>
      <c r="D42" s="2" t="s">
        <v>470</v>
      </c>
      <c r="E42" s="2" t="s">
        <v>485</v>
      </c>
      <c r="F42" s="2" t="s">
        <v>476</v>
      </c>
      <c r="G42" s="2" t="s">
        <v>476</v>
      </c>
      <c r="H42" s="2" t="s">
        <v>476</v>
      </c>
      <c r="I42" s="2" t="s">
        <v>477</v>
      </c>
      <c r="J42" s="2" t="s">
        <v>473</v>
      </c>
      <c r="K42" s="2" t="s">
        <v>205</v>
      </c>
      <c r="L42" s="3">
        <v>26.68</v>
      </c>
      <c r="M42" s="3">
        <v>28.01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400</v>
      </c>
      <c r="V42" s="2" t="s">
        <v>478</v>
      </c>
      <c r="W42" s="2" t="s">
        <v>151</v>
      </c>
      <c r="X42" s="2" t="s">
        <v>148</v>
      </c>
      <c r="Y42" s="2" t="s">
        <v>178</v>
      </c>
      <c r="Z42" s="4">
        <v>132</v>
      </c>
      <c r="AA42" s="4">
        <f>=ROUNDDOWN(264,0)</f>
      </c>
      <c r="AB42" s="5">
        <v>0.5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4</v>
      </c>
      <c r="AS42" s="8">
        <v>271.96</v>
      </c>
      <c r="AT42" s="7">
        <v>-1</v>
      </c>
      <c r="AU42" s="7">
        <v>-1</v>
      </c>
      <c r="AV42" s="4"/>
      <c r="AW42" s="8"/>
      <c r="AX42" s="4">
        <v>4</v>
      </c>
      <c r="AY42" s="8">
        <v>271.96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4</v>
      </c>
      <c r="BR42" s="8">
        <v>271.96</v>
      </c>
      <c r="BS42" s="7">
        <v>-1</v>
      </c>
      <c r="BT42" s="7">
        <v>-1</v>
      </c>
      <c r="BU42" s="2" t="s">
        <v>155</v>
      </c>
      <c r="BV42" s="2" t="s">
        <v>145</v>
      </c>
      <c r="BW42" s="2" t="s">
        <v>237</v>
      </c>
      <c r="BX42" s="2" t="s">
        <v>367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158</v>
      </c>
      <c r="CK42" s="2" t="s">
        <v>496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403</v>
      </c>
      <c r="CX42" s="2" t="s">
        <v>376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148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218</v>
      </c>
      <c r="DW42" s="2" t="s">
        <v>163</v>
      </c>
      <c r="DX42" s="2" t="s">
        <v>497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407</v>
      </c>
      <c r="EK42" s="2" t="s">
        <v>498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178</v>
      </c>
      <c r="EX42" s="2" t="s">
        <v>465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492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499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410</v>
      </c>
      <c r="KX42" s="2" t="s">
        <v>148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132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500</v>
      </c>
      <c r="B43" s="2" t="s">
        <v>137</v>
      </c>
      <c r="C43" s="2" t="s">
        <v>138</v>
      </c>
      <c r="D43" s="2" t="s">
        <v>470</v>
      </c>
      <c r="E43" s="2" t="s">
        <v>485</v>
      </c>
      <c r="F43" s="2" t="s">
        <v>501</v>
      </c>
      <c r="G43" s="2" t="s">
        <v>501</v>
      </c>
      <c r="H43" s="2" t="s">
        <v>501</v>
      </c>
      <c r="I43" s="2" t="s">
        <v>477</v>
      </c>
      <c r="J43" s="2" t="s">
        <v>473</v>
      </c>
      <c r="K43" s="2" t="s">
        <v>425</v>
      </c>
      <c r="L43" s="3">
        <v>24.76</v>
      </c>
      <c r="M43" s="3">
        <v>26</v>
      </c>
      <c r="N43" s="3">
        <v>79.99</v>
      </c>
      <c r="O43" s="2" t="s">
        <v>486</v>
      </c>
      <c r="P43" s="2" t="s">
        <v>354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400</v>
      </c>
      <c r="V43" s="2" t="s">
        <v>289</v>
      </c>
      <c r="W43" s="2" t="s">
        <v>151</v>
      </c>
      <c r="X43" s="2" t="s">
        <v>148</v>
      </c>
      <c r="Y43" s="2" t="s">
        <v>178</v>
      </c>
      <c r="Z43" s="4">
        <v>22</v>
      </c>
      <c r="AA43" s="4">
        <f>=ROUNDDOWN(11,0)</f>
      </c>
      <c r="AB43" s="5">
        <v>2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148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178</v>
      </c>
      <c r="BX43" s="2" t="s">
        <v>415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356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403</v>
      </c>
      <c r="CX43" s="2" t="s">
        <v>148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502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163</v>
      </c>
      <c r="DX43" s="2" t="s">
        <v>497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407</v>
      </c>
      <c r="EK43" s="2" t="s">
        <v>503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178</v>
      </c>
      <c r="EX43" s="2" t="s">
        <v>180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504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505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202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410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22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506</v>
      </c>
      <c r="B44" s="2" t="s">
        <v>137</v>
      </c>
      <c r="C44" s="2" t="s">
        <v>138</v>
      </c>
      <c r="D44" s="2" t="s">
        <v>507</v>
      </c>
      <c r="E44" s="2" t="s">
        <v>508</v>
      </c>
      <c r="F44" s="2" t="s">
        <v>509</v>
      </c>
      <c r="G44" s="2" t="s">
        <v>509</v>
      </c>
      <c r="H44" s="2" t="s">
        <v>509</v>
      </c>
      <c r="I44" s="2" t="s">
        <v>510</v>
      </c>
      <c r="J44" s="2" t="s">
        <v>143</v>
      </c>
      <c r="K44" s="2" t="s">
        <v>511</v>
      </c>
      <c r="L44" s="3">
        <v>85.12</v>
      </c>
      <c r="M44" s="3">
        <v>89.38</v>
      </c>
      <c r="N44" s="3">
        <v>249.99</v>
      </c>
      <c r="O44" s="2" t="s">
        <v>145</v>
      </c>
      <c r="P44" s="2" t="s">
        <v>354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512</v>
      </c>
      <c r="V44" s="2" t="s">
        <v>401</v>
      </c>
      <c r="W44" s="2" t="s">
        <v>151</v>
      </c>
      <c r="X44" s="2" t="s">
        <v>148</v>
      </c>
      <c r="Y44" s="2" t="s">
        <v>237</v>
      </c>
      <c r="Z44" s="4">
        <v>88</v>
      </c>
      <c r="AA44" s="4">
        <f>=ROUNDDOWN(80,0)</f>
      </c>
      <c r="AB44" s="5">
        <v>1.1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96.53</v>
      </c>
      <c r="AR44" s="4">
        <v>1</v>
      </c>
      <c r="AS44" s="8">
        <v>93.84</v>
      </c>
      <c r="AT44" s="7"/>
      <c r="AU44" s="7">
        <v>0.0287</v>
      </c>
      <c r="AV44" s="4">
        <v>2</v>
      </c>
      <c r="AW44" s="8">
        <v>200.12</v>
      </c>
      <c r="AX44" s="4">
        <v>3</v>
      </c>
      <c r="AY44" s="8">
        <v>334.08</v>
      </c>
      <c r="AZ44" s="7">
        <v>-0.3333</v>
      </c>
      <c r="BA44" s="7">
        <v>-0.401</v>
      </c>
      <c r="BB44" s="7">
        <v>0.4824</v>
      </c>
      <c r="BC44" s="4">
        <v>2</v>
      </c>
      <c r="BD44" s="8">
        <v>200.12</v>
      </c>
      <c r="BE44" s="4">
        <v>7</v>
      </c>
      <c r="BF44" s="8">
        <v>974.53</v>
      </c>
      <c r="BG44" s="7">
        <v>-0.7143</v>
      </c>
      <c r="BH44" s="7">
        <v>-0.7946</v>
      </c>
      <c r="BI44" s="7">
        <v>1</v>
      </c>
      <c r="BJ44" s="4">
        <v>1</v>
      </c>
      <c r="BK44" s="8">
        <v>96.53</v>
      </c>
      <c r="BL44" s="2" t="s">
        <v>513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185</v>
      </c>
      <c r="BX44" s="2" t="s">
        <v>377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514</v>
      </c>
      <c r="CL44" s="2" t="s">
        <v>157</v>
      </c>
      <c r="CM44" s="2" t="s">
        <v>157</v>
      </c>
      <c r="CN44" s="2" t="s">
        <v>148</v>
      </c>
      <c r="CO44" s="4">
        <v>1</v>
      </c>
      <c r="CP44" s="8">
        <v>96.53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515</v>
      </c>
      <c r="CX44" s="2" t="s">
        <v>342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516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517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518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237</v>
      </c>
      <c r="EX44" s="2" t="s">
        <v>453</v>
      </c>
      <c r="EY44" s="2" t="s">
        <v>157</v>
      </c>
      <c r="EZ44" s="2" t="s">
        <v>157</v>
      </c>
      <c r="FA44" s="2" t="s">
        <v>148</v>
      </c>
      <c r="FB44" s="4"/>
      <c r="FC44" s="8"/>
      <c r="FD44" s="4">
        <v>1</v>
      </c>
      <c r="FE44" s="8">
        <v>93.84</v>
      </c>
      <c r="FF44" s="7">
        <v>-1</v>
      </c>
      <c r="FG44" s="7">
        <v>-1</v>
      </c>
      <c r="FH44" s="2" t="s">
        <v>155</v>
      </c>
      <c r="FI44" s="2" t="s">
        <v>145</v>
      </c>
      <c r="FJ44" s="2" t="s">
        <v>168</v>
      </c>
      <c r="FK44" s="2" t="s">
        <v>519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520</v>
      </c>
      <c r="FX44" s="2" t="s">
        <v>521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174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88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522</v>
      </c>
      <c r="B45" s="2" t="s">
        <v>137</v>
      </c>
      <c r="C45" s="2" t="s">
        <v>138</v>
      </c>
      <c r="D45" s="2" t="s">
        <v>507</v>
      </c>
      <c r="E45" s="2" t="s">
        <v>508</v>
      </c>
      <c r="F45" s="2" t="s">
        <v>509</v>
      </c>
      <c r="G45" s="2" t="s">
        <v>509</v>
      </c>
      <c r="H45" s="2" t="s">
        <v>509</v>
      </c>
      <c r="I45" s="2" t="s">
        <v>510</v>
      </c>
      <c r="J45" s="2" t="s">
        <v>177</v>
      </c>
      <c r="K45" s="2" t="s">
        <v>511</v>
      </c>
      <c r="L45" s="3">
        <v>102.14</v>
      </c>
      <c r="M45" s="3">
        <v>107.25</v>
      </c>
      <c r="N45" s="3">
        <v>299.99</v>
      </c>
      <c r="O45" s="2" t="s">
        <v>145</v>
      </c>
      <c r="P45" s="2" t="s">
        <v>354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512</v>
      </c>
      <c r="V45" s="2" t="s">
        <v>401</v>
      </c>
      <c r="W45" s="2" t="s">
        <v>151</v>
      </c>
      <c r="X45" s="2" t="s">
        <v>148</v>
      </c>
      <c r="Y45" s="2" t="s">
        <v>237</v>
      </c>
      <c r="Z45" s="4">
        <v>80</v>
      </c>
      <c r="AA45" s="4">
        <f>=ROUNDDOWN({0},0)</f>
      </c>
      <c r="AB45" s="5">
        <v>1.7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</v>
      </c>
      <c r="AQ45" s="8">
        <v>103.59</v>
      </c>
      <c r="AR45" s="4">
        <v>2</v>
      </c>
      <c r="AS45" s="8">
        <v>240.24</v>
      </c>
      <c r="AT45" s="7">
        <v>-0.5</v>
      </c>
      <c r="AU45" s="7">
        <v>-0.5688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0.5176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</v>
      </c>
      <c r="BK45" s="8">
        <v>103.59</v>
      </c>
      <c r="BL45" s="2" t="s">
        <v>282</v>
      </c>
      <c r="BM45" s="7">
        <v>1</v>
      </c>
      <c r="BN45" s="7">
        <v>1</v>
      </c>
      <c r="BO45" s="4">
        <v>1</v>
      </c>
      <c r="BP45" s="8">
        <v>103.59</v>
      </c>
      <c r="BQ45" s="4"/>
      <c r="BR45" s="8"/>
      <c r="BS45" s="7"/>
      <c r="BT45" s="7"/>
      <c r="BU45" s="2" t="s">
        <v>155</v>
      </c>
      <c r="BV45" s="2" t="s">
        <v>145</v>
      </c>
      <c r="BW45" s="2" t="s">
        <v>185</v>
      </c>
      <c r="BX45" s="2" t="s">
        <v>523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426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515</v>
      </c>
      <c r="CX45" s="2" t="s">
        <v>359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524</v>
      </c>
      <c r="DL45" s="2" t="s">
        <v>157</v>
      </c>
      <c r="DM45" s="2" t="s">
        <v>157</v>
      </c>
      <c r="DN45" s="2" t="s">
        <v>148</v>
      </c>
      <c r="DO45" s="4"/>
      <c r="DP45" s="8"/>
      <c r="DQ45" s="4">
        <v>2</v>
      </c>
      <c r="DR45" s="8">
        <v>240.24</v>
      </c>
      <c r="DS45" s="7">
        <v>-1</v>
      </c>
      <c r="DT45" s="7">
        <v>-1</v>
      </c>
      <c r="DU45" s="2" t="s">
        <v>155</v>
      </c>
      <c r="DV45" s="2" t="s">
        <v>145</v>
      </c>
      <c r="DW45" s="2" t="s">
        <v>163</v>
      </c>
      <c r="DX45" s="2" t="s">
        <v>525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165</v>
      </c>
      <c r="EK45" s="2" t="s">
        <v>526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237</v>
      </c>
      <c r="EX45" s="2" t="s">
        <v>180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316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520</v>
      </c>
      <c r="FX45" s="2" t="s">
        <v>527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174</v>
      </c>
      <c r="KX45" s="2" t="s">
        <v>418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80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528</v>
      </c>
      <c r="B46" s="2" t="s">
        <v>137</v>
      </c>
      <c r="C46" s="2" t="s">
        <v>138</v>
      </c>
      <c r="D46" s="2" t="s">
        <v>507</v>
      </c>
      <c r="E46" s="2" t="s">
        <v>508</v>
      </c>
      <c r="F46" s="2" t="s">
        <v>509</v>
      </c>
      <c r="G46" s="2" t="s">
        <v>509</v>
      </c>
      <c r="H46" s="2" t="s">
        <v>509</v>
      </c>
      <c r="I46" s="2" t="s">
        <v>510</v>
      </c>
      <c r="J46" s="2" t="s">
        <v>143</v>
      </c>
      <c r="K46" s="2" t="s">
        <v>529</v>
      </c>
      <c r="L46" s="3">
        <v>85.12</v>
      </c>
      <c r="M46" s="3">
        <v>89.38</v>
      </c>
      <c r="N46" s="3">
        <v>249.99</v>
      </c>
      <c r="O46" s="2" t="s">
        <v>372</v>
      </c>
      <c r="P46" s="2" t="s">
        <v>373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512</v>
      </c>
      <c r="V46" s="2" t="s">
        <v>401</v>
      </c>
      <c r="W46" s="2" t="s">
        <v>151</v>
      </c>
      <c r="X46" s="2" t="s">
        <v>148</v>
      </c>
      <c r="Y46" s="2" t="s">
        <v>237</v>
      </c>
      <c r="Z46" s="4"/>
      <c r="AA46" s="4">
        <f>=ROUNDDOWN({0},0)</f>
      </c>
      <c r="AB46" s="5">
        <v>1</v>
      </c>
      <c r="AC46" s="2" t="s">
        <v>148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1</v>
      </c>
      <c r="AS46" s="8">
        <v>100.1</v>
      </c>
      <c r="AT46" s="7">
        <v>-1</v>
      </c>
      <c r="AU46" s="7">
        <v>-1</v>
      </c>
      <c r="AV46" s="4" t="s">
        <v>148</v>
      </c>
      <c r="AW46" s="8" t="s">
        <v>148</v>
      </c>
      <c r="AX46" s="4">
        <v>4</v>
      </c>
      <c r="AY46" s="8">
        <v>640.45</v>
      </c>
      <c r="AZ46" s="7" t="s">
        <v>148</v>
      </c>
      <c r="BA46" s="7" t="s">
        <v>148</v>
      </c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 t="s">
        <v>148</v>
      </c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218</v>
      </c>
      <c r="BW46" s="2" t="s">
        <v>185</v>
      </c>
      <c r="BX46" s="2" t="s">
        <v>530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218</v>
      </c>
      <c r="CJ46" s="2" t="s">
        <v>158</v>
      </c>
      <c r="CK46" s="2" t="s">
        <v>327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218</v>
      </c>
      <c r="CW46" s="2" t="s">
        <v>515</v>
      </c>
      <c r="CX46" s="2" t="s">
        <v>311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213</v>
      </c>
      <c r="DI46" s="2" t="s">
        <v>218</v>
      </c>
      <c r="DJ46" s="2" t="s">
        <v>148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>
        <v>1</v>
      </c>
      <c r="DR46" s="8">
        <v>100.1</v>
      </c>
      <c r="DS46" s="7">
        <v>-1</v>
      </c>
      <c r="DT46" s="7">
        <v>-1</v>
      </c>
      <c r="DU46" s="2" t="s">
        <v>155</v>
      </c>
      <c r="DV46" s="2" t="s">
        <v>218</v>
      </c>
      <c r="DW46" s="2" t="s">
        <v>163</v>
      </c>
      <c r="DX46" s="2" t="s">
        <v>406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218</v>
      </c>
      <c r="EJ46" s="2" t="s">
        <v>165</v>
      </c>
      <c r="EK46" s="2" t="s">
        <v>311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218</v>
      </c>
      <c r="EW46" s="2" t="s">
        <v>237</v>
      </c>
      <c r="EX46" s="2" t="s">
        <v>531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218</v>
      </c>
      <c r="FJ46" s="2" t="s">
        <v>168</v>
      </c>
      <c r="FK46" s="2" t="s">
        <v>292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218</v>
      </c>
      <c r="FW46" s="2" t="s">
        <v>520</v>
      </c>
      <c r="FX46" s="2" t="s">
        <v>378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218</v>
      </c>
      <c r="JJ46" s="2" t="s">
        <v>172</v>
      </c>
      <c r="JK46" s="2" t="s">
        <v>148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218</v>
      </c>
      <c r="KW46" s="2" t="s">
        <v>174</v>
      </c>
      <c r="KX46" s="2" t="s">
        <v>532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533</v>
      </c>
      <c r="B47" s="2" t="s">
        <v>137</v>
      </c>
      <c r="C47" s="2" t="s">
        <v>138</v>
      </c>
      <c r="D47" s="2" t="s">
        <v>507</v>
      </c>
      <c r="E47" s="2" t="s">
        <v>508</v>
      </c>
      <c r="F47" s="2" t="s">
        <v>509</v>
      </c>
      <c r="G47" s="2" t="s">
        <v>509</v>
      </c>
      <c r="H47" s="2" t="s">
        <v>509</v>
      </c>
      <c r="I47" s="2" t="s">
        <v>510</v>
      </c>
      <c r="J47" s="2" t="s">
        <v>177</v>
      </c>
      <c r="K47" s="2" t="s">
        <v>529</v>
      </c>
      <c r="L47" s="3">
        <v>102.14</v>
      </c>
      <c r="M47" s="3">
        <v>107.25</v>
      </c>
      <c r="N47" s="3">
        <v>299.99</v>
      </c>
      <c r="O47" s="2" t="s">
        <v>372</v>
      </c>
      <c r="P47" s="2" t="s">
        <v>354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512</v>
      </c>
      <c r="V47" s="2" t="s">
        <v>401</v>
      </c>
      <c r="W47" s="2" t="s">
        <v>151</v>
      </c>
      <c r="X47" s="2" t="s">
        <v>148</v>
      </c>
      <c r="Y47" s="2" t="s">
        <v>237</v>
      </c>
      <c r="Z47" s="4"/>
      <c r="AA47" s="4">
        <f>=ROUNDDOWN({0},0)</f>
      </c>
      <c r="AB47" s="5"/>
      <c r="AC47" s="2" t="s">
        <v>148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3</v>
      </c>
      <c r="AS47" s="8">
        <v>540.35</v>
      </c>
      <c r="AT47" s="7">
        <v>-1</v>
      </c>
      <c r="AU47" s="7">
        <v>-1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/>
      <c r="BK47" s="8"/>
      <c r="BL47" s="2" t="s">
        <v>282</v>
      </c>
      <c r="BM47" s="7"/>
      <c r="BN47" s="7"/>
      <c r="BO47" s="4"/>
      <c r="BP47" s="8"/>
      <c r="BQ47" s="4">
        <v>1</v>
      </c>
      <c r="BR47" s="8">
        <v>300.11</v>
      </c>
      <c r="BS47" s="7">
        <v>-1</v>
      </c>
      <c r="BT47" s="7">
        <v>-1</v>
      </c>
      <c r="BU47" s="2" t="s">
        <v>155</v>
      </c>
      <c r="BV47" s="2" t="s">
        <v>218</v>
      </c>
      <c r="BW47" s="2" t="s">
        <v>185</v>
      </c>
      <c r="BX47" s="2" t="s">
        <v>534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218</v>
      </c>
      <c r="CJ47" s="2" t="s">
        <v>158</v>
      </c>
      <c r="CK47" s="2" t="s">
        <v>535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218</v>
      </c>
      <c r="CW47" s="2" t="s">
        <v>515</v>
      </c>
      <c r="CX47" s="2" t="s">
        <v>328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213</v>
      </c>
      <c r="DI47" s="2" t="s">
        <v>218</v>
      </c>
      <c r="DJ47" s="2" t="s">
        <v>148</v>
      </c>
      <c r="DK47" s="2" t="s">
        <v>148</v>
      </c>
      <c r="DL47" s="2" t="s">
        <v>157</v>
      </c>
      <c r="DM47" s="2" t="s">
        <v>157</v>
      </c>
      <c r="DN47" s="2" t="s">
        <v>148</v>
      </c>
      <c r="DO47" s="4"/>
      <c r="DP47" s="8"/>
      <c r="DQ47" s="4">
        <v>2</v>
      </c>
      <c r="DR47" s="8">
        <v>240.24</v>
      </c>
      <c r="DS47" s="7">
        <v>-1</v>
      </c>
      <c r="DT47" s="7">
        <v>-1</v>
      </c>
      <c r="DU47" s="2" t="s">
        <v>155</v>
      </c>
      <c r="DV47" s="2" t="s">
        <v>218</v>
      </c>
      <c r="DW47" s="2" t="s">
        <v>163</v>
      </c>
      <c r="DX47" s="2" t="s">
        <v>330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218</v>
      </c>
      <c r="EJ47" s="2" t="s">
        <v>165</v>
      </c>
      <c r="EK47" s="2" t="s">
        <v>526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218</v>
      </c>
      <c r="EW47" s="2" t="s">
        <v>237</v>
      </c>
      <c r="EX47" s="2" t="s">
        <v>185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218</v>
      </c>
      <c r="FJ47" s="2" t="s">
        <v>168</v>
      </c>
      <c r="FK47" s="2" t="s">
        <v>536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218</v>
      </c>
      <c r="FW47" s="2" t="s">
        <v>520</v>
      </c>
      <c r="FX47" s="2" t="s">
        <v>187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218</v>
      </c>
      <c r="JJ47" s="2" t="s">
        <v>172</v>
      </c>
      <c r="JK47" s="2" t="s">
        <v>148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218</v>
      </c>
      <c r="KW47" s="2" t="s">
        <v>174</v>
      </c>
      <c r="KX47" s="2" t="s">
        <v>418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537</v>
      </c>
      <c r="B48" s="2" t="s">
        <v>137</v>
      </c>
      <c r="C48" s="2" t="s">
        <v>538</v>
      </c>
      <c r="D48" s="2" t="s">
        <v>395</v>
      </c>
      <c r="E48" s="2" t="s">
        <v>396</v>
      </c>
      <c r="F48" s="2" t="s">
        <v>539</v>
      </c>
      <c r="G48" s="2" t="s">
        <v>539</v>
      </c>
      <c r="H48" s="2" t="s">
        <v>539</v>
      </c>
      <c r="I48" s="2" t="s">
        <v>398</v>
      </c>
      <c r="J48" s="2" t="s">
        <v>399</v>
      </c>
      <c r="K48" s="2" t="s">
        <v>511</v>
      </c>
      <c r="L48" s="3">
        <v>24.76</v>
      </c>
      <c r="M48" s="3">
        <v>26</v>
      </c>
      <c r="N48" s="3">
        <v>79.99</v>
      </c>
      <c r="O48" s="2" t="s">
        <v>486</v>
      </c>
      <c r="P48" s="2" t="s">
        <v>354</v>
      </c>
      <c r="Q48" s="2" t="s">
        <v>147</v>
      </c>
      <c r="R48" s="2" t="s">
        <v>148</v>
      </c>
      <c r="S48" s="2" t="s">
        <v>148</v>
      </c>
      <c r="T48" s="2" t="s">
        <v>540</v>
      </c>
      <c r="U48" s="2" t="s">
        <v>148</v>
      </c>
      <c r="V48" s="2" t="s">
        <v>541</v>
      </c>
      <c r="W48" s="2" t="s">
        <v>208</v>
      </c>
      <c r="X48" s="2" t="s">
        <v>148</v>
      </c>
      <c r="Y48" s="2" t="s">
        <v>542</v>
      </c>
      <c r="Z48" s="4">
        <v>26</v>
      </c>
      <c r="AA48" s="4">
        <f>=ROUNDDOWN(26,0)</f>
      </c>
      <c r="AB48" s="5">
        <v>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8</v>
      </c>
      <c r="AQ48" s="8">
        <v>126.68</v>
      </c>
      <c r="AR48" s="4">
        <v>1</v>
      </c>
      <c r="AS48" s="8">
        <v>14.56</v>
      </c>
      <c r="AT48" s="7">
        <v>7</v>
      </c>
      <c r="AU48" s="7">
        <v>7.7005</v>
      </c>
      <c r="AV48" s="4">
        <v>8</v>
      </c>
      <c r="AW48" s="8">
        <v>126.68</v>
      </c>
      <c r="AX48" s="4">
        <v>1</v>
      </c>
      <c r="AY48" s="8">
        <v>14.56</v>
      </c>
      <c r="AZ48" s="7">
        <v>7</v>
      </c>
      <c r="BA48" s="7">
        <v>7.7005</v>
      </c>
      <c r="BB48" s="7">
        <v>1</v>
      </c>
      <c r="BC48" s="4">
        <v>8</v>
      </c>
      <c r="BD48" s="8">
        <v>126.68</v>
      </c>
      <c r="BE48" s="4">
        <v>10</v>
      </c>
      <c r="BF48" s="8">
        <v>145.6</v>
      </c>
      <c r="BG48" s="7">
        <v>-0.2</v>
      </c>
      <c r="BH48" s="7">
        <v>-0.1299</v>
      </c>
      <c r="BI48" s="7">
        <v>1</v>
      </c>
      <c r="BJ48" s="4">
        <v>8</v>
      </c>
      <c r="BK48" s="8">
        <v>126.68</v>
      </c>
      <c r="BL48" s="2" t="s">
        <v>543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544</v>
      </c>
      <c r="BX48" s="2" t="s">
        <v>545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546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403</v>
      </c>
      <c r="CX48" s="2" t="s">
        <v>547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213</v>
      </c>
      <c r="DI48" s="2" t="s">
        <v>145</v>
      </c>
      <c r="DJ48" s="2" t="s">
        <v>148</v>
      </c>
      <c r="DK48" s="2" t="s">
        <v>148</v>
      </c>
      <c r="DL48" s="2" t="s">
        <v>157</v>
      </c>
      <c r="DM48" s="2" t="s">
        <v>157</v>
      </c>
      <c r="DN48" s="2" t="s">
        <v>148</v>
      </c>
      <c r="DO48" s="4">
        <v>2</v>
      </c>
      <c r="DP48" s="8">
        <v>17.48</v>
      </c>
      <c r="DQ48" s="4">
        <v>1</v>
      </c>
      <c r="DR48" s="8">
        <v>14.56</v>
      </c>
      <c r="DS48" s="7">
        <v>1</v>
      </c>
      <c r="DT48" s="7">
        <v>0.2005</v>
      </c>
      <c r="DU48" s="2" t="s">
        <v>155</v>
      </c>
      <c r="DV48" s="2" t="s">
        <v>145</v>
      </c>
      <c r="DW48" s="2" t="s">
        <v>163</v>
      </c>
      <c r="DX48" s="2" t="s">
        <v>445</v>
      </c>
      <c r="DY48" s="2" t="s">
        <v>548</v>
      </c>
      <c r="DZ48" s="2" t="s">
        <v>157</v>
      </c>
      <c r="EA48" s="2" t="s">
        <v>148</v>
      </c>
      <c r="EB48" s="4">
        <v>2</v>
      </c>
      <c r="EC48" s="8">
        <v>54.6</v>
      </c>
      <c r="ED48" s="4"/>
      <c r="EE48" s="8"/>
      <c r="EF48" s="7"/>
      <c r="EG48" s="7"/>
      <c r="EH48" s="2" t="s">
        <v>155</v>
      </c>
      <c r="EI48" s="2" t="s">
        <v>145</v>
      </c>
      <c r="EJ48" s="2" t="s">
        <v>148</v>
      </c>
      <c r="EK48" s="2" t="s">
        <v>549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542</v>
      </c>
      <c r="EX48" s="2" t="s">
        <v>550</v>
      </c>
      <c r="EY48" s="2" t="s">
        <v>157</v>
      </c>
      <c r="EZ48" s="2" t="s">
        <v>157</v>
      </c>
      <c r="FA48" s="2" t="s">
        <v>148</v>
      </c>
      <c r="FB48" s="4">
        <v>4</v>
      </c>
      <c r="FC48" s="8">
        <v>54.6</v>
      </c>
      <c r="FD48" s="4"/>
      <c r="FE48" s="8"/>
      <c r="FF48" s="7"/>
      <c r="FG48" s="7"/>
      <c r="FH48" s="2" t="s">
        <v>155</v>
      </c>
      <c r="FI48" s="2" t="s">
        <v>145</v>
      </c>
      <c r="FJ48" s="2" t="s">
        <v>409</v>
      </c>
      <c r="FK48" s="2" t="s">
        <v>551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217</v>
      </c>
      <c r="FV48" s="2" t="s">
        <v>145</v>
      </c>
      <c r="FW48" s="2" t="s">
        <v>148</v>
      </c>
      <c r="FX48" s="2" t="s">
        <v>148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157</v>
      </c>
      <c r="JM48" s="2" t="s">
        <v>157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410</v>
      </c>
      <c r="KX48" s="2" t="s">
        <v>148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213</v>
      </c>
      <c r="OV48" s="2" t="s">
        <v>145</v>
      </c>
      <c r="OW48" s="2" t="s">
        <v>148</v>
      </c>
      <c r="OX48" s="2" t="s">
        <v>148</v>
      </c>
      <c r="OY48" s="2" t="s">
        <v>157</v>
      </c>
      <c r="OZ48" s="2" t="s">
        <v>157</v>
      </c>
      <c r="PA48" s="2" t="s">
        <v>148</v>
      </c>
      <c r="PB48" s="4">
        <v>26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552</v>
      </c>
      <c r="B49" s="2" t="s">
        <v>137</v>
      </c>
      <c r="C49" s="2" t="s">
        <v>538</v>
      </c>
      <c r="D49" s="2" t="s">
        <v>395</v>
      </c>
      <c r="E49" s="2" t="s">
        <v>396</v>
      </c>
      <c r="F49" s="2" t="s">
        <v>539</v>
      </c>
      <c r="G49" s="2" t="s">
        <v>539</v>
      </c>
      <c r="H49" s="2" t="s">
        <v>539</v>
      </c>
      <c r="I49" s="2" t="s">
        <v>398</v>
      </c>
      <c r="J49" s="2" t="s">
        <v>399</v>
      </c>
      <c r="K49" s="2" t="s">
        <v>553</v>
      </c>
      <c r="L49" s="3">
        <v>24.76</v>
      </c>
      <c r="M49" s="3">
        <v>26</v>
      </c>
      <c r="N49" s="3">
        <v>79.99</v>
      </c>
      <c r="O49" s="2" t="s">
        <v>390</v>
      </c>
      <c r="P49" s="2" t="s">
        <v>354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148</v>
      </c>
      <c r="V49" s="2" t="s">
        <v>541</v>
      </c>
      <c r="W49" s="2" t="s">
        <v>208</v>
      </c>
      <c r="X49" s="2" t="s">
        <v>148</v>
      </c>
      <c r="Y49" s="2" t="s">
        <v>542</v>
      </c>
      <c r="Z49" s="4"/>
      <c r="AA49" s="4">
        <f>=ROUNDDOWN({0},0)</f>
      </c>
      <c r="AB49" s="5">
        <v>2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9</v>
      </c>
      <c r="AS49" s="8">
        <v>131.04</v>
      </c>
      <c r="AT49" s="7">
        <v>-1</v>
      </c>
      <c r="AU49" s="7">
        <v>-1</v>
      </c>
      <c r="AV49" s="4"/>
      <c r="AW49" s="8"/>
      <c r="AX49" s="4">
        <v>9</v>
      </c>
      <c r="AY49" s="8">
        <v>131.04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218</v>
      </c>
      <c r="BW49" s="2" t="s">
        <v>544</v>
      </c>
      <c r="BX49" s="2" t="s">
        <v>554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218</v>
      </c>
      <c r="CJ49" s="2" t="s">
        <v>158</v>
      </c>
      <c r="CK49" s="2" t="s">
        <v>555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218</v>
      </c>
      <c r="CW49" s="2" t="s">
        <v>403</v>
      </c>
      <c r="CX49" s="2" t="s">
        <v>556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213</v>
      </c>
      <c r="DI49" s="2" t="s">
        <v>218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9</v>
      </c>
      <c r="DR49" s="8">
        <v>131.04</v>
      </c>
      <c r="DS49" s="7">
        <v>-1</v>
      </c>
      <c r="DT49" s="7">
        <v>-1</v>
      </c>
      <c r="DU49" s="2" t="s">
        <v>155</v>
      </c>
      <c r="DV49" s="2" t="s">
        <v>218</v>
      </c>
      <c r="DW49" s="2" t="s">
        <v>163</v>
      </c>
      <c r="DX49" s="2" t="s">
        <v>358</v>
      </c>
      <c r="DY49" s="2" t="s">
        <v>548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188</v>
      </c>
      <c r="EI49" s="2" t="s">
        <v>218</v>
      </c>
      <c r="EJ49" s="2" t="s">
        <v>148</v>
      </c>
      <c r="EK49" s="2" t="s">
        <v>148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218</v>
      </c>
      <c r="EW49" s="2" t="s">
        <v>542</v>
      </c>
      <c r="EX49" s="2" t="s">
        <v>544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218</v>
      </c>
      <c r="FJ49" s="2" t="s">
        <v>409</v>
      </c>
      <c r="FK49" s="2" t="s">
        <v>458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217</v>
      </c>
      <c r="FV49" s="2" t="s">
        <v>218</v>
      </c>
      <c r="FW49" s="2" t="s">
        <v>148</v>
      </c>
      <c r="FX49" s="2" t="s">
        <v>148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218</v>
      </c>
      <c r="JJ49" s="2" t="s">
        <v>202</v>
      </c>
      <c r="JK49" s="2" t="s">
        <v>148</v>
      </c>
      <c r="JL49" s="2" t="s">
        <v>157</v>
      </c>
      <c r="JM49" s="2" t="s">
        <v>157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218</v>
      </c>
      <c r="KW49" s="2" t="s">
        <v>410</v>
      </c>
      <c r="KX49" s="2" t="s">
        <v>148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213</v>
      </c>
      <c r="OV49" s="2" t="s">
        <v>218</v>
      </c>
      <c r="OW49" s="2" t="s">
        <v>148</v>
      </c>
      <c r="OX49" s="2" t="s">
        <v>148</v>
      </c>
      <c r="OY49" s="2" t="s">
        <v>157</v>
      </c>
      <c r="OZ49" s="2" t="s">
        <v>157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557</v>
      </c>
      <c r="B50" s="2" t="s">
        <v>137</v>
      </c>
      <c r="C50" s="2" t="s">
        <v>538</v>
      </c>
      <c r="D50" s="2" t="s">
        <v>395</v>
      </c>
      <c r="E50" s="2" t="s">
        <v>396</v>
      </c>
      <c r="F50" s="2" t="s">
        <v>558</v>
      </c>
      <c r="G50" s="2" t="s">
        <v>558</v>
      </c>
      <c r="H50" s="2" t="s">
        <v>558</v>
      </c>
      <c r="I50" s="2" t="s">
        <v>432</v>
      </c>
      <c r="J50" s="2" t="s">
        <v>559</v>
      </c>
      <c r="K50" s="2" t="s">
        <v>560</v>
      </c>
      <c r="L50" s="3">
        <v>24.76</v>
      </c>
      <c r="M50" s="3">
        <v>26</v>
      </c>
      <c r="N50" s="3">
        <v>79.99</v>
      </c>
      <c r="O50" s="2" t="s">
        <v>486</v>
      </c>
      <c r="P50" s="2" t="s">
        <v>354</v>
      </c>
      <c r="Q50" s="2" t="s">
        <v>147</v>
      </c>
      <c r="R50" s="2" t="s">
        <v>148</v>
      </c>
      <c r="S50" s="2" t="s">
        <v>148</v>
      </c>
      <c r="T50" s="2" t="s">
        <v>561</v>
      </c>
      <c r="U50" s="2" t="s">
        <v>148</v>
      </c>
      <c r="V50" s="2" t="s">
        <v>401</v>
      </c>
      <c r="W50" s="2" t="s">
        <v>208</v>
      </c>
      <c r="X50" s="2" t="s">
        <v>148</v>
      </c>
      <c r="Y50" s="2" t="s">
        <v>562</v>
      </c>
      <c r="Z50" s="4">
        <v>14</v>
      </c>
      <c r="AA50" s="4">
        <f>=ROUNDDOWN(14,0)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2</v>
      </c>
      <c r="AQ50" s="8">
        <v>26.65</v>
      </c>
      <c r="AR50" s="4"/>
      <c r="AS50" s="8"/>
      <c r="AT50" s="7"/>
      <c r="AU50" s="7"/>
      <c r="AV50" s="4">
        <v>2</v>
      </c>
      <c r="AW50" s="8">
        <v>26.65</v>
      </c>
      <c r="AX50" s="4"/>
      <c r="AY50" s="8"/>
      <c r="AZ50" s="7"/>
      <c r="BA50" s="7"/>
      <c r="BB50" s="7">
        <v>1</v>
      </c>
      <c r="BC50" s="4">
        <v>2</v>
      </c>
      <c r="BD50" s="8">
        <v>26.65</v>
      </c>
      <c r="BE50" s="4"/>
      <c r="BF50" s="8"/>
      <c r="BG50" s="7"/>
      <c r="BH50" s="7"/>
      <c r="BI50" s="7">
        <v>1</v>
      </c>
      <c r="BJ50" s="4">
        <v>2</v>
      </c>
      <c r="BK50" s="8">
        <v>26.65</v>
      </c>
      <c r="BL50" s="2" t="s">
        <v>563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562</v>
      </c>
      <c r="BX50" s="2" t="s">
        <v>564</v>
      </c>
      <c r="BY50" s="2" t="s">
        <v>157</v>
      </c>
      <c r="BZ50" s="2" t="s">
        <v>157</v>
      </c>
      <c r="CA50" s="2" t="s">
        <v>148</v>
      </c>
      <c r="CB50" s="4">
        <v>1</v>
      </c>
      <c r="CC50" s="8">
        <v>13</v>
      </c>
      <c r="CD50" s="4"/>
      <c r="CE50" s="8"/>
      <c r="CF50" s="7"/>
      <c r="CG50" s="7"/>
      <c r="CH50" s="2" t="s">
        <v>155</v>
      </c>
      <c r="CI50" s="2" t="s">
        <v>145</v>
      </c>
      <c r="CJ50" s="2" t="s">
        <v>158</v>
      </c>
      <c r="CK50" s="2" t="s">
        <v>290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403</v>
      </c>
      <c r="CX50" s="2" t="s">
        <v>311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213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163</v>
      </c>
      <c r="DX50" s="2" t="s">
        <v>445</v>
      </c>
      <c r="DY50" s="2" t="s">
        <v>548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148</v>
      </c>
      <c r="EK50" s="2" t="s">
        <v>225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562</v>
      </c>
      <c r="EX50" s="2" t="s">
        <v>453</v>
      </c>
      <c r="EY50" s="2" t="s">
        <v>157</v>
      </c>
      <c r="EZ50" s="2" t="s">
        <v>157</v>
      </c>
      <c r="FA50" s="2" t="s">
        <v>148</v>
      </c>
      <c r="FB50" s="4">
        <v>1</v>
      </c>
      <c r="FC50" s="8">
        <v>13.65</v>
      </c>
      <c r="FD50" s="4"/>
      <c r="FE50" s="8"/>
      <c r="FF50" s="7"/>
      <c r="FG50" s="7"/>
      <c r="FH50" s="2" t="s">
        <v>155</v>
      </c>
      <c r="FI50" s="2" t="s">
        <v>145</v>
      </c>
      <c r="FJ50" s="2" t="s">
        <v>409</v>
      </c>
      <c r="FK50" s="2" t="s">
        <v>565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217</v>
      </c>
      <c r="FV50" s="2" t="s">
        <v>145</v>
      </c>
      <c r="FW50" s="2" t="s">
        <v>148</v>
      </c>
      <c r="FX50" s="2" t="s">
        <v>148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202</v>
      </c>
      <c r="JK50" s="2" t="s">
        <v>148</v>
      </c>
      <c r="JL50" s="2" t="s">
        <v>157</v>
      </c>
      <c r="JM50" s="2" t="s">
        <v>157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410</v>
      </c>
      <c r="KX50" s="2" t="s">
        <v>447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213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14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566</v>
      </c>
      <c r="B51" s="2" t="s">
        <v>137</v>
      </c>
      <c r="C51" s="2" t="s">
        <v>538</v>
      </c>
      <c r="D51" s="2" t="s">
        <v>470</v>
      </c>
      <c r="E51" s="2" t="s">
        <v>485</v>
      </c>
      <c r="F51" s="2" t="s">
        <v>567</v>
      </c>
      <c r="G51" s="2" t="s">
        <v>567</v>
      </c>
      <c r="H51" s="2" t="s">
        <v>567</v>
      </c>
      <c r="I51" s="2" t="s">
        <v>477</v>
      </c>
      <c r="J51" s="2" t="s">
        <v>473</v>
      </c>
      <c r="K51" s="2" t="s">
        <v>511</v>
      </c>
      <c r="L51" s="3">
        <v>21.66</v>
      </c>
      <c r="M51" s="3">
        <v>22.74</v>
      </c>
      <c r="N51" s="3">
        <v>69.99</v>
      </c>
      <c r="O51" s="2" t="s">
        <v>486</v>
      </c>
      <c r="P51" s="2" t="s">
        <v>354</v>
      </c>
      <c r="Q51" s="2" t="s">
        <v>147</v>
      </c>
      <c r="R51" s="2" t="s">
        <v>148</v>
      </c>
      <c r="S51" s="2" t="s">
        <v>148</v>
      </c>
      <c r="T51" s="2" t="s">
        <v>540</v>
      </c>
      <c r="U51" s="2" t="s">
        <v>148</v>
      </c>
      <c r="V51" s="2" t="s">
        <v>568</v>
      </c>
      <c r="W51" s="2" t="s">
        <v>569</v>
      </c>
      <c r="X51" s="2" t="s">
        <v>148</v>
      </c>
      <c r="Y51" s="2" t="s">
        <v>562</v>
      </c>
      <c r="Z51" s="4">
        <v>53</v>
      </c>
      <c r="AA51" s="4">
        <f>=ROUNDDOWN(53,0)</f>
      </c>
      <c r="AB51" s="5">
        <v>1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2</v>
      </c>
      <c r="AQ51" s="8">
        <v>14.32</v>
      </c>
      <c r="AR51" s="4"/>
      <c r="AS51" s="8"/>
      <c r="AT51" s="7"/>
      <c r="AU51" s="7"/>
      <c r="AV51" s="4">
        <v>2</v>
      </c>
      <c r="AW51" s="8">
        <v>14.32</v>
      </c>
      <c r="AX51" s="4"/>
      <c r="AY51" s="8"/>
      <c r="AZ51" s="7"/>
      <c r="BA51" s="7"/>
      <c r="BB51" s="7">
        <v>1</v>
      </c>
      <c r="BC51" s="4">
        <v>2</v>
      </c>
      <c r="BD51" s="8">
        <v>14.32</v>
      </c>
      <c r="BE51" s="4"/>
      <c r="BF51" s="8"/>
      <c r="BG51" s="7"/>
      <c r="BH51" s="7"/>
      <c r="BI51" s="7">
        <v>1</v>
      </c>
      <c r="BJ51" s="4">
        <v>2</v>
      </c>
      <c r="BK51" s="8">
        <v>14.32</v>
      </c>
      <c r="BL51" s="2" t="s">
        <v>23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562</v>
      </c>
      <c r="BX51" s="2" t="s">
        <v>544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145</v>
      </c>
      <c r="CJ51" s="2" t="s">
        <v>158</v>
      </c>
      <c r="CK51" s="2" t="s">
        <v>555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145</v>
      </c>
      <c r="CW51" s="2" t="s">
        <v>403</v>
      </c>
      <c r="CX51" s="2" t="s">
        <v>547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213</v>
      </c>
      <c r="DI51" s="2" t="s">
        <v>145</v>
      </c>
      <c r="DJ51" s="2" t="s">
        <v>148</v>
      </c>
      <c r="DK51" s="2" t="s">
        <v>148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163</v>
      </c>
      <c r="DX51" s="2" t="s">
        <v>445</v>
      </c>
      <c r="DY51" s="2" t="s">
        <v>548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148</v>
      </c>
      <c r="EK51" s="2" t="s">
        <v>223</v>
      </c>
      <c r="EL51" s="2" t="s">
        <v>157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145</v>
      </c>
      <c r="EW51" s="2" t="s">
        <v>562</v>
      </c>
      <c r="EX51" s="2" t="s">
        <v>542</v>
      </c>
      <c r="EY51" s="2" t="s">
        <v>157</v>
      </c>
      <c r="EZ51" s="2" t="s">
        <v>157</v>
      </c>
      <c r="FA51" s="2" t="s">
        <v>148</v>
      </c>
      <c r="FB51" s="4">
        <v>2</v>
      </c>
      <c r="FC51" s="8">
        <v>14.32</v>
      </c>
      <c r="FD51" s="4"/>
      <c r="FE51" s="8"/>
      <c r="FF51" s="7"/>
      <c r="FG51" s="7"/>
      <c r="FH51" s="2" t="s">
        <v>155</v>
      </c>
      <c r="FI51" s="2" t="s">
        <v>145</v>
      </c>
      <c r="FJ51" s="2" t="s">
        <v>168</v>
      </c>
      <c r="FK51" s="2" t="s">
        <v>570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217</v>
      </c>
      <c r="FV51" s="2" t="s">
        <v>145</v>
      </c>
      <c r="FW51" s="2" t="s">
        <v>148</v>
      </c>
      <c r="FX51" s="2" t="s">
        <v>148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145</v>
      </c>
      <c r="JJ51" s="2" t="s">
        <v>202</v>
      </c>
      <c r="JK51" s="2" t="s">
        <v>148</v>
      </c>
      <c r="JL51" s="2" t="s">
        <v>157</v>
      </c>
      <c r="JM51" s="2" t="s">
        <v>157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145</v>
      </c>
      <c r="KW51" s="2" t="s">
        <v>410</v>
      </c>
      <c r="KX51" s="2" t="s">
        <v>148</v>
      </c>
      <c r="KY51" s="2" t="s">
        <v>157</v>
      </c>
      <c r="KZ51" s="2" t="s">
        <v>157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213</v>
      </c>
      <c r="OV51" s="2" t="s">
        <v>145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>
        <v>53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571</v>
      </c>
      <c r="B52" s="2" t="s">
        <v>137</v>
      </c>
      <c r="C52" s="2" t="s">
        <v>538</v>
      </c>
      <c r="D52" s="2" t="s">
        <v>507</v>
      </c>
      <c r="E52" s="2" t="s">
        <v>508</v>
      </c>
      <c r="F52" s="2" t="s">
        <v>572</v>
      </c>
      <c r="G52" s="2" t="s">
        <v>572</v>
      </c>
      <c r="H52" s="2" t="s">
        <v>572</v>
      </c>
      <c r="I52" s="2" t="s">
        <v>573</v>
      </c>
      <c r="J52" s="2" t="s">
        <v>574</v>
      </c>
      <c r="K52" s="2" t="s">
        <v>575</v>
      </c>
      <c r="L52" s="3">
        <v>102.14</v>
      </c>
      <c r="M52" s="3">
        <v>107.25</v>
      </c>
      <c r="N52" s="3">
        <v>299.99</v>
      </c>
      <c r="O52" s="2" t="s">
        <v>372</v>
      </c>
      <c r="P52" s="2" t="s">
        <v>354</v>
      </c>
      <c r="Q52" s="2" t="s">
        <v>147</v>
      </c>
      <c r="R52" s="2" t="s">
        <v>148</v>
      </c>
      <c r="S52" s="2" t="s">
        <v>148</v>
      </c>
      <c r="T52" s="2" t="s">
        <v>561</v>
      </c>
      <c r="U52" s="2" t="s">
        <v>148</v>
      </c>
      <c r="V52" s="2" t="s">
        <v>401</v>
      </c>
      <c r="W52" s="2" t="s">
        <v>208</v>
      </c>
      <c r="X52" s="2" t="s">
        <v>148</v>
      </c>
      <c r="Y52" s="2" t="s">
        <v>576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2</v>
      </c>
      <c r="AS52" s="8">
        <v>240.24</v>
      </c>
      <c r="AT52" s="7">
        <v>-1</v>
      </c>
      <c r="AU52" s="7">
        <v>-1</v>
      </c>
      <c r="AV52" s="4" t="s">
        <v>148</v>
      </c>
      <c r="AW52" s="8" t="s">
        <v>148</v>
      </c>
      <c r="AX52" s="4">
        <v>4</v>
      </c>
      <c r="AY52" s="8">
        <v>560.56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>
        <v>4</v>
      </c>
      <c r="BF52" s="8">
        <v>560.56</v>
      </c>
      <c r="BG52" s="7" t="s">
        <v>148</v>
      </c>
      <c r="BH52" s="7" t="s">
        <v>148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218</v>
      </c>
      <c r="BW52" s="2" t="s">
        <v>576</v>
      </c>
      <c r="BX52" s="2" t="s">
        <v>172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218</v>
      </c>
      <c r="CJ52" s="2" t="s">
        <v>158</v>
      </c>
      <c r="CK52" s="2" t="s">
        <v>443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218</v>
      </c>
      <c r="CW52" s="2" t="s">
        <v>515</v>
      </c>
      <c r="CX52" s="2" t="s">
        <v>311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218</v>
      </c>
      <c r="DJ52" s="2" t="s">
        <v>148</v>
      </c>
      <c r="DK52" s="2" t="s">
        <v>148</v>
      </c>
      <c r="DL52" s="2" t="s">
        <v>157</v>
      </c>
      <c r="DM52" s="2" t="s">
        <v>157</v>
      </c>
      <c r="DN52" s="2" t="s">
        <v>148</v>
      </c>
      <c r="DO52" s="4"/>
      <c r="DP52" s="8"/>
      <c r="DQ52" s="4">
        <v>2</v>
      </c>
      <c r="DR52" s="8">
        <v>240.24</v>
      </c>
      <c r="DS52" s="7">
        <v>-1</v>
      </c>
      <c r="DT52" s="7">
        <v>-1</v>
      </c>
      <c r="DU52" s="2" t="s">
        <v>155</v>
      </c>
      <c r="DV52" s="2" t="s">
        <v>218</v>
      </c>
      <c r="DW52" s="2" t="s">
        <v>163</v>
      </c>
      <c r="DX52" s="2" t="s">
        <v>577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218</v>
      </c>
      <c r="EJ52" s="2" t="s">
        <v>148</v>
      </c>
      <c r="EK52" s="2" t="s">
        <v>148</v>
      </c>
      <c r="EL52" s="2" t="s">
        <v>157</v>
      </c>
      <c r="EM52" s="2" t="s">
        <v>157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218</v>
      </c>
      <c r="EW52" s="2" t="s">
        <v>576</v>
      </c>
      <c r="EX52" s="2" t="s">
        <v>453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218</v>
      </c>
      <c r="FJ52" s="2" t="s">
        <v>168</v>
      </c>
      <c r="FK52" s="2" t="s">
        <v>296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217</v>
      </c>
      <c r="FV52" s="2" t="s">
        <v>218</v>
      </c>
      <c r="FW52" s="2" t="s">
        <v>148</v>
      </c>
      <c r="FX52" s="2" t="s">
        <v>148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155</v>
      </c>
      <c r="JI52" s="2" t="s">
        <v>218</v>
      </c>
      <c r="JJ52" s="2" t="s">
        <v>202</v>
      </c>
      <c r="JK52" s="2" t="s">
        <v>148</v>
      </c>
      <c r="JL52" s="2" t="s">
        <v>157</v>
      </c>
      <c r="JM52" s="2" t="s">
        <v>157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218</v>
      </c>
      <c r="KW52" s="2" t="s">
        <v>174</v>
      </c>
      <c r="KX52" s="2" t="s">
        <v>148</v>
      </c>
      <c r="KY52" s="2" t="s">
        <v>157</v>
      </c>
      <c r="KZ52" s="2" t="s">
        <v>157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213</v>
      </c>
      <c r="OV52" s="2" t="s">
        <v>218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578</v>
      </c>
      <c r="B53" s="2" t="s">
        <v>137</v>
      </c>
      <c r="C53" s="2" t="s">
        <v>538</v>
      </c>
      <c r="D53" s="2" t="s">
        <v>507</v>
      </c>
      <c r="E53" s="2" t="s">
        <v>508</v>
      </c>
      <c r="F53" s="2" t="s">
        <v>572</v>
      </c>
      <c r="G53" s="2" t="s">
        <v>572</v>
      </c>
      <c r="H53" s="2" t="s">
        <v>572</v>
      </c>
      <c r="I53" s="2" t="s">
        <v>573</v>
      </c>
      <c r="J53" s="2" t="s">
        <v>579</v>
      </c>
      <c r="K53" s="2" t="s">
        <v>575</v>
      </c>
      <c r="L53" s="3">
        <v>136.19</v>
      </c>
      <c r="M53" s="3">
        <v>143</v>
      </c>
      <c r="N53" s="3">
        <v>399.99</v>
      </c>
      <c r="O53" s="2" t="s">
        <v>372</v>
      </c>
      <c r="P53" s="2" t="s">
        <v>354</v>
      </c>
      <c r="Q53" s="2" t="s">
        <v>147</v>
      </c>
      <c r="R53" s="2" t="s">
        <v>148</v>
      </c>
      <c r="S53" s="2" t="s">
        <v>148</v>
      </c>
      <c r="T53" s="2" t="s">
        <v>561</v>
      </c>
      <c r="U53" s="2" t="s">
        <v>148</v>
      </c>
      <c r="V53" s="2" t="s">
        <v>401</v>
      </c>
      <c r="W53" s="2" t="s">
        <v>208</v>
      </c>
      <c r="X53" s="2" t="s">
        <v>148</v>
      </c>
      <c r="Y53" s="2" t="s">
        <v>576</v>
      </c>
      <c r="Z53" s="4"/>
      <c r="AA53" s="4">
        <f>=ROUNDDOWN({0},0)</f>
      </c>
      <c r="AB53" s="5"/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2</v>
      </c>
      <c r="AS53" s="8">
        <v>320.32</v>
      </c>
      <c r="AT53" s="7">
        <v>-1</v>
      </c>
      <c r="AU53" s="7">
        <v>-1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218</v>
      </c>
      <c r="BW53" s="2" t="s">
        <v>576</v>
      </c>
      <c r="BX53" s="2" t="s">
        <v>580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218</v>
      </c>
      <c r="CJ53" s="2" t="s">
        <v>158</v>
      </c>
      <c r="CK53" s="2" t="s">
        <v>166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218</v>
      </c>
      <c r="CW53" s="2" t="s">
        <v>515</v>
      </c>
      <c r="CX53" s="2" t="s">
        <v>293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218</v>
      </c>
      <c r="DJ53" s="2" t="s">
        <v>148</v>
      </c>
      <c r="DK53" s="2" t="s">
        <v>148</v>
      </c>
      <c r="DL53" s="2" t="s">
        <v>157</v>
      </c>
      <c r="DM53" s="2" t="s">
        <v>157</v>
      </c>
      <c r="DN53" s="2" t="s">
        <v>148</v>
      </c>
      <c r="DO53" s="4"/>
      <c r="DP53" s="8"/>
      <c r="DQ53" s="4">
        <v>2</v>
      </c>
      <c r="DR53" s="8">
        <v>320.32</v>
      </c>
      <c r="DS53" s="7">
        <v>-1</v>
      </c>
      <c r="DT53" s="7">
        <v>-1</v>
      </c>
      <c r="DU53" s="2" t="s">
        <v>155</v>
      </c>
      <c r="DV53" s="2" t="s">
        <v>218</v>
      </c>
      <c r="DW53" s="2" t="s">
        <v>163</v>
      </c>
      <c r="DX53" s="2" t="s">
        <v>525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188</v>
      </c>
      <c r="EI53" s="2" t="s">
        <v>218</v>
      </c>
      <c r="EJ53" s="2" t="s">
        <v>148</v>
      </c>
      <c r="EK53" s="2" t="s">
        <v>148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218</v>
      </c>
      <c r="EW53" s="2" t="s">
        <v>576</v>
      </c>
      <c r="EX53" s="2" t="s">
        <v>581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218</v>
      </c>
      <c r="FJ53" s="2" t="s">
        <v>168</v>
      </c>
      <c r="FK53" s="2" t="s">
        <v>582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217</v>
      </c>
      <c r="FV53" s="2" t="s">
        <v>218</v>
      </c>
      <c r="FW53" s="2" t="s">
        <v>148</v>
      </c>
      <c r="FX53" s="2" t="s">
        <v>148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218</v>
      </c>
      <c r="JJ53" s="2" t="s">
        <v>202</v>
      </c>
      <c r="JK53" s="2" t="s">
        <v>148</v>
      </c>
      <c r="JL53" s="2" t="s">
        <v>157</v>
      </c>
      <c r="JM53" s="2" t="s">
        <v>157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218</v>
      </c>
      <c r="KW53" s="2" t="s">
        <v>174</v>
      </c>
      <c r="KX53" s="2" t="s">
        <v>148</v>
      </c>
      <c r="KY53" s="2" t="s">
        <v>157</v>
      </c>
      <c r="KZ53" s="2" t="s">
        <v>157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213</v>
      </c>
      <c r="OV53" s="2" t="s">
        <v>218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583</v>
      </c>
      <c r="B54" s="2" t="s">
        <v>137</v>
      </c>
      <c r="C54" s="2" t="s">
        <v>538</v>
      </c>
      <c r="D54" s="2" t="s">
        <v>584</v>
      </c>
      <c r="E54" s="2" t="s">
        <v>585</v>
      </c>
      <c r="F54" s="2" t="s">
        <v>586</v>
      </c>
      <c r="G54" s="2" t="s">
        <v>586</v>
      </c>
      <c r="H54" s="2" t="s">
        <v>586</v>
      </c>
      <c r="I54" s="2" t="s">
        <v>587</v>
      </c>
      <c r="J54" s="2" t="s">
        <v>579</v>
      </c>
      <c r="K54" s="2" t="s">
        <v>588</v>
      </c>
      <c r="L54" s="3">
        <v>136.19</v>
      </c>
      <c r="M54" s="3">
        <v>143</v>
      </c>
      <c r="N54" s="3">
        <v>399.99</v>
      </c>
      <c r="O54" s="2" t="s">
        <v>390</v>
      </c>
      <c r="P54" s="2" t="s">
        <v>354</v>
      </c>
      <c r="Q54" s="2" t="s">
        <v>147</v>
      </c>
      <c r="R54" s="2" t="s">
        <v>148</v>
      </c>
      <c r="S54" s="2" t="s">
        <v>148</v>
      </c>
      <c r="T54" s="2" t="s">
        <v>589</v>
      </c>
      <c r="U54" s="2" t="s">
        <v>148</v>
      </c>
      <c r="V54" s="2" t="s">
        <v>401</v>
      </c>
      <c r="W54" s="2" t="s">
        <v>569</v>
      </c>
      <c r="X54" s="2" t="s">
        <v>148</v>
      </c>
      <c r="Y54" s="2" t="s">
        <v>562</v>
      </c>
      <c r="Z54" s="4"/>
      <c r="AA54" s="4">
        <f>=ROUNDDOWN({0},0)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6</v>
      </c>
      <c r="AS54" s="8">
        <v>480.48</v>
      </c>
      <c r="AT54" s="7">
        <v>-1</v>
      </c>
      <c r="AU54" s="7">
        <v>-1</v>
      </c>
      <c r="AV54" s="4"/>
      <c r="AW54" s="8"/>
      <c r="AX54" s="4">
        <v>6</v>
      </c>
      <c r="AY54" s="8">
        <v>480.48</v>
      </c>
      <c r="AZ54" s="7">
        <v>-1</v>
      </c>
      <c r="BA54" s="7">
        <v>-1</v>
      </c>
      <c r="BB54" s="7"/>
      <c r="BC54" s="4"/>
      <c r="BD54" s="8"/>
      <c r="BE54" s="4">
        <v>6</v>
      </c>
      <c r="BF54" s="8">
        <v>480.48</v>
      </c>
      <c r="BG54" s="7">
        <v>-1</v>
      </c>
      <c r="BH54" s="7">
        <v>-1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218</v>
      </c>
      <c r="BW54" s="2" t="s">
        <v>562</v>
      </c>
      <c r="BX54" s="2" t="s">
        <v>542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218</v>
      </c>
      <c r="CJ54" s="2" t="s">
        <v>590</v>
      </c>
      <c r="CK54" s="2" t="s">
        <v>426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218</v>
      </c>
      <c r="CW54" s="2" t="s">
        <v>403</v>
      </c>
      <c r="CX54" s="2" t="s">
        <v>458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213</v>
      </c>
      <c r="DI54" s="2" t="s">
        <v>218</v>
      </c>
      <c r="DJ54" s="2" t="s">
        <v>148</v>
      </c>
      <c r="DK54" s="2" t="s">
        <v>148</v>
      </c>
      <c r="DL54" s="2" t="s">
        <v>157</v>
      </c>
      <c r="DM54" s="2" t="s">
        <v>157</v>
      </c>
      <c r="DN54" s="2" t="s">
        <v>148</v>
      </c>
      <c r="DO54" s="4"/>
      <c r="DP54" s="8"/>
      <c r="DQ54" s="4">
        <v>6</v>
      </c>
      <c r="DR54" s="8">
        <v>480.48</v>
      </c>
      <c r="DS54" s="7">
        <v>-1</v>
      </c>
      <c r="DT54" s="7">
        <v>-1</v>
      </c>
      <c r="DU54" s="2" t="s">
        <v>155</v>
      </c>
      <c r="DV54" s="2" t="s">
        <v>218</v>
      </c>
      <c r="DW54" s="2" t="s">
        <v>163</v>
      </c>
      <c r="DX54" s="2" t="s">
        <v>298</v>
      </c>
      <c r="DY54" s="2" t="s">
        <v>548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188</v>
      </c>
      <c r="EI54" s="2" t="s">
        <v>218</v>
      </c>
      <c r="EJ54" s="2" t="s">
        <v>148</v>
      </c>
      <c r="EK54" s="2" t="s">
        <v>148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218</v>
      </c>
      <c r="EW54" s="2" t="s">
        <v>562</v>
      </c>
      <c r="EX54" s="2" t="s">
        <v>453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218</v>
      </c>
      <c r="FJ54" s="2" t="s">
        <v>168</v>
      </c>
      <c r="FK54" s="2" t="s">
        <v>328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217</v>
      </c>
      <c r="FV54" s="2" t="s">
        <v>218</v>
      </c>
      <c r="FW54" s="2" t="s">
        <v>148</v>
      </c>
      <c r="FX54" s="2" t="s">
        <v>148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218</v>
      </c>
      <c r="JJ54" s="2" t="s">
        <v>202</v>
      </c>
      <c r="JK54" s="2" t="s">
        <v>148</v>
      </c>
      <c r="JL54" s="2" t="s">
        <v>157</v>
      </c>
      <c r="JM54" s="2" t="s">
        <v>157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218</v>
      </c>
      <c r="KW54" s="2" t="s">
        <v>174</v>
      </c>
      <c r="KX54" s="2" t="s">
        <v>148</v>
      </c>
      <c r="KY54" s="2" t="s">
        <v>157</v>
      </c>
      <c r="KZ54" s="2" t="s">
        <v>157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213</v>
      </c>
      <c r="OV54" s="2" t="s">
        <v>218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591</v>
      </c>
      <c r="B55" s="2" t="s">
        <v>137</v>
      </c>
      <c r="C55" s="2" t="s">
        <v>592</v>
      </c>
      <c r="D55" s="2" t="s">
        <v>584</v>
      </c>
      <c r="E55" s="2" t="s">
        <v>585</v>
      </c>
      <c r="F55" s="2" t="s">
        <v>593</v>
      </c>
      <c r="G55" s="2" t="s">
        <v>593</v>
      </c>
      <c r="H55" s="2" t="s">
        <v>593</v>
      </c>
      <c r="I55" s="2" t="s">
        <v>594</v>
      </c>
      <c r="J55" s="2" t="s">
        <v>574</v>
      </c>
      <c r="K55" s="2" t="s">
        <v>595</v>
      </c>
      <c r="L55" s="3">
        <v>68.09</v>
      </c>
      <c r="M55" s="3">
        <v>71.49</v>
      </c>
      <c r="N55" s="3">
        <v>199.99</v>
      </c>
      <c r="O55" s="2" t="s">
        <v>486</v>
      </c>
      <c r="P55" s="2" t="s">
        <v>354</v>
      </c>
      <c r="Q55" s="2" t="s">
        <v>147</v>
      </c>
      <c r="R55" s="2" t="s">
        <v>148</v>
      </c>
      <c r="S55" s="2" t="s">
        <v>148</v>
      </c>
      <c r="T55" s="2" t="s">
        <v>561</v>
      </c>
      <c r="U55" s="2" t="s">
        <v>148</v>
      </c>
      <c r="V55" s="2" t="s">
        <v>401</v>
      </c>
      <c r="W55" s="2" t="s">
        <v>569</v>
      </c>
      <c r="X55" s="2" t="s">
        <v>148</v>
      </c>
      <c r="Y55" s="2" t="s">
        <v>332</v>
      </c>
      <c r="Z55" s="4">
        <v>138</v>
      </c>
      <c r="AA55" s="4">
        <f>=ROUNDDOWN(138,0)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1</v>
      </c>
      <c r="AQ55" s="8">
        <v>21.45</v>
      </c>
      <c r="AR55" s="4">
        <v>2</v>
      </c>
      <c r="AS55" s="8">
        <v>111.53</v>
      </c>
      <c r="AT55" s="7">
        <v>-0.5</v>
      </c>
      <c r="AU55" s="7">
        <v>-0.8077</v>
      </c>
      <c r="AV55" s="4">
        <v>1</v>
      </c>
      <c r="AW55" s="8">
        <v>21.45</v>
      </c>
      <c r="AX55" s="4">
        <v>8</v>
      </c>
      <c r="AY55" s="8">
        <v>411.83</v>
      </c>
      <c r="AZ55" s="7">
        <v>-0.875</v>
      </c>
      <c r="BA55" s="7">
        <v>-0.9479</v>
      </c>
      <c r="BB55" s="7">
        <v>1</v>
      </c>
      <c r="BC55" s="4">
        <v>1</v>
      </c>
      <c r="BD55" s="8">
        <v>21.45</v>
      </c>
      <c r="BE55" s="4">
        <v>8</v>
      </c>
      <c r="BF55" s="8">
        <v>411.83</v>
      </c>
      <c r="BG55" s="7">
        <v>-0.875</v>
      </c>
      <c r="BH55" s="7">
        <v>-0.9479</v>
      </c>
      <c r="BI55" s="7">
        <v>1</v>
      </c>
      <c r="BJ55" s="4">
        <v>1</v>
      </c>
      <c r="BK55" s="8">
        <v>21.45</v>
      </c>
      <c r="BL55" s="2" t="s">
        <v>596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155</v>
      </c>
      <c r="BV55" s="2" t="s">
        <v>145</v>
      </c>
      <c r="BW55" s="2" t="s">
        <v>332</v>
      </c>
      <c r="BX55" s="2" t="s">
        <v>597</v>
      </c>
      <c r="BY55" s="2" t="s">
        <v>157</v>
      </c>
      <c r="BZ55" s="2" t="s">
        <v>157</v>
      </c>
      <c r="CA55" s="2" t="s">
        <v>148</v>
      </c>
      <c r="CB55" s="4">
        <v>1</v>
      </c>
      <c r="CC55" s="8">
        <v>21.45</v>
      </c>
      <c r="CD55" s="4"/>
      <c r="CE55" s="8"/>
      <c r="CF55" s="7"/>
      <c r="CG55" s="7"/>
      <c r="CH55" s="2" t="s">
        <v>155</v>
      </c>
      <c r="CI55" s="2" t="s">
        <v>145</v>
      </c>
      <c r="CJ55" s="2" t="s">
        <v>158</v>
      </c>
      <c r="CK55" s="2" t="s">
        <v>356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145</v>
      </c>
      <c r="CW55" s="2" t="s">
        <v>403</v>
      </c>
      <c r="CX55" s="2" t="s">
        <v>296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213</v>
      </c>
      <c r="DI55" s="2" t="s">
        <v>145</v>
      </c>
      <c r="DJ55" s="2" t="s">
        <v>148</v>
      </c>
      <c r="DK55" s="2" t="s">
        <v>148</v>
      </c>
      <c r="DL55" s="2" t="s">
        <v>157</v>
      </c>
      <c r="DM55" s="2" t="s">
        <v>157</v>
      </c>
      <c r="DN55" s="2" t="s">
        <v>148</v>
      </c>
      <c r="DO55" s="4"/>
      <c r="DP55" s="8"/>
      <c r="DQ55" s="4">
        <v>1</v>
      </c>
      <c r="DR55" s="8">
        <v>40.04</v>
      </c>
      <c r="DS55" s="7">
        <v>-1</v>
      </c>
      <c r="DT55" s="7">
        <v>-1</v>
      </c>
      <c r="DU55" s="2" t="s">
        <v>155</v>
      </c>
      <c r="DV55" s="2" t="s">
        <v>145</v>
      </c>
      <c r="DW55" s="2" t="s">
        <v>163</v>
      </c>
      <c r="DX55" s="2" t="s">
        <v>406</v>
      </c>
      <c r="DY55" s="2" t="s">
        <v>548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188</v>
      </c>
      <c r="EI55" s="2" t="s">
        <v>145</v>
      </c>
      <c r="EJ55" s="2" t="s">
        <v>148</v>
      </c>
      <c r="EK55" s="2" t="s">
        <v>148</v>
      </c>
      <c r="EL55" s="2" t="s">
        <v>157</v>
      </c>
      <c r="EM55" s="2" t="s">
        <v>157</v>
      </c>
      <c r="EN55" s="2" t="s">
        <v>148</v>
      </c>
      <c r="EO55" s="4"/>
      <c r="EP55" s="8"/>
      <c r="EQ55" s="4">
        <v>1</v>
      </c>
      <c r="ER55" s="8">
        <v>71.49</v>
      </c>
      <c r="ES55" s="7">
        <v>-1</v>
      </c>
      <c r="ET55" s="7">
        <v>-1</v>
      </c>
      <c r="EU55" s="2" t="s">
        <v>155</v>
      </c>
      <c r="EV55" s="2" t="s">
        <v>145</v>
      </c>
      <c r="EW55" s="2" t="s">
        <v>598</v>
      </c>
      <c r="EX55" s="2" t="s">
        <v>599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145</v>
      </c>
      <c r="FJ55" s="2" t="s">
        <v>168</v>
      </c>
      <c r="FK55" s="2" t="s">
        <v>600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217</v>
      </c>
      <c r="FV55" s="2" t="s">
        <v>145</v>
      </c>
      <c r="FW55" s="2" t="s">
        <v>148</v>
      </c>
      <c r="FX55" s="2" t="s">
        <v>148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155</v>
      </c>
      <c r="JI55" s="2" t="s">
        <v>145</v>
      </c>
      <c r="JJ55" s="2" t="s">
        <v>202</v>
      </c>
      <c r="JK55" s="2" t="s">
        <v>601</v>
      </c>
      <c r="JL55" s="2" t="s">
        <v>157</v>
      </c>
      <c r="JM55" s="2" t="s">
        <v>157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145</v>
      </c>
      <c r="KW55" s="2" t="s">
        <v>174</v>
      </c>
      <c r="KX55" s="2" t="s">
        <v>148</v>
      </c>
      <c r="KY55" s="2" t="s">
        <v>157</v>
      </c>
      <c r="KZ55" s="2" t="s">
        <v>157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213</v>
      </c>
      <c r="OV55" s="2" t="s">
        <v>145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>
        <v>138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602</v>
      </c>
      <c r="B56" s="2" t="s">
        <v>137</v>
      </c>
      <c r="C56" s="2" t="s">
        <v>592</v>
      </c>
      <c r="D56" s="2" t="s">
        <v>584</v>
      </c>
      <c r="E56" s="2" t="s">
        <v>585</v>
      </c>
      <c r="F56" s="2" t="s">
        <v>593</v>
      </c>
      <c r="G56" s="2" t="s">
        <v>593</v>
      </c>
      <c r="H56" s="2" t="s">
        <v>593</v>
      </c>
      <c r="I56" s="2" t="s">
        <v>594</v>
      </c>
      <c r="J56" s="2" t="s">
        <v>579</v>
      </c>
      <c r="K56" s="2" t="s">
        <v>595</v>
      </c>
      <c r="L56" s="3">
        <v>85.12</v>
      </c>
      <c r="M56" s="3">
        <v>89.38</v>
      </c>
      <c r="N56" s="3">
        <v>249.99</v>
      </c>
      <c r="O56" s="2" t="s">
        <v>372</v>
      </c>
      <c r="P56" s="2" t="s">
        <v>354</v>
      </c>
      <c r="Q56" s="2" t="s">
        <v>147</v>
      </c>
      <c r="R56" s="2" t="s">
        <v>148</v>
      </c>
      <c r="S56" s="2" t="s">
        <v>148</v>
      </c>
      <c r="T56" s="2" t="s">
        <v>561</v>
      </c>
      <c r="U56" s="2" t="s">
        <v>148</v>
      </c>
      <c r="V56" s="2" t="s">
        <v>401</v>
      </c>
      <c r="W56" s="2" t="s">
        <v>569</v>
      </c>
      <c r="X56" s="2" t="s">
        <v>148</v>
      </c>
      <c r="Y56" s="2" t="s">
        <v>332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6</v>
      </c>
      <c r="AS56" s="8">
        <v>300.3</v>
      </c>
      <c r="AT56" s="7">
        <v>-1</v>
      </c>
      <c r="AU56" s="7">
        <v>-1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 t="s">
        <v>148</v>
      </c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145</v>
      </c>
      <c r="BW56" s="2" t="s">
        <v>332</v>
      </c>
      <c r="BX56" s="2" t="s">
        <v>603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145</v>
      </c>
      <c r="CJ56" s="2" t="s">
        <v>158</v>
      </c>
      <c r="CK56" s="2" t="s">
        <v>480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145</v>
      </c>
      <c r="CW56" s="2" t="s">
        <v>403</v>
      </c>
      <c r="CX56" s="2" t="s">
        <v>404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213</v>
      </c>
      <c r="DI56" s="2" t="s">
        <v>145</v>
      </c>
      <c r="DJ56" s="2" t="s">
        <v>148</v>
      </c>
      <c r="DK56" s="2" t="s">
        <v>148</v>
      </c>
      <c r="DL56" s="2" t="s">
        <v>157</v>
      </c>
      <c r="DM56" s="2" t="s">
        <v>157</v>
      </c>
      <c r="DN56" s="2" t="s">
        <v>148</v>
      </c>
      <c r="DO56" s="4"/>
      <c r="DP56" s="8"/>
      <c r="DQ56" s="4">
        <v>6</v>
      </c>
      <c r="DR56" s="8">
        <v>300.3</v>
      </c>
      <c r="DS56" s="7">
        <v>-1</v>
      </c>
      <c r="DT56" s="7">
        <v>-1</v>
      </c>
      <c r="DU56" s="2" t="s">
        <v>155</v>
      </c>
      <c r="DV56" s="2" t="s">
        <v>145</v>
      </c>
      <c r="DW56" s="2" t="s">
        <v>163</v>
      </c>
      <c r="DX56" s="2" t="s">
        <v>604</v>
      </c>
      <c r="DY56" s="2" t="s">
        <v>548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188</v>
      </c>
      <c r="EI56" s="2" t="s">
        <v>145</v>
      </c>
      <c r="EJ56" s="2" t="s">
        <v>148</v>
      </c>
      <c r="EK56" s="2" t="s">
        <v>148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145</v>
      </c>
      <c r="EW56" s="2" t="s">
        <v>332</v>
      </c>
      <c r="EX56" s="2" t="s">
        <v>599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155</v>
      </c>
      <c r="FI56" s="2" t="s">
        <v>145</v>
      </c>
      <c r="FJ56" s="2" t="s">
        <v>168</v>
      </c>
      <c r="FK56" s="2" t="s">
        <v>316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217</v>
      </c>
      <c r="FV56" s="2" t="s">
        <v>145</v>
      </c>
      <c r="FW56" s="2" t="s">
        <v>148</v>
      </c>
      <c r="FX56" s="2" t="s">
        <v>148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155</v>
      </c>
      <c r="JI56" s="2" t="s">
        <v>145</v>
      </c>
      <c r="JJ56" s="2" t="s">
        <v>202</v>
      </c>
      <c r="JK56" s="2" t="s">
        <v>148</v>
      </c>
      <c r="JL56" s="2" t="s">
        <v>157</v>
      </c>
      <c r="JM56" s="2" t="s">
        <v>157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145</v>
      </c>
      <c r="KW56" s="2" t="s">
        <v>174</v>
      </c>
      <c r="KX56" s="2" t="s">
        <v>148</v>
      </c>
      <c r="KY56" s="2" t="s">
        <v>157</v>
      </c>
      <c r="KZ56" s="2" t="s">
        <v>157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213</v>
      </c>
      <c r="OV56" s="2" t="s">
        <v>145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605</v>
      </c>
      <c r="B57" s="2" t="s">
        <v>137</v>
      </c>
      <c r="C57" s="2" t="s">
        <v>592</v>
      </c>
      <c r="D57" s="2" t="s">
        <v>584</v>
      </c>
      <c r="E57" s="2" t="s">
        <v>585</v>
      </c>
      <c r="F57" s="2" t="s">
        <v>606</v>
      </c>
      <c r="G57" s="2" t="s">
        <v>606</v>
      </c>
      <c r="H57" s="2" t="s">
        <v>606</v>
      </c>
      <c r="I57" s="2" t="s">
        <v>594</v>
      </c>
      <c r="J57" s="2" t="s">
        <v>574</v>
      </c>
      <c r="K57" s="2" t="s">
        <v>607</v>
      </c>
      <c r="L57" s="3">
        <v>68.09</v>
      </c>
      <c r="M57" s="3">
        <v>71.49</v>
      </c>
      <c r="N57" s="3">
        <v>199.99</v>
      </c>
      <c r="O57" s="2" t="s">
        <v>372</v>
      </c>
      <c r="P57" s="2" t="s">
        <v>354</v>
      </c>
      <c r="Q57" s="2" t="s">
        <v>147</v>
      </c>
      <c r="R57" s="2" t="s">
        <v>148</v>
      </c>
      <c r="S57" s="2" t="s">
        <v>148</v>
      </c>
      <c r="T57" s="2" t="s">
        <v>561</v>
      </c>
      <c r="U57" s="2" t="s">
        <v>148</v>
      </c>
      <c r="V57" s="2" t="s">
        <v>401</v>
      </c>
      <c r="W57" s="2" t="s">
        <v>569</v>
      </c>
      <c r="X57" s="2" t="s">
        <v>148</v>
      </c>
      <c r="Y57" s="2" t="s">
        <v>608</v>
      </c>
      <c r="Z57" s="4"/>
      <c r="AA57" s="4">
        <f>=ROUNDDOWN({0},0)</f>
      </c>
      <c r="AB57" s="5"/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1</v>
      </c>
      <c r="AS57" s="8">
        <v>40.04</v>
      </c>
      <c r="AT57" s="7">
        <v>-1</v>
      </c>
      <c r="AU57" s="7">
        <v>-1</v>
      </c>
      <c r="AV57" s="4"/>
      <c r="AW57" s="8"/>
      <c r="AX57" s="4">
        <v>1</v>
      </c>
      <c r="AY57" s="8">
        <v>40.04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40.04</v>
      </c>
      <c r="BG57" s="7">
        <v>-1</v>
      </c>
      <c r="BH57" s="7">
        <v>-1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218</v>
      </c>
      <c r="BW57" s="2" t="s">
        <v>609</v>
      </c>
      <c r="BX57" s="2" t="s">
        <v>581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218</v>
      </c>
      <c r="CJ57" s="2" t="s">
        <v>158</v>
      </c>
      <c r="CK57" s="2" t="s">
        <v>610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218</v>
      </c>
      <c r="CW57" s="2" t="s">
        <v>403</v>
      </c>
      <c r="CX57" s="2" t="s">
        <v>184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213</v>
      </c>
      <c r="DI57" s="2" t="s">
        <v>218</v>
      </c>
      <c r="DJ57" s="2" t="s">
        <v>148</v>
      </c>
      <c r="DK57" s="2" t="s">
        <v>148</v>
      </c>
      <c r="DL57" s="2" t="s">
        <v>157</v>
      </c>
      <c r="DM57" s="2" t="s">
        <v>157</v>
      </c>
      <c r="DN57" s="2" t="s">
        <v>148</v>
      </c>
      <c r="DO57" s="4"/>
      <c r="DP57" s="8"/>
      <c r="DQ57" s="4">
        <v>1</v>
      </c>
      <c r="DR57" s="8">
        <v>40.04</v>
      </c>
      <c r="DS57" s="7">
        <v>-1</v>
      </c>
      <c r="DT57" s="7">
        <v>-1</v>
      </c>
      <c r="DU57" s="2" t="s">
        <v>155</v>
      </c>
      <c r="DV57" s="2" t="s">
        <v>218</v>
      </c>
      <c r="DW57" s="2" t="s">
        <v>163</v>
      </c>
      <c r="DX57" s="2" t="s">
        <v>604</v>
      </c>
      <c r="DY57" s="2" t="s">
        <v>548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188</v>
      </c>
      <c r="EI57" s="2" t="s">
        <v>218</v>
      </c>
      <c r="EJ57" s="2" t="s">
        <v>148</v>
      </c>
      <c r="EK57" s="2" t="s">
        <v>148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218</v>
      </c>
      <c r="EW57" s="2" t="s">
        <v>608</v>
      </c>
      <c r="EX57" s="2" t="s">
        <v>185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218</v>
      </c>
      <c r="FJ57" s="2" t="s">
        <v>168</v>
      </c>
      <c r="FK57" s="2" t="s">
        <v>463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217</v>
      </c>
      <c r="FV57" s="2" t="s">
        <v>218</v>
      </c>
      <c r="FW57" s="2" t="s">
        <v>148</v>
      </c>
      <c r="FX57" s="2" t="s">
        <v>148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155</v>
      </c>
      <c r="JI57" s="2" t="s">
        <v>218</v>
      </c>
      <c r="JJ57" s="2" t="s">
        <v>202</v>
      </c>
      <c r="JK57" s="2" t="s">
        <v>148</v>
      </c>
      <c r="JL57" s="2" t="s">
        <v>157</v>
      </c>
      <c r="JM57" s="2" t="s">
        <v>157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218</v>
      </c>
      <c r="KW57" s="2" t="s">
        <v>174</v>
      </c>
      <c r="KX57" s="2" t="s">
        <v>148</v>
      </c>
      <c r="KY57" s="2" t="s">
        <v>157</v>
      </c>
      <c r="KZ57" s="2" t="s">
        <v>157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213</v>
      </c>
      <c r="OV57" s="2" t="s">
        <v>218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611</v>
      </c>
      <c r="B58" s="2" t="s">
        <v>137</v>
      </c>
      <c r="C58" s="2" t="s">
        <v>592</v>
      </c>
      <c r="D58" s="2" t="s">
        <v>584</v>
      </c>
      <c r="E58" s="2" t="s">
        <v>585</v>
      </c>
      <c r="F58" s="2" t="s">
        <v>612</v>
      </c>
      <c r="G58" s="2" t="s">
        <v>612</v>
      </c>
      <c r="H58" s="2" t="s">
        <v>612</v>
      </c>
      <c r="I58" s="2" t="s">
        <v>594</v>
      </c>
      <c r="J58" s="2" t="s">
        <v>574</v>
      </c>
      <c r="K58" s="2" t="s">
        <v>613</v>
      </c>
      <c r="L58" s="3">
        <v>68.09</v>
      </c>
      <c r="M58" s="3">
        <v>71.49</v>
      </c>
      <c r="N58" s="3">
        <v>199.99</v>
      </c>
      <c r="O58" s="2" t="s">
        <v>372</v>
      </c>
      <c r="P58" s="2" t="s">
        <v>354</v>
      </c>
      <c r="Q58" s="2" t="s">
        <v>147</v>
      </c>
      <c r="R58" s="2" t="s">
        <v>148</v>
      </c>
      <c r="S58" s="2" t="s">
        <v>148</v>
      </c>
      <c r="T58" s="2" t="s">
        <v>561</v>
      </c>
      <c r="U58" s="2" t="s">
        <v>148</v>
      </c>
      <c r="V58" s="2" t="s">
        <v>614</v>
      </c>
      <c r="W58" s="2" t="s">
        <v>569</v>
      </c>
      <c r="X58" s="2" t="s">
        <v>148</v>
      </c>
      <c r="Y58" s="2" t="s">
        <v>562</v>
      </c>
      <c r="Z58" s="4"/>
      <c r="AA58" s="4">
        <f>=ROUNDDOWN({0},0)</f>
      </c>
      <c r="AB58" s="5">
        <v>4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4</v>
      </c>
      <c r="AS58" s="8">
        <v>191.61</v>
      </c>
      <c r="AT58" s="7">
        <v>-1</v>
      </c>
      <c r="AU58" s="7">
        <v>-1</v>
      </c>
      <c r="AV58" s="4"/>
      <c r="AW58" s="8"/>
      <c r="AX58" s="4">
        <v>4</v>
      </c>
      <c r="AY58" s="8">
        <v>191.61</v>
      </c>
      <c r="AZ58" s="7">
        <v>-1</v>
      </c>
      <c r="BA58" s="7">
        <v>-1</v>
      </c>
      <c r="BB58" s="7"/>
      <c r="BC58" s="4"/>
      <c r="BD58" s="8"/>
      <c r="BE58" s="4">
        <v>4</v>
      </c>
      <c r="BF58" s="8">
        <v>191.61</v>
      </c>
      <c r="BG58" s="7">
        <v>-1</v>
      </c>
      <c r="BH58" s="7">
        <v>-1</v>
      </c>
      <c r="BI58" s="7"/>
      <c r="BJ58" s="4"/>
      <c r="BK58" s="8"/>
      <c r="BL58" s="2" t="s">
        <v>615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218</v>
      </c>
      <c r="BW58" s="2" t="s">
        <v>562</v>
      </c>
      <c r="BX58" s="2" t="s">
        <v>616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218</v>
      </c>
      <c r="CJ58" s="2" t="s">
        <v>158</v>
      </c>
      <c r="CK58" s="2" t="s">
        <v>617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218</v>
      </c>
      <c r="CW58" s="2" t="s">
        <v>403</v>
      </c>
      <c r="CX58" s="2" t="s">
        <v>618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213</v>
      </c>
      <c r="DI58" s="2" t="s">
        <v>218</v>
      </c>
      <c r="DJ58" s="2" t="s">
        <v>148</v>
      </c>
      <c r="DK58" s="2" t="s">
        <v>148</v>
      </c>
      <c r="DL58" s="2" t="s">
        <v>157</v>
      </c>
      <c r="DM58" s="2" t="s">
        <v>157</v>
      </c>
      <c r="DN58" s="2" t="s">
        <v>148</v>
      </c>
      <c r="DO58" s="4"/>
      <c r="DP58" s="8"/>
      <c r="DQ58" s="4">
        <v>3</v>
      </c>
      <c r="DR58" s="8">
        <v>120.12</v>
      </c>
      <c r="DS58" s="7">
        <v>-1</v>
      </c>
      <c r="DT58" s="7">
        <v>-1</v>
      </c>
      <c r="DU58" s="2" t="s">
        <v>155</v>
      </c>
      <c r="DV58" s="2" t="s">
        <v>218</v>
      </c>
      <c r="DW58" s="2" t="s">
        <v>163</v>
      </c>
      <c r="DX58" s="2" t="s">
        <v>619</v>
      </c>
      <c r="DY58" s="2" t="s">
        <v>548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188</v>
      </c>
      <c r="EI58" s="2" t="s">
        <v>218</v>
      </c>
      <c r="EJ58" s="2" t="s">
        <v>148</v>
      </c>
      <c r="EK58" s="2" t="s">
        <v>148</v>
      </c>
      <c r="EL58" s="2" t="s">
        <v>157</v>
      </c>
      <c r="EM58" s="2" t="s">
        <v>157</v>
      </c>
      <c r="EN58" s="2" t="s">
        <v>148</v>
      </c>
      <c r="EO58" s="4"/>
      <c r="EP58" s="8"/>
      <c r="EQ58" s="4">
        <v>1</v>
      </c>
      <c r="ER58" s="8">
        <v>71.49</v>
      </c>
      <c r="ES58" s="7">
        <v>-1</v>
      </c>
      <c r="ET58" s="7">
        <v>-1</v>
      </c>
      <c r="EU58" s="2" t="s">
        <v>155</v>
      </c>
      <c r="EV58" s="2" t="s">
        <v>218</v>
      </c>
      <c r="EW58" s="2" t="s">
        <v>562</v>
      </c>
      <c r="EX58" s="2" t="s">
        <v>453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218</v>
      </c>
      <c r="FJ58" s="2" t="s">
        <v>168</v>
      </c>
      <c r="FK58" s="2" t="s">
        <v>290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217</v>
      </c>
      <c r="FV58" s="2" t="s">
        <v>218</v>
      </c>
      <c r="FW58" s="2" t="s">
        <v>148</v>
      </c>
      <c r="FX58" s="2" t="s">
        <v>148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155</v>
      </c>
      <c r="JI58" s="2" t="s">
        <v>218</v>
      </c>
      <c r="JJ58" s="2" t="s">
        <v>202</v>
      </c>
      <c r="JK58" s="2" t="s">
        <v>620</v>
      </c>
      <c r="JL58" s="2" t="s">
        <v>157</v>
      </c>
      <c r="JM58" s="2" t="s">
        <v>157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218</v>
      </c>
      <c r="KW58" s="2" t="s">
        <v>174</v>
      </c>
      <c r="KX58" s="2" t="s">
        <v>148</v>
      </c>
      <c r="KY58" s="2" t="s">
        <v>157</v>
      </c>
      <c r="KZ58" s="2" t="s">
        <v>157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213</v>
      </c>
      <c r="OV58" s="2" t="s">
        <v>218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621</v>
      </c>
      <c r="B59" s="2" t="s">
        <v>137</v>
      </c>
      <c r="C59" s="2" t="s">
        <v>592</v>
      </c>
      <c r="D59" s="2" t="s">
        <v>507</v>
      </c>
      <c r="E59" s="2" t="s">
        <v>508</v>
      </c>
      <c r="F59" s="2" t="s">
        <v>622</v>
      </c>
      <c r="G59" s="2" t="s">
        <v>622</v>
      </c>
      <c r="H59" s="2" t="s">
        <v>622</v>
      </c>
      <c r="I59" s="2" t="s">
        <v>623</v>
      </c>
      <c r="J59" s="2" t="s">
        <v>574</v>
      </c>
      <c r="K59" s="2" t="s">
        <v>624</v>
      </c>
      <c r="L59" s="3">
        <v>68.09</v>
      </c>
      <c r="M59" s="3">
        <v>71.49</v>
      </c>
      <c r="N59" s="3">
        <v>199.99</v>
      </c>
      <c r="O59" s="2" t="s">
        <v>372</v>
      </c>
      <c r="P59" s="2" t="s">
        <v>354</v>
      </c>
      <c r="Q59" s="2" t="s">
        <v>147</v>
      </c>
      <c r="R59" s="2" t="s">
        <v>148</v>
      </c>
      <c r="S59" s="2" t="s">
        <v>148</v>
      </c>
      <c r="T59" s="2" t="s">
        <v>561</v>
      </c>
      <c r="U59" s="2" t="s">
        <v>148</v>
      </c>
      <c r="V59" s="2" t="s">
        <v>401</v>
      </c>
      <c r="W59" s="2" t="s">
        <v>569</v>
      </c>
      <c r="X59" s="2" t="s">
        <v>148</v>
      </c>
      <c r="Y59" s="2" t="s">
        <v>608</v>
      </c>
      <c r="Z59" s="4">
        <v>3</v>
      </c>
      <c r="AA59" s="4">
        <f>=ROUNDDOWN(5,0)</f>
      </c>
      <c r="AB59" s="5">
        <v>0.6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1</v>
      </c>
      <c r="AS59" s="8">
        <v>40.04</v>
      </c>
      <c r="AT59" s="7">
        <v>-1</v>
      </c>
      <c r="AU59" s="7">
        <v>-1</v>
      </c>
      <c r="AV59" s="4"/>
      <c r="AW59" s="8"/>
      <c r="AX59" s="4">
        <v>1</v>
      </c>
      <c r="AY59" s="8">
        <v>40.04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40.04</v>
      </c>
      <c r="BG59" s="7">
        <v>-1</v>
      </c>
      <c r="BH59" s="7">
        <v>-1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608</v>
      </c>
      <c r="BX59" s="2" t="s">
        <v>172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158</v>
      </c>
      <c r="CK59" s="2" t="s">
        <v>496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515</v>
      </c>
      <c r="CX59" s="2" t="s">
        <v>625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145</v>
      </c>
      <c r="DJ59" s="2" t="s">
        <v>148</v>
      </c>
      <c r="DK59" s="2" t="s">
        <v>516</v>
      </c>
      <c r="DL59" s="2" t="s">
        <v>157</v>
      </c>
      <c r="DM59" s="2" t="s">
        <v>157</v>
      </c>
      <c r="DN59" s="2" t="s">
        <v>148</v>
      </c>
      <c r="DO59" s="4"/>
      <c r="DP59" s="8"/>
      <c r="DQ59" s="4">
        <v>1</v>
      </c>
      <c r="DR59" s="8">
        <v>40.04</v>
      </c>
      <c r="DS59" s="7">
        <v>-1</v>
      </c>
      <c r="DT59" s="7">
        <v>-1</v>
      </c>
      <c r="DU59" s="2" t="s">
        <v>155</v>
      </c>
      <c r="DV59" s="2" t="s">
        <v>145</v>
      </c>
      <c r="DW59" s="2" t="s">
        <v>163</v>
      </c>
      <c r="DX59" s="2" t="s">
        <v>517</v>
      </c>
      <c r="DY59" s="2" t="s">
        <v>548</v>
      </c>
      <c r="DZ59" s="2" t="s">
        <v>157</v>
      </c>
      <c r="EA59" s="2" t="s">
        <v>148</v>
      </c>
      <c r="EB59" s="4"/>
      <c r="EC59" s="8"/>
      <c r="ED59" s="4"/>
      <c r="EE59" s="8"/>
      <c r="EF59" s="7"/>
      <c r="EG59" s="7"/>
      <c r="EH59" s="2" t="s">
        <v>188</v>
      </c>
      <c r="EI59" s="2" t="s">
        <v>145</v>
      </c>
      <c r="EJ59" s="2" t="s">
        <v>148</v>
      </c>
      <c r="EK59" s="2" t="s">
        <v>148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145</v>
      </c>
      <c r="EW59" s="2" t="s">
        <v>608</v>
      </c>
      <c r="EX59" s="2" t="s">
        <v>152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145</v>
      </c>
      <c r="FJ59" s="2" t="s">
        <v>168</v>
      </c>
      <c r="FK59" s="2" t="s">
        <v>313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217</v>
      </c>
      <c r="FV59" s="2" t="s">
        <v>145</v>
      </c>
      <c r="FW59" s="2" t="s">
        <v>148</v>
      </c>
      <c r="FX59" s="2" t="s">
        <v>148</v>
      </c>
      <c r="FY59" s="2" t="s">
        <v>157</v>
      </c>
      <c r="FZ59" s="2" t="s">
        <v>157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155</v>
      </c>
      <c r="JI59" s="2" t="s">
        <v>145</v>
      </c>
      <c r="JJ59" s="2" t="s">
        <v>172</v>
      </c>
      <c r="JK59" s="2" t="s">
        <v>148</v>
      </c>
      <c r="JL59" s="2" t="s">
        <v>157</v>
      </c>
      <c r="JM59" s="2" t="s">
        <v>157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145</v>
      </c>
      <c r="KW59" s="2" t="s">
        <v>174</v>
      </c>
      <c r="KX59" s="2" t="s">
        <v>626</v>
      </c>
      <c r="KY59" s="2" t="s">
        <v>157</v>
      </c>
      <c r="KZ59" s="2" t="s">
        <v>157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213</v>
      </c>
      <c r="OV59" s="2" t="s">
        <v>145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>
        <v>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16" t="s">
        <v>627</v>
      </c>
      <c r="B60" s="9" t="s">
        <v>148</v>
      </c>
      <c r="C60" s="9" t="s">
        <v>148</v>
      </c>
      <c r="D60" s="9" t="s">
        <v>148</v>
      </c>
      <c r="E60" s="9" t="s">
        <v>148</v>
      </c>
      <c r="F60" s="9" t="s">
        <v>148</v>
      </c>
      <c r="G60" s="9" t="s">
        <v>148</v>
      </c>
      <c r="H60" s="9" t="s">
        <v>148</v>
      </c>
      <c r="I60" s="9" t="s">
        <v>148</v>
      </c>
      <c r="J60" s="9" t="s">
        <v>148</v>
      </c>
      <c r="K60" s="9" t="s">
        <v>148</v>
      </c>
      <c r="L60" s="10"/>
      <c r="M60" s="10"/>
      <c r="N60" s="10"/>
      <c r="O60" s="9" t="s">
        <v>148</v>
      </c>
      <c r="P60" s="9" t="s">
        <v>148</v>
      </c>
      <c r="Q60" s="9" t="s">
        <v>148</v>
      </c>
      <c r="R60" s="9" t="s">
        <v>148</v>
      </c>
      <c r="S60" s="9" t="s">
        <v>148</v>
      </c>
      <c r="T60" s="9" t="s">
        <v>148</v>
      </c>
      <c r="U60" s="9" t="s">
        <v>148</v>
      </c>
      <c r="V60" s="9" t="s">
        <v>148</v>
      </c>
      <c r="W60" s="9" t="s">
        <v>148</v>
      </c>
      <c r="X60" s="9" t="s">
        <v>148</v>
      </c>
      <c r="Y60" s="9" t="s">
        <v>148</v>
      </c>
      <c r="Z60" s="11">
        <v>2196</v>
      </c>
      <c r="AA60" s="11">
        <f>=ROUNDDOWN({0},0)</f>
      </c>
      <c r="AB60" s="12">
        <v>202.8</v>
      </c>
      <c r="AC60" s="9" t="s">
        <v>148</v>
      </c>
      <c r="AD60" s="11"/>
      <c r="AE60" s="11">
        <v>3654</v>
      </c>
      <c r="AF60" s="13"/>
      <c r="AG60" s="13"/>
      <c r="AH60" s="14"/>
      <c r="AI60" s="11"/>
      <c r="AJ60" s="11">
        <f>=ROUNDDOWN({0},0)</f>
      </c>
      <c r="AK60" s="12"/>
      <c r="AL60" s="9" t="s">
        <v>148</v>
      </c>
      <c r="AM60" s="11"/>
      <c r="AN60" s="11"/>
      <c r="AO60" s="14"/>
      <c r="AP60" s="11">
        <v>93</v>
      </c>
      <c r="AQ60" s="15">
        <v>12953.04</v>
      </c>
      <c r="AR60" s="11">
        <v>164</v>
      </c>
      <c r="AS60" s="15">
        <v>20184.5</v>
      </c>
      <c r="AT60" s="14">
        <v>-0.4329</v>
      </c>
      <c r="AU60" s="14">
        <v>-0.3583</v>
      </c>
      <c r="AV60" s="11">
        <v>93</v>
      </c>
      <c r="AW60" s="15">
        <v>12953.04</v>
      </c>
      <c r="AX60" s="11">
        <v>164</v>
      </c>
      <c r="AY60" s="15">
        <v>20184.5</v>
      </c>
      <c r="AZ60" s="14">
        <v>-0.4329</v>
      </c>
      <c r="BA60" s="14">
        <v>-0.3583</v>
      </c>
      <c r="BB60" s="14"/>
      <c r="BC60" s="11">
        <v>93</v>
      </c>
      <c r="BD60" s="15">
        <v>12953.04</v>
      </c>
      <c r="BE60" s="11">
        <v>164</v>
      </c>
      <c r="BF60" s="15">
        <v>20184.5</v>
      </c>
      <c r="BG60" s="14">
        <v>-0.4329</v>
      </c>
      <c r="BH60" s="14">
        <v>-0.3583</v>
      </c>
      <c r="BI60" s="14"/>
      <c r="BJ60" s="11"/>
      <c r="BK60" s="15"/>
      <c r="BL60" s="9" t="s">
        <v>148</v>
      </c>
      <c r="BM60" s="14"/>
      <c r="BN60" s="14"/>
      <c r="BO60" s="11">
        <v>29</v>
      </c>
      <c r="BP60" s="15">
        <v>4051.13</v>
      </c>
      <c r="BQ60" s="11">
        <v>11</v>
      </c>
      <c r="BR60" s="15">
        <v>2127.39</v>
      </c>
      <c r="BS60" s="14">
        <v>1.6364</v>
      </c>
      <c r="BT60" s="14">
        <v>0.9043</v>
      </c>
      <c r="BU60" s="9" t="s">
        <v>148</v>
      </c>
      <c r="BV60" s="9" t="s">
        <v>148</v>
      </c>
      <c r="BW60" s="9" t="s">
        <v>148</v>
      </c>
      <c r="BX60" s="9" t="s">
        <v>148</v>
      </c>
      <c r="BY60" s="9" t="s">
        <v>148</v>
      </c>
      <c r="BZ60" s="9" t="s">
        <v>148</v>
      </c>
      <c r="CA60" s="9" t="s">
        <v>148</v>
      </c>
      <c r="CB60" s="11">
        <v>19</v>
      </c>
      <c r="CC60" s="15">
        <v>2658.7</v>
      </c>
      <c r="CD60" s="11">
        <v>25</v>
      </c>
      <c r="CE60" s="15">
        <v>3017.96</v>
      </c>
      <c r="CF60" s="14">
        <v>-0.24</v>
      </c>
      <c r="CG60" s="14">
        <v>-0.119</v>
      </c>
      <c r="CH60" s="9" t="s">
        <v>148</v>
      </c>
      <c r="CI60" s="9" t="s">
        <v>148</v>
      </c>
      <c r="CJ60" s="9" t="s">
        <v>148</v>
      </c>
      <c r="CK60" s="9" t="s">
        <v>148</v>
      </c>
      <c r="CL60" s="9" t="s">
        <v>148</v>
      </c>
      <c r="CM60" s="9" t="s">
        <v>148</v>
      </c>
      <c r="CN60" s="9" t="s">
        <v>148</v>
      </c>
      <c r="CO60" s="11">
        <v>13</v>
      </c>
      <c r="CP60" s="15">
        <v>2204.5</v>
      </c>
      <c r="CQ60" s="11">
        <v>34</v>
      </c>
      <c r="CR60" s="15">
        <v>5567.37</v>
      </c>
      <c r="CS60" s="14">
        <v>-0.6176</v>
      </c>
      <c r="CT60" s="14">
        <v>-0.604</v>
      </c>
      <c r="CU60" s="9" t="s">
        <v>148</v>
      </c>
      <c r="CV60" s="9" t="s">
        <v>148</v>
      </c>
      <c r="CW60" s="9" t="s">
        <v>148</v>
      </c>
      <c r="CX60" s="9" t="s">
        <v>148</v>
      </c>
      <c r="CY60" s="9" t="s">
        <v>148</v>
      </c>
      <c r="CZ60" s="9" t="s">
        <v>148</v>
      </c>
      <c r="DA60" s="9" t="s">
        <v>148</v>
      </c>
      <c r="DB60" s="11">
        <v>9</v>
      </c>
      <c r="DC60" s="15">
        <v>1855.83</v>
      </c>
      <c r="DD60" s="11">
        <v>32</v>
      </c>
      <c r="DE60" s="15">
        <v>4067.44</v>
      </c>
      <c r="DF60" s="14">
        <v>-0.7188</v>
      </c>
      <c r="DG60" s="14">
        <v>-0.5437</v>
      </c>
      <c r="DH60" s="9" t="s">
        <v>148</v>
      </c>
      <c r="DI60" s="9" t="s">
        <v>148</v>
      </c>
      <c r="DJ60" s="9" t="s">
        <v>148</v>
      </c>
      <c r="DK60" s="9" t="s">
        <v>148</v>
      </c>
      <c r="DL60" s="9" t="s">
        <v>148</v>
      </c>
      <c r="DM60" s="9" t="s">
        <v>148</v>
      </c>
      <c r="DN60" s="9" t="s">
        <v>148</v>
      </c>
      <c r="DO60" s="11">
        <v>9</v>
      </c>
      <c r="DP60" s="15">
        <v>1182.03</v>
      </c>
      <c r="DQ60" s="11">
        <v>53</v>
      </c>
      <c r="DR60" s="15">
        <v>4280.69</v>
      </c>
      <c r="DS60" s="14">
        <v>-0.8302</v>
      </c>
      <c r="DT60" s="14">
        <v>-0.7239</v>
      </c>
      <c r="DU60" s="9" t="s">
        <v>148</v>
      </c>
      <c r="DV60" s="9" t="s">
        <v>148</v>
      </c>
      <c r="DW60" s="9" t="s">
        <v>148</v>
      </c>
      <c r="DX60" s="9" t="s">
        <v>148</v>
      </c>
      <c r="DY60" s="9" t="s">
        <v>148</v>
      </c>
      <c r="DZ60" s="9" t="s">
        <v>148</v>
      </c>
      <c r="EA60" s="9" t="s">
        <v>148</v>
      </c>
      <c r="EB60" s="11">
        <v>6</v>
      </c>
      <c r="EC60" s="15">
        <v>663.18</v>
      </c>
      <c r="ED60" s="11"/>
      <c r="EE60" s="15"/>
      <c r="EF60" s="14"/>
      <c r="EG60" s="14"/>
      <c r="EH60" s="9" t="s">
        <v>148</v>
      </c>
      <c r="EI60" s="9" t="s">
        <v>148</v>
      </c>
      <c r="EJ60" s="9" t="s">
        <v>148</v>
      </c>
      <c r="EK60" s="9" t="s">
        <v>148</v>
      </c>
      <c r="EL60" s="9" t="s">
        <v>148</v>
      </c>
      <c r="EM60" s="9" t="s">
        <v>148</v>
      </c>
      <c r="EN60" s="9" t="s">
        <v>148</v>
      </c>
      <c r="EO60" s="11">
        <v>1</v>
      </c>
      <c r="EP60" s="15">
        <v>255.1</v>
      </c>
      <c r="EQ60" s="11">
        <v>2</v>
      </c>
      <c r="ER60" s="15">
        <v>142.98</v>
      </c>
      <c r="ES60" s="14">
        <v>-0.5</v>
      </c>
      <c r="ET60" s="14">
        <v>0.7842</v>
      </c>
      <c r="EU60" s="9" t="s">
        <v>148</v>
      </c>
      <c r="EV60" s="9" t="s">
        <v>148</v>
      </c>
      <c r="EW60" s="9" t="s">
        <v>148</v>
      </c>
      <c r="EX60" s="9" t="s">
        <v>148</v>
      </c>
      <c r="EY60" s="9" t="s">
        <v>148</v>
      </c>
      <c r="EZ60" s="9" t="s">
        <v>148</v>
      </c>
      <c r="FA60" s="9" t="s">
        <v>148</v>
      </c>
      <c r="FB60" s="11">
        <v>7</v>
      </c>
      <c r="FC60" s="15">
        <v>82.57</v>
      </c>
      <c r="FD60" s="11">
        <v>6</v>
      </c>
      <c r="FE60" s="15">
        <v>749.02</v>
      </c>
      <c r="FF60" s="14">
        <v>0.1667</v>
      </c>
      <c r="FG60" s="14">
        <v>-0.8898</v>
      </c>
      <c r="FH60" s="9" t="s">
        <v>148</v>
      </c>
      <c r="FI60" s="9" t="s">
        <v>148</v>
      </c>
      <c r="FJ60" s="9" t="s">
        <v>148</v>
      </c>
      <c r="FK60" s="9" t="s">
        <v>148</v>
      </c>
      <c r="FL60" s="9" t="s">
        <v>148</v>
      </c>
      <c r="FM60" s="9" t="s">
        <v>148</v>
      </c>
      <c r="FN60" s="9" t="s">
        <v>148</v>
      </c>
      <c r="FO60" s="11"/>
      <c r="FP60" s="15"/>
      <c r="FQ60" s="11">
        <v>1</v>
      </c>
      <c r="FR60" s="15">
        <v>231.65</v>
      </c>
      <c r="FS60" s="14">
        <v>-1</v>
      </c>
      <c r="FT60" s="14">
        <v>-1</v>
      </c>
      <c r="FU60" s="9" t="s">
        <v>148</v>
      </c>
      <c r="FV60" s="9" t="s">
        <v>148</v>
      </c>
      <c r="FW60" s="9" t="s">
        <v>148</v>
      </c>
      <c r="FX60" s="9" t="s">
        <v>148</v>
      </c>
      <c r="FY60" s="9" t="s">
        <v>148</v>
      </c>
      <c r="FZ60" s="9" t="s">
        <v>148</v>
      </c>
      <c r="GA60" s="9" t="s">
        <v>148</v>
      </c>
      <c r="GB60" s="11"/>
      <c r="GC60" s="15"/>
      <c r="GD60" s="11"/>
      <c r="GE60" s="15"/>
      <c r="GF60" s="14"/>
      <c r="GG60" s="14"/>
      <c r="GH60" s="9" t="s">
        <v>148</v>
      </c>
      <c r="GI60" s="9" t="s">
        <v>148</v>
      </c>
      <c r="GJ60" s="9" t="s">
        <v>148</v>
      </c>
      <c r="GK60" s="9" t="s">
        <v>148</v>
      </c>
      <c r="GL60" s="9" t="s">
        <v>148</v>
      </c>
      <c r="GM60" s="9" t="s">
        <v>148</v>
      </c>
      <c r="GN60" s="9" t="s">
        <v>148</v>
      </c>
      <c r="GO60" s="11"/>
      <c r="GP60" s="15"/>
      <c r="GQ60" s="11"/>
      <c r="GR60" s="15"/>
      <c r="GS60" s="14"/>
      <c r="GT60" s="14"/>
      <c r="GU60" s="9" t="s">
        <v>148</v>
      </c>
      <c r="GV60" s="9" t="s">
        <v>148</v>
      </c>
      <c r="GW60" s="9" t="s">
        <v>148</v>
      </c>
      <c r="GX60" s="9" t="s">
        <v>148</v>
      </c>
      <c r="GY60" s="9" t="s">
        <v>148</v>
      </c>
      <c r="GZ60" s="9" t="s">
        <v>148</v>
      </c>
      <c r="HA60" s="9" t="s">
        <v>148</v>
      </c>
      <c r="HB60" s="11"/>
      <c r="HC60" s="15"/>
      <c r="HD60" s="11"/>
      <c r="HE60" s="15"/>
      <c r="HF60" s="14"/>
      <c r="HG60" s="14"/>
      <c r="HH60" s="9" t="s">
        <v>148</v>
      </c>
      <c r="HI60" s="9" t="s">
        <v>148</v>
      </c>
      <c r="HJ60" s="9" t="s">
        <v>148</v>
      </c>
      <c r="HK60" s="9" t="s">
        <v>148</v>
      </c>
      <c r="HL60" s="9" t="s">
        <v>148</v>
      </c>
      <c r="HM60" s="9" t="s">
        <v>148</v>
      </c>
      <c r="HN60" s="9" t="s">
        <v>148</v>
      </c>
      <c r="HO60" s="11"/>
      <c r="HP60" s="15"/>
      <c r="HQ60" s="11"/>
      <c r="HR60" s="15"/>
      <c r="HS60" s="14"/>
      <c r="HT60" s="14"/>
      <c r="HU60" s="9" t="s">
        <v>148</v>
      </c>
      <c r="HV60" s="9" t="s">
        <v>148</v>
      </c>
      <c r="HW60" s="9" t="s">
        <v>148</v>
      </c>
      <c r="HX60" s="9" t="s">
        <v>148</v>
      </c>
      <c r="HY60" s="9" t="s">
        <v>148</v>
      </c>
      <c r="HZ60" s="9" t="s">
        <v>148</v>
      </c>
      <c r="IA60" s="9" t="s">
        <v>148</v>
      </c>
      <c r="IB60" s="11"/>
      <c r="IC60" s="15"/>
      <c r="ID60" s="11"/>
      <c r="IE60" s="15"/>
      <c r="IF60" s="14"/>
      <c r="IG60" s="14"/>
      <c r="IH60" s="9" t="s">
        <v>148</v>
      </c>
      <c r="II60" s="9" t="s">
        <v>148</v>
      </c>
      <c r="IJ60" s="9" t="s">
        <v>148</v>
      </c>
      <c r="IK60" s="9" t="s">
        <v>148</v>
      </c>
      <c r="IL60" s="9" t="s">
        <v>148</v>
      </c>
      <c r="IM60" s="9" t="s">
        <v>148</v>
      </c>
      <c r="IN60" s="9" t="s">
        <v>148</v>
      </c>
      <c r="IO60" s="11"/>
      <c r="IP60" s="15"/>
      <c r="IQ60" s="11"/>
      <c r="IR60" s="15"/>
      <c r="IS60" s="14"/>
      <c r="IT60" s="14"/>
      <c r="IU60" s="9" t="s">
        <v>148</v>
      </c>
      <c r="IV60" s="9" t="s">
        <v>148</v>
      </c>
      <c r="IW60" s="9" t="s">
        <v>148</v>
      </c>
      <c r="IX60" s="9" t="s">
        <v>148</v>
      </c>
      <c r="IY60" s="9" t="s">
        <v>148</v>
      </c>
      <c r="IZ60" s="9" t="s">
        <v>148</v>
      </c>
      <c r="JA60" s="9" t="s">
        <v>148</v>
      </c>
      <c r="JB60" s="11"/>
      <c r="JC60" s="15"/>
      <c r="JD60" s="11"/>
      <c r="JE60" s="15"/>
      <c r="JF60" s="14"/>
      <c r="JG60" s="14"/>
      <c r="JH60" s="9" t="s">
        <v>148</v>
      </c>
      <c r="JI60" s="9" t="s">
        <v>148</v>
      </c>
      <c r="JJ60" s="9" t="s">
        <v>148</v>
      </c>
      <c r="JK60" s="9" t="s">
        <v>148</v>
      </c>
      <c r="JL60" s="9" t="s">
        <v>148</v>
      </c>
      <c r="JM60" s="9" t="s">
        <v>148</v>
      </c>
      <c r="JN60" s="9" t="s">
        <v>148</v>
      </c>
      <c r="JO60" s="11"/>
      <c r="JP60" s="15"/>
      <c r="JQ60" s="11"/>
      <c r="JR60" s="15"/>
      <c r="JS60" s="14"/>
      <c r="JT60" s="14"/>
      <c r="JU60" s="9" t="s">
        <v>148</v>
      </c>
      <c r="JV60" s="9" t="s">
        <v>148</v>
      </c>
      <c r="JW60" s="9" t="s">
        <v>148</v>
      </c>
      <c r="JX60" s="9" t="s">
        <v>148</v>
      </c>
      <c r="JY60" s="9" t="s">
        <v>148</v>
      </c>
      <c r="JZ60" s="9" t="s">
        <v>148</v>
      </c>
      <c r="KA60" s="9" t="s">
        <v>148</v>
      </c>
      <c r="KB60" s="11"/>
      <c r="KC60" s="15"/>
      <c r="KD60" s="11"/>
      <c r="KE60" s="15"/>
      <c r="KF60" s="14"/>
      <c r="KG60" s="14"/>
      <c r="KH60" s="9" t="s">
        <v>148</v>
      </c>
      <c r="KI60" s="9" t="s">
        <v>148</v>
      </c>
      <c r="KJ60" s="9" t="s">
        <v>148</v>
      </c>
      <c r="KK60" s="9" t="s">
        <v>148</v>
      </c>
      <c r="KL60" s="9" t="s">
        <v>148</v>
      </c>
      <c r="KM60" s="9" t="s">
        <v>148</v>
      </c>
      <c r="KN60" s="9" t="s">
        <v>148</v>
      </c>
      <c r="KO60" s="11"/>
      <c r="KP60" s="15"/>
      <c r="KQ60" s="11"/>
      <c r="KR60" s="15"/>
      <c r="KS60" s="14"/>
      <c r="KT60" s="14"/>
      <c r="KU60" s="9" t="s">
        <v>148</v>
      </c>
      <c r="KV60" s="9" t="s">
        <v>148</v>
      </c>
      <c r="KW60" s="9" t="s">
        <v>148</v>
      </c>
      <c r="KX60" s="9" t="s">
        <v>148</v>
      </c>
      <c r="KY60" s="9" t="s">
        <v>148</v>
      </c>
      <c r="KZ60" s="9" t="s">
        <v>148</v>
      </c>
      <c r="LA60" s="9" t="s">
        <v>148</v>
      </c>
      <c r="LB60" s="11"/>
      <c r="LC60" s="15"/>
      <c r="LD60" s="11"/>
      <c r="LE60" s="15"/>
      <c r="LF60" s="14"/>
      <c r="LG60" s="14"/>
      <c r="LH60" s="9" t="s">
        <v>148</v>
      </c>
      <c r="LI60" s="9" t="s">
        <v>148</v>
      </c>
      <c r="LJ60" s="9" t="s">
        <v>148</v>
      </c>
      <c r="LK60" s="9" t="s">
        <v>148</v>
      </c>
      <c r="LL60" s="9" t="s">
        <v>148</v>
      </c>
      <c r="LM60" s="9" t="s">
        <v>148</v>
      </c>
      <c r="LN60" s="9" t="s">
        <v>148</v>
      </c>
      <c r="LO60" s="11"/>
      <c r="LP60" s="15"/>
      <c r="LQ60" s="11"/>
      <c r="LR60" s="15"/>
      <c r="LS60" s="14"/>
      <c r="LT60" s="14"/>
      <c r="LU60" s="9" t="s">
        <v>148</v>
      </c>
      <c r="LV60" s="9" t="s">
        <v>148</v>
      </c>
      <c r="LW60" s="9" t="s">
        <v>148</v>
      </c>
      <c r="LX60" s="9" t="s">
        <v>148</v>
      </c>
      <c r="LY60" s="9" t="s">
        <v>148</v>
      </c>
      <c r="LZ60" s="9" t="s">
        <v>148</v>
      </c>
      <c r="MA60" s="9" t="s">
        <v>148</v>
      </c>
      <c r="MB60" s="11"/>
      <c r="MC60" s="15"/>
      <c r="MD60" s="11"/>
      <c r="ME60" s="15"/>
      <c r="MF60" s="14"/>
      <c r="MG60" s="14"/>
      <c r="MH60" s="9" t="s">
        <v>148</v>
      </c>
      <c r="MI60" s="9" t="s">
        <v>148</v>
      </c>
      <c r="MJ60" s="9" t="s">
        <v>148</v>
      </c>
      <c r="MK60" s="9" t="s">
        <v>148</v>
      </c>
      <c r="ML60" s="9" t="s">
        <v>148</v>
      </c>
      <c r="MM60" s="9" t="s">
        <v>148</v>
      </c>
      <c r="MN60" s="9" t="s">
        <v>148</v>
      </c>
      <c r="MO60" s="11"/>
      <c r="MP60" s="15"/>
      <c r="MQ60" s="11"/>
      <c r="MR60" s="15"/>
      <c r="MS60" s="14"/>
      <c r="MT60" s="14"/>
      <c r="MU60" s="9" t="s">
        <v>148</v>
      </c>
      <c r="MV60" s="9" t="s">
        <v>148</v>
      </c>
      <c r="MW60" s="9" t="s">
        <v>148</v>
      </c>
      <c r="MX60" s="9" t="s">
        <v>148</v>
      </c>
      <c r="MY60" s="9" t="s">
        <v>148</v>
      </c>
      <c r="MZ60" s="9" t="s">
        <v>148</v>
      </c>
      <c r="NA60" s="9" t="s">
        <v>148</v>
      </c>
      <c r="NB60" s="11"/>
      <c r="NC60" s="15"/>
      <c r="ND60" s="11"/>
      <c r="NE60" s="15"/>
      <c r="NF60" s="14"/>
      <c r="NG60" s="14"/>
      <c r="NH60" s="9" t="s">
        <v>148</v>
      </c>
      <c r="NI60" s="9" t="s">
        <v>148</v>
      </c>
      <c r="NJ60" s="9" t="s">
        <v>148</v>
      </c>
      <c r="NK60" s="9" t="s">
        <v>148</v>
      </c>
      <c r="NL60" s="9" t="s">
        <v>148</v>
      </c>
      <c r="NM60" s="9" t="s">
        <v>148</v>
      </c>
      <c r="NN60" s="9" t="s">
        <v>148</v>
      </c>
      <c r="NO60" s="11"/>
      <c r="NP60" s="15"/>
      <c r="NQ60" s="11"/>
      <c r="NR60" s="15"/>
      <c r="NS60" s="14"/>
      <c r="NT60" s="14"/>
      <c r="NU60" s="9" t="s">
        <v>148</v>
      </c>
      <c r="NV60" s="9" t="s">
        <v>148</v>
      </c>
      <c r="NW60" s="9" t="s">
        <v>148</v>
      </c>
      <c r="NX60" s="9" t="s">
        <v>148</v>
      </c>
      <c r="NY60" s="9" t="s">
        <v>148</v>
      </c>
      <c r="NZ60" s="9" t="s">
        <v>148</v>
      </c>
      <c r="OA60" s="9" t="s">
        <v>148</v>
      </c>
      <c r="OB60" s="11"/>
      <c r="OC60" s="15"/>
      <c r="OD60" s="11"/>
      <c r="OE60" s="15"/>
      <c r="OF60" s="14"/>
      <c r="OG60" s="14"/>
      <c r="OH60" s="9" t="s">
        <v>148</v>
      </c>
      <c r="OI60" s="9" t="s">
        <v>148</v>
      </c>
      <c r="OJ60" s="9" t="s">
        <v>148</v>
      </c>
      <c r="OK60" s="9" t="s">
        <v>148</v>
      </c>
      <c r="OL60" s="9" t="s">
        <v>148</v>
      </c>
      <c r="OM60" s="9" t="s">
        <v>148</v>
      </c>
      <c r="ON60" s="9" t="s">
        <v>148</v>
      </c>
      <c r="OO60" s="11"/>
      <c r="OP60" s="15"/>
      <c r="OQ60" s="11"/>
      <c r="OR60" s="15"/>
      <c r="OS60" s="14"/>
      <c r="OT60" s="14"/>
      <c r="OU60" s="9" t="s">
        <v>148</v>
      </c>
      <c r="OV60" s="9" t="s">
        <v>148</v>
      </c>
      <c r="OW60" s="9" t="s">
        <v>148</v>
      </c>
      <c r="OX60" s="9" t="s">
        <v>148</v>
      </c>
      <c r="OY60" s="9" t="s">
        <v>148</v>
      </c>
      <c r="OZ60" s="9" t="s">
        <v>148</v>
      </c>
      <c r="PA60" s="9" t="s">
        <v>148</v>
      </c>
      <c r="PB60" s="11">
        <v>1925</v>
      </c>
      <c r="PC60" s="11"/>
      <c r="PD60" s="11"/>
      <c r="PE60" s="11">
        <v>271</v>
      </c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>
        <v>500</v>
      </c>
      <c r="PT60" s="11">
        <v>1010</v>
      </c>
      <c r="PU60" s="11">
        <v>522</v>
      </c>
      <c r="PV60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7"/>
    <mergeCell ref="BD36:BD37"/>
    <mergeCell ref="BE36:BE37"/>
    <mergeCell ref="BF36:BF37"/>
    <mergeCell ref="BG36:BG37"/>
    <mergeCell ref="BH36:BH37"/>
    <mergeCell ref="BC40:BC42"/>
    <mergeCell ref="BD40:BD42"/>
    <mergeCell ref="BE40:BE42"/>
    <mergeCell ref="BF40:BF42"/>
    <mergeCell ref="BG40:BG42"/>
    <mergeCell ref="BH40:BH42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BI55:BI5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628</v>
      </c>
      <c r="D2" s="0" t="s">
        <v>629</v>
      </c>
      <c r="E2" s="0" t="s">
        <v>630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631</v>
      </c>
      <c r="J4" s="1" t="s">
        <v>632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633</v>
      </c>
      <c r="P4" s="1" t="s">
        <v>634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635</v>
      </c>
      <c r="F5" s="1" t="s">
        <v>636</v>
      </c>
      <c r="G5" s="1" t="s">
        <v>635</v>
      </c>
      <c r="H5" s="1" t="s">
        <v>636</v>
      </c>
      <c r="I5" s="1" t="s">
        <v>631</v>
      </c>
      <c r="J5" s="1" t="s">
        <v>632</v>
      </c>
      <c r="K5" s="1" t="s">
        <v>637</v>
      </c>
      <c r="L5" s="1" t="s">
        <v>638</v>
      </c>
      <c r="M5" s="1" t="s">
        <v>637</v>
      </c>
      <c r="N5" s="1" t="s">
        <v>638</v>
      </c>
      <c r="O5" s="1" t="s">
        <v>633</v>
      </c>
      <c r="P5" s="1" t="s">
        <v>634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63</v>
      </c>
      <c r="F6" s="8">
        <v>11700.93</v>
      </c>
      <c r="G6" s="4">
        <v>94</v>
      </c>
      <c r="H6" s="8">
        <v>16181.1</v>
      </c>
      <c r="I6" s="7">
        <v>-0.3298</v>
      </c>
      <c r="J6" s="7">
        <v>-0.2769</v>
      </c>
      <c r="K6" s="4">
        <v>63</v>
      </c>
      <c r="L6" s="8">
        <v>11700.93</v>
      </c>
      <c r="M6" s="4">
        <v>94</v>
      </c>
      <c r="N6" s="8">
        <v>16181.1</v>
      </c>
      <c r="O6" s="7">
        <v>-0.3298</v>
      </c>
      <c r="P6" s="7">
        <v>-0.2769</v>
      </c>
    </row>
    <row r="7">
      <c r="A7" s="2" t="s">
        <v>137</v>
      </c>
      <c r="B7" s="2" t="s">
        <v>138</v>
      </c>
      <c r="C7" s="2" t="s">
        <v>395</v>
      </c>
      <c r="D7" s="2" t="s">
        <v>396</v>
      </c>
      <c r="E7" s="4">
        <v>11</v>
      </c>
      <c r="F7" s="8">
        <v>654.12</v>
      </c>
      <c r="G7" s="4">
        <v>15</v>
      </c>
      <c r="H7" s="8">
        <v>606.99</v>
      </c>
      <c r="I7" s="7">
        <v>-0.2667</v>
      </c>
      <c r="J7" s="7">
        <v>0.0776</v>
      </c>
      <c r="K7" s="4">
        <v>11</v>
      </c>
      <c r="L7" s="8">
        <v>654.12</v>
      </c>
      <c r="M7" s="4">
        <v>15</v>
      </c>
      <c r="N7" s="8">
        <v>606.99</v>
      </c>
      <c r="O7" s="7">
        <v>-0.2667</v>
      </c>
      <c r="P7" s="7">
        <v>0.0776</v>
      </c>
    </row>
    <row r="8">
      <c r="A8" s="2" t="s">
        <v>137</v>
      </c>
      <c r="B8" s="2" t="s">
        <v>138</v>
      </c>
      <c r="C8" s="2" t="s">
        <v>470</v>
      </c>
      <c r="D8" s="2" t="s">
        <v>471</v>
      </c>
      <c r="E8" s="4">
        <v>4</v>
      </c>
      <c r="F8" s="8">
        <v>208.77</v>
      </c>
      <c r="G8" s="4">
        <v>14</v>
      </c>
      <c r="H8" s="8">
        <v>551.72</v>
      </c>
      <c r="I8" s="7">
        <v>-0.7143</v>
      </c>
      <c r="J8" s="7">
        <v>-0.6216</v>
      </c>
      <c r="K8" s="4">
        <v>4</v>
      </c>
      <c r="L8" s="8">
        <v>208.77</v>
      </c>
      <c r="M8" s="4">
        <v>10</v>
      </c>
      <c r="N8" s="8">
        <v>279.76</v>
      </c>
      <c r="O8" s="7">
        <v>-0.6</v>
      </c>
      <c r="P8" s="7">
        <v>-0.2538</v>
      </c>
    </row>
    <row r="9">
      <c r="A9" s="2" t="s">
        <v>137</v>
      </c>
      <c r="B9" s="2" t="s">
        <v>138</v>
      </c>
      <c r="C9" s="2" t="s">
        <v>470</v>
      </c>
      <c r="D9" s="2" t="s">
        <v>485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/>
      <c r="L9" s="8"/>
      <c r="M9" s="4">
        <v>4</v>
      </c>
      <c r="N9" s="8">
        <v>271.96</v>
      </c>
      <c r="O9" s="7"/>
      <c r="P9" s="7"/>
    </row>
    <row r="10">
      <c r="A10" s="2" t="s">
        <v>137</v>
      </c>
      <c r="B10" s="2" t="s">
        <v>138</v>
      </c>
      <c r="C10" s="2" t="s">
        <v>507</v>
      </c>
      <c r="D10" s="2" t="s">
        <v>508</v>
      </c>
      <c r="E10" s="4">
        <v>2</v>
      </c>
      <c r="F10" s="8">
        <v>200.12</v>
      </c>
      <c r="G10" s="4">
        <v>7</v>
      </c>
      <c r="H10" s="8">
        <v>974.53</v>
      </c>
      <c r="I10" s="7">
        <v>-0.7143</v>
      </c>
      <c r="J10" s="7">
        <v>-0.7946</v>
      </c>
      <c r="K10" s="4">
        <v>2</v>
      </c>
      <c r="L10" s="8">
        <v>200.12</v>
      </c>
      <c r="M10" s="4">
        <v>7</v>
      </c>
      <c r="N10" s="8">
        <v>974.53</v>
      </c>
      <c r="O10" s="7">
        <v>-0.7143</v>
      </c>
      <c r="P10" s="7">
        <v>-0.7946</v>
      </c>
    </row>
    <row r="11">
      <c r="A11" s="2" t="s">
        <v>137</v>
      </c>
      <c r="B11" s="2" t="s">
        <v>538</v>
      </c>
      <c r="C11" s="2" t="s">
        <v>395</v>
      </c>
      <c r="D11" s="2" t="s">
        <v>396</v>
      </c>
      <c r="E11" s="4">
        <v>10</v>
      </c>
      <c r="F11" s="8">
        <v>153.33</v>
      </c>
      <c r="G11" s="4">
        <v>10</v>
      </c>
      <c r="H11" s="8">
        <v>145.6</v>
      </c>
      <c r="I11" s="7"/>
      <c r="J11" s="7">
        <v>0.0531</v>
      </c>
      <c r="K11" s="4">
        <v>10</v>
      </c>
      <c r="L11" s="8">
        <v>153.33</v>
      </c>
      <c r="M11" s="4">
        <v>10</v>
      </c>
      <c r="N11" s="8">
        <v>145.6</v>
      </c>
      <c r="O11" s="7"/>
      <c r="P11" s="7">
        <v>0.0531</v>
      </c>
    </row>
    <row r="12">
      <c r="A12" s="2" t="s">
        <v>137</v>
      </c>
      <c r="B12" s="2" t="s">
        <v>538</v>
      </c>
      <c r="C12" s="2" t="s">
        <v>470</v>
      </c>
      <c r="D12" s="2" t="s">
        <v>485</v>
      </c>
      <c r="E12" s="4">
        <v>2</v>
      </c>
      <c r="F12" s="8">
        <v>14.32</v>
      </c>
      <c r="G12" s="4"/>
      <c r="H12" s="8"/>
      <c r="I12" s="7"/>
      <c r="J12" s="7"/>
      <c r="K12" s="4">
        <v>2</v>
      </c>
      <c r="L12" s="8">
        <v>14.32</v>
      </c>
      <c r="M12" s="4"/>
      <c r="N12" s="8"/>
      <c r="O12" s="7"/>
      <c r="P12" s="7"/>
    </row>
    <row r="13">
      <c r="A13" s="2" t="s">
        <v>137</v>
      </c>
      <c r="B13" s="2" t="s">
        <v>538</v>
      </c>
      <c r="C13" s="2" t="s">
        <v>507</v>
      </c>
      <c r="D13" s="2" t="s">
        <v>508</v>
      </c>
      <c r="E13" s="4"/>
      <c r="F13" s="8"/>
      <c r="G13" s="4">
        <v>4</v>
      </c>
      <c r="H13" s="8">
        <v>560.56</v>
      </c>
      <c r="I13" s="7"/>
      <c r="J13" s="7"/>
      <c r="K13" s="4"/>
      <c r="L13" s="8"/>
      <c r="M13" s="4">
        <v>4</v>
      </c>
      <c r="N13" s="8">
        <v>560.56</v>
      </c>
      <c r="O13" s="7"/>
      <c r="P13" s="7"/>
    </row>
    <row r="14">
      <c r="A14" s="2" t="s">
        <v>137</v>
      </c>
      <c r="B14" s="2" t="s">
        <v>538</v>
      </c>
      <c r="C14" s="2" t="s">
        <v>584</v>
      </c>
      <c r="D14" s="2" t="s">
        <v>585</v>
      </c>
      <c r="E14" s="4"/>
      <c r="F14" s="8"/>
      <c r="G14" s="4">
        <v>6</v>
      </c>
      <c r="H14" s="8">
        <v>480.48</v>
      </c>
      <c r="I14" s="7"/>
      <c r="J14" s="7"/>
      <c r="K14" s="4"/>
      <c r="L14" s="8"/>
      <c r="M14" s="4">
        <v>6</v>
      </c>
      <c r="N14" s="8">
        <v>480.48</v>
      </c>
      <c r="O14" s="7"/>
      <c r="P14" s="7"/>
    </row>
    <row r="15">
      <c r="A15" s="2" t="s">
        <v>137</v>
      </c>
      <c r="B15" s="2" t="s">
        <v>592</v>
      </c>
      <c r="C15" s="2" t="s">
        <v>584</v>
      </c>
      <c r="D15" s="2" t="s">
        <v>585</v>
      </c>
      <c r="E15" s="4">
        <v>1</v>
      </c>
      <c r="F15" s="8">
        <v>21.45</v>
      </c>
      <c r="G15" s="4">
        <v>13</v>
      </c>
      <c r="H15" s="8">
        <v>643.48</v>
      </c>
      <c r="I15" s="7">
        <v>-0.9231</v>
      </c>
      <c r="J15" s="7">
        <v>-0.9667</v>
      </c>
      <c r="K15" s="4">
        <v>1</v>
      </c>
      <c r="L15" s="8">
        <v>21.45</v>
      </c>
      <c r="M15" s="4">
        <v>13</v>
      </c>
      <c r="N15" s="8">
        <v>643.48</v>
      </c>
      <c r="O15" s="7">
        <v>-0.9231</v>
      </c>
      <c r="P15" s="7">
        <v>-0.9667</v>
      </c>
    </row>
    <row r="16">
      <c r="A16" s="2" t="s">
        <v>137</v>
      </c>
      <c r="B16" s="2" t="s">
        <v>592</v>
      </c>
      <c r="C16" s="2" t="s">
        <v>507</v>
      </c>
      <c r="D16" s="2" t="s">
        <v>508</v>
      </c>
      <c r="E16" s="4"/>
      <c r="F16" s="8"/>
      <c r="G16" s="4">
        <v>1</v>
      </c>
      <c r="H16" s="8">
        <v>40.04</v>
      </c>
      <c r="I16" s="7"/>
      <c r="J16" s="7"/>
      <c r="K16" s="4"/>
      <c r="L16" s="8"/>
      <c r="M16" s="4">
        <v>1</v>
      </c>
      <c r="N16" s="8">
        <v>40.04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628</v>
      </c>
      <c r="D2" s="0" t="s">
        <v>629</v>
      </c>
      <c r="E2" s="0" t="s">
        <v>630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631</v>
      </c>
      <c r="I4" s="1" t="s">
        <v>632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633</v>
      </c>
      <c r="O4" s="1" t="s">
        <v>634</v>
      </c>
    </row>
    <row r="5">
      <c r="A5" s="1" t="s">
        <v>81</v>
      </c>
      <c r="B5" s="1" t="s">
        <v>83</v>
      </c>
      <c r="C5" s="1" t="s">
        <v>84</v>
      </c>
      <c r="D5" s="1" t="s">
        <v>635</v>
      </c>
      <c r="E5" s="1" t="s">
        <v>636</v>
      </c>
      <c r="F5" s="1" t="s">
        <v>635</v>
      </c>
      <c r="G5" s="1" t="s">
        <v>636</v>
      </c>
      <c r="H5" s="1" t="s">
        <v>631</v>
      </c>
      <c r="I5" s="1" t="s">
        <v>632</v>
      </c>
      <c r="J5" s="1" t="s">
        <v>637</v>
      </c>
      <c r="K5" s="1" t="s">
        <v>638</v>
      </c>
      <c r="L5" s="1" t="s">
        <v>637</v>
      </c>
      <c r="M5" s="1" t="s">
        <v>638</v>
      </c>
      <c r="N5" s="1" t="s">
        <v>633</v>
      </c>
      <c r="O5" s="1" t="s">
        <v>634</v>
      </c>
    </row>
    <row r="6">
      <c r="A6" s="2" t="s">
        <v>137</v>
      </c>
      <c r="B6" s="2" t="s">
        <v>139</v>
      </c>
      <c r="C6" s="2" t="s">
        <v>140</v>
      </c>
      <c r="D6" s="4">
        <v>63</v>
      </c>
      <c r="E6" s="8">
        <v>11700.93</v>
      </c>
      <c r="F6" s="4">
        <v>94</v>
      </c>
      <c r="G6" s="8">
        <v>16181.1</v>
      </c>
      <c r="H6" s="7">
        <v>-0.3298</v>
      </c>
      <c r="I6" s="7">
        <v>-0.2769</v>
      </c>
      <c r="J6" s="4">
        <v>63</v>
      </c>
      <c r="K6" s="8">
        <v>11700.93</v>
      </c>
      <c r="L6" s="4">
        <v>94</v>
      </c>
      <c r="M6" s="8">
        <v>16181.1</v>
      </c>
      <c r="N6" s="7">
        <v>-0.3298</v>
      </c>
      <c r="O6" s="7">
        <v>-0.2769</v>
      </c>
    </row>
    <row r="7">
      <c r="A7" s="2" t="s">
        <v>137</v>
      </c>
      <c r="B7" s="2" t="s">
        <v>395</v>
      </c>
      <c r="C7" s="2" t="s">
        <v>396</v>
      </c>
      <c r="D7" s="4">
        <v>21</v>
      </c>
      <c r="E7" s="8">
        <v>807.45</v>
      </c>
      <c r="F7" s="4">
        <v>25</v>
      </c>
      <c r="G7" s="8">
        <v>752.59</v>
      </c>
      <c r="H7" s="7">
        <v>-0.16</v>
      </c>
      <c r="I7" s="7">
        <v>0.0729</v>
      </c>
      <c r="J7" s="4">
        <v>21</v>
      </c>
      <c r="K7" s="8">
        <v>807.45</v>
      </c>
      <c r="L7" s="4">
        <v>25</v>
      </c>
      <c r="M7" s="8">
        <v>752.59</v>
      </c>
      <c r="N7" s="7">
        <v>-0.16</v>
      </c>
      <c r="O7" s="7">
        <v>0.0729</v>
      </c>
    </row>
    <row r="8">
      <c r="A8" s="2" t="s">
        <v>137</v>
      </c>
      <c r="B8" s="2" t="s">
        <v>470</v>
      </c>
      <c r="C8" s="2" t="s">
        <v>471</v>
      </c>
      <c r="D8" s="4">
        <v>6</v>
      </c>
      <c r="E8" s="8">
        <v>223.09</v>
      </c>
      <c r="F8" s="4">
        <v>14</v>
      </c>
      <c r="G8" s="8">
        <v>551.72</v>
      </c>
      <c r="H8" s="7">
        <v>-0.5714</v>
      </c>
      <c r="I8" s="7">
        <v>-0.5956</v>
      </c>
      <c r="J8" s="4">
        <v>4</v>
      </c>
      <c r="K8" s="8">
        <v>208.77</v>
      </c>
      <c r="L8" s="4">
        <v>10</v>
      </c>
      <c r="M8" s="8">
        <v>279.76</v>
      </c>
      <c r="N8" s="7">
        <v>-0.6</v>
      </c>
      <c r="O8" s="7">
        <v>-0.2538</v>
      </c>
    </row>
    <row r="9">
      <c r="A9" s="2" t="s">
        <v>137</v>
      </c>
      <c r="B9" s="2" t="s">
        <v>470</v>
      </c>
      <c r="C9" s="2" t="s">
        <v>485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2</v>
      </c>
      <c r="K9" s="8">
        <v>14.32</v>
      </c>
      <c r="L9" s="4">
        <v>4</v>
      </c>
      <c r="M9" s="8">
        <v>271.96</v>
      </c>
      <c r="N9" s="7">
        <v>-0.5</v>
      </c>
      <c r="O9" s="7">
        <v>-0.9473</v>
      </c>
    </row>
    <row r="10">
      <c r="A10" s="2" t="s">
        <v>137</v>
      </c>
      <c r="B10" s="2" t="s">
        <v>507</v>
      </c>
      <c r="C10" s="2" t="s">
        <v>508</v>
      </c>
      <c r="D10" s="4">
        <v>2</v>
      </c>
      <c r="E10" s="8">
        <v>200.12</v>
      </c>
      <c r="F10" s="4">
        <v>12</v>
      </c>
      <c r="G10" s="8">
        <v>1575.13</v>
      </c>
      <c r="H10" s="7">
        <v>-0.8333</v>
      </c>
      <c r="I10" s="7">
        <v>-0.873</v>
      </c>
      <c r="J10" s="4">
        <v>2</v>
      </c>
      <c r="K10" s="8">
        <v>200.12</v>
      </c>
      <c r="L10" s="4">
        <v>12</v>
      </c>
      <c r="M10" s="8">
        <v>1575.13</v>
      </c>
      <c r="N10" s="7">
        <v>-0.8333</v>
      </c>
      <c r="O10" s="7">
        <v>-0.873</v>
      </c>
    </row>
    <row r="11">
      <c r="A11" s="2" t="s">
        <v>137</v>
      </c>
      <c r="B11" s="2" t="s">
        <v>584</v>
      </c>
      <c r="C11" s="2" t="s">
        <v>585</v>
      </c>
      <c r="D11" s="4">
        <v>1</v>
      </c>
      <c r="E11" s="8">
        <v>21.45</v>
      </c>
      <c r="F11" s="4">
        <v>19</v>
      </c>
      <c r="G11" s="8">
        <v>1123.96</v>
      </c>
      <c r="H11" s="7">
        <v>-0.9474</v>
      </c>
      <c r="I11" s="7">
        <v>-0.9809</v>
      </c>
      <c r="J11" s="4">
        <v>1</v>
      </c>
      <c r="K11" s="8">
        <v>21.45</v>
      </c>
      <c r="L11" s="4">
        <v>19</v>
      </c>
      <c r="M11" s="8">
        <v>1123.96</v>
      </c>
      <c r="N11" s="7">
        <v>-0.9474</v>
      </c>
      <c r="O11" s="7">
        <v>-0.9809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