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7630"/>
  </bookViews>
  <sheets>
    <sheet name="Sheet1" sheetId="1" r:id="rId1"/>
  </sheets>
  <externalReferences>
    <externalReference r:id="rId2"/>
  </externalReferences>
  <definedNames>
    <definedName name="_xlnm._FilterDatabase" localSheetId="0" hidden="1">Sheet1!$A$1:$Q$56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<sst xmlns="http://schemas.openxmlformats.org/spreadsheetml/2006/main" count="194" uniqueCount="139">
  <si>
    <t>EEC PO</t>
  </si>
  <si>
    <t>PO Number</t>
  </si>
  <si>
    <t>Customer</t>
  </si>
  <si>
    <t>Vendor Style</t>
  </si>
  <si>
    <t xml:space="preserve">Item # </t>
  </si>
  <si>
    <t>Product Description</t>
  </si>
  <si>
    <t>TJX Style Number</t>
  </si>
  <si>
    <t>Units</t>
  </si>
  <si>
    <t>First Cost</t>
  </si>
  <si>
    <t>Line Total First Cost</t>
  </si>
  <si>
    <t>Exiting Port</t>
  </si>
  <si>
    <t>Start Ship</t>
  </si>
  <si>
    <t>Pack Size</t>
  </si>
  <si>
    <t>Nest Code</t>
  </si>
  <si>
    <t>REMARK</t>
  </si>
  <si>
    <t>WN-AF-260224</t>
  </si>
  <si>
    <t>30 536391</t>
  </si>
  <si>
    <t>Winners</t>
  </si>
  <si>
    <t>5B26A002</t>
  </si>
  <si>
    <t>WN95B-0053</t>
  </si>
  <si>
    <t>36X24 FRAYED TEXTILE GIVERNY SERENADE</t>
  </si>
  <si>
    <t>NINGBO（SL）</t>
  </si>
  <si>
    <t>4/6-4/20/2026</t>
  </si>
  <si>
    <r>
      <rPr>
        <sz val="11"/>
        <rFont val="Calibri"/>
        <charset val="134"/>
      </rPr>
      <t>1 Carton include 1pc WN95B-0053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1pc WN95B-0053</t>
    </r>
  </si>
  <si>
    <t>5G25J197R1</t>
  </si>
  <si>
    <t>WN95G-0054</t>
  </si>
  <si>
    <t>36X24 FRAYED TEXTILE PATH TO TRANQUILITY</t>
  </si>
  <si>
    <t>WN-AF-260225</t>
  </si>
  <si>
    <t>30 536392</t>
  </si>
  <si>
    <t>5A25J108</t>
  </si>
  <si>
    <t>WN95A-0041</t>
  </si>
  <si>
    <t>11X14 NOBLE LADY HAMBURGER</t>
  </si>
  <si>
    <r>
      <rPr>
        <sz val="11"/>
        <color theme="1"/>
        <rFont val="Calibri"/>
        <charset val="134"/>
      </rPr>
      <t>NINGBO</t>
    </r>
    <r>
      <rPr>
        <sz val="11"/>
        <color theme="1"/>
        <rFont val="宋体"/>
        <charset val="134"/>
      </rPr>
      <t>（</t>
    </r>
    <r>
      <rPr>
        <sz val="11"/>
        <color theme="1"/>
        <rFont val="Calibri"/>
        <charset val="134"/>
      </rPr>
      <t>WB</t>
    </r>
    <r>
      <rPr>
        <sz val="11"/>
        <color theme="1"/>
        <rFont val="宋体"/>
        <charset val="134"/>
      </rPr>
      <t>）</t>
    </r>
  </si>
  <si>
    <t>1 Carton include 2pcs WN95A-0041</t>
  </si>
  <si>
    <t>5A26C002</t>
  </si>
  <si>
    <t>WN95A-0037</t>
  </si>
  <si>
    <t>12X16 BLEED FR GOLDEN</t>
  </si>
  <si>
    <r>
      <rPr>
        <sz val="11"/>
        <rFont val="Calibri"/>
        <charset val="134"/>
      </rPr>
      <t>1 Carton include 1pc WN95A-0037,1pc WN95A-0038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1pcWN95A-0039</t>
    </r>
  </si>
  <si>
    <t>5A26C003</t>
  </si>
  <si>
    <t>WN95A-0038</t>
  </si>
  <si>
    <t>12X16 BLEED FR SCHOLAR</t>
  </si>
  <si>
    <t>5A26C004</t>
  </si>
  <si>
    <t>WN95A-0039</t>
  </si>
  <si>
    <t>12X16 BLEED FR TEA</t>
  </si>
  <si>
    <t>5A26C005</t>
  </si>
  <si>
    <t>WN95A-0040</t>
  </si>
  <si>
    <t>12X16 MIDNIGHT CAT</t>
  </si>
  <si>
    <r>
      <rPr>
        <sz val="11"/>
        <rFont val="Calibri"/>
        <charset val="134"/>
      </rPr>
      <t>1 Carton include 1pc WN95A-0040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1pc HS95A-0639</t>
    </r>
  </si>
  <si>
    <t>A25L194</t>
  </si>
  <si>
    <t>HS95A-0639</t>
  </si>
  <si>
    <t>12X14 SUNGLASSES PRINCESS</t>
  </si>
  <si>
    <t>WN-AF-260226</t>
  </si>
  <si>
    <t>30 536393</t>
  </si>
  <si>
    <t>C23L625</t>
  </si>
  <si>
    <t>MAMX95C-0256</t>
  </si>
  <si>
    <t>16X20 HERDING CATS</t>
  </si>
  <si>
    <t>NINGBO（WB）</t>
  </si>
  <si>
    <t>1 Carton include 2pcs MAMX95C-0256</t>
  </si>
  <si>
    <t>WN-AF-260227</t>
  </si>
  <si>
    <t>30 536394</t>
  </si>
  <si>
    <t>A24L058</t>
  </si>
  <si>
    <t>MAMX95A-0313</t>
  </si>
  <si>
    <t>1114 DAPPER TABBY</t>
  </si>
  <si>
    <t>NINGBO</t>
  </si>
  <si>
    <r>
      <rPr>
        <sz val="11"/>
        <rFont val="Calibri"/>
        <charset val="134"/>
      </rPr>
      <t>1 Carton include 1pc MAMX95A-0313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1pc HS95G-0641</t>
    </r>
  </si>
  <si>
    <t>G25L400</t>
  </si>
  <si>
    <t>HS95G-0641</t>
  </si>
  <si>
    <t>11X14 ISABEL BLACK CAT</t>
  </si>
  <si>
    <t>A25L190</t>
  </si>
  <si>
    <t>HS95A-0638</t>
  </si>
  <si>
    <t>1214 REGENCY GOSSIP KITTEN</t>
  </si>
  <si>
    <r>
      <rPr>
        <sz val="11"/>
        <rFont val="Calibri"/>
        <charset val="134"/>
      </rPr>
      <t>1 Carton include 1pc HS95A-0638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1pc HS95A-0637</t>
    </r>
  </si>
  <si>
    <t>A25L189</t>
  </si>
  <si>
    <t>HS95A-0637</t>
  </si>
  <si>
    <t>12X14 BUBBLE GUM RAPHAEL</t>
  </si>
  <si>
    <t>WN-AF-260228</t>
  </si>
  <si>
    <t>30 536395</t>
  </si>
  <si>
    <t>G25L021</t>
  </si>
  <si>
    <t>MAMX95G-0355</t>
  </si>
  <si>
    <t>11X14 VISCARIA FLOWER</t>
  </si>
  <si>
    <r>
      <rPr>
        <sz val="11"/>
        <rFont val="Calibri"/>
        <charset val="134"/>
      </rPr>
      <t>1 Carton include 1pc MAMX95G-0355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1pc MAMX95G-0349</t>
    </r>
  </si>
  <si>
    <t>G24L821</t>
  </si>
  <si>
    <t>MAMX95G-0349</t>
  </si>
  <si>
    <t>11X14 BOTANICAL</t>
  </si>
  <si>
    <t>5G25X003R</t>
  </si>
  <si>
    <t>WN95G-0051</t>
  </si>
  <si>
    <t>16x20 UG WHT FLORAL ILLUST 5</t>
  </si>
  <si>
    <r>
      <rPr>
        <sz val="11"/>
        <rFont val="Calibri"/>
        <charset val="134"/>
      </rPr>
      <t>1 Carton include 1pc WN95G-0051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1pc WN95G-0052</t>
    </r>
  </si>
  <si>
    <t>5G26W001</t>
  </si>
  <si>
    <t>WN95G-0052</t>
  </si>
  <si>
    <t>16x20 UG SAGE FLORAL ILLUST 5</t>
  </si>
  <si>
    <t>CM-AF-260224</t>
  </si>
  <si>
    <t>30 536396</t>
  </si>
  <si>
    <t>Canadia Marshalls</t>
  </si>
  <si>
    <t>5G26C020</t>
  </si>
  <si>
    <t>WN95G-0042</t>
  </si>
  <si>
    <t>11x14 UG EGG TOAST DELIGHT</t>
  </si>
  <si>
    <r>
      <rPr>
        <sz val="11"/>
        <rFont val="Calibri"/>
        <charset val="134"/>
      </rPr>
      <t>1 Carton include 1pc WN95G-0042 ,1pc WN95G-0043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1pc WN95G-0044</t>
    </r>
  </si>
  <si>
    <t>5G26C021</t>
  </si>
  <si>
    <t>WN95G-0043</t>
  </si>
  <si>
    <t>11X14 UG CROISSANT</t>
  </si>
  <si>
    <t>5G26C22</t>
  </si>
  <si>
    <t>WN95G-0044</t>
  </si>
  <si>
    <t>11X14 UG POUTIN</t>
  </si>
  <si>
    <t>5G26C024</t>
  </si>
  <si>
    <t>WN95G-0045</t>
  </si>
  <si>
    <t>16X12 UG CHARCUTERIE</t>
  </si>
  <si>
    <t>5G26C025</t>
  </si>
  <si>
    <t>WN95G-0046</t>
  </si>
  <si>
    <t>12X16 UG BAGUETTE</t>
  </si>
  <si>
    <t>CM-AF-260225</t>
  </si>
  <si>
    <t>30 536397</t>
  </si>
  <si>
    <r>
      <rPr>
        <sz val="11"/>
        <rFont val="Calibri"/>
        <charset val="134"/>
      </rPr>
      <t>1 Carton include 1pc WN95A-0037 ,1pc WN95A-0038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1pc WN95A-0039</t>
    </r>
  </si>
  <si>
    <t>CM-AF-260226</t>
  </si>
  <si>
    <t>30 536398</t>
  </si>
  <si>
    <t>1 Carton include 1pc MAMX95A-0313 , 1pc HS95G-0641</t>
  </si>
  <si>
    <t>WN-AF-260229</t>
  </si>
  <si>
    <t>30 536401</t>
  </si>
  <si>
    <t>1 Carton include 1pc WN95G-0045 , 1pc WN95G-0046</t>
  </si>
  <si>
    <t>WN-AF-260230</t>
  </si>
  <si>
    <t>30 536402</t>
  </si>
  <si>
    <t>5G25J252</t>
  </si>
  <si>
    <t>WN95G-0055</t>
  </si>
  <si>
    <t>11X14 ORF OVAL BREAKFAST</t>
  </si>
  <si>
    <t>1 Carton include 1pc WN95G-0055  ,1pc WN95G-0048</t>
  </si>
  <si>
    <t>5G26C028</t>
  </si>
  <si>
    <t>WN95G-0048</t>
  </si>
  <si>
    <t>14X11 ORF OVAL VINTAGE FLORAL</t>
  </si>
  <si>
    <t>5G26C027</t>
  </si>
  <si>
    <t>WN95G-0047</t>
  </si>
  <si>
    <t>12X16 ORF OVAL AFTERNOON MATCHA</t>
  </si>
  <si>
    <t>1 Carton include 1pc WN95G-0047  ,1pc WN95G-0049</t>
  </si>
  <si>
    <t>5G26C029</t>
  </si>
  <si>
    <t>WN95G-0049</t>
  </si>
  <si>
    <t>12X16 ORF OVAL BLUSH FLORAL</t>
  </si>
  <si>
    <t>5G26C030</t>
  </si>
  <si>
    <t>WN95G-0050</t>
  </si>
  <si>
    <t>11X14 ORF OVAL LADY KITTY</t>
  </si>
  <si>
    <t>1 Carton include 2pcs  WN95G-0050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</si>
</sst>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_ "/>
  </numFmts>
  <fonts count="34">
    <font>
      <sz val="11"/>
      <color theme="1"/>
      <name val="等线"/>
      <charset val="134"/>
      <scheme val="minor"/>
    </font>
    <font>
      <b/>
      <sz val="10"/>
      <name val="等线"/>
      <charset val="134"/>
      <scheme val="minor"/>
    </font>
    <font>
      <sz val="12"/>
      <name val="Calibri"/>
      <charset val="134"/>
    </font>
    <font>
      <b/>
      <sz val="11"/>
      <name val="等线"/>
      <charset val="134"/>
      <scheme val="minor"/>
    </font>
    <font>
      <b/>
      <sz val="10"/>
      <color rgb="FFFF0000"/>
      <name val="等线"/>
      <charset val="134"/>
      <scheme val="minor"/>
    </font>
    <font>
      <b/>
      <sz val="10"/>
      <color theme="1"/>
      <name val="等线"/>
      <charset val="134"/>
      <scheme val="minor"/>
    </font>
    <font>
      <sz val="10"/>
      <name val="等线"/>
      <charset val="134"/>
      <scheme val="minor"/>
    </font>
    <font>
      <sz val="11"/>
      <name val="Calibri"/>
      <charset val="134"/>
    </font>
    <font>
      <sz val="11"/>
      <name val="等线"/>
      <charset val="134"/>
      <scheme val="minor"/>
    </font>
    <font>
      <sz val="11"/>
      <color theme="1"/>
      <name val="Calibri"/>
      <charset val="134"/>
    </font>
    <font>
      <sz val="10"/>
      <color theme="1"/>
      <name val="等线"/>
      <charset val="134"/>
      <scheme val="minor"/>
    </font>
    <font>
      <sz val="11"/>
      <color rgb="FFFF0000"/>
      <name val="等线"/>
      <charset val="134"/>
      <scheme val="minor"/>
    </font>
    <font>
      <sz val="11"/>
      <color rgb="FFFF0000"/>
      <name val="Calibri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name val="宋体"/>
      <charset val="134"/>
    </font>
    <font>
      <sz val="11"/>
      <color theme="1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DEEBF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3" fillId="6" borderId="8" applyNumberFormat="0" applyAlignment="0" applyProtection="0">
      <alignment vertical="center"/>
    </xf>
    <xf numFmtId="0" fontId="24" fillId="7" borderId="10" applyNumberFormat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</cellStyleXfs>
  <cellXfs count="61">
    <xf numFmtId="0" fontId="0" fillId="0" borderId="0" xfId="0">
      <alignment vertical="center"/>
    </xf>
    <xf numFmtId="0" fontId="0" fillId="0" borderId="1" xfId="0" applyBorder="1" applyAlignment="1"/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 shrinkToFit="1"/>
    </xf>
    <xf numFmtId="0" fontId="2" fillId="2" borderId="1" xfId="0" applyFont="1" applyFill="1" applyBorder="1" applyAlignment="1">
      <alignment horizontal="center" vertical="center" wrapText="1" shrinkToFit="1"/>
    </xf>
    <xf numFmtId="0" fontId="3" fillId="2" borderId="1" xfId="0" applyFont="1" applyFill="1" applyBorder="1" applyAlignment="1" applyProtection="1">
      <alignment horizontal="center" vertical="center" wrapText="1" shrinkToFit="1"/>
      <protection locked="0"/>
    </xf>
    <xf numFmtId="0" fontId="1" fillId="2" borderId="1" xfId="0" applyFont="1" applyFill="1" applyBorder="1" applyAlignment="1" applyProtection="1">
      <alignment horizontal="center" vertical="center" wrapText="1" shrinkToFit="1"/>
      <protection locked="0"/>
    </xf>
    <xf numFmtId="14" fontId="4" fillId="3" borderId="1" xfId="0" applyNumberFormat="1" applyFont="1" applyFill="1" applyBorder="1" applyAlignment="1" applyProtection="1">
      <alignment horizontal="center" vertical="center" wrapText="1" shrinkToFit="1"/>
      <protection locked="0"/>
    </xf>
    <xf numFmtId="0" fontId="5" fillId="2" borderId="1" xfId="0" applyFont="1" applyFill="1" applyBorder="1" applyAlignment="1" applyProtection="1">
      <alignment horizontal="center" vertical="center" wrapText="1" shrinkToFit="1"/>
      <protection locked="0"/>
    </xf>
    <xf numFmtId="0" fontId="1" fillId="2" borderId="1" xfId="0" applyFont="1" applyFill="1" applyBorder="1" applyAlignment="1" applyProtection="1">
      <alignment horizontal="left" vertical="center" wrapText="1" shrinkToFit="1"/>
      <protection locked="0"/>
    </xf>
    <xf numFmtId="0" fontId="6" fillId="0" borderId="1" xfId="0" applyFont="1" applyBorder="1" applyAlignment="1"/>
    <xf numFmtId="0" fontId="6" fillId="3" borderId="2" xfId="0" applyFont="1" applyFill="1" applyBorder="1" applyAlignment="1">
      <alignment horizontal="center" vertical="center"/>
    </xf>
    <xf numFmtId="1" fontId="6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2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76" fontId="9" fillId="0" borderId="1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14" fontId="10" fillId="0" borderId="2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 wrapText="1"/>
    </xf>
    <xf numFmtId="0" fontId="6" fillId="3" borderId="3" xfId="0" applyFont="1" applyFill="1" applyBorder="1" applyAlignment="1">
      <alignment horizontal="center" vertical="center"/>
    </xf>
    <xf numFmtId="1" fontId="6" fillId="0" borderId="3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8" fillId="0" borderId="1" xfId="0" applyFont="1" applyBorder="1">
      <alignment vertical="center"/>
    </xf>
    <xf numFmtId="0" fontId="10" fillId="0" borderId="3" xfId="0" applyFont="1" applyBorder="1" applyAlignment="1">
      <alignment horizontal="center" vertical="center"/>
    </xf>
    <xf numFmtId="14" fontId="10" fillId="0" borderId="3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left" vertical="center" wrapText="1"/>
    </xf>
    <xf numFmtId="176" fontId="0" fillId="0" borderId="1" xfId="0" applyNumberForma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0" fillId="3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9" fillId="0" borderId="1" xfId="0" applyFont="1" applyBorder="1">
      <alignment vertical="center"/>
    </xf>
    <xf numFmtId="0" fontId="7" fillId="0" borderId="1" xfId="0" applyFont="1" applyBorder="1" applyAlignment="1">
      <alignment horizontal="left" vertical="center" wrapText="1"/>
    </xf>
    <xf numFmtId="0" fontId="0" fillId="3" borderId="4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left" vertical="center" wrapText="1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3" borderId="1" xfId="0" applyFill="1" applyBorder="1">
      <alignment vertical="center"/>
    </xf>
    <xf numFmtId="0" fontId="8" fillId="0" borderId="2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/>
    </xf>
    <xf numFmtId="0" fontId="11" fillId="0" borderId="2" xfId="0" applyFont="1" applyBorder="1" applyAlignment="1">
      <alignment horizontal="left" vertical="center" wrapText="1"/>
    </xf>
    <xf numFmtId="177" fontId="0" fillId="0" borderId="1" xfId="0" applyNumberFormat="1" applyBorder="1" applyAlignment="1">
      <alignment horizontal="center" vertical="center"/>
    </xf>
    <xf numFmtId="0" fontId="11" fillId="0" borderId="3" xfId="0" applyFont="1" applyBorder="1" applyAlignment="1">
      <alignment horizontal="left" vertical="center" wrapText="1"/>
    </xf>
    <xf numFmtId="176" fontId="12" fillId="0" borderId="1" xfId="0" applyNumberFormat="1" applyFont="1" applyBorder="1" applyAlignment="1">
      <alignment horizontal="center" vertical="center"/>
    </xf>
    <xf numFmtId="177" fontId="11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.%20Commitment%20sheet%20-%20Winners%20-%20Dec%20Fremont%20meeting%20DI%20-%2020260119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I"/>
      <sheetName val="1.4.26"/>
      <sheetName val="quote (2)"/>
      <sheetName val="quote"/>
    </sheetNames>
    <sheetDataSet>
      <sheetData sheetId="0">
        <row r="2">
          <cell r="B2" t="str">
            <v>WINMAR</v>
          </cell>
          <cell r="C2" t="str">
            <v>Division</v>
          </cell>
          <cell r="D2" t="str">
            <v>ART</v>
          </cell>
          <cell r="E2" t="str">
            <v>Order Type</v>
          </cell>
        </row>
        <row r="2">
          <cell r="G2" t="str">
            <v>Non-Replenishment</v>
          </cell>
        </row>
        <row r="2">
          <cell r="I2" t="str">
            <v>PDPM</v>
          </cell>
        </row>
        <row r="2">
          <cell r="K2" t="str">
            <v>Miya Wan</v>
          </cell>
        </row>
        <row r="3">
          <cell r="B3" t="str">
            <v>/</v>
          </cell>
          <cell r="C3" t="str">
            <v>Program Name</v>
          </cell>
          <cell r="D3" t="str">
            <v>see column A</v>
          </cell>
          <cell r="E3" t="str">
            <v>Order Process</v>
          </cell>
        </row>
        <row r="3">
          <cell r="G3" t="str">
            <v>Direct Import</v>
          </cell>
        </row>
        <row r="3">
          <cell r="I3" t="str">
            <v>UCCPM</v>
          </cell>
        </row>
        <row r="3">
          <cell r="K3" t="str">
            <v>Lisa Lai</v>
          </cell>
        </row>
        <row r="4">
          <cell r="B4" t="str">
            <v>/</v>
          </cell>
          <cell r="C4" t="str">
            <v>Est. Program Size</v>
          </cell>
          <cell r="D4" t="str">
            <v>Small: &lt; $100K</v>
          </cell>
          <cell r="E4" t="str">
            <v>Ship To Location</v>
          </cell>
        </row>
        <row r="4">
          <cell r="G4" t="str">
            <v>Consolidator</v>
          </cell>
        </row>
        <row r="4">
          <cell r="I4" t="str">
            <v>Responsible Party</v>
          </cell>
        </row>
        <row r="4">
          <cell r="K4" t="str">
            <v>PM</v>
          </cell>
        </row>
        <row r="5">
          <cell r="B5" t="str">
            <v>/</v>
          </cell>
          <cell r="C5" t="str">
            <v>Est. Total Sales</v>
          </cell>
        </row>
        <row r="5">
          <cell r="E5" t="str">
            <v>Country of Origin</v>
          </cell>
        </row>
        <row r="5">
          <cell r="G5" t="str">
            <v>China</v>
          </cell>
        </row>
        <row r="5">
          <cell r="I5" t="str">
            <v>Factory Control</v>
          </cell>
        </row>
        <row r="5">
          <cell r="K5" t="str">
            <v>No</v>
          </cell>
        </row>
        <row r="5">
          <cell r="AX5" t="str">
            <v>MOQ 100</v>
          </cell>
        </row>
        <row r="6">
          <cell r="B6" t="str">
            <v>/</v>
          </cell>
          <cell r="C6" t="str">
            <v>Program Quote Date</v>
          </cell>
          <cell r="D6">
            <v>45992</v>
          </cell>
          <cell r="E6" t="str">
            <v>Overseas Production Team</v>
          </cell>
        </row>
        <row r="6">
          <cell r="G6" t="str">
            <v>Wall Arts</v>
          </cell>
        </row>
        <row r="6">
          <cell r="I6" t="str">
            <v>Vendor Name</v>
          </cell>
        </row>
        <row r="6">
          <cell r="K6" t="str">
            <v>see column L</v>
          </cell>
        </row>
        <row r="9">
          <cell r="B9" t="str">
            <v>Item #</v>
          </cell>
          <cell r="C9" t="str">
            <v>UPC #</v>
          </cell>
          <cell r="D9" t="str">
            <v>Breakable
Yes / No</v>
          </cell>
          <cell r="E9" t="str">
            <v>Image Title</v>
          </cell>
          <cell r="F9" t="str">
            <v>Image</v>
          </cell>
          <cell r="G9" t="str">
            <v>Design#</v>
          </cell>
          <cell r="H9" t="str">
            <v>Item Description</v>
          </cell>
          <cell r="I9" t="str">
            <v>Category</v>
          </cell>
          <cell r="J9" t="str">
            <v>Materials Breakdown</v>
          </cell>
          <cell r="K9" t="str">
            <v>Factory/Seaport</v>
          </cell>
          <cell r="L9" t="str">
            <v>PRODUCT</v>
          </cell>
        </row>
        <row r="9">
          <cell r="P9" t="str">
            <v>OD SIZE</v>
          </cell>
        </row>
        <row r="9">
          <cell r="S9" t="str">
            <v>Glass Opening Size</v>
          </cell>
          <cell r="T9" t="str">
            <v>Unit</v>
          </cell>
          <cell r="U9" t="str">
            <v>Trim/ Images per Piece per carton</v>
          </cell>
          <cell r="V9" t="str">
            <v>Packaging</v>
          </cell>
          <cell r="W9" t="str">
            <v>Carton size</v>
          </cell>
        </row>
        <row r="9">
          <cell r="AB9" t="str">
            <v>China FOB Cost Factory</v>
          </cell>
          <cell r="AC9" t="str">
            <v>UCCPM cost
USD</v>
          </cell>
          <cell r="AD9" t="str">
            <v>Art ID</v>
          </cell>
        </row>
        <row r="9">
          <cell r="AG9" t="str">
            <v>Publisher</v>
          </cell>
          <cell r="AH9" t="str">
            <v>AIM</v>
          </cell>
        </row>
        <row r="9">
          <cell r="AR9" t="str">
            <v>Total Royalty 
$</v>
          </cell>
          <cell r="AS9" t="str">
            <v>LOAD</v>
          </cell>
          <cell r="AT9" t="str">
            <v>LOAD</v>
          </cell>
          <cell r="AU9" t="str">
            <v>Total load
$</v>
          </cell>
          <cell r="AV9" t="str">
            <v>DI Cost  with load &amp; royalty</v>
          </cell>
          <cell r="AW9" t="str">
            <v>JLA MU
%</v>
          </cell>
          <cell r="AX9" t="str">
            <v>JLA FOB China PRICE</v>
          </cell>
        </row>
        <row r="10">
          <cell r="L10" t="str">
            <v>Width</v>
          </cell>
          <cell r="M10" t="str">
            <v>Height</v>
          </cell>
          <cell r="N10" t="str">
            <v>Depth</v>
          </cell>
          <cell r="O10" t="str">
            <v>N.W.</v>
          </cell>
          <cell r="P10" t="str">
            <v>Width</v>
          </cell>
          <cell r="Q10" t="str">
            <v>Height</v>
          </cell>
          <cell r="R10" t="str">
            <v>Depth</v>
          </cell>
        </row>
        <row r="10">
          <cell r="W10" t="str">
            <v>L
(inch)</v>
          </cell>
          <cell r="X10" t="str">
            <v>W 
(inch)</v>
          </cell>
          <cell r="Y10" t="str">
            <v>H
(inch)</v>
          </cell>
          <cell r="Z10" t="str">
            <v>Gross weight
 (lbs)</v>
          </cell>
          <cell r="AA10" t="str">
            <v>Total units per carton</v>
          </cell>
        </row>
        <row r="10">
          <cell r="AD10" t="str">
            <v>Publisher Name</v>
          </cell>
          <cell r="AE10" t="str">
            <v>Image Number</v>
          </cell>
          <cell r="AF10" t="str">
            <v>Image Size (Inch)</v>
          </cell>
          <cell r="AG10" t="str">
            <v>Royalty per Piece</v>
          </cell>
          <cell r="AH10" t="str">
            <v>Print Cost</v>
          </cell>
          <cell r="AI10" t="str">
            <v>60% off Print Cost</v>
          </cell>
          <cell r="AJ10" t="str">
            <v>Royalty%</v>
          </cell>
          <cell r="AK10" t="str">
            <v>Royalty per Piece</v>
          </cell>
          <cell r="AL10" t="str">
            <v>CVS/AWD Royalty %</v>
          </cell>
          <cell r="AM10" t="str">
            <v>Canvas/AWD Royalty per Piece</v>
          </cell>
          <cell r="AN10" t="str">
            <v>Artist Name</v>
          </cell>
          <cell r="AO10" t="str">
            <v>Artist Code</v>
          </cell>
          <cell r="AP10" t="str">
            <v>Royalty Code</v>
          </cell>
          <cell r="AQ10" t="str">
            <v>PR Code</v>
          </cell>
        </row>
        <row r="10">
          <cell r="AS10" t="str">
            <v>LCL</v>
          </cell>
          <cell r="AT10" t="str">
            <v>others</v>
          </cell>
        </row>
        <row r="11">
          <cell r="L11" t="str">
            <v>inch</v>
          </cell>
          <cell r="M11" t="str">
            <v>inch</v>
          </cell>
          <cell r="N11" t="str">
            <v>inch</v>
          </cell>
          <cell r="O11" t="str">
            <v>lbs</v>
          </cell>
          <cell r="P11" t="str">
            <v>inch</v>
          </cell>
          <cell r="Q11" t="str">
            <v>inch</v>
          </cell>
          <cell r="R11" t="str">
            <v>inch</v>
          </cell>
        </row>
        <row r="11">
          <cell r="AS11">
            <v>0.06</v>
          </cell>
          <cell r="AT11">
            <v>0.02</v>
          </cell>
        </row>
        <row r="12">
          <cell r="B12" t="str">
            <v>Item #</v>
          </cell>
          <cell r="C12" t="str">
            <v>UPC #</v>
          </cell>
          <cell r="D12" t="str">
            <v>Breakable
Yes / No</v>
          </cell>
          <cell r="E12" t="str">
            <v>Image Title</v>
          </cell>
          <cell r="F12" t="str">
            <v>Image</v>
          </cell>
          <cell r="G12" t="str">
            <v>Design#</v>
          </cell>
          <cell r="H12" t="str">
            <v>Item Description</v>
          </cell>
          <cell r="I12" t="str">
            <v>Category</v>
          </cell>
          <cell r="J12" t="str">
            <v>Materials Breakdown</v>
          </cell>
          <cell r="K12" t="str">
            <v>Factory/Seaport</v>
          </cell>
          <cell r="L12" t="str">
            <v>Width</v>
          </cell>
          <cell r="M12" t="str">
            <v>Height</v>
          </cell>
          <cell r="N12" t="str">
            <v>Depth</v>
          </cell>
          <cell r="O12" t="str">
            <v>N.W.</v>
          </cell>
          <cell r="P12" t="str">
            <v>Width</v>
          </cell>
          <cell r="Q12" t="str">
            <v>Height</v>
          </cell>
          <cell r="R12" t="str">
            <v>Depth</v>
          </cell>
          <cell r="S12" t="str">
            <v>Glass Opening Size</v>
          </cell>
          <cell r="T12" t="str">
            <v>Unit</v>
          </cell>
          <cell r="U12" t="str">
            <v>Trim/ Images per Piece per carton</v>
          </cell>
          <cell r="V12" t="str">
            <v>Packaging</v>
          </cell>
          <cell r="W12" t="str">
            <v>L
(inch)</v>
          </cell>
          <cell r="X12" t="str">
            <v>W 
(inch)</v>
          </cell>
          <cell r="Y12" t="str">
            <v>H
(inch)</v>
          </cell>
          <cell r="Z12" t="str">
            <v>Gross weight
 (lbs)</v>
          </cell>
          <cell r="AA12" t="str">
            <v>Total units per carton</v>
          </cell>
          <cell r="AB12" t="str">
            <v>China FOB Cost Factory</v>
          </cell>
          <cell r="AC12" t="str">
            <v>UCCPM cost
USD</v>
          </cell>
          <cell r="AD12" t="str">
            <v>Publisher Name</v>
          </cell>
          <cell r="AE12" t="str">
            <v>Image Number</v>
          </cell>
          <cell r="AF12" t="str">
            <v>Image Size (Inch)</v>
          </cell>
          <cell r="AG12" t="str">
            <v>Royalty per Piece</v>
          </cell>
          <cell r="AH12" t="str">
            <v>Print Cost</v>
          </cell>
          <cell r="AI12" t="str">
            <v>60% off Print Cost</v>
          </cell>
          <cell r="AJ12" t="str">
            <v>Royalty%</v>
          </cell>
          <cell r="AK12" t="str">
            <v>Royalty per Piece</v>
          </cell>
          <cell r="AL12" t="str">
            <v>CVS/AWD Royalty %</v>
          </cell>
          <cell r="AM12" t="str">
            <v>Canvas/AWD Royalty per Piece</v>
          </cell>
          <cell r="AN12" t="str">
            <v>Artist Name</v>
          </cell>
          <cell r="AO12" t="str">
            <v>Artist Code</v>
          </cell>
          <cell r="AP12" t="str">
            <v>Royalty Code</v>
          </cell>
          <cell r="AQ12" t="str">
            <v>PR Code</v>
          </cell>
          <cell r="AR12" t="str">
            <v>Total Royalty 
$</v>
          </cell>
        </row>
        <row r="12">
          <cell r="AT12" t="str">
            <v>others</v>
          </cell>
          <cell r="AU12" t="str">
            <v>Total load
$</v>
          </cell>
          <cell r="AV12" t="str">
            <v>DI Cost  with load &amp; royalty</v>
          </cell>
          <cell r="AW12" t="str">
            <v>JLA MU
%</v>
          </cell>
          <cell r="AX12" t="str">
            <v>JLA FOB China PRICE per image</v>
          </cell>
        </row>
        <row r="13">
          <cell r="B13" t="str">
            <v>WN95A-0037</v>
          </cell>
          <cell r="C13" t="str">
            <v>022164715934</v>
          </cell>
          <cell r="D13" t="str">
            <v>Y</v>
          </cell>
          <cell r="E13" t="str">
            <v>GOLDEN PUP'S CHARM</v>
          </cell>
        </row>
        <row r="13">
          <cell r="G13" t="str">
            <v>95A26C002</v>
          </cell>
          <cell r="H13" t="str">
            <v>12X16 PAINTED FRAME SF EMB CANVAS ON MDF BOARD</v>
          </cell>
          <cell r="I13" t="str">
            <v>95A</v>
          </cell>
          <cell r="J13" t="str">
            <v>40% PS Moulding, 30% MDF Board,20% canvas, 7% kraft paper, 3%Iron hanger</v>
          </cell>
          <cell r="K13" t="str">
            <v>wangbin/ ningbo</v>
          </cell>
          <cell r="L13">
            <v>13.59</v>
          </cell>
          <cell r="M13">
            <v>17.59</v>
          </cell>
          <cell r="N13">
            <v>0.79</v>
          </cell>
          <cell r="O13">
            <v>2.07866666666667</v>
          </cell>
        </row>
        <row r="13">
          <cell r="S13" t="str">
            <v>12X16</v>
          </cell>
          <cell r="T13" t="str">
            <v>piece</v>
          </cell>
          <cell r="U13" t="str">
            <v>solid pack</v>
          </cell>
          <cell r="V13" t="str">
            <v>Black corner with case pack 2</v>
          </cell>
          <cell r="W13">
            <v>16.44</v>
          </cell>
          <cell r="X13">
            <v>20.44</v>
          </cell>
          <cell r="Y13">
            <v>4.41</v>
          </cell>
          <cell r="Z13">
            <v>11.3146666666667</v>
          </cell>
          <cell r="AA13">
            <v>4</v>
          </cell>
          <cell r="AB13">
            <v>2.77</v>
          </cell>
          <cell r="AC13">
            <v>2.77</v>
          </cell>
          <cell r="AD13" t="str">
            <v>AIM</v>
          </cell>
          <cell r="AE13" t="str">
            <v>906KAN1923</v>
          </cell>
        </row>
        <row r="13">
          <cell r="AL13">
            <v>0</v>
          </cell>
          <cell r="AM13">
            <v>0</v>
          </cell>
          <cell r="AN13" t="str">
            <v>TESSA KANE</v>
          </cell>
          <cell r="AO13" t="str">
            <v>906</v>
          </cell>
          <cell r="AP13" t="str">
            <v>PC001</v>
          </cell>
        </row>
        <row r="13">
          <cell r="AR13">
            <v>0</v>
          </cell>
          <cell r="AS13">
            <v>0.33</v>
          </cell>
          <cell r="AT13">
            <v>0.11</v>
          </cell>
          <cell r="AU13">
            <v>0.44</v>
          </cell>
          <cell r="AV13">
            <v>3.21</v>
          </cell>
          <cell r="AW13">
            <v>0.416363636363636</v>
          </cell>
          <cell r="AX13">
            <v>5.5</v>
          </cell>
        </row>
        <row r="14">
          <cell r="B14" t="str">
            <v>WN95A-0038</v>
          </cell>
          <cell r="C14" t="str">
            <v>022164715941</v>
          </cell>
          <cell r="D14" t="str">
            <v>Y</v>
          </cell>
          <cell r="E14" t="str">
            <v>SCHOLAR KITTEN</v>
          </cell>
        </row>
        <row r="14">
          <cell r="G14" t="str">
            <v>95A26C003</v>
          </cell>
          <cell r="H14" t="str">
            <v>12X16 PAINTED FRAME SF EMB CANVAS ON MDF BOARD</v>
          </cell>
          <cell r="I14" t="str">
            <v>95A</v>
          </cell>
          <cell r="J14" t="str">
            <v>40% PS Moulding, 30% MDF Board,20% canvas, 7% kraft paper, 3%Iron hanger</v>
          </cell>
          <cell r="K14" t="str">
            <v>wangbin/ ningbo</v>
          </cell>
          <cell r="L14">
            <v>13.59</v>
          </cell>
          <cell r="M14">
            <v>17.59</v>
          </cell>
          <cell r="N14">
            <v>0.79</v>
          </cell>
          <cell r="O14">
            <v>2.07866666666667</v>
          </cell>
        </row>
        <row r="14">
          <cell r="S14" t="str">
            <v>12X16</v>
          </cell>
          <cell r="T14" t="str">
            <v>piece</v>
          </cell>
          <cell r="U14" t="str">
            <v>solid pack</v>
          </cell>
          <cell r="V14" t="str">
            <v>Black corner with case pack 2</v>
          </cell>
          <cell r="W14">
            <v>16.44</v>
          </cell>
          <cell r="X14">
            <v>20.44</v>
          </cell>
          <cell r="Y14">
            <v>4.41</v>
          </cell>
          <cell r="Z14">
            <v>11.3146666666667</v>
          </cell>
          <cell r="AA14">
            <v>4</v>
          </cell>
          <cell r="AB14">
            <v>2.77</v>
          </cell>
          <cell r="AC14">
            <v>2.77</v>
          </cell>
          <cell r="AD14" t="str">
            <v>AIM</v>
          </cell>
          <cell r="AE14" t="str">
            <v>967LUW1017</v>
          </cell>
        </row>
        <row r="14">
          <cell r="AL14">
            <v>0</v>
          </cell>
          <cell r="AM14">
            <v>0</v>
          </cell>
          <cell r="AN14" t="str">
            <v>LUNA WANG</v>
          </cell>
          <cell r="AO14" t="str">
            <v>967</v>
          </cell>
          <cell r="AP14" t="str">
            <v>PC001</v>
          </cell>
        </row>
        <row r="14">
          <cell r="AR14">
            <v>0</v>
          </cell>
          <cell r="AS14">
            <v>0.33</v>
          </cell>
          <cell r="AT14">
            <v>0.11</v>
          </cell>
          <cell r="AU14">
            <v>0.44</v>
          </cell>
          <cell r="AV14">
            <v>3.21</v>
          </cell>
          <cell r="AW14">
            <v>0.416363636363636</v>
          </cell>
          <cell r="AX14">
            <v>5.5</v>
          </cell>
        </row>
        <row r="15">
          <cell r="B15" t="str">
            <v>WN95A-0039</v>
          </cell>
          <cell r="C15" t="str">
            <v>022164715958</v>
          </cell>
          <cell r="D15" t="str">
            <v>Y</v>
          </cell>
          <cell r="E15" t="str">
            <v>TEA WITH WHISKERS</v>
          </cell>
        </row>
        <row r="15">
          <cell r="G15" t="str">
            <v>95A26C004</v>
          </cell>
          <cell r="H15" t="str">
            <v>12X16 PAINTED FRAME SF EMB CANVAS ON MDF BOARD</v>
          </cell>
          <cell r="I15" t="str">
            <v>95A</v>
          </cell>
          <cell r="J15" t="str">
            <v>40% PS Moulding, 30% MDF Board,20% canvas, 7% kraft paper, 3%Iron hanger</v>
          </cell>
          <cell r="K15" t="str">
            <v>wangbin/ ningbo</v>
          </cell>
          <cell r="L15">
            <v>13.59</v>
          </cell>
          <cell r="M15">
            <v>17.59</v>
          </cell>
          <cell r="N15">
            <v>0.79</v>
          </cell>
          <cell r="O15">
            <v>2.07866666666667</v>
          </cell>
        </row>
        <row r="15">
          <cell r="S15" t="str">
            <v>12X16</v>
          </cell>
          <cell r="T15" t="str">
            <v>piece</v>
          </cell>
          <cell r="U15" t="str">
            <v>solid pack</v>
          </cell>
          <cell r="V15" t="str">
            <v>Black corner with case pack 2</v>
          </cell>
          <cell r="W15">
            <v>16.44</v>
          </cell>
          <cell r="X15">
            <v>20.44</v>
          </cell>
          <cell r="Y15">
            <v>4.41</v>
          </cell>
          <cell r="Z15">
            <v>11.3146666666667</v>
          </cell>
          <cell r="AA15">
            <v>4</v>
          </cell>
          <cell r="AB15">
            <v>2.77</v>
          </cell>
          <cell r="AC15">
            <v>2.77</v>
          </cell>
          <cell r="AD15" t="str">
            <v>AIM</v>
          </cell>
          <cell r="AE15" t="str">
            <v>967LUW1016</v>
          </cell>
        </row>
        <row r="15">
          <cell r="AL15">
            <v>0</v>
          </cell>
          <cell r="AM15">
            <v>0</v>
          </cell>
          <cell r="AN15" t="str">
            <v>LUNA WANG</v>
          </cell>
          <cell r="AO15" t="str">
            <v>967</v>
          </cell>
          <cell r="AP15" t="str">
            <v>PC001</v>
          </cell>
        </row>
        <row r="15">
          <cell r="AR15">
            <v>0</v>
          </cell>
          <cell r="AS15">
            <v>0.33</v>
          </cell>
          <cell r="AT15">
            <v>0.11</v>
          </cell>
          <cell r="AU15">
            <v>0.44</v>
          </cell>
          <cell r="AV15">
            <v>3.21</v>
          </cell>
          <cell r="AW15">
            <v>0.416363636363636</v>
          </cell>
          <cell r="AX15">
            <v>5.5</v>
          </cell>
        </row>
        <row r="16">
          <cell r="B16" t="str">
            <v>WN95A-0040</v>
          </cell>
          <cell r="C16" t="str">
            <v>022164715965</v>
          </cell>
          <cell r="D16" t="str">
            <v>Y</v>
          </cell>
          <cell r="E16" t="str">
            <v>MIDNIGHT REBEL</v>
          </cell>
        </row>
        <row r="16">
          <cell r="G16" t="str">
            <v>95A26C005</v>
          </cell>
          <cell r="H16" t="str">
            <v>12X16 PAINTED FRAME SF EMB CANVAS ON MDF BOARD</v>
          </cell>
          <cell r="I16" t="str">
            <v>95A</v>
          </cell>
          <cell r="J16" t="str">
            <v>40% PS Moulding, 30% MDF Board,20% canvas, 7% kraft paper, 3%Iron hanger</v>
          </cell>
          <cell r="K16" t="str">
            <v>wangbin/ ningbo</v>
          </cell>
          <cell r="L16">
            <v>13.59</v>
          </cell>
          <cell r="M16">
            <v>17.59</v>
          </cell>
          <cell r="N16">
            <v>0.79</v>
          </cell>
          <cell r="O16">
            <v>2.07866666666667</v>
          </cell>
        </row>
        <row r="16">
          <cell r="S16" t="str">
            <v>12X16</v>
          </cell>
          <cell r="T16" t="str">
            <v>piece</v>
          </cell>
          <cell r="U16" t="str">
            <v>solid pack</v>
          </cell>
          <cell r="V16" t="str">
            <v>Black corner with case pack 2</v>
          </cell>
          <cell r="W16">
            <v>16.44</v>
          </cell>
          <cell r="X16">
            <v>20.44</v>
          </cell>
          <cell r="Y16">
            <v>4.41</v>
          </cell>
          <cell r="Z16">
            <v>11.3146666666667</v>
          </cell>
          <cell r="AA16">
            <v>4</v>
          </cell>
          <cell r="AB16">
            <v>2.77</v>
          </cell>
          <cell r="AC16">
            <v>2.77</v>
          </cell>
          <cell r="AD16" t="str">
            <v>AIM</v>
          </cell>
          <cell r="AE16" t="str">
            <v>906KAN1987</v>
          </cell>
        </row>
        <row r="16">
          <cell r="AL16">
            <v>0</v>
          </cell>
          <cell r="AM16">
            <v>0</v>
          </cell>
          <cell r="AN16" t="str">
            <v>TESSA KANE</v>
          </cell>
          <cell r="AO16" t="str">
            <v>906</v>
          </cell>
          <cell r="AP16" t="str">
            <v>PC001</v>
          </cell>
        </row>
        <row r="16">
          <cell r="AR16">
            <v>0</v>
          </cell>
          <cell r="AS16">
            <v>0.33</v>
          </cell>
          <cell r="AT16">
            <v>0.11</v>
          </cell>
          <cell r="AU16">
            <v>0.44</v>
          </cell>
          <cell r="AV16">
            <v>3.21</v>
          </cell>
          <cell r="AW16">
            <v>0.416363636363636</v>
          </cell>
          <cell r="AX16">
            <v>5.5</v>
          </cell>
        </row>
        <row r="17">
          <cell r="B17" t="str">
            <v>WN95A-0041</v>
          </cell>
          <cell r="C17" t="str">
            <v>022164715972</v>
          </cell>
          <cell r="D17" t="str">
            <v>Y</v>
          </cell>
          <cell r="E17" t="str">
            <v>NOBLE FAST FOOD BITE</v>
          </cell>
        </row>
        <row r="17">
          <cell r="G17" t="str">
            <v>95A25J108</v>
          </cell>
          <cell r="H17" t="str">
            <v>11X14 EMBELLISHED CANVAS ON MDF BOARD</v>
          </cell>
          <cell r="I17" t="str">
            <v>95A</v>
          </cell>
          <cell r="J17" t="str">
            <v>40% PS Moulding, 30% MDF Board,20% canvas, 7% kraft paper, 3%Iron hanger</v>
          </cell>
          <cell r="K17" t="str">
            <v>wangbin/ ningbo</v>
          </cell>
          <cell r="L17">
            <v>12.59</v>
          </cell>
          <cell r="M17">
            <v>15.59</v>
          </cell>
          <cell r="N17">
            <v>0.79</v>
          </cell>
          <cell r="O17">
            <v>1.87866666666667</v>
          </cell>
        </row>
        <row r="17">
          <cell r="S17" t="str">
            <v>11x14''</v>
          </cell>
          <cell r="T17" t="str">
            <v>piece</v>
          </cell>
          <cell r="U17" t="str">
            <v>solid pack</v>
          </cell>
          <cell r="V17" t="str">
            <v>Black corner with case pack 2</v>
          </cell>
          <cell r="W17">
            <v>15.44</v>
          </cell>
          <cell r="X17">
            <v>18.44</v>
          </cell>
          <cell r="Y17">
            <v>4.41</v>
          </cell>
          <cell r="Z17">
            <v>10.5146666666667</v>
          </cell>
          <cell r="AA17">
            <v>4</v>
          </cell>
          <cell r="AB17">
            <v>2.12</v>
          </cell>
          <cell r="AC17">
            <v>2.12</v>
          </cell>
          <cell r="AD17" t="str">
            <v>AIM</v>
          </cell>
          <cell r="AE17" t="str">
            <v>906KAN1922</v>
          </cell>
        </row>
        <row r="17">
          <cell r="AL17">
            <v>0</v>
          </cell>
          <cell r="AM17">
            <v>0</v>
          </cell>
          <cell r="AN17" t="str">
            <v>TESSA KANE</v>
          </cell>
          <cell r="AO17" t="str">
            <v>906</v>
          </cell>
          <cell r="AP17" t="str">
            <v>PC001</v>
          </cell>
        </row>
        <row r="17">
          <cell r="AR17">
            <v>0</v>
          </cell>
          <cell r="AS17">
            <v>0.276</v>
          </cell>
          <cell r="AT17">
            <v>0.092</v>
          </cell>
          <cell r="AU17">
            <v>0.368</v>
          </cell>
          <cell r="AV17">
            <v>2.488</v>
          </cell>
          <cell r="AW17">
            <v>0.459130434782609</v>
          </cell>
          <cell r="AX17">
            <v>4.6</v>
          </cell>
        </row>
        <row r="18">
          <cell r="B18" t="str">
            <v>WN95G-0042</v>
          </cell>
          <cell r="C18" t="str">
            <v>022164715989</v>
          </cell>
          <cell r="D18" t="str">
            <v>Y</v>
          </cell>
          <cell r="E18" t="str">
            <v>EGG TOAST DELIGHT</v>
          </cell>
        </row>
        <row r="18">
          <cell r="G18" t="str">
            <v>95G26C020</v>
          </cell>
          <cell r="H18" t="str">
            <v>11X14 SINGLE MAT ORNATE PAINTED FRAMED GRAPHIC</v>
          </cell>
          <cell r="I18" t="str">
            <v>95G</v>
          </cell>
          <cell r="J18" t="str">
            <v>25% PS Moulding, 30% Glass, 25% MDF Board,8% Mat, 5% paper print, 5% kraft paper,2% Iron hanger</v>
          </cell>
          <cell r="K18" t="str">
            <v>wangbin/ ningbo</v>
          </cell>
          <cell r="L18">
            <v>12.59</v>
          </cell>
          <cell r="M18">
            <v>15.59</v>
          </cell>
          <cell r="N18">
            <v>0.79</v>
          </cell>
          <cell r="O18">
            <v>2.818</v>
          </cell>
        </row>
        <row r="18">
          <cell r="S18" t="str">
            <v>11x14''</v>
          </cell>
          <cell r="T18" t="str">
            <v>piece</v>
          </cell>
          <cell r="U18" t="str">
            <v>black corner with case  pack 2</v>
          </cell>
          <cell r="V18" t="str">
            <v>black corner with case  pack 2</v>
          </cell>
          <cell r="W18">
            <v>15.44</v>
          </cell>
          <cell r="X18">
            <v>18.44</v>
          </cell>
          <cell r="Y18">
            <v>2.83</v>
          </cell>
          <cell r="Z18">
            <v>8.636</v>
          </cell>
          <cell r="AA18">
            <v>2</v>
          </cell>
          <cell r="AB18">
            <v>2.1218</v>
          </cell>
          <cell r="AC18">
            <v>2.1218</v>
          </cell>
          <cell r="AD18" t="str">
            <v>AIM</v>
          </cell>
          <cell r="AE18" t="str">
            <v>906KAN1923</v>
          </cell>
        </row>
        <row r="18">
          <cell r="AH18">
            <v>6.5</v>
          </cell>
          <cell r="AI18">
            <v>3.9</v>
          </cell>
          <cell r="AJ18">
            <v>0</v>
          </cell>
          <cell r="AK18">
            <v>0</v>
          </cell>
        </row>
        <row r="18">
          <cell r="AM18">
            <v>0</v>
          </cell>
          <cell r="AN18" t="str">
            <v>TESSA KANE</v>
          </cell>
          <cell r="AO18" t="str">
            <v>906</v>
          </cell>
          <cell r="AP18" t="str">
            <v>PC001</v>
          </cell>
          <cell r="AQ18" t="str">
            <v>PR25</v>
          </cell>
          <cell r="AR18">
            <v>0</v>
          </cell>
          <cell r="AS18">
            <v>0.285</v>
          </cell>
          <cell r="AT18">
            <v>0.095</v>
          </cell>
          <cell r="AU18">
            <v>0.38</v>
          </cell>
          <cell r="AV18">
            <v>2.5018</v>
          </cell>
          <cell r="AW18">
            <v>0.473305263157895</v>
          </cell>
          <cell r="AX18">
            <v>4.75</v>
          </cell>
        </row>
        <row r="19">
          <cell r="B19" t="str">
            <v>WN95G-0043</v>
          </cell>
          <cell r="C19" t="str">
            <v>022164715996</v>
          </cell>
          <cell r="D19" t="str">
            <v>Y</v>
          </cell>
          <cell r="E19" t="str">
            <v>GOLDEN CROISSANTS</v>
          </cell>
        </row>
        <row r="19">
          <cell r="G19" t="str">
            <v>95G26C021</v>
          </cell>
          <cell r="H19" t="str">
            <v>11X14 SINGLE MAT ORNATE PAINTED FRAMED GRAPHIC</v>
          </cell>
          <cell r="I19" t="str">
            <v>95G</v>
          </cell>
          <cell r="J19" t="str">
            <v>25% PS Moulding, 30% Glass, 25% MDF Board,8% Mat, 5% paper print, 5% kraft paper,2% Iron hanger</v>
          </cell>
          <cell r="K19" t="str">
            <v>wangbin/ ningbo</v>
          </cell>
          <cell r="L19">
            <v>12.59</v>
          </cell>
          <cell r="M19">
            <v>15.59</v>
          </cell>
          <cell r="N19">
            <v>0.79</v>
          </cell>
          <cell r="O19">
            <v>2.818</v>
          </cell>
        </row>
        <row r="19">
          <cell r="S19" t="str">
            <v>11x14''</v>
          </cell>
          <cell r="T19" t="str">
            <v>piece</v>
          </cell>
          <cell r="U19" t="str">
            <v>black corner with case  pack 2</v>
          </cell>
          <cell r="V19" t="str">
            <v>black corner with case  pack 2</v>
          </cell>
          <cell r="W19">
            <v>15.44</v>
          </cell>
          <cell r="X19">
            <v>18.44</v>
          </cell>
          <cell r="Y19">
            <v>2.83</v>
          </cell>
          <cell r="Z19">
            <v>8.636</v>
          </cell>
          <cell r="AA19">
            <v>2</v>
          </cell>
          <cell r="AB19">
            <v>2.1218</v>
          </cell>
          <cell r="AC19">
            <v>2.1218</v>
          </cell>
          <cell r="AD19" t="str">
            <v>AIM</v>
          </cell>
          <cell r="AE19" t="str">
            <v>906KAN1993</v>
          </cell>
        </row>
        <row r="19">
          <cell r="AH19">
            <v>6.5</v>
          </cell>
          <cell r="AI19">
            <v>3.9</v>
          </cell>
          <cell r="AJ19">
            <v>0</v>
          </cell>
          <cell r="AK19">
            <v>0</v>
          </cell>
        </row>
        <row r="19">
          <cell r="AM19">
            <v>0</v>
          </cell>
          <cell r="AN19" t="str">
            <v>TESSA KANE</v>
          </cell>
          <cell r="AO19" t="str">
            <v>906</v>
          </cell>
          <cell r="AP19" t="str">
            <v>PC001</v>
          </cell>
          <cell r="AQ19" t="str">
            <v>PR25</v>
          </cell>
          <cell r="AR19">
            <v>0</v>
          </cell>
          <cell r="AS19">
            <v>0.285</v>
          </cell>
          <cell r="AT19">
            <v>0.095</v>
          </cell>
          <cell r="AU19">
            <v>0.38</v>
          </cell>
          <cell r="AV19">
            <v>2.5018</v>
          </cell>
          <cell r="AW19">
            <v>0.473305263157895</v>
          </cell>
          <cell r="AX19">
            <v>4.75</v>
          </cell>
        </row>
        <row r="20">
          <cell r="B20" t="str">
            <v>WN95G-0044</v>
          </cell>
          <cell r="C20" t="str">
            <v>022164716009</v>
          </cell>
          <cell r="D20" t="str">
            <v>Y</v>
          </cell>
          <cell r="E20" t="str">
            <v>COMFORT FRIES</v>
          </cell>
        </row>
        <row r="20">
          <cell r="G20" t="str">
            <v>95G26C022</v>
          </cell>
          <cell r="H20" t="str">
            <v>11X14 SINGLE MAT ORNATE PAINTED FRAMED GRAPHIC</v>
          </cell>
          <cell r="I20" t="str">
            <v>95G</v>
          </cell>
          <cell r="J20" t="str">
            <v>25% PS Moulding, 30% Glass, 25% MDF Board,8% Mat, 5% paper print, 5% kraft paper,2% Iron hanger</v>
          </cell>
          <cell r="K20" t="str">
            <v>wangbin/ ningbo</v>
          </cell>
          <cell r="L20">
            <v>12.59</v>
          </cell>
          <cell r="M20">
            <v>15.59</v>
          </cell>
          <cell r="N20">
            <v>0.79</v>
          </cell>
          <cell r="O20">
            <v>2.818</v>
          </cell>
        </row>
        <row r="20">
          <cell r="S20" t="str">
            <v>11x14''</v>
          </cell>
          <cell r="T20" t="str">
            <v>piece</v>
          </cell>
          <cell r="U20" t="str">
            <v>black corner with case  pack 2</v>
          </cell>
          <cell r="V20" t="str">
            <v>black corner with case  pack 2</v>
          </cell>
          <cell r="W20">
            <v>15.44</v>
          </cell>
          <cell r="X20">
            <v>18.44</v>
          </cell>
          <cell r="Y20">
            <v>2.83</v>
          </cell>
          <cell r="Z20">
            <v>8.636</v>
          </cell>
          <cell r="AA20">
            <v>2</v>
          </cell>
          <cell r="AB20">
            <v>2.1218</v>
          </cell>
          <cell r="AC20">
            <v>2.1218</v>
          </cell>
          <cell r="AD20" t="str">
            <v>AIM</v>
          </cell>
          <cell r="AE20" t="str">
            <v>906KAN1994</v>
          </cell>
        </row>
        <row r="20">
          <cell r="AH20">
            <v>6.5</v>
          </cell>
          <cell r="AI20">
            <v>3.9</v>
          </cell>
          <cell r="AJ20">
            <v>0</v>
          </cell>
          <cell r="AK20">
            <v>0</v>
          </cell>
        </row>
        <row r="20">
          <cell r="AM20">
            <v>0</v>
          </cell>
          <cell r="AN20" t="str">
            <v>TESSA KANE</v>
          </cell>
          <cell r="AO20" t="str">
            <v>906</v>
          </cell>
          <cell r="AP20" t="str">
            <v>PC001</v>
          </cell>
          <cell r="AQ20" t="str">
            <v>PR25</v>
          </cell>
          <cell r="AR20">
            <v>0</v>
          </cell>
          <cell r="AS20">
            <v>0.285</v>
          </cell>
          <cell r="AT20">
            <v>0.095</v>
          </cell>
          <cell r="AU20">
            <v>0.38</v>
          </cell>
          <cell r="AV20">
            <v>2.5018</v>
          </cell>
          <cell r="AW20">
            <v>0.473305263157895</v>
          </cell>
          <cell r="AX20">
            <v>4.75</v>
          </cell>
        </row>
        <row r="21">
          <cell r="B21" t="str">
            <v>WN95G-0045</v>
          </cell>
          <cell r="C21" t="str">
            <v>022164716016</v>
          </cell>
          <cell r="D21" t="str">
            <v>Y</v>
          </cell>
          <cell r="E21" t="str">
            <v>BLUE TABLE FEAST</v>
          </cell>
        </row>
        <row r="21">
          <cell r="G21" t="str">
            <v>95G26C024</v>
          </cell>
          <cell r="H21" t="str">
            <v>12x16 SINGLE MAT ORNATE PAINTED FRAMED GRAPHIC</v>
          </cell>
          <cell r="I21" t="str">
            <v>95G</v>
          </cell>
          <cell r="J21" t="str">
            <v>25% PS Moulding, 30% Glass, 25% MDF Board,8% Mat, 5% paper print, 5% kraft paper,2% Iron hanger</v>
          </cell>
          <cell r="K21" t="str">
            <v>wangbin/ ningbo</v>
          </cell>
          <cell r="L21">
            <v>13.59</v>
          </cell>
          <cell r="M21">
            <v>17.59</v>
          </cell>
          <cell r="N21">
            <v>0.79</v>
          </cell>
          <cell r="O21">
            <v>3.118</v>
          </cell>
        </row>
        <row r="21">
          <cell r="S21" t="str">
            <v>12X16</v>
          </cell>
          <cell r="T21" t="str">
            <v>piece</v>
          </cell>
          <cell r="U21" t="str">
            <v>black corner with case  pack 2</v>
          </cell>
          <cell r="V21" t="str">
            <v>black corner with case  pack 2</v>
          </cell>
          <cell r="W21">
            <v>16.44</v>
          </cell>
          <cell r="X21">
            <v>20.44</v>
          </cell>
          <cell r="Y21">
            <v>2.83</v>
          </cell>
          <cell r="Z21">
            <v>9.236</v>
          </cell>
          <cell r="AA21">
            <v>2</v>
          </cell>
          <cell r="AB21">
            <v>2.4102</v>
          </cell>
          <cell r="AC21">
            <v>2.4102</v>
          </cell>
          <cell r="AD21" t="str">
            <v>AIM</v>
          </cell>
          <cell r="AE21" t="str">
            <v>906KAN1986</v>
          </cell>
        </row>
        <row r="21">
          <cell r="AH21">
            <v>6.5</v>
          </cell>
          <cell r="AI21">
            <v>3.9</v>
          </cell>
          <cell r="AJ21">
            <v>0</v>
          </cell>
          <cell r="AK21">
            <v>0</v>
          </cell>
        </row>
        <row r="21">
          <cell r="AM21">
            <v>0</v>
          </cell>
          <cell r="AN21" t="str">
            <v>TESSA KANE</v>
          </cell>
          <cell r="AO21" t="str">
            <v>906</v>
          </cell>
          <cell r="AP21" t="str">
            <v>PC001</v>
          </cell>
          <cell r="AQ21" t="str">
            <v>PR25</v>
          </cell>
          <cell r="AR21">
            <v>0</v>
          </cell>
          <cell r="AS21">
            <v>0.315</v>
          </cell>
          <cell r="AT21">
            <v>0.105</v>
          </cell>
          <cell r="AU21">
            <v>0.42</v>
          </cell>
          <cell r="AV21">
            <v>2.8302</v>
          </cell>
          <cell r="AW21">
            <v>0.460914285714286</v>
          </cell>
          <cell r="AX21">
            <v>5.25</v>
          </cell>
        </row>
        <row r="22">
          <cell r="B22" t="str">
            <v>WN95G-0046</v>
          </cell>
          <cell r="C22" t="str">
            <v>022164716023</v>
          </cell>
          <cell r="D22" t="str">
            <v>Y</v>
          </cell>
          <cell r="E22" t="str">
            <v>RUSTIC BAGUETTES</v>
          </cell>
        </row>
        <row r="22">
          <cell r="G22" t="str">
            <v>95G26C025</v>
          </cell>
          <cell r="H22" t="str">
            <v>12x16 SINGLE MAT ORNATE PAINTED FRAMED GRAPHIC</v>
          </cell>
          <cell r="I22" t="str">
            <v>95G</v>
          </cell>
          <cell r="J22" t="str">
            <v>25% PS Moulding, 30% Glass, 25% MDF Board,8% Mat, 5% paper print, 5% kraft paper,2% Iron hanger</v>
          </cell>
          <cell r="K22" t="str">
            <v>wangbin/ ningbo</v>
          </cell>
          <cell r="L22">
            <v>13.59</v>
          </cell>
          <cell r="M22">
            <v>17.59</v>
          </cell>
          <cell r="N22">
            <v>0.79</v>
          </cell>
          <cell r="O22">
            <v>3.118</v>
          </cell>
        </row>
        <row r="22">
          <cell r="S22" t="str">
            <v>12X16</v>
          </cell>
          <cell r="T22" t="str">
            <v>piece</v>
          </cell>
          <cell r="U22" t="str">
            <v>black corner with case  pack 2</v>
          </cell>
          <cell r="V22" t="str">
            <v>black corner with case  pack 2</v>
          </cell>
          <cell r="W22">
            <v>16.44</v>
          </cell>
          <cell r="X22">
            <v>20.44</v>
          </cell>
          <cell r="Y22">
            <v>2.83</v>
          </cell>
          <cell r="Z22">
            <v>9.236</v>
          </cell>
          <cell r="AA22">
            <v>2</v>
          </cell>
          <cell r="AB22">
            <v>2.4102</v>
          </cell>
          <cell r="AC22">
            <v>2.4102</v>
          </cell>
          <cell r="AD22" t="str">
            <v>AIM</v>
          </cell>
          <cell r="AE22" t="str">
            <v>906KAN1992</v>
          </cell>
        </row>
        <row r="22">
          <cell r="AH22">
            <v>6.5</v>
          </cell>
          <cell r="AI22">
            <v>3.9</v>
          </cell>
          <cell r="AJ22">
            <v>0</v>
          </cell>
          <cell r="AK22">
            <v>0</v>
          </cell>
        </row>
        <row r="22">
          <cell r="AM22">
            <v>0</v>
          </cell>
          <cell r="AN22" t="str">
            <v>TESSA KANE</v>
          </cell>
          <cell r="AO22" t="str">
            <v>906</v>
          </cell>
          <cell r="AP22" t="str">
            <v>PC001</v>
          </cell>
          <cell r="AQ22" t="str">
            <v>PR25</v>
          </cell>
          <cell r="AR22">
            <v>0</v>
          </cell>
          <cell r="AS22">
            <v>0.315</v>
          </cell>
          <cell r="AT22">
            <v>0.105</v>
          </cell>
          <cell r="AU22">
            <v>0.42</v>
          </cell>
          <cell r="AV22">
            <v>2.8302</v>
          </cell>
          <cell r="AW22">
            <v>0.460914285714286</v>
          </cell>
          <cell r="AX22">
            <v>5.25</v>
          </cell>
        </row>
        <row r="23">
          <cell r="B23" t="str">
            <v>WN95G-0047</v>
          </cell>
          <cell r="C23" t="str">
            <v>022164716030</v>
          </cell>
          <cell r="D23" t="str">
            <v>Y</v>
          </cell>
          <cell r="E23" t="str">
            <v>AFTERNOON MATCHA</v>
          </cell>
        </row>
        <row r="23">
          <cell r="G23" t="str">
            <v>95G26C027</v>
          </cell>
          <cell r="H23" t="str">
            <v>12X16 ORNATE OVAL FRAME SF - ZSK8815</v>
          </cell>
          <cell r="I23" t="str">
            <v>95G</v>
          </cell>
          <cell r="J23" t="str">
            <v>40%Glass, 25% resin Moulding, 23% MDF, 5% Paper print,5% kraft paper,2% Iron hanger</v>
          </cell>
          <cell r="K23" t="str">
            <v>wangbin/ ningbo</v>
          </cell>
          <cell r="L23">
            <v>14.9</v>
          </cell>
          <cell r="M23">
            <v>18.9</v>
          </cell>
          <cell r="N23">
            <v>1.18</v>
          </cell>
          <cell r="O23">
            <v>3.38</v>
          </cell>
        </row>
        <row r="23">
          <cell r="S23" t="str">
            <v>12X16</v>
          </cell>
          <cell r="T23" t="str">
            <v>piece</v>
          </cell>
          <cell r="U23" t="str">
            <v>case pack 2</v>
          </cell>
          <cell r="V23" t="str">
            <v>black tray with case pack 2</v>
          </cell>
          <cell r="W23">
            <v>17.75</v>
          </cell>
          <cell r="X23">
            <v>21.75</v>
          </cell>
          <cell r="Y23">
            <v>3.61</v>
          </cell>
          <cell r="Z23">
            <v>9.76</v>
          </cell>
          <cell r="AA23">
            <v>2</v>
          </cell>
          <cell r="AB23">
            <v>3.98</v>
          </cell>
          <cell r="AC23">
            <v>3.98</v>
          </cell>
          <cell r="AD23" t="str">
            <v>AIM</v>
          </cell>
          <cell r="AE23" t="str">
            <v>906KAN1991</v>
          </cell>
        </row>
        <row r="23">
          <cell r="AL23">
            <v>0</v>
          </cell>
          <cell r="AM23">
            <v>0</v>
          </cell>
          <cell r="AN23" t="str">
            <v>TESSA KANE</v>
          </cell>
          <cell r="AO23" t="str">
            <v>906</v>
          </cell>
          <cell r="AP23" t="str">
            <v>PC001</v>
          </cell>
        </row>
        <row r="23">
          <cell r="AR23">
            <v>0</v>
          </cell>
          <cell r="AS23">
            <v>0.441</v>
          </cell>
          <cell r="AT23">
            <v>0.147</v>
          </cell>
          <cell r="AU23">
            <v>0.588</v>
          </cell>
          <cell r="AV23">
            <v>4.568</v>
          </cell>
          <cell r="AW23">
            <v>0.378503401360544</v>
          </cell>
          <cell r="AX23">
            <v>7.35</v>
          </cell>
        </row>
        <row r="24">
          <cell r="B24" t="str">
            <v>WN95G-0048</v>
          </cell>
          <cell r="C24" t="str">
            <v>022164716047</v>
          </cell>
          <cell r="D24" t="str">
            <v>Y</v>
          </cell>
          <cell r="E24" t="str">
            <v>BLUSH ROSES</v>
          </cell>
        </row>
        <row r="24">
          <cell r="G24" t="str">
            <v>95G26C028R</v>
          </cell>
          <cell r="H24" t="str">
            <v>11x14 ORNATE OVAL FRAME SF - ZSK8689</v>
          </cell>
          <cell r="I24" t="str">
            <v>95G</v>
          </cell>
          <cell r="J24" t="str">
            <v>40%Glass, 25% resin Moulding, 23% MDF, 5% Paper print,5% kraft paper,2% Iron hanger</v>
          </cell>
          <cell r="K24" t="str">
            <v>wangbin/ ningbo</v>
          </cell>
          <cell r="L24">
            <v>14.9</v>
          </cell>
          <cell r="M24">
            <v>17.9</v>
          </cell>
          <cell r="N24">
            <v>1.57</v>
          </cell>
          <cell r="O24">
            <v>3.28</v>
          </cell>
        </row>
        <row r="24">
          <cell r="S24" t="str">
            <v>11x14''</v>
          </cell>
          <cell r="T24" t="str">
            <v>piece</v>
          </cell>
          <cell r="U24" t="str">
            <v>case pack 2</v>
          </cell>
          <cell r="V24" t="str">
            <v>white tray with case pack 2</v>
          </cell>
          <cell r="W24">
            <v>17.75</v>
          </cell>
          <cell r="X24">
            <v>20.75</v>
          </cell>
          <cell r="Y24">
            <v>4.39</v>
          </cell>
          <cell r="Z24">
            <v>9.56</v>
          </cell>
          <cell r="AA24">
            <v>2</v>
          </cell>
          <cell r="AB24">
            <v>3.65</v>
          </cell>
          <cell r="AC24">
            <v>3.65</v>
          </cell>
          <cell r="AD24" t="str">
            <v>AIM</v>
          </cell>
          <cell r="AE24" t="str">
            <v>906KAN1995</v>
          </cell>
        </row>
        <row r="24">
          <cell r="AL24">
            <v>0</v>
          </cell>
          <cell r="AM24">
            <v>0</v>
          </cell>
          <cell r="AN24" t="str">
            <v>TESSA KANE</v>
          </cell>
          <cell r="AO24" t="str">
            <v>906</v>
          </cell>
          <cell r="AP24" t="str">
            <v>PC001</v>
          </cell>
        </row>
        <row r="24">
          <cell r="AR24">
            <v>0</v>
          </cell>
          <cell r="AS24">
            <v>0.42</v>
          </cell>
          <cell r="AT24">
            <v>0.14</v>
          </cell>
          <cell r="AU24">
            <v>0.56</v>
          </cell>
          <cell r="AV24">
            <v>4.21</v>
          </cell>
          <cell r="AW24">
            <v>0.398571428571429</v>
          </cell>
          <cell r="AX24">
            <v>7</v>
          </cell>
        </row>
        <row r="25">
          <cell r="B25" t="str">
            <v>WN95G-0049</v>
          </cell>
          <cell r="C25" t="str">
            <v>022164716054</v>
          </cell>
          <cell r="D25" t="str">
            <v>Y</v>
          </cell>
          <cell r="E25" t="str">
            <v>BLUSH ROSES</v>
          </cell>
        </row>
        <row r="25">
          <cell r="G25" t="str">
            <v>95G26C029R</v>
          </cell>
          <cell r="H25" t="str">
            <v>12X16 ORNATE OVAL FRAME SF - ZSK8815</v>
          </cell>
          <cell r="I25" t="str">
            <v>95G</v>
          </cell>
          <cell r="J25" t="str">
            <v>40%Glass, 25% resin Moulding, 23% MDF, 5% Paper print,5% kraft paper,2% Iron hanger</v>
          </cell>
          <cell r="K25" t="str">
            <v>wangbin/ ningbo</v>
          </cell>
          <cell r="L25">
            <v>14.9</v>
          </cell>
          <cell r="M25">
            <v>18.9</v>
          </cell>
          <cell r="N25">
            <v>1.18</v>
          </cell>
          <cell r="O25">
            <v>3.38</v>
          </cell>
        </row>
        <row r="25">
          <cell r="S25" t="str">
            <v>12X16</v>
          </cell>
          <cell r="T25" t="str">
            <v>piece</v>
          </cell>
          <cell r="U25" t="str">
            <v>case pack 2</v>
          </cell>
          <cell r="V25" t="str">
            <v>white tray with case pack 2</v>
          </cell>
          <cell r="W25">
            <v>17.75</v>
          </cell>
          <cell r="X25">
            <v>21.75</v>
          </cell>
          <cell r="Y25">
            <v>3.61</v>
          </cell>
          <cell r="Z25">
            <v>9.76</v>
          </cell>
          <cell r="AA25">
            <v>2</v>
          </cell>
          <cell r="AB25">
            <v>3.98</v>
          </cell>
          <cell r="AC25">
            <v>3.98</v>
          </cell>
          <cell r="AD25" t="str">
            <v>AIM</v>
          </cell>
          <cell r="AE25" t="str">
            <v>906KAN1989</v>
          </cell>
        </row>
        <row r="25">
          <cell r="AL25">
            <v>0</v>
          </cell>
          <cell r="AM25">
            <v>0</v>
          </cell>
          <cell r="AN25" t="str">
            <v>TESSA KANE</v>
          </cell>
          <cell r="AO25" t="str">
            <v>906</v>
          </cell>
          <cell r="AP25" t="str">
            <v>PC001</v>
          </cell>
        </row>
        <row r="25">
          <cell r="AR25">
            <v>0</v>
          </cell>
          <cell r="AS25">
            <v>0.42</v>
          </cell>
          <cell r="AT25">
            <v>0.14</v>
          </cell>
          <cell r="AU25">
            <v>0.56</v>
          </cell>
          <cell r="AV25">
            <v>4.54</v>
          </cell>
          <cell r="AW25">
            <v>0.351428571428571</v>
          </cell>
          <cell r="AX25">
            <v>7</v>
          </cell>
        </row>
        <row r="26">
          <cell r="B26" t="str">
            <v>WN95G-0050</v>
          </cell>
          <cell r="C26" t="str">
            <v>022164716061</v>
          </cell>
          <cell r="D26" t="str">
            <v>Y</v>
          </cell>
          <cell r="E26" t="str">
            <v>LADY IN ROSE VELVET</v>
          </cell>
        </row>
        <row r="26">
          <cell r="G26" t="str">
            <v>95G26C030</v>
          </cell>
          <cell r="H26" t="str">
            <v>11x14 ORNATE OVAL FRAME SF - ZSK8587</v>
          </cell>
          <cell r="I26" t="str">
            <v>95G</v>
          </cell>
          <cell r="J26" t="str">
            <v>40%Glass, 25% resin Moulding, 23% MDF, 5% Paper print,5% kraft paper,2% Iron hanger</v>
          </cell>
          <cell r="K26" t="str">
            <v>wangbin/ ningbo</v>
          </cell>
          <cell r="L26">
            <v>14.15</v>
          </cell>
          <cell r="M26">
            <v>18</v>
          </cell>
          <cell r="N26">
            <v>0.78</v>
          </cell>
          <cell r="O26">
            <v>3.215</v>
          </cell>
        </row>
        <row r="26">
          <cell r="S26" t="str">
            <v>11x14''</v>
          </cell>
          <cell r="T26" t="str">
            <v>piece</v>
          </cell>
          <cell r="U26" t="str">
            <v>white tray with case pack 2</v>
          </cell>
          <cell r="V26" t="str">
            <v>white tray with case pack 2</v>
          </cell>
          <cell r="W26">
            <v>17</v>
          </cell>
          <cell r="X26">
            <v>20.85</v>
          </cell>
          <cell r="Y26">
            <v>2.81</v>
          </cell>
          <cell r="Z26">
            <v>9.43</v>
          </cell>
          <cell r="AA26">
            <v>2</v>
          </cell>
          <cell r="AB26">
            <v>3.55</v>
          </cell>
          <cell r="AC26">
            <v>3.55</v>
          </cell>
          <cell r="AD26" t="str">
            <v>AIM</v>
          </cell>
          <cell r="AE26" t="str">
            <v>906KAN1988</v>
          </cell>
        </row>
        <row r="26">
          <cell r="AL26">
            <v>0</v>
          </cell>
          <cell r="AM26">
            <v>0</v>
          </cell>
          <cell r="AN26" t="str">
            <v>TESSA KANE</v>
          </cell>
          <cell r="AO26" t="str">
            <v>906</v>
          </cell>
          <cell r="AP26" t="str">
            <v>PC001</v>
          </cell>
        </row>
        <row r="26">
          <cell r="AR26">
            <v>0</v>
          </cell>
          <cell r="AS26">
            <v>0.42</v>
          </cell>
          <cell r="AT26">
            <v>0.14</v>
          </cell>
          <cell r="AU26">
            <v>0.56</v>
          </cell>
          <cell r="AV26">
            <v>4.11</v>
          </cell>
          <cell r="AW26">
            <v>0.412857142857143</v>
          </cell>
          <cell r="AX26">
            <v>7</v>
          </cell>
        </row>
        <row r="27">
          <cell r="B27" t="str">
            <v>WN95G-0051</v>
          </cell>
          <cell r="C27" t="str">
            <v>022164716078</v>
          </cell>
          <cell r="D27" t="str">
            <v>Y</v>
          </cell>
          <cell r="E27" t="str">
            <v>FLORAL ILLUSTRATION 5</v>
          </cell>
        </row>
        <row r="27">
          <cell r="G27" t="str">
            <v>95G25X003R</v>
          </cell>
          <cell r="H27" t="str">
            <v>16X20 SINGLE CIRCLE MAT SHADOW BOX WITH SPACER</v>
          </cell>
          <cell r="I27" t="str">
            <v>95G</v>
          </cell>
          <cell r="J27" t="str">
            <v>25% PS Moulding, 30% Glass, 25% MDF Board,8% Mat, 5% paper print, 5% kraft paper,2% Iron hanger</v>
          </cell>
          <cell r="K27" t="str">
            <v>wangbin/ ningbo</v>
          </cell>
          <cell r="L27">
            <v>17.1</v>
          </cell>
          <cell r="M27">
            <v>21.1</v>
          </cell>
          <cell r="N27">
            <v>1.29</v>
          </cell>
          <cell r="O27">
            <v>3.82</v>
          </cell>
        </row>
        <row r="27">
          <cell r="S27" t="str">
            <v>16X20</v>
          </cell>
          <cell r="T27" t="str">
            <v>piece</v>
          </cell>
          <cell r="U27" t="str">
            <v>black corner with case  pack 2</v>
          </cell>
          <cell r="V27" t="str">
            <v>black corner with case  pack 2</v>
          </cell>
          <cell r="W27">
            <v>19.95</v>
          </cell>
          <cell r="X27">
            <v>23.95</v>
          </cell>
          <cell r="Y27">
            <v>3.83</v>
          </cell>
          <cell r="Z27">
            <v>10.64</v>
          </cell>
          <cell r="AA27">
            <v>2</v>
          </cell>
          <cell r="AB27">
            <v>3.5535</v>
          </cell>
          <cell r="AC27">
            <v>3.5535</v>
          </cell>
          <cell r="AD27" t="str">
            <v>AIM</v>
          </cell>
          <cell r="AE27" t="str">
            <v>906KAN1659</v>
          </cell>
        </row>
        <row r="27">
          <cell r="AH27">
            <v>10.25</v>
          </cell>
          <cell r="AI27">
            <v>6.15</v>
          </cell>
          <cell r="AJ27">
            <v>0</v>
          </cell>
          <cell r="AK27">
            <v>0</v>
          </cell>
        </row>
        <row r="27">
          <cell r="AN27" t="str">
            <v>TESSA KANE</v>
          </cell>
          <cell r="AO27" t="str">
            <v>906</v>
          </cell>
          <cell r="AP27" t="str">
            <v>PC001</v>
          </cell>
          <cell r="AQ27" t="str">
            <v>PR36</v>
          </cell>
          <cell r="AR27">
            <v>0</v>
          </cell>
          <cell r="AS27">
            <v>0.4608</v>
          </cell>
          <cell r="AT27">
            <v>0.1536</v>
          </cell>
          <cell r="AU27">
            <v>0.6144</v>
          </cell>
          <cell r="AV27">
            <v>4.1679</v>
          </cell>
          <cell r="AW27">
            <v>0.4573046875</v>
          </cell>
          <cell r="AX27">
            <v>7.68</v>
          </cell>
        </row>
        <row r="28">
          <cell r="B28" t="str">
            <v>WN95G-0052</v>
          </cell>
          <cell r="C28" t="str">
            <v>022164716085</v>
          </cell>
          <cell r="D28" t="str">
            <v>Y</v>
          </cell>
          <cell r="E28" t="str">
            <v>FLOWER ON COLOR 3                    COLUMBINE &amp; IVY</v>
          </cell>
        </row>
        <row r="28">
          <cell r="G28" t="str">
            <v>95G26W001</v>
          </cell>
          <cell r="H28" t="str">
            <v>16X20 SINGLE CIRCLE MAT SHADOW BOX WITH SPACER</v>
          </cell>
          <cell r="I28" t="str">
            <v>95G</v>
          </cell>
          <cell r="J28" t="str">
            <v>25% PS Moulding, 30% Glass, 25% MDF Board,8% Mat, 5% paper print, 5% kraft paper,2% Iron hanger</v>
          </cell>
          <cell r="K28" t="str">
            <v>Wangbin/ningbo</v>
          </cell>
          <cell r="L28">
            <v>17.1</v>
          </cell>
          <cell r="M28">
            <v>21.1</v>
          </cell>
          <cell r="N28">
            <v>1.29</v>
          </cell>
          <cell r="O28">
            <v>3.82</v>
          </cell>
        </row>
        <row r="28">
          <cell r="S28" t="str">
            <v>16X20</v>
          </cell>
          <cell r="T28" t="str">
            <v>piece</v>
          </cell>
          <cell r="U28" t="str">
            <v>black corner with case  pack 2</v>
          </cell>
          <cell r="V28" t="str">
            <v>black corner with case  pack 2</v>
          </cell>
          <cell r="W28">
            <v>19.95</v>
          </cell>
          <cell r="X28">
            <v>23.95</v>
          </cell>
          <cell r="Y28">
            <v>3.83</v>
          </cell>
          <cell r="Z28">
            <v>10.64</v>
          </cell>
          <cell r="AA28">
            <v>2</v>
          </cell>
          <cell r="AB28">
            <v>3.5535</v>
          </cell>
          <cell r="AC28">
            <v>3.5535</v>
          </cell>
          <cell r="AD28" t="str">
            <v>AIM</v>
          </cell>
          <cell r="AE28" t="str">
            <v>933MIC1116A</v>
          </cell>
        </row>
        <row r="28">
          <cell r="AH28">
            <v>10.25</v>
          </cell>
          <cell r="AI28">
            <v>6.15</v>
          </cell>
          <cell r="AJ28">
            <v>0</v>
          </cell>
          <cell r="AK28">
            <v>0</v>
          </cell>
        </row>
        <row r="28">
          <cell r="AN28" t="str">
            <v>RENE MICHEL</v>
          </cell>
          <cell r="AO28" t="str">
            <v>933</v>
          </cell>
          <cell r="AP28" t="str">
            <v>PC001</v>
          </cell>
          <cell r="AQ28" t="str">
            <v>PR36</v>
          </cell>
          <cell r="AR28">
            <v>0</v>
          </cell>
          <cell r="AS28">
            <v>0.4608</v>
          </cell>
          <cell r="AT28">
            <v>0.1536</v>
          </cell>
          <cell r="AU28">
            <v>0.6144</v>
          </cell>
          <cell r="AV28">
            <v>4.1679</v>
          </cell>
          <cell r="AW28">
            <v>0.4573046875</v>
          </cell>
          <cell r="AX28">
            <v>7.68</v>
          </cell>
        </row>
        <row r="29">
          <cell r="B29" t="str">
            <v>WN95B-0053</v>
          </cell>
          <cell r="C29" t="str">
            <v>022164716092</v>
          </cell>
          <cell r="D29" t="str">
            <v>Y</v>
          </cell>
          <cell r="E29" t="str">
            <v>HILLSIDE VIEW</v>
          </cell>
        </row>
        <row r="29">
          <cell r="G29" t="str">
            <v>95B26A002</v>
          </cell>
          <cell r="H29" t="str">
            <v>36X24 SINGLE MAT WEAVING FABRIC W FRAYED EDGE FLOAT SHADOW BOX</v>
          </cell>
          <cell r="I29" t="str">
            <v>95B</v>
          </cell>
          <cell r="J29" t="str">
            <v>25% PS Moulding, 30% Glass, 25% MDF Board,8% Mat, 5% linen, 5% kraft paper,2% Iron hanger</v>
          </cell>
          <cell r="K29" t="str">
            <v>Sailang/Ningbo</v>
          </cell>
          <cell r="L29">
            <v>37.25</v>
          </cell>
          <cell r="M29">
            <v>25.25</v>
          </cell>
          <cell r="N29">
            <v>1.57</v>
          </cell>
          <cell r="O29">
            <v>6.25</v>
          </cell>
        </row>
        <row r="29">
          <cell r="S29" t="str">
            <v>36X24''</v>
          </cell>
          <cell r="T29" t="str">
            <v>piece</v>
          </cell>
          <cell r="U29" t="str">
            <v>black corner with case  pack 2</v>
          </cell>
          <cell r="V29" t="str">
            <v>black corner with case  pack 2</v>
          </cell>
          <cell r="W29">
            <v>40.1</v>
          </cell>
          <cell r="X29">
            <v>28.1</v>
          </cell>
          <cell r="Y29">
            <v>5.99</v>
          </cell>
          <cell r="Z29">
            <v>15.5</v>
          </cell>
          <cell r="AA29">
            <v>2</v>
          </cell>
          <cell r="AB29">
            <v>9.7</v>
          </cell>
          <cell r="AC29">
            <v>9.7</v>
          </cell>
          <cell r="AD29" t="str">
            <v>AIM</v>
          </cell>
          <cell r="AE29" t="str">
            <v>966SUC1016</v>
          </cell>
        </row>
        <row r="29">
          <cell r="AH29">
            <v>22.5</v>
          </cell>
          <cell r="AI29">
            <v>9</v>
          </cell>
          <cell r="AJ29">
            <v>0</v>
          </cell>
          <cell r="AK29">
            <v>0</v>
          </cell>
        </row>
        <row r="29">
          <cell r="AN29" t="str">
            <v>SUSAN CLARK</v>
          </cell>
          <cell r="AO29" t="str">
            <v>966</v>
          </cell>
          <cell r="AP29" t="str">
            <v>PC001</v>
          </cell>
          <cell r="AQ29" t="str">
            <v>PR60</v>
          </cell>
          <cell r="AR29">
            <v>0</v>
          </cell>
          <cell r="AS29">
            <v>1.08</v>
          </cell>
          <cell r="AT29">
            <v>0.36</v>
          </cell>
          <cell r="AU29">
            <v>1.44</v>
          </cell>
          <cell r="AV29">
            <v>11.14</v>
          </cell>
          <cell r="AW29">
            <v>0.381111111111111</v>
          </cell>
          <cell r="AX29">
            <v>18</v>
          </cell>
        </row>
        <row r="30">
          <cell r="B30" t="str">
            <v>WN95G-0054</v>
          </cell>
          <cell r="C30" t="str">
            <v>022164716108</v>
          </cell>
          <cell r="D30" t="str">
            <v>Y</v>
          </cell>
          <cell r="E30" t="str">
            <v>PATH TO TRANQUILITY</v>
          </cell>
        </row>
        <row r="30">
          <cell r="G30" t="str">
            <v>95G25J197R1</v>
          </cell>
          <cell r="H30" t="str">
            <v>36X24 SINGLE MAT WEAVING FABRIC W FRAYED EDGE FLOAT SHADOW BOX</v>
          </cell>
          <cell r="I30" t="str">
            <v>95G</v>
          </cell>
          <cell r="J30" t="str">
            <v>25% PS Moulding, 30% Glass, 25% MDF Board,8% Mat, 5% linen, 5% kraft paper,2% Iron hanger</v>
          </cell>
          <cell r="K30" t="str">
            <v>Sailang/Ningbo</v>
          </cell>
          <cell r="L30">
            <v>41.25</v>
          </cell>
          <cell r="M30">
            <v>31.25</v>
          </cell>
          <cell r="N30">
            <v>1.57</v>
          </cell>
          <cell r="O30">
            <v>7.25</v>
          </cell>
        </row>
        <row r="30">
          <cell r="S30" t="str">
            <v>40x30</v>
          </cell>
          <cell r="T30" t="str">
            <v>piece</v>
          </cell>
          <cell r="U30" t="str">
            <v>black corner with case  pack 2</v>
          </cell>
          <cell r="V30" t="str">
            <v>black corner with case  pack 2</v>
          </cell>
          <cell r="W30">
            <v>44.1</v>
          </cell>
          <cell r="X30">
            <v>34.1</v>
          </cell>
          <cell r="Y30">
            <v>5.99</v>
          </cell>
          <cell r="Z30">
            <v>17.5</v>
          </cell>
          <cell r="AA30">
            <v>2</v>
          </cell>
          <cell r="AB30">
            <v>9.7</v>
          </cell>
          <cell r="AC30">
            <v>9.7</v>
          </cell>
          <cell r="AD30" t="str">
            <v>AIM</v>
          </cell>
          <cell r="AE30" t="str">
            <v>933MIC1519</v>
          </cell>
        </row>
        <row r="30">
          <cell r="AH30">
            <v>22.5</v>
          </cell>
          <cell r="AI30">
            <v>9</v>
          </cell>
          <cell r="AJ30">
            <v>0</v>
          </cell>
          <cell r="AK30">
            <v>0</v>
          </cell>
        </row>
        <row r="30">
          <cell r="AN30" t="str">
            <v>RENE MICHEL</v>
          </cell>
          <cell r="AO30" t="str">
            <v>933</v>
          </cell>
          <cell r="AP30" t="str">
            <v>PC001</v>
          </cell>
          <cell r="AQ30" t="str">
            <v>PR60</v>
          </cell>
          <cell r="AR30">
            <v>0</v>
          </cell>
          <cell r="AS30">
            <v>1.08</v>
          </cell>
          <cell r="AT30">
            <v>0.36</v>
          </cell>
          <cell r="AU30">
            <v>1.44</v>
          </cell>
          <cell r="AV30">
            <v>11.14</v>
          </cell>
          <cell r="AW30">
            <v>0.381111111111111</v>
          </cell>
          <cell r="AX30">
            <v>18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59"/>
  <sheetViews>
    <sheetView tabSelected="1" zoomScale="85" zoomScaleNormal="85" topLeftCell="A34" workbookViewId="0">
      <selection activeCell="Q51" sqref="Q51:Q52"/>
    </sheetView>
  </sheetViews>
  <sheetFormatPr defaultColWidth="9" defaultRowHeight="14"/>
  <cols>
    <col min="1" max="1" width="13.8166666666667" style="2" customWidth="1"/>
    <col min="2" max="2" width="11.075" style="2" customWidth="1"/>
    <col min="3" max="3" width="16.625" style="3" customWidth="1"/>
    <col min="4" max="4" width="10.75" style="2" customWidth="1"/>
    <col min="5" max="5" width="15.875" style="2" customWidth="1"/>
    <col min="6" max="6" width="27.5" style="2" customWidth="1"/>
    <col min="7" max="7" width="12.125" style="4" customWidth="1"/>
    <col min="8" max="9" width="9" style="3" customWidth="1"/>
    <col min="10" max="11" width="9" style="3" hidden="1" customWidth="1"/>
    <col min="12" max="12" width="9" style="3" customWidth="1"/>
    <col min="13" max="13" width="17.25" style="2" customWidth="1"/>
    <col min="14" max="14" width="15.5" style="2" customWidth="1"/>
    <col min="15" max="16" width="9" style="4"/>
    <col min="17" max="17" width="44.75" style="5" customWidth="1"/>
    <col min="18" max="16384" width="9" style="2"/>
  </cols>
  <sheetData>
    <row r="1" s="1" customFormat="1" ht="26.1" customHeight="1" spans="1:20">
      <c r="A1" s="6" t="s">
        <v>0</v>
      </c>
      <c r="B1" s="6" t="s">
        <v>1</v>
      </c>
      <c r="C1" s="6" t="s">
        <v>2</v>
      </c>
      <c r="D1" s="6" t="s">
        <v>3</v>
      </c>
      <c r="E1" s="7" t="s">
        <v>4</v>
      </c>
      <c r="F1" s="6" t="s">
        <v>5</v>
      </c>
      <c r="G1" s="8" t="s">
        <v>6</v>
      </c>
      <c r="H1" s="6" t="s">
        <v>7</v>
      </c>
      <c r="I1" s="6" t="s">
        <v>8</v>
      </c>
      <c r="J1" s="6">
        <v>11</v>
      </c>
      <c r="K1" s="6"/>
      <c r="L1" s="6" t="s">
        <v>9</v>
      </c>
      <c r="M1" s="9" t="s">
        <v>10</v>
      </c>
      <c r="N1" s="10" t="s">
        <v>11</v>
      </c>
      <c r="O1" s="11" t="s">
        <v>12</v>
      </c>
      <c r="P1" s="11" t="s">
        <v>13</v>
      </c>
      <c r="Q1" s="12" t="s">
        <v>14</v>
      </c>
      <c r="R1" s="13"/>
      <c r="S1" s="13"/>
      <c r="T1" s="13"/>
    </row>
    <row r="2" s="1" customFormat="1" ht="15.5" spans="1:20">
      <c r="A2" s="14" t="s">
        <v>15</v>
      </c>
      <c r="B2" s="15" t="s">
        <v>16</v>
      </c>
      <c r="C2" s="16" t="s">
        <v>17</v>
      </c>
      <c r="D2" s="17" t="s">
        <v>18</v>
      </c>
      <c r="E2" s="18" t="s">
        <v>19</v>
      </c>
      <c r="F2" s="19" t="s">
        <v>20</v>
      </c>
      <c r="G2" s="20">
        <v>287584</v>
      </c>
      <c r="H2" s="21">
        <v>50</v>
      </c>
      <c r="I2" s="22">
        <v>18</v>
      </c>
      <c r="J2" s="22">
        <f>VLOOKUP(E:E,[1]DI!$B:$AX,49,0)</f>
        <v>18</v>
      </c>
      <c r="K2" s="22">
        <f>SUM(I2-J2)</f>
        <v>0</v>
      </c>
      <c r="L2" s="22">
        <f>H2*I2</f>
        <v>900</v>
      </c>
      <c r="M2" s="23" t="s">
        <v>21</v>
      </c>
      <c r="N2" s="24" t="s">
        <v>22</v>
      </c>
      <c r="O2" s="25">
        <v>1</v>
      </c>
      <c r="P2" s="26">
        <v>2</v>
      </c>
      <c r="Q2" s="27" t="s">
        <v>23</v>
      </c>
      <c r="R2" s="13"/>
      <c r="S2" s="13"/>
      <c r="T2" s="13"/>
    </row>
    <row r="3" ht="14.5" spans="1:20">
      <c r="A3" s="28"/>
      <c r="B3" s="29"/>
      <c r="C3" s="30"/>
      <c r="D3" s="17" t="s">
        <v>24</v>
      </c>
      <c r="E3" s="31" t="s">
        <v>25</v>
      </c>
      <c r="F3" s="2" t="s">
        <v>26</v>
      </c>
      <c r="G3" s="20">
        <v>287589</v>
      </c>
      <c r="H3" s="21">
        <v>50</v>
      </c>
      <c r="I3" s="22">
        <v>18</v>
      </c>
      <c r="J3" s="22">
        <f>VLOOKUP(E:E,[1]DI!$B:$AX,49,0)</f>
        <v>18</v>
      </c>
      <c r="K3" s="22">
        <f t="shared" ref="K3:K34" si="0">SUM(I3-J3)</f>
        <v>0</v>
      </c>
      <c r="L3" s="22">
        <f>H3*I3</f>
        <v>900</v>
      </c>
      <c r="M3" s="32"/>
      <c r="N3" s="33"/>
      <c r="O3" s="25">
        <v>1</v>
      </c>
      <c r="P3" s="34"/>
      <c r="Q3" s="35"/>
    </row>
    <row r="4" ht="14.5" spans="1:20">
      <c r="G4" s="20"/>
      <c r="J4" s="22" t="e">
        <f>VLOOKUP(E:E,[1]DI!$B:$AX,49,0)</f>
        <v>#N/A</v>
      </c>
      <c r="K4" s="22" t="e">
        <f t="shared" si="0"/>
        <v>#N/A</v>
      </c>
      <c r="L4" s="36">
        <f>SUM(L2:L3)</f>
        <v>1800</v>
      </c>
      <c r="O4" s="20"/>
      <c r="P4" s="20"/>
      <c r="Q4" s="37"/>
    </row>
    <row r="5" ht="14.5" spans="1:20">
      <c r="G5" s="20"/>
      <c r="J5" s="22" t="e">
        <f>VLOOKUP(E:E,[1]DI!$B:$AX,49,0)</f>
        <v>#N/A</v>
      </c>
      <c r="K5" s="22" t="e">
        <f t="shared" si="0"/>
        <v>#N/A</v>
      </c>
      <c r="O5" s="20"/>
      <c r="P5" s="20"/>
      <c r="Q5" s="37"/>
    </row>
    <row r="6" ht="14.5" spans="1:20">
      <c r="A6" s="38" t="s">
        <v>27</v>
      </c>
      <c r="B6" s="21" t="s">
        <v>28</v>
      </c>
      <c r="C6" s="39" t="s">
        <v>17</v>
      </c>
      <c r="D6" s="40" t="s">
        <v>29</v>
      </c>
      <c r="E6" s="2" t="s">
        <v>30</v>
      </c>
      <c r="F6" s="2" t="s">
        <v>31</v>
      </c>
      <c r="G6" s="20">
        <v>287590</v>
      </c>
      <c r="H6" s="21">
        <v>100</v>
      </c>
      <c r="I6" s="22">
        <v>4.8</v>
      </c>
      <c r="J6" s="22">
        <f>VLOOKUP(E:E,[1]DI!$B:$AX,49,0)</f>
        <v>4.6</v>
      </c>
      <c r="K6" s="22">
        <f t="shared" si="0"/>
        <v>0.2</v>
      </c>
      <c r="L6" s="22">
        <f t="shared" ref="L6:L55" si="1">H6*I6</f>
        <v>480</v>
      </c>
      <c r="M6" s="21" t="s">
        <v>32</v>
      </c>
      <c r="N6" s="21" t="s">
        <v>22</v>
      </c>
      <c r="O6" s="25">
        <v>2</v>
      </c>
      <c r="P6" s="25">
        <v>2</v>
      </c>
      <c r="Q6" s="41" t="s">
        <v>33</v>
      </c>
    </row>
    <row r="7" ht="14.5" spans="1:20">
      <c r="A7" s="42"/>
      <c r="B7" s="21"/>
      <c r="C7" s="43"/>
      <c r="D7" s="40" t="s">
        <v>34</v>
      </c>
      <c r="E7" s="2" t="s">
        <v>35</v>
      </c>
      <c r="F7" s="2" t="s">
        <v>36</v>
      </c>
      <c r="G7" s="20">
        <v>287593</v>
      </c>
      <c r="H7" s="21">
        <v>50</v>
      </c>
      <c r="I7" s="22">
        <v>5.5</v>
      </c>
      <c r="J7" s="22">
        <f>VLOOKUP(E:E,[1]DI!$B:$AX,49,0)</f>
        <v>5.5</v>
      </c>
      <c r="K7" s="22">
        <f t="shared" si="0"/>
        <v>0</v>
      </c>
      <c r="L7" s="22">
        <f t="shared" si="1"/>
        <v>275</v>
      </c>
      <c r="M7" s="21"/>
      <c r="N7" s="21"/>
      <c r="O7" s="25">
        <v>1</v>
      </c>
      <c r="P7" s="26">
        <v>3</v>
      </c>
      <c r="Q7" s="27" t="s">
        <v>37</v>
      </c>
    </row>
    <row r="8" ht="14.5" spans="1:20">
      <c r="A8" s="42"/>
      <c r="B8" s="21"/>
      <c r="C8" s="43"/>
      <c r="D8" s="40" t="s">
        <v>38</v>
      </c>
      <c r="E8" s="2" t="s">
        <v>39</v>
      </c>
      <c r="F8" s="2" t="s">
        <v>40</v>
      </c>
      <c r="G8" s="20">
        <v>287598</v>
      </c>
      <c r="H8" s="21">
        <v>50</v>
      </c>
      <c r="I8" s="22">
        <v>5.5</v>
      </c>
      <c r="J8" s="22">
        <f>VLOOKUP(E:E,[1]DI!$B:$AX,49,0)</f>
        <v>5.5</v>
      </c>
      <c r="K8" s="22">
        <f t="shared" si="0"/>
        <v>0</v>
      </c>
      <c r="L8" s="22">
        <f t="shared" si="1"/>
        <v>275</v>
      </c>
      <c r="M8" s="21"/>
      <c r="N8" s="21"/>
      <c r="O8" s="25">
        <v>1</v>
      </c>
      <c r="P8" s="44"/>
      <c r="Q8" s="45"/>
    </row>
    <row r="9" ht="14.5" spans="1:20">
      <c r="A9" s="42"/>
      <c r="B9" s="21"/>
      <c r="C9" s="43"/>
      <c r="D9" s="40" t="s">
        <v>41</v>
      </c>
      <c r="E9" s="2" t="s">
        <v>42</v>
      </c>
      <c r="F9" s="2" t="s">
        <v>43</v>
      </c>
      <c r="G9" s="20">
        <v>287600</v>
      </c>
      <c r="H9" s="21">
        <v>50</v>
      </c>
      <c r="I9" s="22">
        <v>5.5</v>
      </c>
      <c r="J9" s="22">
        <f>VLOOKUP(E:E,[1]DI!$B:$AX,49,0)</f>
        <v>5.5</v>
      </c>
      <c r="K9" s="22">
        <f t="shared" si="0"/>
        <v>0</v>
      </c>
      <c r="L9" s="22">
        <f t="shared" si="1"/>
        <v>275</v>
      </c>
      <c r="M9" s="21"/>
      <c r="N9" s="21"/>
      <c r="O9" s="25">
        <v>1</v>
      </c>
      <c r="P9" s="34"/>
      <c r="Q9" s="35"/>
    </row>
    <row r="10" ht="14.5" spans="1:20">
      <c r="A10" s="42"/>
      <c r="B10" s="21"/>
      <c r="C10" s="43"/>
      <c r="D10" s="40" t="s">
        <v>44</v>
      </c>
      <c r="E10" s="2" t="s">
        <v>45</v>
      </c>
      <c r="F10" s="2" t="s">
        <v>46</v>
      </c>
      <c r="G10" s="20">
        <v>287606</v>
      </c>
      <c r="H10" s="21">
        <v>100</v>
      </c>
      <c r="I10" s="22">
        <v>5.5</v>
      </c>
      <c r="J10" s="22">
        <f>VLOOKUP(E:E,[1]DI!$B:$AX,49,0)</f>
        <v>5.5</v>
      </c>
      <c r="K10" s="22">
        <f t="shared" si="0"/>
        <v>0</v>
      </c>
      <c r="L10" s="22">
        <f t="shared" si="1"/>
        <v>550</v>
      </c>
      <c r="M10" s="21"/>
      <c r="N10" s="21"/>
      <c r="O10" s="25">
        <v>1</v>
      </c>
      <c r="P10" s="26">
        <v>2</v>
      </c>
      <c r="Q10" s="27" t="s">
        <v>47</v>
      </c>
    </row>
    <row r="11" ht="14.5" spans="1:20">
      <c r="A11" s="46"/>
      <c r="B11" s="21"/>
      <c r="C11" s="47"/>
      <c r="D11" s="40" t="s">
        <v>48</v>
      </c>
      <c r="E11" s="2" t="s">
        <v>49</v>
      </c>
      <c r="F11" s="2" t="s">
        <v>50</v>
      </c>
      <c r="G11" s="20">
        <v>287607</v>
      </c>
      <c r="H11" s="21">
        <v>100</v>
      </c>
      <c r="I11" s="22">
        <v>5.5</v>
      </c>
      <c r="J11" s="22" t="e">
        <f>VLOOKUP(E:E,[1]DI!$B:$AX,49,0)</f>
        <v>#N/A</v>
      </c>
      <c r="K11" s="22" t="e">
        <f t="shared" si="0"/>
        <v>#N/A</v>
      </c>
      <c r="L11" s="22">
        <f t="shared" si="1"/>
        <v>550</v>
      </c>
      <c r="M11" s="21"/>
      <c r="N11" s="21"/>
      <c r="O11" s="25">
        <v>1</v>
      </c>
      <c r="P11" s="34"/>
      <c r="Q11" s="35"/>
    </row>
    <row r="12" ht="14.5" spans="1:20">
      <c r="G12" s="20"/>
      <c r="J12" s="22" t="e">
        <f>VLOOKUP(E:E,[1]DI!$B:$AX,49,0)</f>
        <v>#N/A</v>
      </c>
      <c r="K12" s="22" t="e">
        <f t="shared" si="0"/>
        <v>#N/A</v>
      </c>
      <c r="L12" s="22">
        <f>SUM(L6:L11)</f>
        <v>2405</v>
      </c>
      <c r="O12" s="20"/>
      <c r="P12" s="20"/>
      <c r="Q12" s="37"/>
    </row>
    <row r="13" ht="14.5" spans="1:20">
      <c r="G13" s="20"/>
      <c r="J13" s="22" t="e">
        <f>VLOOKUP(E:E,[1]DI!$B:$AX,49,0)</f>
        <v>#N/A</v>
      </c>
      <c r="K13" s="22" t="e">
        <f t="shared" si="0"/>
        <v>#N/A</v>
      </c>
      <c r="L13" s="22"/>
      <c r="O13" s="20"/>
      <c r="P13" s="20"/>
      <c r="Q13" s="37"/>
    </row>
    <row r="14" ht="14.5" spans="1:20">
      <c r="A14" s="48" t="s">
        <v>51</v>
      </c>
      <c r="B14" s="40" t="s">
        <v>52</v>
      </c>
      <c r="C14" s="3" t="s">
        <v>17</v>
      </c>
      <c r="D14" s="40" t="s">
        <v>53</v>
      </c>
      <c r="E14" s="2" t="s">
        <v>54</v>
      </c>
      <c r="F14" s="2" t="s">
        <v>55</v>
      </c>
      <c r="G14" s="20">
        <v>287613</v>
      </c>
      <c r="H14" s="3">
        <v>300</v>
      </c>
      <c r="I14" s="3">
        <v>4.46</v>
      </c>
      <c r="J14" s="22" t="e">
        <f>VLOOKUP(E:E,[1]DI!$B:$AX,49,0)</f>
        <v>#N/A</v>
      </c>
      <c r="K14" s="22" t="e">
        <f t="shared" si="0"/>
        <v>#N/A</v>
      </c>
      <c r="L14" s="22">
        <f t="shared" si="1"/>
        <v>1338</v>
      </c>
      <c r="M14" s="3" t="s">
        <v>56</v>
      </c>
      <c r="N14" s="2" t="s">
        <v>22</v>
      </c>
      <c r="O14" s="25">
        <v>2</v>
      </c>
      <c r="P14" s="25">
        <v>2</v>
      </c>
      <c r="Q14" s="41" t="s">
        <v>57</v>
      </c>
    </row>
    <row r="15" ht="14.5" spans="1:20">
      <c r="G15" s="20"/>
      <c r="J15" s="22" t="e">
        <f>VLOOKUP(E:E,[1]DI!$B:$AX,49,0)</f>
        <v>#N/A</v>
      </c>
      <c r="K15" s="22" t="e">
        <f t="shared" si="0"/>
        <v>#N/A</v>
      </c>
      <c r="L15" s="22"/>
      <c r="O15" s="20"/>
      <c r="P15" s="20"/>
      <c r="Q15" s="37"/>
    </row>
    <row r="16" ht="14.5" spans="1:20">
      <c r="A16" s="38" t="s">
        <v>58</v>
      </c>
      <c r="B16" s="39" t="s">
        <v>59</v>
      </c>
      <c r="C16" s="39" t="s">
        <v>17</v>
      </c>
      <c r="D16" s="2" t="s">
        <v>60</v>
      </c>
      <c r="E16" s="2" t="s">
        <v>61</v>
      </c>
      <c r="F16" s="2" t="s">
        <v>62</v>
      </c>
      <c r="G16" s="20">
        <v>287614</v>
      </c>
      <c r="H16" s="4">
        <v>100</v>
      </c>
      <c r="I16" s="3">
        <v>4.7</v>
      </c>
      <c r="J16" s="22" t="e">
        <f>VLOOKUP(E:E,[1]DI!$B:$AX,49,0)</f>
        <v>#N/A</v>
      </c>
      <c r="K16" s="22" t="e">
        <f t="shared" si="0"/>
        <v>#N/A</v>
      </c>
      <c r="L16" s="22">
        <f t="shared" si="1"/>
        <v>470</v>
      </c>
      <c r="M16" s="39" t="s">
        <v>63</v>
      </c>
      <c r="N16" s="39" t="s">
        <v>22</v>
      </c>
      <c r="O16" s="25">
        <v>1</v>
      </c>
      <c r="P16" s="26">
        <v>2</v>
      </c>
      <c r="Q16" s="27" t="s">
        <v>64</v>
      </c>
    </row>
    <row r="17" ht="14.5" spans="1:17">
      <c r="A17" s="42"/>
      <c r="B17" s="43"/>
      <c r="C17" s="43"/>
      <c r="D17" s="2" t="s">
        <v>65</v>
      </c>
      <c r="E17" s="2" t="s">
        <v>66</v>
      </c>
      <c r="F17" s="2" t="s">
        <v>67</v>
      </c>
      <c r="G17" s="20">
        <v>287619</v>
      </c>
      <c r="H17" s="3">
        <v>100</v>
      </c>
      <c r="I17" s="3">
        <v>4.61</v>
      </c>
      <c r="J17" s="22" t="e">
        <f>VLOOKUP(E:E,[1]DI!$B:$AX,49,0)</f>
        <v>#N/A</v>
      </c>
      <c r="K17" s="22" t="e">
        <f t="shared" si="0"/>
        <v>#N/A</v>
      </c>
      <c r="L17" s="22">
        <f t="shared" si="1"/>
        <v>461</v>
      </c>
      <c r="M17" s="43"/>
      <c r="N17" s="43"/>
      <c r="O17" s="25">
        <v>1</v>
      </c>
      <c r="P17" s="34"/>
      <c r="Q17" s="35"/>
    </row>
    <row r="18" ht="14.5" spans="1:17">
      <c r="A18" s="42"/>
      <c r="B18" s="43"/>
      <c r="C18" s="43"/>
      <c r="D18" s="2" t="s">
        <v>68</v>
      </c>
      <c r="E18" s="2" t="s">
        <v>69</v>
      </c>
      <c r="F18" s="2" t="s">
        <v>70</v>
      </c>
      <c r="G18" s="20">
        <v>287620</v>
      </c>
      <c r="H18" s="3">
        <v>100</v>
      </c>
      <c r="I18" s="3">
        <v>5.23</v>
      </c>
      <c r="J18" s="22" t="e">
        <f>VLOOKUP(E:E,[1]DI!$B:$AX,49,0)</f>
        <v>#N/A</v>
      </c>
      <c r="K18" s="22" t="e">
        <f t="shared" si="0"/>
        <v>#N/A</v>
      </c>
      <c r="L18" s="22">
        <f t="shared" si="1"/>
        <v>523</v>
      </c>
      <c r="M18" s="43"/>
      <c r="N18" s="43"/>
      <c r="O18" s="25">
        <v>1</v>
      </c>
      <c r="P18" s="26">
        <v>2</v>
      </c>
      <c r="Q18" s="27" t="s">
        <v>71</v>
      </c>
    </row>
    <row r="19" ht="14.5" spans="1:17">
      <c r="A19" s="46"/>
      <c r="B19" s="47"/>
      <c r="C19" s="47"/>
      <c r="D19" s="2" t="s">
        <v>72</v>
      </c>
      <c r="E19" s="2" t="s">
        <v>73</v>
      </c>
      <c r="F19" s="2" t="s">
        <v>74</v>
      </c>
      <c r="G19" s="20">
        <v>287623</v>
      </c>
      <c r="H19" s="3">
        <v>100</v>
      </c>
      <c r="I19" s="3">
        <v>5.23</v>
      </c>
      <c r="J19" s="22" t="e">
        <f>VLOOKUP(E:E,[1]DI!$B:$AX,49,0)</f>
        <v>#N/A</v>
      </c>
      <c r="K19" s="22" t="e">
        <f t="shared" si="0"/>
        <v>#N/A</v>
      </c>
      <c r="L19" s="22">
        <f t="shared" si="1"/>
        <v>523</v>
      </c>
      <c r="M19" s="47"/>
      <c r="N19" s="47"/>
      <c r="O19" s="25">
        <v>1</v>
      </c>
      <c r="P19" s="34"/>
      <c r="Q19" s="35"/>
    </row>
    <row r="20" ht="14.5" spans="1:17">
      <c r="G20" s="20"/>
      <c r="J20" s="22" t="e">
        <f>VLOOKUP(E:E,[1]DI!$B:$AX,49,0)</f>
        <v>#N/A</v>
      </c>
      <c r="K20" s="22" t="e">
        <f t="shared" si="0"/>
        <v>#N/A</v>
      </c>
      <c r="L20" s="22">
        <f>SUM(L16:L19)</f>
        <v>1977</v>
      </c>
      <c r="O20" s="20"/>
      <c r="P20" s="20"/>
      <c r="Q20" s="37"/>
    </row>
    <row r="21" ht="14.5" spans="1:17">
      <c r="G21" s="20"/>
      <c r="J21" s="22" t="e">
        <f>VLOOKUP(E:E,[1]DI!$B:$AX,49,0)</f>
        <v>#N/A</v>
      </c>
      <c r="K21" s="22" t="e">
        <f t="shared" si="0"/>
        <v>#N/A</v>
      </c>
      <c r="L21" s="22"/>
      <c r="O21" s="20"/>
      <c r="P21" s="20"/>
      <c r="Q21" s="37"/>
    </row>
    <row r="22" ht="14.5" spans="1:17">
      <c r="A22" s="38" t="s">
        <v>75</v>
      </c>
      <c r="B22" s="39" t="s">
        <v>76</v>
      </c>
      <c r="C22" s="39" t="s">
        <v>17</v>
      </c>
      <c r="D22" s="2" t="s">
        <v>77</v>
      </c>
      <c r="E22" s="2" t="s">
        <v>78</v>
      </c>
      <c r="F22" s="2" t="s">
        <v>79</v>
      </c>
      <c r="G22" s="20">
        <v>287628</v>
      </c>
      <c r="H22" s="3">
        <v>100</v>
      </c>
      <c r="I22" s="3">
        <v>4.6</v>
      </c>
      <c r="J22" s="22" t="e">
        <f>VLOOKUP(E:E,[1]DI!$B:$AX,49,0)</f>
        <v>#N/A</v>
      </c>
      <c r="K22" s="22" t="e">
        <f t="shared" si="0"/>
        <v>#N/A</v>
      </c>
      <c r="L22" s="22">
        <f t="shared" si="1"/>
        <v>460</v>
      </c>
      <c r="M22" s="39" t="s">
        <v>63</v>
      </c>
      <c r="N22" s="39" t="s">
        <v>22</v>
      </c>
      <c r="O22" s="25">
        <v>1</v>
      </c>
      <c r="P22" s="26">
        <v>2</v>
      </c>
      <c r="Q22" s="27" t="s">
        <v>80</v>
      </c>
    </row>
    <row r="23" ht="14.5" spans="1:17">
      <c r="A23" s="42"/>
      <c r="B23" s="43"/>
      <c r="C23" s="43"/>
      <c r="D23" s="2" t="s">
        <v>81</v>
      </c>
      <c r="E23" s="2" t="s">
        <v>82</v>
      </c>
      <c r="F23" s="2" t="s">
        <v>83</v>
      </c>
      <c r="G23" s="20">
        <v>287631</v>
      </c>
      <c r="H23" s="3">
        <v>100</v>
      </c>
      <c r="I23" s="3">
        <v>4.6</v>
      </c>
      <c r="J23" s="22" t="e">
        <f>VLOOKUP(E:E,[1]DI!$B:$AX,49,0)</f>
        <v>#N/A</v>
      </c>
      <c r="K23" s="22" t="e">
        <f t="shared" si="0"/>
        <v>#N/A</v>
      </c>
      <c r="L23" s="22">
        <f t="shared" si="1"/>
        <v>460</v>
      </c>
      <c r="M23" s="43"/>
      <c r="N23" s="43"/>
      <c r="O23" s="25">
        <v>1</v>
      </c>
      <c r="P23" s="34"/>
      <c r="Q23" s="35"/>
    </row>
    <row r="24" ht="14.5" spans="1:17">
      <c r="A24" s="42"/>
      <c r="B24" s="43"/>
      <c r="C24" s="43"/>
      <c r="D24" s="2" t="s">
        <v>84</v>
      </c>
      <c r="E24" s="2" t="s">
        <v>85</v>
      </c>
      <c r="F24" s="2" t="s">
        <v>86</v>
      </c>
      <c r="G24" s="20">
        <v>287636</v>
      </c>
      <c r="H24" s="3">
        <v>100</v>
      </c>
      <c r="I24" s="3">
        <v>7.68</v>
      </c>
      <c r="J24" s="22">
        <f>VLOOKUP(E:E,[1]DI!$B:$AX,49,0)</f>
        <v>7.68</v>
      </c>
      <c r="K24" s="22">
        <f t="shared" si="0"/>
        <v>0</v>
      </c>
      <c r="L24" s="22">
        <f t="shared" si="1"/>
        <v>768</v>
      </c>
      <c r="M24" s="43"/>
      <c r="N24" s="43"/>
      <c r="O24" s="25">
        <v>1</v>
      </c>
      <c r="P24" s="26">
        <v>2</v>
      </c>
      <c r="Q24" s="27" t="s">
        <v>87</v>
      </c>
    </row>
    <row r="25" ht="14.5" spans="1:17">
      <c r="A25" s="46"/>
      <c r="B25" s="47"/>
      <c r="C25" s="47"/>
      <c r="D25" s="2" t="s">
        <v>88</v>
      </c>
      <c r="E25" s="2" t="s">
        <v>89</v>
      </c>
      <c r="F25" s="2" t="s">
        <v>90</v>
      </c>
      <c r="G25" s="20">
        <v>287638</v>
      </c>
      <c r="H25" s="3">
        <v>100</v>
      </c>
      <c r="I25" s="3">
        <v>7.68</v>
      </c>
      <c r="J25" s="22">
        <f>VLOOKUP(E:E,[1]DI!$B:$AX,49,0)</f>
        <v>7.68</v>
      </c>
      <c r="K25" s="22">
        <f t="shared" si="0"/>
        <v>0</v>
      </c>
      <c r="L25" s="22">
        <f t="shared" si="1"/>
        <v>768</v>
      </c>
      <c r="M25" s="47"/>
      <c r="N25" s="47"/>
      <c r="O25" s="25">
        <v>1</v>
      </c>
      <c r="P25" s="34"/>
      <c r="Q25" s="35"/>
    </row>
    <row r="26" ht="14.5" spans="1:17">
      <c r="G26" s="20"/>
      <c r="J26" s="22" t="e">
        <f>VLOOKUP(E:E,[1]DI!$B:$AX,49,0)</f>
        <v>#N/A</v>
      </c>
      <c r="K26" s="22" t="e">
        <f t="shared" si="0"/>
        <v>#N/A</v>
      </c>
      <c r="L26" s="22">
        <f>SUM(L22:L25)</f>
        <v>2456</v>
      </c>
      <c r="O26" s="20"/>
      <c r="P26" s="20"/>
      <c r="Q26" s="37"/>
    </row>
    <row r="27" ht="14.5" spans="1:17">
      <c r="G27" s="20"/>
      <c r="J27" s="22" t="e">
        <f>VLOOKUP(E:E,[1]DI!$B:$AX,49,0)</f>
        <v>#N/A</v>
      </c>
      <c r="K27" s="22" t="e">
        <f t="shared" si="0"/>
        <v>#N/A</v>
      </c>
      <c r="L27" s="22"/>
      <c r="O27" s="20"/>
      <c r="P27" s="20"/>
      <c r="Q27" s="37"/>
    </row>
    <row r="28" ht="14.5" spans="1:17">
      <c r="A28" s="38" t="s">
        <v>91</v>
      </c>
      <c r="B28" s="39" t="s">
        <v>92</v>
      </c>
      <c r="C28" s="39" t="s">
        <v>93</v>
      </c>
      <c r="D28" s="2" t="s">
        <v>94</v>
      </c>
      <c r="E28" s="2" t="s">
        <v>95</v>
      </c>
      <c r="F28" s="2" t="s">
        <v>96</v>
      </c>
      <c r="G28" s="20">
        <v>287553</v>
      </c>
      <c r="H28" s="3">
        <v>40</v>
      </c>
      <c r="I28" s="3">
        <v>4.75</v>
      </c>
      <c r="J28" s="22">
        <f>VLOOKUP(E:E,[1]DI!$B:$AX,49,0)</f>
        <v>4.75</v>
      </c>
      <c r="K28" s="22">
        <f t="shared" si="0"/>
        <v>0</v>
      </c>
      <c r="L28" s="22">
        <f t="shared" si="1"/>
        <v>190</v>
      </c>
      <c r="M28" s="39" t="s">
        <v>63</v>
      </c>
      <c r="N28" s="39" t="s">
        <v>22</v>
      </c>
      <c r="O28" s="20">
        <v>1</v>
      </c>
      <c r="P28" s="49">
        <v>3</v>
      </c>
      <c r="Q28" s="27" t="s">
        <v>97</v>
      </c>
    </row>
    <row r="29" ht="14.5" spans="1:17">
      <c r="A29" s="42"/>
      <c r="B29" s="43"/>
      <c r="C29" s="43"/>
      <c r="D29" s="2" t="s">
        <v>98</v>
      </c>
      <c r="E29" s="2" t="s">
        <v>99</v>
      </c>
      <c r="F29" s="2" t="s">
        <v>100</v>
      </c>
      <c r="G29" s="20">
        <v>287554</v>
      </c>
      <c r="H29" s="3">
        <v>40</v>
      </c>
      <c r="I29" s="3">
        <v>4.75</v>
      </c>
      <c r="J29" s="22">
        <f>VLOOKUP(E:E,[1]DI!$B:$AX,49,0)</f>
        <v>4.75</v>
      </c>
      <c r="K29" s="22">
        <f t="shared" si="0"/>
        <v>0</v>
      </c>
      <c r="L29" s="22">
        <f t="shared" si="1"/>
        <v>190</v>
      </c>
      <c r="M29" s="43"/>
      <c r="N29" s="43"/>
      <c r="O29" s="20">
        <v>1</v>
      </c>
      <c r="P29" s="50"/>
      <c r="Q29" s="45"/>
    </row>
    <row r="30" ht="14.5" spans="1:17">
      <c r="A30" s="42"/>
      <c r="B30" s="43"/>
      <c r="C30" s="43"/>
      <c r="D30" s="2" t="s">
        <v>101</v>
      </c>
      <c r="E30" s="2" t="s">
        <v>102</v>
      </c>
      <c r="F30" s="2" t="s">
        <v>103</v>
      </c>
      <c r="G30" s="20">
        <v>287558</v>
      </c>
      <c r="H30" s="3">
        <v>40</v>
      </c>
      <c r="I30" s="3">
        <v>4.75</v>
      </c>
      <c r="J30" s="22">
        <f>VLOOKUP(E:E,[1]DI!$B:$AX,49,0)</f>
        <v>4.75</v>
      </c>
      <c r="K30" s="22">
        <f t="shared" si="0"/>
        <v>0</v>
      </c>
      <c r="L30" s="22">
        <f t="shared" si="1"/>
        <v>190</v>
      </c>
      <c r="M30" s="43"/>
      <c r="N30" s="43"/>
      <c r="O30" s="20">
        <v>1</v>
      </c>
      <c r="P30" s="51"/>
      <c r="Q30" s="35"/>
    </row>
    <row r="31" ht="14.5" spans="1:17">
      <c r="A31" s="42"/>
      <c r="B31" s="43"/>
      <c r="C31" s="43"/>
      <c r="D31" s="2" t="s">
        <v>104</v>
      </c>
      <c r="E31" s="2" t="s">
        <v>105</v>
      </c>
      <c r="F31" s="2" t="s">
        <v>106</v>
      </c>
      <c r="G31" s="20">
        <v>287562</v>
      </c>
      <c r="H31" s="3">
        <v>40</v>
      </c>
      <c r="I31" s="3">
        <v>5.25</v>
      </c>
      <c r="J31" s="22">
        <f>VLOOKUP(E:E,[1]DI!$B:$AX,49,0)</f>
        <v>5.25</v>
      </c>
      <c r="K31" s="22">
        <f t="shared" si="0"/>
        <v>0</v>
      </c>
      <c r="L31" s="22">
        <f t="shared" si="1"/>
        <v>210</v>
      </c>
      <c r="M31" s="43"/>
      <c r="N31" s="43"/>
      <c r="O31" s="20">
        <v>1</v>
      </c>
      <c r="P31" s="49">
        <v>2</v>
      </c>
      <c r="Q31" s="27" t="s">
        <v>87</v>
      </c>
    </row>
    <row r="32" ht="14.5" spans="1:17">
      <c r="A32" s="46"/>
      <c r="B32" s="47"/>
      <c r="C32" s="47"/>
      <c r="D32" s="2" t="s">
        <v>107</v>
      </c>
      <c r="E32" s="2" t="s">
        <v>108</v>
      </c>
      <c r="F32" s="2" t="s">
        <v>109</v>
      </c>
      <c r="G32" s="20">
        <v>287566</v>
      </c>
      <c r="H32" s="3">
        <v>40</v>
      </c>
      <c r="I32" s="3">
        <v>5.25</v>
      </c>
      <c r="J32" s="22">
        <f>VLOOKUP(E:E,[1]DI!$B:$AX,49,0)</f>
        <v>5.25</v>
      </c>
      <c r="K32" s="22">
        <f t="shared" si="0"/>
        <v>0</v>
      </c>
      <c r="L32" s="22">
        <f t="shared" si="1"/>
        <v>210</v>
      </c>
      <c r="M32" s="47"/>
      <c r="N32" s="47"/>
      <c r="O32" s="20">
        <v>1</v>
      </c>
      <c r="P32" s="51"/>
      <c r="Q32" s="35"/>
    </row>
    <row r="33" ht="14.5" spans="1:17">
      <c r="G33" s="20"/>
      <c r="J33" s="22" t="e">
        <f>VLOOKUP(E:E,[1]DI!$B:$AX,49,0)</f>
        <v>#N/A</v>
      </c>
      <c r="K33" s="22" t="e">
        <f t="shared" si="0"/>
        <v>#N/A</v>
      </c>
      <c r="L33" s="22">
        <f>SUM(L28:L32)</f>
        <v>990</v>
      </c>
      <c r="O33" s="20"/>
      <c r="P33" s="20"/>
      <c r="Q33" s="37"/>
    </row>
    <row r="34" ht="14.5" spans="1:17">
      <c r="G34" s="20"/>
      <c r="J34" s="22" t="e">
        <f>VLOOKUP(E:E,[1]DI!$B:$AX,49,0)</f>
        <v>#N/A</v>
      </c>
      <c r="K34" s="22" t="e">
        <f t="shared" si="0"/>
        <v>#N/A</v>
      </c>
      <c r="L34" s="22"/>
      <c r="O34" s="20"/>
      <c r="P34" s="20"/>
      <c r="Q34" s="37"/>
    </row>
    <row r="35" ht="14.5" spans="1:17">
      <c r="A35" s="38" t="s">
        <v>110</v>
      </c>
      <c r="B35" s="39" t="s">
        <v>111</v>
      </c>
      <c r="C35" s="39" t="s">
        <v>93</v>
      </c>
      <c r="D35" s="2" t="s">
        <v>34</v>
      </c>
      <c r="E35" s="2" t="s">
        <v>35</v>
      </c>
      <c r="F35" s="2" t="s">
        <v>36</v>
      </c>
      <c r="G35" s="20">
        <v>287593</v>
      </c>
      <c r="H35" s="3">
        <v>50</v>
      </c>
      <c r="I35" s="3">
        <v>5.5</v>
      </c>
      <c r="J35" s="22">
        <f>VLOOKUP(E:E,[1]DI!$B:$AX,49,0)</f>
        <v>5.5</v>
      </c>
      <c r="K35" s="22">
        <f t="shared" ref="K35:K55" si="2">SUM(I35-J35)</f>
        <v>0</v>
      </c>
      <c r="L35" s="22">
        <f t="shared" si="1"/>
        <v>275</v>
      </c>
      <c r="M35" s="39" t="s">
        <v>63</v>
      </c>
      <c r="N35" s="39" t="s">
        <v>22</v>
      </c>
      <c r="O35" s="20">
        <v>1</v>
      </c>
      <c r="P35" s="49">
        <v>3</v>
      </c>
      <c r="Q35" s="27" t="s">
        <v>112</v>
      </c>
    </row>
    <row r="36" ht="14.5" spans="1:17">
      <c r="A36" s="42"/>
      <c r="B36" s="43"/>
      <c r="C36" s="43"/>
      <c r="D36" s="2" t="s">
        <v>38</v>
      </c>
      <c r="E36" s="2" t="s">
        <v>39</v>
      </c>
      <c r="F36" s="2" t="s">
        <v>40</v>
      </c>
      <c r="G36" s="20">
        <v>287598</v>
      </c>
      <c r="H36" s="3">
        <v>50</v>
      </c>
      <c r="I36" s="3">
        <v>5.5</v>
      </c>
      <c r="J36" s="22">
        <f>VLOOKUP(E:E,[1]DI!$B:$AX,49,0)</f>
        <v>5.5</v>
      </c>
      <c r="K36" s="22">
        <f t="shared" si="2"/>
        <v>0</v>
      </c>
      <c r="L36" s="22">
        <f t="shared" si="1"/>
        <v>275</v>
      </c>
      <c r="M36" s="43"/>
      <c r="N36" s="43"/>
      <c r="O36" s="20">
        <v>1</v>
      </c>
      <c r="P36" s="50"/>
      <c r="Q36" s="45"/>
    </row>
    <row r="37" ht="14.5" spans="1:17">
      <c r="A37" s="46"/>
      <c r="B37" s="47"/>
      <c r="C37" s="47"/>
      <c r="D37" s="2" t="s">
        <v>41</v>
      </c>
      <c r="E37" s="2" t="s">
        <v>42</v>
      </c>
      <c r="F37" s="2" t="s">
        <v>43</v>
      </c>
      <c r="G37" s="20">
        <v>287600</v>
      </c>
      <c r="H37" s="3">
        <v>50</v>
      </c>
      <c r="I37" s="3">
        <v>5.5</v>
      </c>
      <c r="J37" s="22">
        <f>VLOOKUP(E:E,[1]DI!$B:$AX,49,0)</f>
        <v>5.5</v>
      </c>
      <c r="K37" s="22">
        <f t="shared" si="2"/>
        <v>0</v>
      </c>
      <c r="L37" s="22">
        <f t="shared" si="1"/>
        <v>275</v>
      </c>
      <c r="M37" s="47"/>
      <c r="N37" s="47"/>
      <c r="O37" s="20">
        <v>1</v>
      </c>
      <c r="P37" s="51"/>
      <c r="Q37" s="35"/>
    </row>
    <row r="38" ht="14.5" spans="1:17">
      <c r="G38" s="20"/>
      <c r="J38" s="22" t="e">
        <f>VLOOKUP(E:E,[1]DI!$B:$AX,49,0)</f>
        <v>#N/A</v>
      </c>
      <c r="K38" s="22" t="e">
        <f t="shared" si="2"/>
        <v>#N/A</v>
      </c>
      <c r="L38" s="22">
        <f>SUM(L35:L37)</f>
        <v>825</v>
      </c>
      <c r="O38" s="20"/>
      <c r="P38" s="20"/>
      <c r="Q38" s="37"/>
    </row>
    <row r="39" ht="14.5" spans="1:17">
      <c r="G39" s="20"/>
      <c r="J39" s="22" t="e">
        <f>VLOOKUP(E:E,[1]DI!$B:$AX,49,0)</f>
        <v>#N/A</v>
      </c>
      <c r="K39" s="22" t="e">
        <f t="shared" si="2"/>
        <v>#N/A</v>
      </c>
      <c r="L39" s="22"/>
      <c r="O39" s="20"/>
      <c r="P39" s="20"/>
      <c r="Q39" s="37"/>
    </row>
    <row r="40" ht="14.5" spans="1:17">
      <c r="A40" s="38" t="s">
        <v>113</v>
      </c>
      <c r="B40" s="39" t="s">
        <v>114</v>
      </c>
      <c r="C40" s="39" t="s">
        <v>93</v>
      </c>
      <c r="D40" s="2" t="s">
        <v>60</v>
      </c>
      <c r="E40" s="2" t="s">
        <v>61</v>
      </c>
      <c r="F40" s="2" t="s">
        <v>62</v>
      </c>
      <c r="G40" s="20">
        <v>287614</v>
      </c>
      <c r="H40" s="3">
        <v>80</v>
      </c>
      <c r="I40" s="3">
        <v>4.7</v>
      </c>
      <c r="J40" s="22" t="e">
        <f>VLOOKUP(E:E,[1]DI!$B:$AX,49,0)</f>
        <v>#N/A</v>
      </c>
      <c r="K40" s="22" t="e">
        <f t="shared" si="2"/>
        <v>#N/A</v>
      </c>
      <c r="L40" s="22">
        <f t="shared" si="1"/>
        <v>376</v>
      </c>
      <c r="M40" s="39" t="s">
        <v>63</v>
      </c>
      <c r="N40" s="39" t="s">
        <v>22</v>
      </c>
      <c r="O40" s="20">
        <v>1</v>
      </c>
      <c r="P40" s="49">
        <v>2</v>
      </c>
      <c r="Q40" s="52" t="s">
        <v>115</v>
      </c>
    </row>
    <row r="41" ht="14.5" spans="1:17">
      <c r="A41" s="46"/>
      <c r="B41" s="47"/>
      <c r="C41" s="47"/>
      <c r="D41" s="2" t="s">
        <v>65</v>
      </c>
      <c r="E41" s="2" t="s">
        <v>66</v>
      </c>
      <c r="F41" s="2" t="s">
        <v>67</v>
      </c>
      <c r="G41" s="20">
        <v>287619</v>
      </c>
      <c r="H41" s="3">
        <v>80</v>
      </c>
      <c r="I41" s="3">
        <v>4.61</v>
      </c>
      <c r="J41" s="22" t="e">
        <f>VLOOKUP(E:E,[1]DI!$B:$AX,49,0)</f>
        <v>#N/A</v>
      </c>
      <c r="K41" s="22" t="e">
        <f t="shared" si="2"/>
        <v>#N/A</v>
      </c>
      <c r="L41" s="22">
        <f t="shared" si="1"/>
        <v>368.8</v>
      </c>
      <c r="M41" s="47"/>
      <c r="N41" s="47"/>
      <c r="O41" s="20">
        <v>1</v>
      </c>
      <c r="P41" s="51"/>
      <c r="Q41" s="53"/>
    </row>
    <row r="42" ht="14.5" spans="1:17">
      <c r="G42" s="20"/>
      <c r="J42" s="22" t="e">
        <f>VLOOKUP(E:E,[1]DI!$B:$AX,49,0)</f>
        <v>#N/A</v>
      </c>
      <c r="K42" s="22" t="e">
        <f t="shared" si="2"/>
        <v>#N/A</v>
      </c>
      <c r="L42" s="22">
        <f>SUM(L40:L41)</f>
        <v>744.8</v>
      </c>
      <c r="O42" s="20"/>
      <c r="P42" s="20"/>
      <c r="Q42" s="37"/>
    </row>
    <row r="43" ht="14.5" spans="1:17">
      <c r="G43" s="20"/>
      <c r="J43" s="22" t="e">
        <f>VLOOKUP(E:E,[1]DI!$B:$AX,49,0)</f>
        <v>#N/A</v>
      </c>
      <c r="K43" s="22" t="e">
        <f t="shared" si="2"/>
        <v>#N/A</v>
      </c>
      <c r="L43" s="22"/>
      <c r="O43" s="20"/>
      <c r="P43" s="20"/>
      <c r="Q43" s="37"/>
    </row>
    <row r="44" ht="14.5" spans="1:17">
      <c r="A44" s="38" t="s">
        <v>116</v>
      </c>
      <c r="B44" s="39" t="s">
        <v>117</v>
      </c>
      <c r="C44" s="39" t="s">
        <v>17</v>
      </c>
      <c r="D44" s="2" t="s">
        <v>94</v>
      </c>
      <c r="E44" s="2" t="s">
        <v>95</v>
      </c>
      <c r="F44" s="2" t="s">
        <v>96</v>
      </c>
      <c r="G44" s="20">
        <v>287553</v>
      </c>
      <c r="H44" s="3">
        <v>60</v>
      </c>
      <c r="I44" s="3">
        <v>4.75</v>
      </c>
      <c r="J44" s="22">
        <f>VLOOKUP(E:E,[1]DI!$B:$AX,49,0)</f>
        <v>4.75</v>
      </c>
      <c r="K44" s="22">
        <f t="shared" si="2"/>
        <v>0</v>
      </c>
      <c r="L44" s="22">
        <f t="shared" si="1"/>
        <v>285</v>
      </c>
      <c r="M44" s="39" t="s">
        <v>63</v>
      </c>
      <c r="N44" s="39" t="s">
        <v>22</v>
      </c>
      <c r="O44" s="20">
        <v>1</v>
      </c>
      <c r="P44" s="49">
        <v>3</v>
      </c>
      <c r="Q44" s="27" t="s">
        <v>97</v>
      </c>
    </row>
    <row r="45" ht="14.5" spans="1:17">
      <c r="A45" s="42"/>
      <c r="B45" s="43"/>
      <c r="C45" s="43"/>
      <c r="D45" s="2" t="s">
        <v>98</v>
      </c>
      <c r="E45" s="2" t="s">
        <v>99</v>
      </c>
      <c r="F45" s="2" t="s">
        <v>100</v>
      </c>
      <c r="G45" s="20">
        <v>287554</v>
      </c>
      <c r="H45" s="3">
        <v>60</v>
      </c>
      <c r="I45" s="3">
        <v>4.75</v>
      </c>
      <c r="J45" s="22">
        <f>VLOOKUP(E:E,[1]DI!$B:$AX,49,0)</f>
        <v>4.75</v>
      </c>
      <c r="K45" s="22">
        <f t="shared" si="2"/>
        <v>0</v>
      </c>
      <c r="L45" s="22">
        <f t="shared" si="1"/>
        <v>285</v>
      </c>
      <c r="M45" s="43"/>
      <c r="N45" s="43"/>
      <c r="O45" s="20">
        <v>1</v>
      </c>
      <c r="P45" s="50"/>
      <c r="Q45" s="45"/>
    </row>
    <row r="46" ht="14.5" spans="1:17">
      <c r="A46" s="42"/>
      <c r="B46" s="43"/>
      <c r="C46" s="43"/>
      <c r="D46" s="2" t="s">
        <v>101</v>
      </c>
      <c r="E46" s="2" t="s">
        <v>102</v>
      </c>
      <c r="F46" s="2" t="s">
        <v>103</v>
      </c>
      <c r="G46" s="20">
        <v>287558</v>
      </c>
      <c r="H46" s="3">
        <v>60</v>
      </c>
      <c r="I46" s="3">
        <v>4.75</v>
      </c>
      <c r="J46" s="22">
        <f>VLOOKUP(E:E,[1]DI!$B:$AX,49,0)</f>
        <v>4.75</v>
      </c>
      <c r="K46" s="22">
        <f t="shared" si="2"/>
        <v>0</v>
      </c>
      <c r="L46" s="22">
        <f t="shared" si="1"/>
        <v>285</v>
      </c>
      <c r="M46" s="43"/>
      <c r="N46" s="43"/>
      <c r="O46" s="20">
        <v>1</v>
      </c>
      <c r="P46" s="51"/>
      <c r="Q46" s="35"/>
    </row>
    <row r="47" ht="14.5" spans="1:17">
      <c r="A47" s="42"/>
      <c r="B47" s="43"/>
      <c r="C47" s="43"/>
      <c r="D47" s="2" t="s">
        <v>104</v>
      </c>
      <c r="E47" s="2" t="s">
        <v>105</v>
      </c>
      <c r="F47" s="2" t="s">
        <v>106</v>
      </c>
      <c r="G47" s="20">
        <v>287562</v>
      </c>
      <c r="H47" s="3">
        <v>60</v>
      </c>
      <c r="I47" s="3">
        <v>5.25</v>
      </c>
      <c r="J47" s="22">
        <f>VLOOKUP(E:E,[1]DI!$B:$AX,49,0)</f>
        <v>5.25</v>
      </c>
      <c r="K47" s="22">
        <f t="shared" si="2"/>
        <v>0</v>
      </c>
      <c r="L47" s="22">
        <f t="shared" si="1"/>
        <v>315</v>
      </c>
      <c r="M47" s="43"/>
      <c r="N47" s="43"/>
      <c r="O47" s="20">
        <v>1</v>
      </c>
      <c r="P47" s="49">
        <v>2</v>
      </c>
      <c r="Q47" s="52" t="s">
        <v>118</v>
      </c>
    </row>
    <row r="48" ht="14.5" spans="1:17">
      <c r="A48" s="46"/>
      <c r="B48" s="47"/>
      <c r="C48" s="47"/>
      <c r="D48" s="2" t="s">
        <v>107</v>
      </c>
      <c r="E48" s="2" t="s">
        <v>108</v>
      </c>
      <c r="F48" s="2" t="s">
        <v>109</v>
      </c>
      <c r="G48" s="20">
        <v>287566</v>
      </c>
      <c r="H48" s="3">
        <v>60</v>
      </c>
      <c r="I48" s="3">
        <v>5.25</v>
      </c>
      <c r="J48" s="22">
        <f>VLOOKUP(E:E,[1]DI!$B:$AX,49,0)</f>
        <v>5.25</v>
      </c>
      <c r="K48" s="22">
        <f t="shared" si="2"/>
        <v>0</v>
      </c>
      <c r="L48" s="22">
        <f t="shared" si="1"/>
        <v>315</v>
      </c>
      <c r="M48" s="47"/>
      <c r="N48" s="47"/>
      <c r="O48" s="20">
        <v>1</v>
      </c>
      <c r="P48" s="51"/>
      <c r="Q48" s="53"/>
    </row>
    <row r="49" ht="14.5" spans="1:17">
      <c r="G49" s="20"/>
      <c r="J49" s="22" t="e">
        <f>VLOOKUP(E:E,[1]DI!$B:$AX,49,0)</f>
        <v>#N/A</v>
      </c>
      <c r="K49" s="22" t="e">
        <f t="shared" si="2"/>
        <v>#N/A</v>
      </c>
      <c r="L49" s="22">
        <f>SUM(L44:L48)</f>
        <v>1485</v>
      </c>
      <c r="O49" s="20"/>
      <c r="P49" s="20"/>
      <c r="Q49" s="37"/>
    </row>
    <row r="50" ht="14.5" spans="1:17">
      <c r="G50" s="20"/>
      <c r="J50" s="22" t="e">
        <f>VLOOKUP(E:E,[1]DI!$B:$AX,49,0)</f>
        <v>#N/A</v>
      </c>
      <c r="K50" s="22" t="e">
        <f t="shared" si="2"/>
        <v>#N/A</v>
      </c>
      <c r="L50" s="22"/>
      <c r="O50" s="20"/>
      <c r="P50" s="20"/>
      <c r="Q50" s="37"/>
    </row>
    <row r="51" ht="14.5" spans="1:17">
      <c r="A51" s="38" t="s">
        <v>119</v>
      </c>
      <c r="B51" s="39" t="s">
        <v>120</v>
      </c>
      <c r="C51" s="39" t="s">
        <v>17</v>
      </c>
      <c r="D51" s="2" t="s">
        <v>121</v>
      </c>
      <c r="E51" s="54" t="s">
        <v>122</v>
      </c>
      <c r="F51" s="2" t="s">
        <v>123</v>
      </c>
      <c r="G51" s="20">
        <v>287567</v>
      </c>
      <c r="H51" s="3">
        <v>100</v>
      </c>
      <c r="I51" s="3">
        <v>6.1</v>
      </c>
      <c r="J51" s="22" t="e">
        <f>VLOOKUP(E:E,[1]DI!$B:$AX,49,0)</f>
        <v>#N/A</v>
      </c>
      <c r="K51" s="22" t="e">
        <f t="shared" si="2"/>
        <v>#N/A</v>
      </c>
      <c r="L51" s="22">
        <f t="shared" si="1"/>
        <v>610</v>
      </c>
      <c r="M51" s="39" t="s">
        <v>63</v>
      </c>
      <c r="N51" s="39" t="s">
        <v>22</v>
      </c>
      <c r="O51" s="20">
        <v>1</v>
      </c>
      <c r="P51" s="49">
        <v>2</v>
      </c>
      <c r="Q51" s="55" t="s">
        <v>124</v>
      </c>
    </row>
    <row r="52" ht="14.5" spans="1:17">
      <c r="A52" s="42"/>
      <c r="B52" s="43"/>
      <c r="C52" s="43"/>
      <c r="D52" s="2" t="s">
        <v>125</v>
      </c>
      <c r="E52" s="5" t="s">
        <v>126</v>
      </c>
      <c r="F52" s="2" t="s">
        <v>127</v>
      </c>
      <c r="G52" s="20">
        <v>287570</v>
      </c>
      <c r="H52" s="3">
        <v>100</v>
      </c>
      <c r="I52" s="56">
        <v>7</v>
      </c>
      <c r="J52" s="22">
        <f>VLOOKUP(E:E,[1]DI!$B:$AX,49,0)</f>
        <v>7</v>
      </c>
      <c r="K52" s="22">
        <f t="shared" si="2"/>
        <v>0</v>
      </c>
      <c r="L52" s="22">
        <f t="shared" si="1"/>
        <v>700</v>
      </c>
      <c r="M52" s="43"/>
      <c r="N52" s="43"/>
      <c r="O52" s="20">
        <v>1</v>
      </c>
      <c r="P52" s="51"/>
      <c r="Q52" s="57"/>
    </row>
    <row r="53" ht="14.5" spans="1:17">
      <c r="A53" s="42"/>
      <c r="B53" s="43"/>
      <c r="C53" s="43"/>
      <c r="D53" s="2" t="s">
        <v>128</v>
      </c>
      <c r="E53" s="5" t="s">
        <v>129</v>
      </c>
      <c r="F53" s="2" t="s">
        <v>130</v>
      </c>
      <c r="G53" s="20">
        <v>287576</v>
      </c>
      <c r="H53" s="3">
        <v>100</v>
      </c>
      <c r="I53" s="3">
        <v>7.35</v>
      </c>
      <c r="J53" s="22">
        <f>VLOOKUP(E:E,[1]DI!$B:$AX,49,0)</f>
        <v>7.35</v>
      </c>
      <c r="K53" s="22">
        <f t="shared" si="2"/>
        <v>0</v>
      </c>
      <c r="L53" s="22">
        <f t="shared" si="1"/>
        <v>735</v>
      </c>
      <c r="M53" s="43"/>
      <c r="N53" s="43"/>
      <c r="O53" s="20">
        <v>1</v>
      </c>
      <c r="P53" s="49">
        <v>2</v>
      </c>
      <c r="Q53" s="52" t="s">
        <v>131</v>
      </c>
    </row>
    <row r="54" ht="14.5" spans="1:17">
      <c r="A54" s="42"/>
      <c r="B54" s="43"/>
      <c r="C54" s="43"/>
      <c r="D54" s="2" t="s">
        <v>132</v>
      </c>
      <c r="E54" s="5" t="s">
        <v>133</v>
      </c>
      <c r="F54" s="2" t="s">
        <v>134</v>
      </c>
      <c r="G54" s="20">
        <v>287577</v>
      </c>
      <c r="H54" s="3">
        <v>100</v>
      </c>
      <c r="I54" s="3">
        <v>7.35</v>
      </c>
      <c r="J54" s="58">
        <f>VLOOKUP(E:E,[1]DI!$B:$AX,49,0)</f>
        <v>7</v>
      </c>
      <c r="K54" s="22">
        <f t="shared" si="2"/>
        <v>0.35</v>
      </c>
      <c r="L54" s="22">
        <f t="shared" si="1"/>
        <v>735</v>
      </c>
      <c r="M54" s="43"/>
      <c r="N54" s="43"/>
      <c r="O54" s="20">
        <v>1</v>
      </c>
      <c r="P54" s="51"/>
      <c r="Q54" s="53"/>
    </row>
    <row r="55" ht="14.5" spans="1:17">
      <c r="A55" s="46"/>
      <c r="B55" s="47"/>
      <c r="C55" s="47"/>
      <c r="D55" s="2" t="s">
        <v>135</v>
      </c>
      <c r="E55" s="5" t="s">
        <v>136</v>
      </c>
      <c r="F55" s="2" t="s">
        <v>137</v>
      </c>
      <c r="G55" s="20">
        <v>287583</v>
      </c>
      <c r="H55" s="3">
        <v>100</v>
      </c>
      <c r="I55" s="59">
        <v>7</v>
      </c>
      <c r="J55" s="22">
        <f>VLOOKUP(E:E,[1]DI!$B:$AX,49,0)</f>
        <v>7</v>
      </c>
      <c r="K55" s="22">
        <f t="shared" si="2"/>
        <v>0</v>
      </c>
      <c r="L55" s="22">
        <f t="shared" si="1"/>
        <v>700</v>
      </c>
      <c r="M55" s="47"/>
      <c r="N55" s="47"/>
      <c r="O55" s="20">
        <v>2</v>
      </c>
      <c r="P55" s="20">
        <v>2</v>
      </c>
      <c r="Q55" s="37" t="s">
        <v>138</v>
      </c>
    </row>
    <row r="56" ht="14.5" spans="1:17">
      <c r="G56" s="20"/>
      <c r="L56" s="22">
        <f>SUM(L51:L55)</f>
        <v>3480</v>
      </c>
      <c r="O56" s="20"/>
      <c r="P56" s="20"/>
      <c r="Q56" s="37"/>
    </row>
    <row r="57" spans="1:17">
      <c r="G57" s="20"/>
      <c r="O57" s="20"/>
      <c r="P57" s="20"/>
      <c r="Q57" s="60"/>
    </row>
    <row r="58" spans="1:17">
      <c r="G58" s="20"/>
    </row>
    <row r="59" spans="1:17">
      <c r="G59" s="20"/>
    </row>
  </sheetData>
  <autoFilter xmlns:etc="http://www.wps.cn/officeDocument/2017/etCustomData" ref="A1:Q56" etc:filterBottomFollowUsedRange="0">
    <extLst/>
  </autoFilter>
  <mergeCells count="75">
    <mergeCell ref="A2:A3"/>
    <mergeCell ref="A6:A11"/>
    <mergeCell ref="A16:A19"/>
    <mergeCell ref="A22:A25"/>
    <mergeCell ref="A28:A32"/>
    <mergeCell ref="A35:A37"/>
    <mergeCell ref="A40:A41"/>
    <mergeCell ref="A44:A48"/>
    <mergeCell ref="A51:A55"/>
    <mergeCell ref="B2:B3"/>
    <mergeCell ref="B6:B11"/>
    <mergeCell ref="B16:B19"/>
    <mergeCell ref="B22:B25"/>
    <mergeCell ref="B28:B32"/>
    <mergeCell ref="B35:B37"/>
    <mergeCell ref="B40:B41"/>
    <mergeCell ref="B44:B48"/>
    <mergeCell ref="B51:B55"/>
    <mergeCell ref="C2:C3"/>
    <mergeCell ref="C6:C11"/>
    <mergeCell ref="C16:C19"/>
    <mergeCell ref="C22:C25"/>
    <mergeCell ref="C28:C32"/>
    <mergeCell ref="C35:C37"/>
    <mergeCell ref="C40:C41"/>
    <mergeCell ref="C44:C48"/>
    <mergeCell ref="C51:C55"/>
    <mergeCell ref="M2:M3"/>
    <mergeCell ref="M6:M11"/>
    <mergeCell ref="M16:M19"/>
    <mergeCell ref="M22:M25"/>
    <mergeCell ref="M28:M32"/>
    <mergeCell ref="M35:M37"/>
    <mergeCell ref="M40:M41"/>
    <mergeCell ref="M44:M48"/>
    <mergeCell ref="M51:M55"/>
    <mergeCell ref="N2:N3"/>
    <mergeCell ref="N6:N11"/>
    <mergeCell ref="N16:N19"/>
    <mergeCell ref="N22:N25"/>
    <mergeCell ref="N28:N32"/>
    <mergeCell ref="N35:N37"/>
    <mergeCell ref="N40:N41"/>
    <mergeCell ref="N44:N48"/>
    <mergeCell ref="N51:N55"/>
    <mergeCell ref="P2:P3"/>
    <mergeCell ref="P7:P9"/>
    <mergeCell ref="P10:P11"/>
    <mergeCell ref="P16:P17"/>
    <mergeCell ref="P18:P19"/>
    <mergeCell ref="P22:P23"/>
    <mergeCell ref="P24:P25"/>
    <mergeCell ref="P28:P30"/>
    <mergeCell ref="P31:P32"/>
    <mergeCell ref="P35:P37"/>
    <mergeCell ref="P40:P41"/>
    <mergeCell ref="P44:P46"/>
    <mergeCell ref="P47:P48"/>
    <mergeCell ref="P51:P52"/>
    <mergeCell ref="P53:P54"/>
    <mergeCell ref="Q2:Q3"/>
    <mergeCell ref="Q7:Q9"/>
    <mergeCell ref="Q10:Q11"/>
    <mergeCell ref="Q16:Q17"/>
    <mergeCell ref="Q18:Q19"/>
    <mergeCell ref="Q22:Q23"/>
    <mergeCell ref="Q24:Q25"/>
    <mergeCell ref="Q28:Q30"/>
    <mergeCell ref="Q31:Q32"/>
    <mergeCell ref="Q35:Q37"/>
    <mergeCell ref="Q40:Q41"/>
    <mergeCell ref="Q44:Q46"/>
    <mergeCell ref="Q47:Q48"/>
    <mergeCell ref="Q51:Q52"/>
    <mergeCell ref="Q53:Q54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敖佳炫</dc:creator>
  <cp:lastModifiedBy>Yvonne Wang</cp:lastModifiedBy>
  <dcterms:created xsi:type="dcterms:W3CDTF">2026-02-05T03:35:00Z</dcterms:created>
  <dcterms:modified xsi:type="dcterms:W3CDTF">2026-02-25T01:53:49Z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44FA59AAD5344F5D82F2BC4A2B15B43B_13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