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<sst xmlns="http://schemas.openxmlformats.org/spreadsheetml/2006/main" count="631" uniqueCount="631">
  <si>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</si>
  <si>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</si>
  <si>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</si>
  <si>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</si>
  <si>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</si>
  <si>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</si>
  <si>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</si>
  <si>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</si>
  <si>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</si>
  <si>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</si>
  <si>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</si>
  <si>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</si>
  <si>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</si>
  <si>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</si>
  <si>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</si>
  <si>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</si>
  <si>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</si>
  <si>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</si>
  <si>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</si>
  <si>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</si>
  <si>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</si>
  <si>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JCPENNEY01</t>
  </si>
  <si>
    <t>OLLIIX</t>
  </si>
  <si>
    <t>BLK01</t>
  </si>
  <si>
    <t>KOHLDSN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</si>
  <si>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</si>
  <si>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</si>
  <si>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</si>
  <si>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</si>
  <si>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</si>
  <si>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</si>
  <si>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</si>
  <si>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</si>
  <si>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</si>
  <si>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</si>
  <si>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</si>
  <si>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</si>
  <si>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</si>
  <si>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</si>
  <si>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</si>
  <si>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</si>
  <si>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</si>
  <si>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</si>
  <si>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</si>
  <si>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</si>
  <si>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</si>
  <si>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</si>
  <si>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</si>
  <si>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</si>
  <si>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</si>
  <si>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</si>
  <si>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</si>
  <si>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</si>
  <si>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</si>
  <si>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</si>
  <si>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</si>
  <si>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</si>
  <si>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</si>
  <si>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</si>
  <si>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</si>
  <si>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</si>
  <si>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</si>
  <si>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</si>
  <si>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</si>
  <si>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</si>
  <si>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</si>
  <si>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</si>
  <si>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</si>
  <si>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</si>
  <si>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</si>
  <si>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</si>
  <si>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</si>
  <si>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</si>
  <si>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</si>
  <si>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</si>
  <si>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</si>
  <si>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</si>
  <si>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</si>
  <si>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</si>
  <si>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</si>
  <si>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</si>
  <si>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</si>
  <si>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</si>
  <si>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</si>
  <si>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</si>
  <si>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</si>
  <si>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</si>
  <si>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</si>
  <si>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</si>
  <si>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</si>
  <si>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</si>
  <si>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</si>
  <si>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</si>
  <si>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</si>
  <si>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</si>
  <si>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</si>
  <si>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</si>
  <si>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</si>
  <si>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</si>
  <si>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</si>
  <si>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</si>
  <si>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</si>
  <si>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</si>
  <si>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</si>
  <si>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</si>
  <si>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</si>
  <si>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</si>
  <si>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</si>
  <si>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</si>
  <si>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</si>
  <si>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</si>
  <si>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</si>
  <si>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</si>
  <si>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</si>
  <si>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</si>
  <si>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</si>
  <si>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</si>
  <si>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</si>
  <si>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</si>
  <si>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</si>
  <si>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</si>
  <si>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</si>
  <si>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</si>
  <si>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</si>
  <si>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</si>
  <si>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</si>
  <si>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</si>
  <si>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</si>
  <si>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</si>
  <si>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</si>
  <si>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</si>
  <si>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</si>
  <si>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03/20/2026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</si>
  <si>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</si>
  <si>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</si>
  <si>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</si>
  <si>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</si>
  <si>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</si>
  <si>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</si>
  <si>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</si>
  <si>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</si>
  <si>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</si>
  <si>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</si>
  <si>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</si>
  <si>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</si>
  <si>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</si>
  <si>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</si>
  <si>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</si>
  <si>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</si>
  <si>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</si>
  <si>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</si>
  <si>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</si>
  <si>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</si>
  <si>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</si>
  <si>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CSNSTORES,OVERSTOCK01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</si>
  <si>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</si>
  <si>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</si>
  <si>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</si>
  <si>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</si>
  <si>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</si>
  <si>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</si>
  <si>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</si>
  <si>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4/18/2024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</si>
  <si>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</si>
  <si>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</si>
  <si>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</si>
  <si>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</si>
  <si>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</si>
  <si>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</si>
  <si>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</si>
  <si>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</si>
  <si>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</si>
  <si>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</si>
  <si>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</si>
  <si>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</si>
  <si>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</si>
  <si>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</si>
  <si>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</si>
  <si>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</si>
  <si>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AMAZON,AMAZONDS,CSNSTORES,DLCROSCILL,JCPENNEY01,MACY02,OVERSTOCK01</t>
  </si>
  <si>
    <t>11/16/2022</t>
  </si>
  <si>
    <t>4/4/2023</t>
  </si>
  <si>
    <t>5/2/2024</t>
  </si>
  <si>
    <t>11/13/2023</t>
  </si>
  <si>
    <t>7/17/2023</t>
  </si>
  <si>
    <t>10/26/2022</t>
  </si>
  <si>
    <t>10/5/2023</t>
  </si>
  <si>
    <t>4/22/2024</t>
  </si>
  <si>
    <t>Hold</t>
  </si>
  <si>
    <t>CCL10-0012</t>
  </si>
  <si>
    <t>Cal King</t>
  </si>
  <si>
    <t>AMAZON,AMAZONDS,BLK01,CSNSTORES,JCPENNEY01,OVERSTOCK01</t>
  </si>
  <si>
    <t>11/1/2022</t>
  </si>
  <si>
    <t>4/12/2024</t>
  </si>
  <si>
    <t>4/5/2023</t>
  </si>
  <si>
    <t>4/25/2024</t>
  </si>
  <si>
    <t>4/3/2024</t>
  </si>
  <si>
    <t>6/12/2024</t>
  </si>
  <si>
    <t>4/10/2024</t>
  </si>
  <si>
    <t>2/15/2023</t>
  </si>
  <si>
    <t>11/7/2025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</si>
  <si>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</si>
  <si>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</si>
  <si>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</si>
  <si>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</si>
  <si>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</si>
  <si>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</si>
  <si>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</si>
  <si>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</si>
  <si>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</si>
  <si>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</si>
  <si>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</si>
  <si>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8/5/2025</t>
  </si>
  <si>
    <t>Open</t>
  </si>
  <si>
    <t>11/2/2025</t>
  </si>
  <si>
    <t>Offered</t>
  </si>
  <si>
    <t>10/7/2025</t>
  </si>
  <si>
    <t>9/3/2025</t>
  </si>
  <si>
    <t>Discontinued</t>
  </si>
  <si>
    <t>CCL10-0072</t>
  </si>
  <si>
    <t>CSNSTORES,DLCROSCILL,OLLIIX,OVERSTOCK01</t>
  </si>
  <si>
    <t>8/4/2025</t>
  </si>
  <si>
    <t>8/18/2025</t>
  </si>
  <si>
    <t>11/10/2025</t>
  </si>
  <si>
    <t>11/19/2025</t>
  </si>
  <si>
    <t>10/13/2025</t>
  </si>
  <si>
    <t>2/9/2026</t>
  </si>
  <si>
    <t>CCL10-0073</t>
  </si>
  <si>
    <t>CSNSTORES,DLCROSCILL,OVERSTOCK01</t>
  </si>
  <si>
    <t>8/12/2025</t>
  </si>
  <si>
    <t>9/29/2025</t>
  </si>
  <si>
    <t>8/1/2025</t>
  </si>
  <si>
    <t>11/11/2025</t>
  </si>
  <si>
    <t>12/9/2025</t>
  </si>
  <si>
    <t>10/22/2025</t>
  </si>
  <si>
    <t>CCL10-0013</t>
  </si>
  <si>
    <t>Brown</t>
  </si>
  <si>
    <t>10/25/2022</t>
  </si>
  <si>
    <t>BLK01,CSNSTORES,KOHLDSN,OLLIIX,OVERSTOCK01</t>
  </si>
  <si>
    <t>11/7/2022</t>
  </si>
  <si>
    <t>9/12/2023</t>
  </si>
  <si>
    <t>4/6/2023</t>
  </si>
  <si>
    <t>4/24/2024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</si>
  <si>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</si>
  <si>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</si>
  <si>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</si>
  <si>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</si>
  <si>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</si>
  <si>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</si>
  <si>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</si>
  <si>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</si>
  <si>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CSNSTORES,KOHLDSN,NRTPORT,OLLIIX,OVERSTOCK01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</si>
  <si>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</si>
  <si>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</si>
  <si>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</si>
  <si>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</si>
  <si>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</si>
  <si>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</si>
  <si>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</si>
  <si>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</si>
  <si>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</si>
  <si>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</si>
  <si>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</si>
  <si>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</si>
  <si>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</si>
  <si>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</si>
  <si>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</si>
  <si>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</si>
  <si>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BLK01,CSNSTORES,DLCROSCILL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</si>
  <si>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</si>
  <si>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</si>
  <si>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</si>
  <si>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</si>
  <si>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</si>
  <si>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</si>
  <si>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</si>
  <si>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CSNSTORES,MACY02,OVERSTOCK01</t>
  </si>
  <si>
    <t>7/31/2025</t>
  </si>
  <si>
    <t>11/20/2025</t>
  </si>
  <si>
    <t>9/15/2025</t>
  </si>
  <si>
    <t>11/17/2025</t>
  </si>
  <si>
    <t>CCL10-0070</t>
  </si>
  <si>
    <t>BLK01,CSNSTORES,DLCROSCILL,MACY02,OVERSTOCK01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</si>
  <si>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</si>
  <si>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</si>
  <si>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</si>
  <si>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</si>
  <si>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</si>
  <si>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</si>
  <si>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</si>
  <si>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</si>
  <si>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3/20/2026</t>
  </si>
  <si>
    <t>AMAZON,CSNSTORES,OVERSTOCK01</t>
  </si>
  <si>
    <t>7/25/2023</t>
  </si>
  <si>
    <t>8/21/2023</t>
  </si>
  <si>
    <t>9/29/2023</t>
  </si>
  <si>
    <t>7/27/2023</t>
  </si>
  <si>
    <t>8/8/2023</t>
  </si>
  <si>
    <t>1/5/2024</t>
  </si>
  <si>
    <t>11/8/2023</t>
  </si>
  <si>
    <t>7/10/2024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</si>
  <si>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</si>
  <si>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</si>
  <si>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</si>
  <si>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</si>
  <si>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</si>
  <si>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</si>
  <si>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</si>
  <si>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AMAZON,AMAZONDS,CSNSTORES,DLCROSCILL,KOHLDSN,OLLIIX,OVERSTOCK01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</si>
  <si>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</si>
  <si>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</si>
  <si>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</si>
  <si>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</si>
  <si>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</si>
  <si>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</si>
  <si>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</si>
  <si>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AMAZON,AMAZONDS,CSNSTORES,OVERSTOCK01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</si>
  <si>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</si>
  <si>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</si>
  <si>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</si>
  <si>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</si>
  <si>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</si>
  <si>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</si>
  <si>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</si>
  <si>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</si>
  <si>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5/20/2026</t>
  </si>
  <si>
    <t>11/30/2022</t>
  </si>
  <si>
    <t>9/6/2023</t>
  </si>
  <si>
    <t>4/17/2023</t>
  </si>
  <si>
    <t>8/16/2024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</si>
  <si>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</si>
  <si>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</si>
  <si>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</si>
  <si>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</si>
  <si>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</si>
  <si>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</si>
  <si>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</si>
  <si>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</si>
  <si>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AMAZON,CSNSTORES,MACY02,OVERSTOCK01</t>
  </si>
  <si>
    <t>7/26/2024</t>
  </si>
  <si>
    <t>11/9/2023</t>
  </si>
  <si>
    <t>8/11/2023</t>
  </si>
  <si>
    <t>11/6/2022</t>
  </si>
  <si>
    <t>6/21/2024</t>
  </si>
  <si>
    <t>CCL10-0003</t>
  </si>
  <si>
    <t>6/24/2024</t>
  </si>
  <si>
    <t>7/31/2024</t>
  </si>
  <si>
    <t>6/23/2023</t>
  </si>
  <si>
    <t>10/21/2025</t>
  </si>
  <si>
    <t>7/5/2024</t>
  </si>
  <si>
    <t>CCL10-0008</t>
  </si>
  <si>
    <t>Loretta</t>
  </si>
  <si>
    <t>Beige</t>
  </si>
  <si>
    <t>C</t>
  </si>
  <si>
    <t>AMAZON,CSNSTORES,DLCROSCILL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</si>
  <si>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</si>
  <si>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</si>
  <si>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</si>
  <si>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</si>
  <si>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</si>
  <si>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</si>
  <si>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</si>
  <si>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</si>
  <si>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DLCROSCILL,OVERSTOCK01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</si>
  <si>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</si>
  <si>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</si>
  <si>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</si>
  <si>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</si>
  <si>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</si>
  <si>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</si>
  <si>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</si>
  <si>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Donation</t>
  </si>
  <si>
    <t>AMAZON,AMAZONDS,CSNSTORES,DESINC,KOHLDSN,OVERSTOCK01</t>
  </si>
  <si>
    <t>8/17/2023</t>
  </si>
  <si>
    <t>4/18/2023</t>
  </si>
  <si>
    <t>9/11/2023</t>
  </si>
  <si>
    <t>1/30/2023</t>
  </si>
  <si>
    <t>4/24/2023</t>
  </si>
  <si>
    <t>9/25/2024</t>
  </si>
  <si>
    <t>2/2/2025</t>
  </si>
  <si>
    <t>9/19/2023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</si>
  <si>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</si>
  <si>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</si>
  <si>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</si>
  <si>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</si>
  <si>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</si>
  <si>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</si>
  <si>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</si>
  <si>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1</t>
  </si>
  <si>
    <t>12/12/2022</t>
  </si>
  <si>
    <t>8/3/2023</t>
  </si>
  <si>
    <t>8/29/2023</t>
  </si>
  <si>
    <t>6/21/2023</t>
  </si>
  <si>
    <t>10/31/2022</t>
  </si>
  <si>
    <t>3/20/2024</t>
  </si>
  <si>
    <t>10/8/2024</t>
  </si>
  <si>
    <t>12/18/2024</t>
  </si>
  <si>
    <t>1/10/2023</t>
  </si>
  <si>
    <t>2/13/2025</t>
  </si>
  <si>
    <t>CCL30-0027</t>
  </si>
  <si>
    <t>Gold</t>
  </si>
  <si>
    <t>CSNSTORES,JCPENNEY01,OLLIIX</t>
  </si>
  <si>
    <t>11/28/2022</t>
  </si>
  <si>
    <t>10/1/2023</t>
  </si>
  <si>
    <t>5/5/2023</t>
  </si>
  <si>
    <t>6/28/2024</t>
  </si>
  <si>
    <t>1/15/2024</t>
  </si>
  <si>
    <t>7/31/2023</t>
  </si>
  <si>
    <t>5/5/2024</t>
  </si>
  <si>
    <t>8/20/2025</t>
  </si>
  <si>
    <t>6/13/2024</t>
  </si>
  <si>
    <t>CCL30-0061</t>
  </si>
  <si>
    <t>CSNSTORES,JCPENNEY01</t>
  </si>
  <si>
    <t>8/15/2023</t>
  </si>
  <si>
    <t>6/13/2023</t>
  </si>
  <si>
    <t>9/19/2024</t>
  </si>
  <si>
    <t>11/27/2023</t>
  </si>
  <si>
    <t>2/27/2024</t>
  </si>
  <si>
    <t>1/24/2023</t>
  </si>
  <si>
    <t>11/25/2024</t>
  </si>
  <si>
    <t>CCL30-0029</t>
  </si>
  <si>
    <t>Inactive</t>
  </si>
  <si>
    <t>C+</t>
  </si>
  <si>
    <t>5/29/2023</t>
  </si>
  <si>
    <t>11/24/2023</t>
  </si>
  <si>
    <t>8/28/2024</t>
  </si>
  <si>
    <t>CCL30-0035</t>
  </si>
  <si>
    <t>Winchester</t>
  </si>
  <si>
    <t>Square Decor Pillow</t>
  </si>
  <si>
    <t>20x20"</t>
  </si>
  <si>
    <t>Solid</t>
  </si>
  <si>
    <t>AMAZON,DLCROSCILL</t>
  </si>
  <si>
    <t>10/17/2023</t>
  </si>
  <si>
    <t>7/14/2023</t>
  </si>
  <si>
    <t>8/19/2024</t>
  </si>
  <si>
    <t>11/22/2023</t>
  </si>
  <si>
    <t>7/7/2025</t>
  </si>
  <si>
    <t>5/10/2024</t>
  </si>
  <si>
    <t>CCL30-0036</t>
  </si>
  <si>
    <t>AMAZON,CSNSTORES</t>
  </si>
  <si>
    <t>8/2/2024</t>
  </si>
  <si>
    <t>8/26/2024</t>
  </si>
  <si>
    <t>CCL30-0034</t>
  </si>
  <si>
    <t>AMAZON,OVERSTOCK01</t>
  </si>
  <si>
    <t>11/8/2022</t>
  </si>
  <si>
    <t>4/26/2023</t>
  </si>
  <si>
    <t>10/11/2024</t>
  </si>
  <si>
    <t>1/4/2024</t>
  </si>
  <si>
    <t>10/2/2023</t>
  </si>
  <si>
    <t>CCL30-0030</t>
  </si>
  <si>
    <t>Biron</t>
  </si>
  <si>
    <t>18x18"</t>
  </si>
  <si>
    <t>CSNSTORES,DLCROSCILL,MACY02</t>
  </si>
  <si>
    <t>9/27/2023</t>
  </si>
  <si>
    <t>12/29/2023</t>
  </si>
  <si>
    <t>11/14/2024</t>
  </si>
  <si>
    <t>CCL30-0031</t>
  </si>
  <si>
    <t>AMAZON,CSNSTORES,MACY02</t>
  </si>
  <si>
    <t>11/6/2023</t>
  </si>
  <si>
    <t>7/11/2023</t>
  </si>
  <si>
    <t>1/19/2023</t>
  </si>
  <si>
    <t>7/3/2025</t>
  </si>
  <si>
    <t>7/29/2024</t>
  </si>
  <si>
    <t>5/22/2024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</si>
  <si>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</si>
  <si>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</si>
  <si>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</si>
  <si>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</si>
  <si>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</si>
  <si>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</si>
  <si>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</si>
  <si>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DLCROSCILL,MACY02</t>
  </si>
  <si>
    <t>7/28/2023</t>
  </si>
  <si>
    <t>4/25/2023</t>
  </si>
  <si>
    <t>1/12/2024</t>
  </si>
  <si>
    <t>7/7/2023</t>
  </si>
  <si>
    <t>10/3/2023</t>
  </si>
  <si>
    <t>3/29/2024</t>
  </si>
  <si>
    <t>7/25/2024</t>
  </si>
  <si>
    <t>CCL13-0019</t>
  </si>
  <si>
    <t>DLCROSCILL,JCPENNEY01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</si>
  <si>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</si>
  <si>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</si>
  <si>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</si>
  <si>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</si>
  <si>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</si>
  <si>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</si>
  <si>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</si>
  <si>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</si>
  <si>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</si>
  <si>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</si>
  <si>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</si>
  <si>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</si>
  <si>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KOHLDSN,OVERSTOCK01</t>
  </si>
  <si>
    <t>1/23/2023</t>
  </si>
  <si>
    <t>4/13/2023</t>
  </si>
  <si>
    <t>7/5/2023</t>
  </si>
  <si>
    <t>CCL11-0021</t>
  </si>
  <si>
    <t>BED SKIRT&amp;SHAM</t>
  </si>
  <si>
    <t>Sham</t>
  </si>
  <si>
    <t>Montague</t>
  </si>
  <si>
    <t>European Pillow Sham</t>
  </si>
  <si>
    <t>26x26"</t>
  </si>
  <si>
    <t>Close-out</t>
  </si>
  <si>
    <t>7/30/2024</t>
  </si>
  <si>
    <t>11/28/2023</t>
  </si>
  <si>
    <t>9/22/2023</t>
  </si>
  <si>
    <t>4/2/2024</t>
  </si>
  <si>
    <t>10/16/2024</t>
  </si>
  <si>
    <t>CCL11-0024</t>
  </si>
  <si>
    <t>Clermont</t>
  </si>
  <si>
    <t>Geometric</t>
  </si>
  <si>
    <t>5/15/2023</t>
  </si>
  <si>
    <t>10/4/2024</t>
  </si>
  <si>
    <t>12/12/2023</t>
  </si>
  <si>
    <t>CCL11-0025</t>
  </si>
  <si>
    <t>B-</t>
  </si>
  <si>
    <t>5/20/2024</t>
  </si>
  <si>
    <t>7/3/2023</t>
  </si>
  <si>
    <t>10/20/2025</t>
  </si>
  <si>
    <t>CCL11-0022</t>
  </si>
  <si>
    <t>BLK01,CSNSTORES,OVERSTOCK01</t>
  </si>
  <si>
    <t>5/30/2023</t>
  </si>
  <si>
    <t>2/19/2025</t>
  </si>
  <si>
    <t>3/18/2025</t>
  </si>
  <si>
    <t>CCL11-0023</t>
  </si>
  <si>
    <t>Bed Skirt&amp;Sham</t>
  </si>
  <si>
    <t>6/9/2023</t>
  </si>
  <si>
    <t>1/29/2025</t>
  </si>
  <si>
    <t>2/7/2025</t>
  </si>
  <si>
    <t>CCL11-0078</t>
  </si>
  <si>
    <t>Euro sham</t>
  </si>
  <si>
    <t>8/15/2025</t>
  </si>
  <si>
    <t>CCL11-0020</t>
  </si>
  <si>
    <t>AMAZON,CSNSTORES,KOHLDSN</t>
  </si>
  <si>
    <t>4/28/2023</t>
  </si>
  <si>
    <t>7/4/2024</t>
  </si>
  <si>
    <t>3/11/2024</t>
  </si>
  <si>
    <t>CHM30-0013</t>
  </si>
  <si>
    <t>Croscill Home</t>
  </si>
  <si>
    <t>Canova</t>
  </si>
  <si>
    <t>12x24"</t>
  </si>
  <si>
    <t>White</t>
  </si>
  <si>
    <t>Cotton</t>
  </si>
  <si>
    <t>10/20/2022</t>
  </si>
  <si>
    <t>CSNSTORES,DLCROSCILL,JCPENNEY01</t>
  </si>
  <si>
    <t>1/18/2023</t>
  </si>
  <si>
    <t>Yes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</si>
  <si>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</si>
  <si>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</si>
  <si>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</si>
  <si>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</si>
  <si>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</si>
  <si>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</si>
  <si>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</si>
  <si>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</si>
  <si>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</si>
  <si>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7/18/2023</t>
  </si>
  <si>
    <t>10/20/2023</t>
  </si>
  <si>
    <t>2/16/2024</t>
  </si>
  <si>
    <t>CHM30-0019</t>
  </si>
  <si>
    <t>Tan</t>
  </si>
  <si>
    <t>3/17/2023</t>
  </si>
  <si>
    <t>3/18/2024</t>
  </si>
  <si>
    <t>7/20/2023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</si>
  <si>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</si>
  <si>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</si>
  <si>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</si>
  <si>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</si>
  <si>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</si>
  <si>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</si>
  <si>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</si>
  <si>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</si>
  <si>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</si>
  <si>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</si>
  <si>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</si>
  <si>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</si>
  <si>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</si>
  <si>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</si>
  <si>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CSNSTORES,MACY02,OLLIIX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</si>
  <si>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</si>
  <si>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</si>
  <si>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</si>
  <si>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</si>
  <si>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</si>
  <si>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</si>
  <si>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</si>
  <si>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</si>
  <si>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</si>
  <si>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</si>
  <si>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</si>
  <si>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</si>
  <si>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12/13/2022</t>
  </si>
  <si>
    <t>CHM12-0004</t>
  </si>
  <si>
    <t>CCA12-0003</t>
  </si>
  <si>
    <t>Croscill Casual</t>
  </si>
  <si>
    <t>Ellis</t>
  </si>
  <si>
    <t>3 Piece Duvet Set</t>
  </si>
  <si>
    <t>Heathered Gray</t>
  </si>
  <si>
    <t>CSNSTORES,JCPENNEY01,MACY02,OLLIIX</t>
  </si>
  <si>
    <t>4/3/2025</t>
  </si>
  <si>
    <t>10/24/2023</t>
  </si>
  <si>
    <t>11/10/2022</t>
  </si>
  <si>
    <t>2/23/2023</t>
  </si>
  <si>
    <t>12/2/2023</t>
  </si>
  <si>
    <t>CCA12-0004</t>
  </si>
  <si>
    <t>CSNSTORES,MACY02</t>
  </si>
  <si>
    <t>1/26/2023</t>
  </si>
  <si>
    <t>11/17/2023</t>
  </si>
  <si>
    <t>CCA11-0012</t>
  </si>
  <si>
    <t>Gema</t>
  </si>
  <si>
    <t>10/14/2022</t>
  </si>
  <si>
    <t>12/6/2023</t>
  </si>
  <si>
    <t>6/8/2023</t>
  </si>
  <si>
    <t>CCA13-0007</t>
  </si>
  <si>
    <t>3 Piece White Coverlet Set</t>
  </si>
  <si>
    <t>Soft White</t>
  </si>
  <si>
    <t>9/25/2023</t>
  </si>
  <si>
    <t>5/28/2024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</si>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</sst>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10.6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11</v>
      </c>
      <c r="AS6" s="8">
        <v>1097.85</v>
      </c>
      <c r="AT6" s="7">
        <v>-1</v>
      </c>
      <c r="AU6" s="7">
        <v>-1</v>
      </c>
      <c r="AV6" s="4">
        <v>25</v>
      </c>
      <c r="AW6" s="8">
        <v>4580.61</v>
      </c>
      <c r="AX6" s="4">
        <v>26</v>
      </c>
      <c r="AY6" s="8">
        <v>3406.35</v>
      </c>
      <c r="AZ6" s="7">
        <v>-0.0385</v>
      </c>
      <c r="BA6" s="7">
        <v>0.3447</v>
      </c>
      <c r="BB6" s="7"/>
      <c r="BC6" s="4">
        <v>45</v>
      </c>
      <c r="BD6" s="8">
        <v>8484.31</v>
      </c>
      <c r="BE6" s="4">
        <v>65</v>
      </c>
      <c r="BF6" s="8">
        <v>8851.16</v>
      </c>
      <c r="BG6" s="7">
        <v>-0.3077</v>
      </c>
      <c r="BH6" s="7">
        <v>-0.0414</v>
      </c>
      <c r="BI6" s="7">
        <v>0.5399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1</v>
      </c>
      <c r="CE6" s="8">
        <v>138.99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10</v>
      </c>
      <c r="CR6" s="8">
        <v>958.86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31</v>
      </c>
      <c r="AA7" s="4">
        <f>=ROUNDDOWN(1.74157303370787,0)</f>
      </c>
      <c r="AB7" s="5">
        <v>17.8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18</v>
      </c>
      <c r="AQ7" s="8">
        <v>3381.52</v>
      </c>
      <c r="AR7" s="4">
        <v>1</v>
      </c>
      <c r="AS7" s="8">
        <v>211.43</v>
      </c>
      <c r="AT7" s="7">
        <v>17</v>
      </c>
      <c r="AU7" s="7">
        <v>14.9936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0.7382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18</v>
      </c>
      <c r="BK7" s="8">
        <v>3381.52</v>
      </c>
      <c r="BL7" s="2" t="s">
        <v>179</v>
      </c>
      <c r="BM7" s="7">
        <v>1</v>
      </c>
      <c r="BN7" s="7">
        <v>1</v>
      </c>
      <c r="BO7" s="4">
        <v>1</v>
      </c>
      <c r="BP7" s="8">
        <v>247.26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2</v>
      </c>
      <c r="CC7" s="8">
        <v>358.92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>
        <v>5</v>
      </c>
      <c r="CP7" s="8">
        <v>833.6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>
        <v>7</v>
      </c>
      <c r="DC7" s="8">
        <v>1282.61</v>
      </c>
      <c r="DD7" s="4">
        <v>1</v>
      </c>
      <c r="DE7" s="8">
        <v>211.43</v>
      </c>
      <c r="DF7" s="7">
        <v>6</v>
      </c>
      <c r="DG7" s="7">
        <v>5.0664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>
        <v>2</v>
      </c>
      <c r="EC7" s="8">
        <v>473.66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178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31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81</v>
      </c>
      <c r="AA8" s="4">
        <f>=ROUNDDOWN(14.4642857142857,0)</f>
      </c>
      <c r="AB8" s="5">
        <v>5.6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1199.09</v>
      </c>
      <c r="AR8" s="4">
        <v>14</v>
      </c>
      <c r="AS8" s="8">
        <v>2097.07</v>
      </c>
      <c r="AT8" s="7">
        <v>-0.5</v>
      </c>
      <c r="AU8" s="7">
        <v>-0.4282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0.2618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1199.09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538.98</v>
      </c>
      <c r="CD8" s="4">
        <v>3</v>
      </c>
      <c r="CE8" s="8">
        <v>500.37</v>
      </c>
      <c r="CF8" s="7"/>
      <c r="CG8" s="7">
        <v>0.0772</v>
      </c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250.36</v>
      </c>
      <c r="CQ8" s="4">
        <v>6</v>
      </c>
      <c r="CR8" s="8">
        <v>694.92</v>
      </c>
      <c r="CS8" s="7">
        <v>-0.6667</v>
      </c>
      <c r="CT8" s="7">
        <v>-0.6397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4</v>
      </c>
      <c r="DE8" s="8">
        <v>676.56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>
        <v>1</v>
      </c>
      <c r="EC8" s="8">
        <v>237.01</v>
      </c>
      <c r="ED8" s="4">
        <v>1</v>
      </c>
      <c r="EE8" s="8">
        <v>225.22</v>
      </c>
      <c r="EF8" s="7"/>
      <c r="EG8" s="7">
        <v>0.0523</v>
      </c>
      <c r="EH8" s="2" t="s">
        <v>155</v>
      </c>
      <c r="EI8" s="2" t="s">
        <v>145</v>
      </c>
      <c r="EJ8" s="2" t="s">
        <v>196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178</v>
      </c>
      <c r="EX8" s="2" t="s">
        <v>199</v>
      </c>
      <c r="EY8" s="2" t="s">
        <v>157</v>
      </c>
      <c r="EZ8" s="2" t="s">
        <v>157</v>
      </c>
      <c r="FA8" s="2" t="s">
        <v>148</v>
      </c>
      <c r="FB8" s="4">
        <v>1</v>
      </c>
      <c r="FC8" s="8">
        <v>172.74</v>
      </c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202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81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159</v>
      </c>
      <c r="AA9" s="4">
        <f>=ROUNDDOWN(19.875,0)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10</v>
      </c>
      <c r="AQ9" s="8">
        <v>1732.57</v>
      </c>
      <c r="AR9" s="4"/>
      <c r="AS9" s="8"/>
      <c r="AT9" s="7"/>
      <c r="AU9" s="7"/>
      <c r="AV9" s="4">
        <v>20</v>
      </c>
      <c r="AW9" s="8">
        <v>3903.7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0.4438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0.4601</v>
      </c>
      <c r="BJ9" s="4">
        <v>10</v>
      </c>
      <c r="BK9" s="8">
        <v>1732.57</v>
      </c>
      <c r="BL9" s="2" t="s">
        <v>211</v>
      </c>
      <c r="BM9" s="7">
        <v>1</v>
      </c>
      <c r="BN9" s="7">
        <v>1</v>
      </c>
      <c r="BO9" s="4">
        <v>5</v>
      </c>
      <c r="BP9" s="8">
        <v>1078.68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1</v>
      </c>
      <c r="CC9" s="8">
        <v>151.01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190.88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213</v>
      </c>
      <c r="DI9" s="2" t="s">
        <v>145</v>
      </c>
      <c r="DJ9" s="2" t="s">
        <v>148</v>
      </c>
      <c r="DK9" s="2" t="s">
        <v>148</v>
      </c>
      <c r="DL9" s="2" t="s">
        <v>157</v>
      </c>
      <c r="DM9" s="2" t="s">
        <v>157</v>
      </c>
      <c r="DN9" s="2" t="s">
        <v>148</v>
      </c>
      <c r="DO9" s="4">
        <v>2</v>
      </c>
      <c r="DP9" s="8">
        <v>312</v>
      </c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215</v>
      </c>
      <c r="EI9" s="2" t="s">
        <v>145</v>
      </c>
      <c r="EJ9" s="2" t="s">
        <v>148</v>
      </c>
      <c r="EK9" s="2" t="s">
        <v>148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217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188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213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213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188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213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213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213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213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213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159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203</v>
      </c>
      <c r="AA10" s="4">
        <f>=ROUNDDOWN(25.375,0)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6</v>
      </c>
      <c r="AQ10" s="8">
        <v>1431.57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0.3667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6</v>
      </c>
      <c r="BK10" s="8">
        <v>1431.57</v>
      </c>
      <c r="BL10" s="2" t="s">
        <v>220</v>
      </c>
      <c r="BM10" s="7">
        <v>1</v>
      </c>
      <c r="BN10" s="7">
        <v>1</v>
      </c>
      <c r="BO10" s="4">
        <v>2</v>
      </c>
      <c r="BP10" s="8">
        <v>497.03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125.04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213</v>
      </c>
      <c r="DI10" s="2" t="s">
        <v>145</v>
      </c>
      <c r="DJ10" s="2" t="s">
        <v>148</v>
      </c>
      <c r="DK10" s="2" t="s">
        <v>148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215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>
        <v>2</v>
      </c>
      <c r="EP10" s="8">
        <v>630.04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224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225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188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213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213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188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213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213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213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213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203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75</v>
      </c>
      <c r="AA11" s="4">
        <f>=ROUNDDOWN(18.75,0)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739.56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0.1895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739.56</v>
      </c>
      <c r="BL11" s="2" t="s">
        <v>228</v>
      </c>
      <c r="BM11" s="7">
        <v>1</v>
      </c>
      <c r="BN11" s="7">
        <v>1</v>
      </c>
      <c r="BO11" s="4">
        <v>1</v>
      </c>
      <c r="BP11" s="8">
        <v>255.06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>
        <v>2</v>
      </c>
      <c r="CC11" s="8">
        <v>359.32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125.18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213</v>
      </c>
      <c r="DI11" s="2" t="s">
        <v>145</v>
      </c>
      <c r="DJ11" s="2" t="s">
        <v>148</v>
      </c>
      <c r="DK11" s="2" t="s">
        <v>148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215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233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234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188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213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213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188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213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213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213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213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9.5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21</v>
      </c>
      <c r="AS12" s="8">
        <v>2486.21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39</v>
      </c>
      <c r="AY12" s="8">
        <v>5444.81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185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3</v>
      </c>
      <c r="CE12" s="8">
        <v>416.97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14</v>
      </c>
      <c r="CR12" s="8">
        <v>1383.59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>
        <v>2</v>
      </c>
      <c r="ER12" s="8">
        <v>357.48</v>
      </c>
      <c r="ES12" s="7">
        <v>-1</v>
      </c>
      <c r="ET12" s="7">
        <v>-1</v>
      </c>
      <c r="EU12" s="2" t="s">
        <v>155</v>
      </c>
      <c r="EV12" s="2" t="s">
        <v>145</v>
      </c>
      <c r="EW12" s="2" t="s">
        <v>185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1</v>
      </c>
      <c r="FE12" s="8">
        <v>135.13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1</v>
      </c>
      <c r="FR12" s="8">
        <v>193.04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170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172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14</v>
      </c>
      <c r="AS13" s="8">
        <v>2393.38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185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9</v>
      </c>
      <c r="CE13" s="8">
        <v>1501.11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2</v>
      </c>
      <c r="CR13" s="8">
        <v>231.64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253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255</v>
      </c>
      <c r="EL13" s="2" t="s">
        <v>157</v>
      </c>
      <c r="EM13" s="2" t="s">
        <v>157</v>
      </c>
      <c r="EN13" s="2" t="s">
        <v>148</v>
      </c>
      <c r="EO13" s="4"/>
      <c r="EP13" s="8"/>
      <c r="EQ13" s="4">
        <v>2</v>
      </c>
      <c r="ER13" s="8">
        <v>428.98</v>
      </c>
      <c r="ES13" s="7">
        <v>-1</v>
      </c>
      <c r="ET13" s="7">
        <v>-1</v>
      </c>
      <c r="EU13" s="2" t="s">
        <v>155</v>
      </c>
      <c r="EV13" s="2" t="s">
        <v>145</v>
      </c>
      <c r="EW13" s="2" t="s">
        <v>185</v>
      </c>
      <c r="EX13" s="2" t="s">
        <v>192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256</v>
      </c>
      <c r="FL13" s="2" t="s">
        <v>157</v>
      </c>
      <c r="FM13" s="2" t="s">
        <v>157</v>
      </c>
      <c r="FN13" s="2" t="s">
        <v>148</v>
      </c>
      <c r="FO13" s="4"/>
      <c r="FP13" s="8"/>
      <c r="FQ13" s="4">
        <v>1</v>
      </c>
      <c r="FR13" s="8">
        <v>231.65</v>
      </c>
      <c r="FS13" s="7">
        <v>-1</v>
      </c>
      <c r="FT13" s="7">
        <v>-1</v>
      </c>
      <c r="FU13" s="2" t="s">
        <v>155</v>
      </c>
      <c r="FV13" s="2" t="s">
        <v>145</v>
      </c>
      <c r="FW13" s="2" t="s">
        <v>170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172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4</v>
      </c>
      <c r="AS14" s="8">
        <v>565.22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154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185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2</v>
      </c>
      <c r="CE14" s="8">
        <v>333.58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170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2</v>
      </c>
      <c r="CR14" s="8">
        <v>231.64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160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196</v>
      </c>
      <c r="EK14" s="2" t="s">
        <v>195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185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168</v>
      </c>
      <c r="FK14" s="2" t="s">
        <v>263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264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202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173</v>
      </c>
      <c r="AA15" s="4">
        <f>=ROUNDDOWN(46.7567567567568,0)</f>
      </c>
      <c r="AB15" s="5">
        <v>3.7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845.58</v>
      </c>
      <c r="AR15" s="4"/>
      <c r="AS15" s="8"/>
      <c r="AT15" s="7"/>
      <c r="AU15" s="7"/>
      <c r="AV15" s="4">
        <v>18</v>
      </c>
      <c r="AW15" s="8">
        <v>3222.48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0.2624</v>
      </c>
      <c r="BC15" s="4">
        <v>18</v>
      </c>
      <c r="BD15" s="8">
        <v>3222.48</v>
      </c>
      <c r="BE15" s="4">
        <v>62</v>
      </c>
      <c r="BF15" s="8">
        <v>9469.44</v>
      </c>
      <c r="BG15" s="7">
        <v>-0.7097</v>
      </c>
      <c r="BH15" s="7">
        <v>-0.6597</v>
      </c>
      <c r="BI15" s="7">
        <v>1</v>
      </c>
      <c r="BJ15" s="4">
        <v>5</v>
      </c>
      <c r="BK15" s="8">
        <v>845.58</v>
      </c>
      <c r="BL15" s="2" t="s">
        <v>268</v>
      </c>
      <c r="BM15" s="7">
        <v>1</v>
      </c>
      <c r="BN15" s="7">
        <v>1</v>
      </c>
      <c r="BO15" s="4">
        <v>2</v>
      </c>
      <c r="BP15" s="8">
        <v>484.19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212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214.12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213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271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215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272</v>
      </c>
      <c r="EY15" s="2" t="s">
        <v>157</v>
      </c>
      <c r="EZ15" s="2" t="s">
        <v>157</v>
      </c>
      <c r="FA15" s="2" t="s">
        <v>148</v>
      </c>
      <c r="FB15" s="4">
        <v>1</v>
      </c>
      <c r="FC15" s="8">
        <v>147.27</v>
      </c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273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213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213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274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213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173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178</v>
      </c>
      <c r="AA16" s="4">
        <f>=ROUNDDOWN(37.0833333333333,0)</f>
      </c>
      <c r="AB16" s="5">
        <v>4.8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872.05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0.2706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872.05</v>
      </c>
      <c r="BL16" s="2" t="s">
        <v>276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277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366.22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221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127.69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213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378.14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215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279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213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213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280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213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178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19</v>
      </c>
      <c r="AA17" s="4">
        <f>=ROUNDDOWN(5.42857142857143,0)</f>
      </c>
      <c r="AB17" s="5">
        <v>3.5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8</v>
      </c>
      <c r="AQ17" s="8">
        <v>1504.85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0.467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8</v>
      </c>
      <c r="BK17" s="8">
        <v>1504.85</v>
      </c>
      <c r="BL17" s="2" t="s">
        <v>282</v>
      </c>
      <c r="BM17" s="7">
        <v>1</v>
      </c>
      <c r="BN17" s="7">
        <v>1</v>
      </c>
      <c r="BO17" s="4">
        <v>1</v>
      </c>
      <c r="BP17" s="8">
        <v>255.06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283</v>
      </c>
      <c r="BY17" s="2" t="s">
        <v>157</v>
      </c>
      <c r="BZ17" s="2" t="s">
        <v>157</v>
      </c>
      <c r="CA17" s="2" t="s">
        <v>148</v>
      </c>
      <c r="CB17" s="4">
        <v>1</v>
      </c>
      <c r="CC17" s="8">
        <v>182.85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212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136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284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213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4</v>
      </c>
      <c r="DP17" s="8">
        <v>755.24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273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215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>
        <v>1</v>
      </c>
      <c r="FC17" s="8">
        <v>175.7</v>
      </c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285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213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213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286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213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287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288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289</v>
      </c>
      <c r="W18" s="2" t="s">
        <v>151</v>
      </c>
      <c r="X18" s="2" t="s">
        <v>148</v>
      </c>
      <c r="Y18" s="2" t="s">
        <v>290</v>
      </c>
      <c r="Z18" s="4"/>
      <c r="AA18" s="4">
        <f>=ROUNDDOWN({0},0)</f>
      </c>
      <c r="AB18" s="5">
        <v>11.3</v>
      </c>
      <c r="AC18" s="2" t="s">
        <v>291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14</v>
      </c>
      <c r="AS18" s="8">
        <v>1924.78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42</v>
      </c>
      <c r="AY18" s="8">
        <v>6593.66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292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293</v>
      </c>
      <c r="BX18" s="2" t="s">
        <v>294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6</v>
      </c>
      <c r="CE18" s="8">
        <v>833.94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158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4</v>
      </c>
      <c r="CR18" s="8">
        <v>386.12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296</v>
      </c>
      <c r="CX18" s="2" t="s">
        <v>297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4</v>
      </c>
      <c r="DE18" s="8">
        <v>704.72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299</v>
      </c>
      <c r="DX18" s="2" t="s">
        <v>300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293</v>
      </c>
      <c r="EK18" s="2" t="s">
        <v>159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293</v>
      </c>
      <c r="EX18" s="2" t="s">
        <v>301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293</v>
      </c>
      <c r="FK18" s="2" t="s">
        <v>302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303</v>
      </c>
      <c r="FX18" s="2" t="s">
        <v>304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293</v>
      </c>
      <c r="GK18" s="2" t="s">
        <v>305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306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307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288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289</v>
      </c>
      <c r="W19" s="2" t="s">
        <v>151</v>
      </c>
      <c r="X19" s="2" t="s">
        <v>148</v>
      </c>
      <c r="Y19" s="2" t="s">
        <v>290</v>
      </c>
      <c r="Z19" s="4"/>
      <c r="AA19" s="4">
        <f>=ROUNDDOWN({0},0)</f>
      </c>
      <c r="AB19" s="5">
        <v>10.1</v>
      </c>
      <c r="AC19" s="2" t="s">
        <v>291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15</v>
      </c>
      <c r="AS19" s="8">
        <v>2618.9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308</v>
      </c>
      <c r="BM19" s="7"/>
      <c r="BN19" s="7"/>
      <c r="BO19" s="4"/>
      <c r="BP19" s="8"/>
      <c r="BQ19" s="4">
        <v>1</v>
      </c>
      <c r="BR19" s="8">
        <v>319.99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293</v>
      </c>
      <c r="BX19" s="2" t="s">
        <v>309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2</v>
      </c>
      <c r="CE19" s="8">
        <v>333.58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158</v>
      </c>
      <c r="CK19" s="2" t="s">
        <v>310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5</v>
      </c>
      <c r="CR19" s="8">
        <v>656.32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296</v>
      </c>
      <c r="CX19" s="2" t="s">
        <v>159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5</v>
      </c>
      <c r="DE19" s="8">
        <v>845.7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298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299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293</v>
      </c>
      <c r="EK19" s="2" t="s">
        <v>312</v>
      </c>
      <c r="EL19" s="2" t="s">
        <v>157</v>
      </c>
      <c r="EM19" s="2" t="s">
        <v>157</v>
      </c>
      <c r="EN19" s="2" t="s">
        <v>148</v>
      </c>
      <c r="EO19" s="4"/>
      <c r="EP19" s="8"/>
      <c r="EQ19" s="4">
        <v>1</v>
      </c>
      <c r="ER19" s="8">
        <v>231.66</v>
      </c>
      <c r="ES19" s="7">
        <v>-1</v>
      </c>
      <c r="ET19" s="7">
        <v>-1</v>
      </c>
      <c r="EU19" s="2" t="s">
        <v>155</v>
      </c>
      <c r="EV19" s="2" t="s">
        <v>145</v>
      </c>
      <c r="EW19" s="2" t="s">
        <v>293</v>
      </c>
      <c r="EX19" s="2" t="s">
        <v>313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293</v>
      </c>
      <c r="FK19" s="2" t="s">
        <v>314</v>
      </c>
      <c r="FL19" s="2" t="s">
        <v>157</v>
      </c>
      <c r="FM19" s="2" t="s">
        <v>157</v>
      </c>
      <c r="FN19" s="2" t="s">
        <v>148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293</v>
      </c>
      <c r="GK19" s="2" t="s">
        <v>148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315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288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289</v>
      </c>
      <c r="W20" s="2" t="s">
        <v>151</v>
      </c>
      <c r="X20" s="2" t="s">
        <v>148</v>
      </c>
      <c r="Y20" s="2" t="s">
        <v>290</v>
      </c>
      <c r="Z20" s="4"/>
      <c r="AA20" s="4">
        <f>=ROUNDDOWN({0},0)</f>
      </c>
      <c r="AB20" s="5">
        <v>4.5</v>
      </c>
      <c r="AC20" s="2" t="s">
        <v>291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13</v>
      </c>
      <c r="AS20" s="8">
        <v>2049.98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293</v>
      </c>
      <c r="BX20" s="2" t="s">
        <v>309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2</v>
      </c>
      <c r="CE20" s="8">
        <v>333.58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158</v>
      </c>
      <c r="CK20" s="2" t="s">
        <v>314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4</v>
      </c>
      <c r="CR20" s="8">
        <v>447.84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296</v>
      </c>
      <c r="CX20" s="2" t="s">
        <v>317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7</v>
      </c>
      <c r="DE20" s="8">
        <v>1268.56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298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299</v>
      </c>
      <c r="DX20" s="2" t="s">
        <v>318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293</v>
      </c>
      <c r="EK20" s="2" t="s">
        <v>319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293</v>
      </c>
      <c r="EX20" s="2" t="s">
        <v>320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293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303</v>
      </c>
      <c r="FX20" s="2" t="s">
        <v>321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293</v>
      </c>
      <c r="GK20" s="2" t="s">
        <v>322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324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289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325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3</v>
      </c>
      <c r="AS21" s="8">
        <v>374.51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20</v>
      </c>
      <c r="AY21" s="8">
        <v>2875.78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326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2</v>
      </c>
      <c r="CE21" s="8">
        <v>277.98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327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1</v>
      </c>
      <c r="CR21" s="8">
        <v>96.53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329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330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331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152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334</v>
      </c>
      <c r="FX21" s="2" t="s">
        <v>335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336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324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289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325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14</v>
      </c>
      <c r="AS22" s="8">
        <v>1993.85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338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295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7</v>
      </c>
      <c r="CR22" s="8">
        <v>810.74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4</v>
      </c>
      <c r="DE22" s="8">
        <v>676.56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339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340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341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152</v>
      </c>
      <c r="EX22" s="2" t="s">
        <v>342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340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343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324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289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5.7</v>
      </c>
      <c r="AC23" s="2" t="s">
        <v>325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507.42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345</v>
      </c>
      <c r="CK23" s="2" t="s">
        <v>346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3</v>
      </c>
      <c r="DE23" s="8">
        <v>507.42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311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334</v>
      </c>
      <c r="DX23" s="2" t="s">
        <v>304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347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152</v>
      </c>
      <c r="EX23" s="2" t="s">
        <v>185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334</v>
      </c>
      <c r="FX23" s="2" t="s">
        <v>349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202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142</v>
      </c>
      <c r="J24" s="2" t="s">
        <v>177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289</v>
      </c>
      <c r="W24" s="2" t="s">
        <v>151</v>
      </c>
      <c r="X24" s="2" t="s">
        <v>148</v>
      </c>
      <c r="Y24" s="2" t="s">
        <v>178</v>
      </c>
      <c r="Z24" s="4">
        <v>25</v>
      </c>
      <c r="AA24" s="4">
        <f>=ROUNDDOWN(5,0)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1384.84</v>
      </c>
      <c r="AR24" s="4">
        <v>1</v>
      </c>
      <c r="AS24" s="8">
        <v>128.69</v>
      </c>
      <c r="AT24" s="7">
        <v>5</v>
      </c>
      <c r="AU24" s="7">
        <v>9.7611</v>
      </c>
      <c r="AV24" s="4">
        <v>8</v>
      </c>
      <c r="AW24" s="8">
        <v>1841.49</v>
      </c>
      <c r="AX24" s="4">
        <v>1</v>
      </c>
      <c r="AY24" s="8">
        <v>128.69</v>
      </c>
      <c r="AZ24" s="7">
        <v>7</v>
      </c>
      <c r="BA24" s="7">
        <v>13.3095</v>
      </c>
      <c r="BB24" s="7">
        <v>0.752</v>
      </c>
      <c r="BC24" s="4">
        <v>8</v>
      </c>
      <c r="BD24" s="8">
        <v>1841.49</v>
      </c>
      <c r="BE24" s="4">
        <v>1</v>
      </c>
      <c r="BF24" s="8">
        <v>128.69</v>
      </c>
      <c r="BG24" s="7">
        <v>7</v>
      </c>
      <c r="BH24" s="7">
        <v>13.3095</v>
      </c>
      <c r="BI24" s="7">
        <v>1</v>
      </c>
      <c r="BJ24" s="4">
        <v>6</v>
      </c>
      <c r="BK24" s="8">
        <v>1384.84</v>
      </c>
      <c r="BL24" s="2" t="s">
        <v>354</v>
      </c>
      <c r="BM24" s="7">
        <v>1</v>
      </c>
      <c r="BN24" s="7">
        <v>1</v>
      </c>
      <c r="BO24" s="4">
        <v>4</v>
      </c>
      <c r="BP24" s="8">
        <v>915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313</v>
      </c>
      <c r="CK24" s="2" t="s">
        <v>355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128.69</v>
      </c>
      <c r="CS24" s="7">
        <v>-1</v>
      </c>
      <c r="CT24" s="7">
        <v>-1</v>
      </c>
      <c r="CU24" s="2" t="s">
        <v>155</v>
      </c>
      <c r="CV24" s="2" t="s">
        <v>145</v>
      </c>
      <c r="CW24" s="2" t="s">
        <v>160</v>
      </c>
      <c r="CX24" s="2" t="s">
        <v>356</v>
      </c>
      <c r="CY24" s="2" t="s">
        <v>157</v>
      </c>
      <c r="CZ24" s="2" t="s">
        <v>157</v>
      </c>
      <c r="DA24" s="2" t="s">
        <v>148</v>
      </c>
      <c r="DB24" s="4">
        <v>2</v>
      </c>
      <c r="DC24" s="8">
        <v>469.84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148</v>
      </c>
      <c r="DK24" s="2" t="s">
        <v>298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331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178</v>
      </c>
      <c r="EX24" s="2" t="s">
        <v>358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359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360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361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25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362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142</v>
      </c>
      <c r="J25" s="2" t="s">
        <v>190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289</v>
      </c>
      <c r="W25" s="2" t="s">
        <v>151</v>
      </c>
      <c r="X25" s="2" t="s">
        <v>148</v>
      </c>
      <c r="Y25" s="2" t="s">
        <v>178</v>
      </c>
      <c r="Z25" s="4">
        <v>19</v>
      </c>
      <c r="AA25" s="4">
        <f>=ROUNDDOWN(19,0)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456.65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0.248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456.65</v>
      </c>
      <c r="BL25" s="2" t="s">
        <v>363</v>
      </c>
      <c r="BM25" s="7">
        <v>1</v>
      </c>
      <c r="BN25" s="7">
        <v>1</v>
      </c>
      <c r="BO25" s="4">
        <v>1</v>
      </c>
      <c r="BP25" s="8">
        <v>225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169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231.65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313</v>
      </c>
      <c r="CK25" s="2" t="s">
        <v>364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365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213</v>
      </c>
      <c r="DI25" s="2" t="s">
        <v>145</v>
      </c>
      <c r="DJ25" s="2" t="s">
        <v>148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302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178</v>
      </c>
      <c r="EX25" s="2" t="s">
        <v>366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148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367</v>
      </c>
      <c r="FX25" s="2" t="s">
        <v>368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202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369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370</v>
      </c>
      <c r="G26" s="2" t="s">
        <v>370</v>
      </c>
      <c r="H26" s="2" t="s">
        <v>370</v>
      </c>
      <c r="I26" s="2" t="s">
        <v>142</v>
      </c>
      <c r="J26" s="2" t="s">
        <v>177</v>
      </c>
      <c r="K26" s="2" t="s">
        <v>205</v>
      </c>
      <c r="L26" s="3">
        <v>204.28</v>
      </c>
      <c r="M26" s="3">
        <v>214.49</v>
      </c>
      <c r="N26" s="3">
        <v>599.99</v>
      </c>
      <c r="O26" s="2" t="s">
        <v>371</v>
      </c>
      <c r="P26" s="2" t="s">
        <v>353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289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12</v>
      </c>
      <c r="AS26" s="8">
        <v>2546.11</v>
      </c>
      <c r="AT26" s="7">
        <v>-1</v>
      </c>
      <c r="AU26" s="7">
        <v>-1</v>
      </c>
      <c r="AV26" s="4"/>
      <c r="AW26" s="8"/>
      <c r="AX26" s="4">
        <v>12</v>
      </c>
      <c r="AY26" s="8">
        <v>2546.11</v>
      </c>
      <c r="AZ26" s="7">
        <v>-1</v>
      </c>
      <c r="BA26" s="7">
        <v>-1</v>
      </c>
      <c r="BB26" s="7"/>
      <c r="BC26" s="4"/>
      <c r="BD26" s="8"/>
      <c r="BE26" s="4">
        <v>12</v>
      </c>
      <c r="BF26" s="8">
        <v>2546.11</v>
      </c>
      <c r="BG26" s="7">
        <v>-1</v>
      </c>
      <c r="BH26" s="7">
        <v>-1</v>
      </c>
      <c r="BI26" s="7"/>
      <c r="BJ26" s="4"/>
      <c r="BK26" s="8"/>
      <c r="BL26" s="2" t="s">
        <v>372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218</v>
      </c>
      <c r="BW26" s="2" t="s">
        <v>239</v>
      </c>
      <c r="BX26" s="2" t="s">
        <v>262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155</v>
      </c>
      <c r="CI26" s="2" t="s">
        <v>218</v>
      </c>
      <c r="CJ26" s="2" t="s">
        <v>317</v>
      </c>
      <c r="CK26" s="2" t="s">
        <v>373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2</v>
      </c>
      <c r="CR26" s="8">
        <v>257.38</v>
      </c>
      <c r="CS26" s="7">
        <v>-1</v>
      </c>
      <c r="CT26" s="7">
        <v>-1</v>
      </c>
      <c r="CU26" s="2" t="s">
        <v>155</v>
      </c>
      <c r="CV26" s="2" t="s">
        <v>218</v>
      </c>
      <c r="CW26" s="2" t="s">
        <v>160</v>
      </c>
      <c r="CX26" s="2" t="s">
        <v>374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7</v>
      </c>
      <c r="DE26" s="8">
        <v>1644.44</v>
      </c>
      <c r="DF26" s="7">
        <v>-1</v>
      </c>
      <c r="DG26" s="7">
        <v>-1</v>
      </c>
      <c r="DH26" s="2" t="s">
        <v>155</v>
      </c>
      <c r="DI26" s="2" t="s">
        <v>218</v>
      </c>
      <c r="DJ26" s="2" t="s">
        <v>148</v>
      </c>
      <c r="DK26" s="2" t="s">
        <v>298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218</v>
      </c>
      <c r="DW26" s="2" t="s">
        <v>163</v>
      </c>
      <c r="DX26" s="2" t="s">
        <v>330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375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239</v>
      </c>
      <c r="EX26" s="2" t="s">
        <v>376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377</v>
      </c>
      <c r="FL26" s="2" t="s">
        <v>157</v>
      </c>
      <c r="FM26" s="2" t="s">
        <v>157</v>
      </c>
      <c r="FN26" s="2" t="s">
        <v>148</v>
      </c>
      <c r="FO26" s="4"/>
      <c r="FP26" s="8"/>
      <c r="FQ26" s="4">
        <v>1</v>
      </c>
      <c r="FR26" s="8">
        <v>231.65</v>
      </c>
      <c r="FS26" s="7">
        <v>-1</v>
      </c>
      <c r="FT26" s="7">
        <v>-1</v>
      </c>
      <c r="FU26" s="2" t="s">
        <v>155</v>
      </c>
      <c r="FV26" s="2" t="s">
        <v>218</v>
      </c>
      <c r="FW26" s="2" t="s">
        <v>170</v>
      </c>
      <c r="FX26" s="2" t="s">
        <v>378</v>
      </c>
      <c r="FY26" s="2" t="s">
        <v>157</v>
      </c>
      <c r="FZ26" s="2" t="s">
        <v>157</v>
      </c>
      <c r="GA26" s="2" t="s">
        <v>148</v>
      </c>
      <c r="GB26" s="4"/>
      <c r="GC26" s="8"/>
      <c r="GD26" s="4">
        <v>1</v>
      </c>
      <c r="GE26" s="8">
        <v>180.99</v>
      </c>
      <c r="GF26" s="7">
        <v>-1</v>
      </c>
      <c r="GG26" s="7">
        <v>-1</v>
      </c>
      <c r="GH26" s="2" t="s">
        <v>155</v>
      </c>
      <c r="GI26" s="2" t="s">
        <v>218</v>
      </c>
      <c r="GJ26" s="2" t="s">
        <v>172</v>
      </c>
      <c r="GK26" s="2" t="s">
        <v>379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218</v>
      </c>
      <c r="KW26" s="2" t="s">
        <v>174</v>
      </c>
      <c r="KX26" s="2" t="s">
        <v>380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381</v>
      </c>
      <c r="B27" s="2" t="s">
        <v>137</v>
      </c>
      <c r="C27" s="2" t="s">
        <v>138</v>
      </c>
      <c r="D27" s="2" t="s">
        <v>382</v>
      </c>
      <c r="E27" s="2" t="s">
        <v>383</v>
      </c>
      <c r="F27" s="2" t="s">
        <v>384</v>
      </c>
      <c r="G27" s="2" t="s">
        <v>384</v>
      </c>
      <c r="H27" s="2" t="s">
        <v>384</v>
      </c>
      <c r="I27" s="2" t="s">
        <v>385</v>
      </c>
      <c r="J27" s="2" t="s">
        <v>386</v>
      </c>
      <c r="K27" s="2" t="s">
        <v>387</v>
      </c>
      <c r="L27" s="3">
        <v>34.73</v>
      </c>
      <c r="M27" s="3">
        <v>36.47</v>
      </c>
      <c r="N27" s="3">
        <v>114.99</v>
      </c>
      <c r="O27" s="2" t="s">
        <v>145</v>
      </c>
      <c r="P27" s="2" t="s">
        <v>206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388</v>
      </c>
      <c r="V27" s="2" t="s">
        <v>289</v>
      </c>
      <c r="W27" s="2" t="s">
        <v>151</v>
      </c>
      <c r="X27" s="2" t="s">
        <v>148</v>
      </c>
      <c r="Y27" s="2" t="s">
        <v>178</v>
      </c>
      <c r="Z27" s="4">
        <v>103</v>
      </c>
      <c r="AA27" s="4">
        <f>=ROUNDDOWN(85.8333333333333,0)</f>
      </c>
      <c r="AB27" s="5">
        <v>1.2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2</v>
      </c>
      <c r="AQ27" s="8">
        <v>106.79</v>
      </c>
      <c r="AR27" s="4"/>
      <c r="AS27" s="8"/>
      <c r="AT27" s="7"/>
      <c r="AU27" s="7"/>
      <c r="AV27" s="4">
        <v>2</v>
      </c>
      <c r="AW27" s="8">
        <v>106.79</v>
      </c>
      <c r="AX27" s="4"/>
      <c r="AY27" s="8"/>
      <c r="AZ27" s="7"/>
      <c r="BA27" s="7"/>
      <c r="BB27" s="7">
        <v>1</v>
      </c>
      <c r="BC27" s="4">
        <v>4</v>
      </c>
      <c r="BD27" s="8">
        <v>193.74</v>
      </c>
      <c r="BE27" s="4">
        <v>6</v>
      </c>
      <c r="BF27" s="8">
        <v>159.25</v>
      </c>
      <c r="BG27" s="7">
        <v>-0.3333</v>
      </c>
      <c r="BH27" s="7">
        <v>0.2166</v>
      </c>
      <c r="BI27" s="7">
        <v>0.5512</v>
      </c>
      <c r="BJ27" s="4">
        <v>2</v>
      </c>
      <c r="BK27" s="8">
        <v>106.79</v>
      </c>
      <c r="BL27" s="2" t="s">
        <v>16</v>
      </c>
      <c r="BM27" s="7">
        <v>1</v>
      </c>
      <c r="BN27" s="7">
        <v>1</v>
      </c>
      <c r="BO27" s="4">
        <v>2</v>
      </c>
      <c r="BP27" s="8">
        <v>106.79</v>
      </c>
      <c r="BQ27" s="4"/>
      <c r="BR27" s="8"/>
      <c r="BS27" s="7"/>
      <c r="BT27" s="7"/>
      <c r="BU27" s="2" t="s">
        <v>155</v>
      </c>
      <c r="BV27" s="2" t="s">
        <v>145</v>
      </c>
      <c r="BW27" s="2" t="s">
        <v>237</v>
      </c>
      <c r="BX27" s="2" t="s">
        <v>389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145</v>
      </c>
      <c r="CJ27" s="2" t="s">
        <v>390</v>
      </c>
      <c r="CK27" s="2" t="s">
        <v>391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145</v>
      </c>
      <c r="CW27" s="2" t="s">
        <v>174</v>
      </c>
      <c r="CX27" s="2" t="s">
        <v>356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148</v>
      </c>
      <c r="DK27" s="2" t="s">
        <v>249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163</v>
      </c>
      <c r="DX27" s="2" t="s">
        <v>330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392</v>
      </c>
      <c r="EK27" s="2" t="s">
        <v>317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145</v>
      </c>
      <c r="EW27" s="2" t="s">
        <v>237</v>
      </c>
      <c r="EX27" s="2" t="s">
        <v>393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394</v>
      </c>
      <c r="FK27" s="2" t="s">
        <v>395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259</v>
      </c>
      <c r="FX27" s="2" t="s">
        <v>396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145</v>
      </c>
      <c r="GJ27" s="2" t="s">
        <v>202</v>
      </c>
      <c r="GK27" s="2" t="s">
        <v>148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145</v>
      </c>
      <c r="KW27" s="2" t="s">
        <v>397</v>
      </c>
      <c r="KX27" s="2" t="s">
        <v>398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>
        <v>103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399</v>
      </c>
      <c r="B28" s="2" t="s">
        <v>137</v>
      </c>
      <c r="C28" s="2" t="s">
        <v>138</v>
      </c>
      <c r="D28" s="2" t="s">
        <v>382</v>
      </c>
      <c r="E28" s="2" t="s">
        <v>383</v>
      </c>
      <c r="F28" s="2" t="s">
        <v>384</v>
      </c>
      <c r="G28" s="2" t="s">
        <v>384</v>
      </c>
      <c r="H28" s="2" t="s">
        <v>384</v>
      </c>
      <c r="I28" s="2" t="s">
        <v>385</v>
      </c>
      <c r="J28" s="2" t="s">
        <v>386</v>
      </c>
      <c r="K28" s="2" t="s">
        <v>400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206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388</v>
      </c>
      <c r="V28" s="2" t="s">
        <v>289</v>
      </c>
      <c r="W28" s="2" t="s">
        <v>151</v>
      </c>
      <c r="X28" s="2" t="s">
        <v>148</v>
      </c>
      <c r="Y28" s="2" t="s">
        <v>178</v>
      </c>
      <c r="Z28" s="4">
        <v>49</v>
      </c>
      <c r="AA28" s="4">
        <f>=ROUNDDOWN(14.8484848484848,0)</f>
      </c>
      <c r="AB28" s="5">
        <v>3.3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48.31</v>
      </c>
      <c r="AR28" s="4">
        <v>2</v>
      </c>
      <c r="AS28" s="8">
        <v>58.5</v>
      </c>
      <c r="AT28" s="7">
        <v>-0.5</v>
      </c>
      <c r="AU28" s="7">
        <v>-0.1742</v>
      </c>
      <c r="AV28" s="4">
        <v>1</v>
      </c>
      <c r="AW28" s="8">
        <v>48.31</v>
      </c>
      <c r="AX28" s="4">
        <v>2</v>
      </c>
      <c r="AY28" s="8">
        <v>58.5</v>
      </c>
      <c r="AZ28" s="7">
        <v>-0.5</v>
      </c>
      <c r="BA28" s="7">
        <v>-0.1742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0.2494</v>
      </c>
      <c r="BJ28" s="4">
        <v>1</v>
      </c>
      <c r="BK28" s="8">
        <v>48.31</v>
      </c>
      <c r="BL28" s="2" t="s">
        <v>401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237</v>
      </c>
      <c r="BX28" s="2" t="s">
        <v>402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390</v>
      </c>
      <c r="CK28" s="2" t="s">
        <v>403</v>
      </c>
      <c r="CL28" s="2" t="s">
        <v>157</v>
      </c>
      <c r="CM28" s="2" t="s">
        <v>157</v>
      </c>
      <c r="CN28" s="2" t="s">
        <v>148</v>
      </c>
      <c r="CO28" s="4"/>
      <c r="CP28" s="8"/>
      <c r="CQ28" s="4">
        <v>1</v>
      </c>
      <c r="CR28" s="8">
        <v>24.38</v>
      </c>
      <c r="CS28" s="7">
        <v>-1</v>
      </c>
      <c r="CT28" s="7">
        <v>-1</v>
      </c>
      <c r="CU28" s="2" t="s">
        <v>155</v>
      </c>
      <c r="CV28" s="2" t="s">
        <v>145</v>
      </c>
      <c r="CW28" s="2" t="s">
        <v>174</v>
      </c>
      <c r="CX28" s="2" t="s">
        <v>404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148</v>
      </c>
      <c r="DK28" s="2" t="s">
        <v>405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163</v>
      </c>
      <c r="DX28" s="2" t="s">
        <v>406</v>
      </c>
      <c r="DY28" s="2" t="s">
        <v>157</v>
      </c>
      <c r="DZ28" s="2" t="s">
        <v>157</v>
      </c>
      <c r="EA28" s="2" t="s">
        <v>148</v>
      </c>
      <c r="EB28" s="4"/>
      <c r="EC28" s="8"/>
      <c r="ED28" s="4">
        <v>1</v>
      </c>
      <c r="EE28" s="8">
        <v>34.12</v>
      </c>
      <c r="EF28" s="7">
        <v>-1</v>
      </c>
      <c r="EG28" s="7">
        <v>-1</v>
      </c>
      <c r="EH28" s="2" t="s">
        <v>155</v>
      </c>
      <c r="EI28" s="2" t="s">
        <v>145</v>
      </c>
      <c r="EJ28" s="2" t="s">
        <v>392</v>
      </c>
      <c r="EK28" s="2" t="s">
        <v>407</v>
      </c>
      <c r="EL28" s="2" t="s">
        <v>157</v>
      </c>
      <c r="EM28" s="2" t="s">
        <v>157</v>
      </c>
      <c r="EN28" s="2" t="s">
        <v>148</v>
      </c>
      <c r="EO28" s="4">
        <v>1</v>
      </c>
      <c r="EP28" s="8">
        <v>48.31</v>
      </c>
      <c r="EQ28" s="4"/>
      <c r="ER28" s="8"/>
      <c r="ES28" s="7"/>
      <c r="ET28" s="7"/>
      <c r="EU28" s="2" t="s">
        <v>155</v>
      </c>
      <c r="EV28" s="2" t="s">
        <v>145</v>
      </c>
      <c r="EW28" s="2" t="s">
        <v>237</v>
      </c>
      <c r="EX28" s="2" t="s">
        <v>408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394</v>
      </c>
      <c r="FK28" s="2" t="s">
        <v>409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259</v>
      </c>
      <c r="FX28" s="2" t="s">
        <v>410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145</v>
      </c>
      <c r="GJ28" s="2" t="s">
        <v>202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397</v>
      </c>
      <c r="KX28" s="2" t="s">
        <v>398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>
        <v>49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411</v>
      </c>
      <c r="B29" s="2" t="s">
        <v>137</v>
      </c>
      <c r="C29" s="2" t="s">
        <v>138</v>
      </c>
      <c r="D29" s="2" t="s">
        <v>382</v>
      </c>
      <c r="E29" s="2" t="s">
        <v>383</v>
      </c>
      <c r="F29" s="2" t="s">
        <v>384</v>
      </c>
      <c r="G29" s="2" t="s">
        <v>384</v>
      </c>
      <c r="H29" s="2" t="s">
        <v>384</v>
      </c>
      <c r="I29" s="2" t="s">
        <v>385</v>
      </c>
      <c r="J29" s="2" t="s">
        <v>386</v>
      </c>
      <c r="K29" s="2" t="s">
        <v>205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388</v>
      </c>
      <c r="V29" s="2" t="s">
        <v>289</v>
      </c>
      <c r="W29" s="2" t="s">
        <v>151</v>
      </c>
      <c r="X29" s="2" t="s">
        <v>148</v>
      </c>
      <c r="Y29" s="2" t="s">
        <v>185</v>
      </c>
      <c r="Z29" s="4">
        <v>44</v>
      </c>
      <c r="AA29" s="4">
        <f>=ROUNDDOWN(20,0)</f>
      </c>
      <c r="AB29" s="5">
        <v>2.2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38.64</v>
      </c>
      <c r="AR29" s="4">
        <v>3</v>
      </c>
      <c r="AS29" s="8">
        <v>84.5</v>
      </c>
      <c r="AT29" s="7">
        <v>-0.6667</v>
      </c>
      <c r="AU29" s="7">
        <v>-0.5427</v>
      </c>
      <c r="AV29" s="4">
        <v>1</v>
      </c>
      <c r="AW29" s="8">
        <v>38.64</v>
      </c>
      <c r="AX29" s="4">
        <v>3</v>
      </c>
      <c r="AY29" s="8">
        <v>84.5</v>
      </c>
      <c r="AZ29" s="7">
        <v>-0.6667</v>
      </c>
      <c r="BA29" s="7">
        <v>-0.5427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0.1994</v>
      </c>
      <c r="BJ29" s="4">
        <v>1</v>
      </c>
      <c r="BK29" s="8">
        <v>38.64</v>
      </c>
      <c r="BL29" s="2" t="s">
        <v>412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237</v>
      </c>
      <c r="BX29" s="2" t="s">
        <v>366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390</v>
      </c>
      <c r="CK29" s="2" t="s">
        <v>413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3</v>
      </c>
      <c r="CR29" s="8">
        <v>84.5</v>
      </c>
      <c r="CS29" s="7">
        <v>-1</v>
      </c>
      <c r="CT29" s="7">
        <v>-1</v>
      </c>
      <c r="CU29" s="2" t="s">
        <v>155</v>
      </c>
      <c r="CV29" s="2" t="s">
        <v>145</v>
      </c>
      <c r="CW29" s="2" t="s">
        <v>174</v>
      </c>
      <c r="CX29" s="2" t="s">
        <v>414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415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416</v>
      </c>
      <c r="DY29" s="2" t="s">
        <v>157</v>
      </c>
      <c r="DZ29" s="2" t="s">
        <v>157</v>
      </c>
      <c r="EA29" s="2" t="s">
        <v>148</v>
      </c>
      <c r="EB29" s="4">
        <v>1</v>
      </c>
      <c r="EC29" s="8">
        <v>38.64</v>
      </c>
      <c r="ED29" s="4"/>
      <c r="EE29" s="8"/>
      <c r="EF29" s="7"/>
      <c r="EG29" s="7"/>
      <c r="EH29" s="2" t="s">
        <v>155</v>
      </c>
      <c r="EI29" s="2" t="s">
        <v>145</v>
      </c>
      <c r="EJ29" s="2" t="s">
        <v>392</v>
      </c>
      <c r="EK29" s="2" t="s">
        <v>417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237</v>
      </c>
      <c r="EX29" s="2" t="s">
        <v>418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394</v>
      </c>
      <c r="FK29" s="2" t="s">
        <v>231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259</v>
      </c>
      <c r="FX29" s="2" t="s">
        <v>419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202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397</v>
      </c>
      <c r="KX29" s="2" t="s">
        <v>148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44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420</v>
      </c>
      <c r="B30" s="2" t="s">
        <v>137</v>
      </c>
      <c r="C30" s="2" t="s">
        <v>138</v>
      </c>
      <c r="D30" s="2" t="s">
        <v>382</v>
      </c>
      <c r="E30" s="2" t="s">
        <v>383</v>
      </c>
      <c r="F30" s="2" t="s">
        <v>384</v>
      </c>
      <c r="G30" s="2" t="s">
        <v>384</v>
      </c>
      <c r="H30" s="2" t="s">
        <v>384</v>
      </c>
      <c r="I30" s="2" t="s">
        <v>385</v>
      </c>
      <c r="J30" s="2" t="s">
        <v>386</v>
      </c>
      <c r="K30" s="2" t="s">
        <v>236</v>
      </c>
      <c r="L30" s="3">
        <v>30.95</v>
      </c>
      <c r="M30" s="3">
        <v>32.5</v>
      </c>
      <c r="N30" s="3">
        <v>99.99</v>
      </c>
      <c r="O30" s="2" t="s">
        <v>421</v>
      </c>
      <c r="P30" s="2" t="s">
        <v>422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388</v>
      </c>
      <c r="V30" s="2" t="s">
        <v>289</v>
      </c>
      <c r="W30" s="2" t="s">
        <v>151</v>
      </c>
      <c r="X30" s="2" t="s">
        <v>148</v>
      </c>
      <c r="Y30" s="2" t="s">
        <v>185</v>
      </c>
      <c r="Z30" s="4"/>
      <c r="AA30" s="4">
        <f>=ROUNDDOWN({0},0)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1</v>
      </c>
      <c r="AS30" s="8">
        <v>16.25</v>
      </c>
      <c r="AT30" s="7">
        <v>-1</v>
      </c>
      <c r="AU30" s="7">
        <v>-1</v>
      </c>
      <c r="AV30" s="4"/>
      <c r="AW30" s="8"/>
      <c r="AX30" s="4">
        <v>1</v>
      </c>
      <c r="AY30" s="8">
        <v>16.25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218</v>
      </c>
      <c r="BW30" s="2" t="s">
        <v>237</v>
      </c>
      <c r="BX30" s="2" t="s">
        <v>239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218</v>
      </c>
      <c r="CJ30" s="2" t="s">
        <v>390</v>
      </c>
      <c r="CK30" s="2" t="s">
        <v>299</v>
      </c>
      <c r="CL30" s="2" t="s">
        <v>157</v>
      </c>
      <c r="CM30" s="2" t="s">
        <v>157</v>
      </c>
      <c r="CN30" s="2" t="s">
        <v>148</v>
      </c>
      <c r="CO30" s="4"/>
      <c r="CP30" s="8"/>
      <c r="CQ30" s="4">
        <v>1</v>
      </c>
      <c r="CR30" s="8">
        <v>16.25</v>
      </c>
      <c r="CS30" s="7">
        <v>-1</v>
      </c>
      <c r="CT30" s="7">
        <v>-1</v>
      </c>
      <c r="CU30" s="2" t="s">
        <v>155</v>
      </c>
      <c r="CV30" s="2" t="s">
        <v>218</v>
      </c>
      <c r="CW30" s="2" t="s">
        <v>174</v>
      </c>
      <c r="CX30" s="2" t="s">
        <v>423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218</v>
      </c>
      <c r="DJ30" s="2" t="s">
        <v>148</v>
      </c>
      <c r="DK30" s="2" t="s">
        <v>311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218</v>
      </c>
      <c r="DW30" s="2" t="s">
        <v>163</v>
      </c>
      <c r="DX30" s="2" t="s">
        <v>424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218</v>
      </c>
      <c r="EJ30" s="2" t="s">
        <v>392</v>
      </c>
      <c r="EK30" s="2" t="s">
        <v>331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218</v>
      </c>
      <c r="EW30" s="2" t="s">
        <v>237</v>
      </c>
      <c r="EX30" s="2" t="s">
        <v>262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218</v>
      </c>
      <c r="FJ30" s="2" t="s">
        <v>394</v>
      </c>
      <c r="FK30" s="2" t="s">
        <v>148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259</v>
      </c>
      <c r="FX30" s="2" t="s">
        <v>425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218</v>
      </c>
      <c r="GJ30" s="2" t="s">
        <v>202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218</v>
      </c>
      <c r="KW30" s="2" t="s">
        <v>397</v>
      </c>
      <c r="KX30" s="2" t="s">
        <v>148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426</v>
      </c>
      <c r="B31" s="2" t="s">
        <v>137</v>
      </c>
      <c r="C31" s="2" t="s">
        <v>138</v>
      </c>
      <c r="D31" s="2" t="s">
        <v>382</v>
      </c>
      <c r="E31" s="2" t="s">
        <v>383</v>
      </c>
      <c r="F31" s="2" t="s">
        <v>427</v>
      </c>
      <c r="G31" s="2" t="s">
        <v>427</v>
      </c>
      <c r="H31" s="2" t="s">
        <v>427</v>
      </c>
      <c r="I31" s="2" t="s">
        <v>428</v>
      </c>
      <c r="J31" s="2" t="s">
        <v>429</v>
      </c>
      <c r="K31" s="2" t="s">
        <v>205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388</v>
      </c>
      <c r="V31" s="2" t="s">
        <v>430</v>
      </c>
      <c r="W31" s="2" t="s">
        <v>151</v>
      </c>
      <c r="X31" s="2" t="s">
        <v>148</v>
      </c>
      <c r="Y31" s="2" t="s">
        <v>185</v>
      </c>
      <c r="Z31" s="4">
        <v>93</v>
      </c>
      <c r="AA31" s="4">
        <f>=ROUNDDOWN(32.0689655172414,0)</f>
      </c>
      <c r="AB31" s="5">
        <v>2.9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136.48</v>
      </c>
      <c r="AR31" s="4">
        <v>1</v>
      </c>
      <c r="AS31" s="8">
        <v>39.15</v>
      </c>
      <c r="AT31" s="7">
        <v>1</v>
      </c>
      <c r="AU31" s="7">
        <v>2.4861</v>
      </c>
      <c r="AV31" s="4">
        <v>2</v>
      </c>
      <c r="AW31" s="8">
        <v>136.48</v>
      </c>
      <c r="AX31" s="4">
        <v>1</v>
      </c>
      <c r="AY31" s="8">
        <v>39.15</v>
      </c>
      <c r="AZ31" s="7">
        <v>1</v>
      </c>
      <c r="BA31" s="7">
        <v>2.4861</v>
      </c>
      <c r="BB31" s="7">
        <v>1</v>
      </c>
      <c r="BC31" s="4">
        <v>2</v>
      </c>
      <c r="BD31" s="8">
        <v>136.48</v>
      </c>
      <c r="BE31" s="4">
        <v>6</v>
      </c>
      <c r="BF31" s="8">
        <v>223.24</v>
      </c>
      <c r="BG31" s="7">
        <v>-0.6667</v>
      </c>
      <c r="BH31" s="7">
        <v>-0.3886</v>
      </c>
      <c r="BI31" s="7">
        <v>1</v>
      </c>
      <c r="BJ31" s="4">
        <v>2</v>
      </c>
      <c r="BK31" s="8">
        <v>136.48</v>
      </c>
      <c r="BL31" s="2" t="s">
        <v>431</v>
      </c>
      <c r="BM31" s="7">
        <v>1</v>
      </c>
      <c r="BN31" s="7">
        <v>1</v>
      </c>
      <c r="BO31" s="4">
        <v>2</v>
      </c>
      <c r="BP31" s="8">
        <v>136.48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358</v>
      </c>
      <c r="BX31" s="2" t="s">
        <v>167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390</v>
      </c>
      <c r="CK31" s="2" t="s">
        <v>432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433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1</v>
      </c>
      <c r="DE31" s="8">
        <v>39.15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148</v>
      </c>
      <c r="DK31" s="2" t="s">
        <v>434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435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392</v>
      </c>
      <c r="EK31" s="2" t="s">
        <v>375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185</v>
      </c>
      <c r="EX31" s="2" t="s">
        <v>161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394</v>
      </c>
      <c r="FK31" s="2" t="s">
        <v>436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259</v>
      </c>
      <c r="FX31" s="2" t="s">
        <v>148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202</v>
      </c>
      <c r="GK31" s="2" t="s">
        <v>148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397</v>
      </c>
      <c r="KX31" s="2" t="s">
        <v>437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1</v>
      </c>
      <c r="PC31" s="4"/>
      <c r="PD31" s="4"/>
      <c r="PE31" s="4">
        <v>92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438</v>
      </c>
      <c r="B32" s="2" t="s">
        <v>137</v>
      </c>
      <c r="C32" s="2" t="s">
        <v>138</v>
      </c>
      <c r="D32" s="2" t="s">
        <v>382</v>
      </c>
      <c r="E32" s="2" t="s">
        <v>383</v>
      </c>
      <c r="F32" s="2" t="s">
        <v>427</v>
      </c>
      <c r="G32" s="2" t="s">
        <v>427</v>
      </c>
      <c r="H32" s="2" t="s">
        <v>427</v>
      </c>
      <c r="I32" s="2" t="s">
        <v>428</v>
      </c>
      <c r="J32" s="2" t="s">
        <v>429</v>
      </c>
      <c r="K32" s="2" t="s">
        <v>400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388</v>
      </c>
      <c r="V32" s="2" t="s">
        <v>430</v>
      </c>
      <c r="W32" s="2" t="s">
        <v>151</v>
      </c>
      <c r="X32" s="2" t="s">
        <v>148</v>
      </c>
      <c r="Y32" s="2" t="s">
        <v>185</v>
      </c>
      <c r="Z32" s="4">
        <v>2</v>
      </c>
      <c r="AA32" s="4">
        <f>=ROUNDDOWN(0.392156862745098,0)</f>
      </c>
      <c r="AB32" s="5">
        <v>5.1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67.74</v>
      </c>
      <c r="AT32" s="7">
        <v>-1</v>
      </c>
      <c r="AU32" s="7">
        <v>-1</v>
      </c>
      <c r="AV32" s="4"/>
      <c r="AW32" s="8"/>
      <c r="AX32" s="4">
        <v>2</v>
      </c>
      <c r="AY32" s="8">
        <v>67.74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439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237</v>
      </c>
      <c r="BX32" s="2" t="s">
        <v>402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390</v>
      </c>
      <c r="CK32" s="2" t="s">
        <v>432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28.59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160</v>
      </c>
      <c r="CX32" s="2" t="s">
        <v>375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1</v>
      </c>
      <c r="DE32" s="8">
        <v>39.15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440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330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392</v>
      </c>
      <c r="EK32" s="2" t="s">
        <v>331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237</v>
      </c>
      <c r="EX32" s="2" t="s">
        <v>161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394</v>
      </c>
      <c r="FK32" s="2" t="s">
        <v>231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218</v>
      </c>
      <c r="FW32" s="2" t="s">
        <v>259</v>
      </c>
      <c r="FX32" s="2" t="s">
        <v>441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202</v>
      </c>
      <c r="GK32" s="2" t="s">
        <v>148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397</v>
      </c>
      <c r="KX32" s="2" t="s">
        <v>398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442</v>
      </c>
      <c r="B33" s="2" t="s">
        <v>137</v>
      </c>
      <c r="C33" s="2" t="s">
        <v>138</v>
      </c>
      <c r="D33" s="2" t="s">
        <v>382</v>
      </c>
      <c r="E33" s="2" t="s">
        <v>383</v>
      </c>
      <c r="F33" s="2" t="s">
        <v>427</v>
      </c>
      <c r="G33" s="2" t="s">
        <v>427</v>
      </c>
      <c r="H33" s="2" t="s">
        <v>427</v>
      </c>
      <c r="I33" s="2" t="s">
        <v>428</v>
      </c>
      <c r="J33" s="2" t="s">
        <v>429</v>
      </c>
      <c r="K33" s="2" t="s">
        <v>387</v>
      </c>
      <c r="L33" s="3">
        <v>37.83</v>
      </c>
      <c r="M33" s="3">
        <v>39.72</v>
      </c>
      <c r="N33" s="3">
        <v>124.99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388</v>
      </c>
      <c r="V33" s="2" t="s">
        <v>430</v>
      </c>
      <c r="W33" s="2" t="s">
        <v>151</v>
      </c>
      <c r="X33" s="2" t="s">
        <v>148</v>
      </c>
      <c r="Y33" s="2" t="s">
        <v>185</v>
      </c>
      <c r="Z33" s="4"/>
      <c r="AA33" s="4">
        <f>=ROUNDDOWN({0},0)</f>
      </c>
      <c r="AB33" s="5">
        <v>2.3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3</v>
      </c>
      <c r="AS33" s="8">
        <v>116.35</v>
      </c>
      <c r="AT33" s="7">
        <v>-1</v>
      </c>
      <c r="AU33" s="7">
        <v>-1</v>
      </c>
      <c r="AV33" s="4"/>
      <c r="AW33" s="8"/>
      <c r="AX33" s="4">
        <v>3</v>
      </c>
      <c r="AY33" s="8">
        <v>116.35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443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185</v>
      </c>
      <c r="BX33" s="2" t="s">
        <v>444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2</v>
      </c>
      <c r="CE33" s="8">
        <v>77.2</v>
      </c>
      <c r="CF33" s="7">
        <v>-1</v>
      </c>
      <c r="CG33" s="7">
        <v>-1</v>
      </c>
      <c r="CH33" s="2" t="s">
        <v>155</v>
      </c>
      <c r="CI33" s="2" t="s">
        <v>145</v>
      </c>
      <c r="CJ33" s="2" t="s">
        <v>390</v>
      </c>
      <c r="CK33" s="2" t="s">
        <v>413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160</v>
      </c>
      <c r="CX33" s="2" t="s">
        <v>445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148</v>
      </c>
      <c r="DK33" s="2" t="s">
        <v>446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447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392</v>
      </c>
      <c r="EK33" s="2" t="s">
        <v>448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237</v>
      </c>
      <c r="EX33" s="2" t="s">
        <v>185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394</v>
      </c>
      <c r="FK33" s="2" t="s">
        <v>148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259</v>
      </c>
      <c r="FX33" s="2" t="s">
        <v>225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202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397</v>
      </c>
      <c r="KX33" s="2" t="s">
        <v>398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449</v>
      </c>
      <c r="B34" s="2" t="s">
        <v>137</v>
      </c>
      <c r="C34" s="2" t="s">
        <v>138</v>
      </c>
      <c r="D34" s="2" t="s">
        <v>382</v>
      </c>
      <c r="E34" s="2" t="s">
        <v>383</v>
      </c>
      <c r="F34" s="2" t="s">
        <v>450</v>
      </c>
      <c r="G34" s="2" t="s">
        <v>450</v>
      </c>
      <c r="H34" s="2" t="s">
        <v>450</v>
      </c>
      <c r="I34" s="2" t="s">
        <v>428</v>
      </c>
      <c r="J34" s="2" t="s">
        <v>451</v>
      </c>
      <c r="K34" s="2" t="s">
        <v>387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388</v>
      </c>
      <c r="V34" s="2" t="s">
        <v>289</v>
      </c>
      <c r="W34" s="2" t="s">
        <v>151</v>
      </c>
      <c r="X34" s="2" t="s">
        <v>148</v>
      </c>
      <c r="Y34" s="2" t="s">
        <v>185</v>
      </c>
      <c r="Z34" s="4">
        <v>23</v>
      </c>
      <c r="AA34" s="4">
        <f>=ROUNDDOWN(8.51851851851852,0)</f>
      </c>
      <c r="AB34" s="5">
        <v>2.7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4</v>
      </c>
      <c r="AQ34" s="8">
        <v>134.38</v>
      </c>
      <c r="AR34" s="4"/>
      <c r="AS34" s="8"/>
      <c r="AT34" s="7"/>
      <c r="AU34" s="7"/>
      <c r="AV34" s="4">
        <v>4</v>
      </c>
      <c r="AW34" s="8">
        <v>134.38</v>
      </c>
      <c r="AX34" s="4"/>
      <c r="AY34" s="8"/>
      <c r="AZ34" s="7"/>
      <c r="BA34" s="7"/>
      <c r="BB34" s="7">
        <v>1</v>
      </c>
      <c r="BC34" s="4">
        <v>4</v>
      </c>
      <c r="BD34" s="8">
        <v>134.38</v>
      </c>
      <c r="BE34" s="4">
        <v>3</v>
      </c>
      <c r="BF34" s="8">
        <v>78.39</v>
      </c>
      <c r="BG34" s="7">
        <v>0.3333</v>
      </c>
      <c r="BH34" s="7">
        <v>0.7142</v>
      </c>
      <c r="BI34" s="7">
        <v>1</v>
      </c>
      <c r="BJ34" s="4">
        <v>4</v>
      </c>
      <c r="BK34" s="8">
        <v>134.38</v>
      </c>
      <c r="BL34" s="2" t="s">
        <v>452</v>
      </c>
      <c r="BM34" s="7">
        <v>1</v>
      </c>
      <c r="BN34" s="7">
        <v>1</v>
      </c>
      <c r="BO34" s="4">
        <v>1</v>
      </c>
      <c r="BP34" s="8">
        <v>50.99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237</v>
      </c>
      <c r="BX34" s="2" t="s">
        <v>389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390</v>
      </c>
      <c r="CK34" s="2" t="s">
        <v>453</v>
      </c>
      <c r="CL34" s="2" t="s">
        <v>157</v>
      </c>
      <c r="CM34" s="2" t="s">
        <v>157</v>
      </c>
      <c r="CN34" s="2" t="s">
        <v>148</v>
      </c>
      <c r="CO34" s="4">
        <v>2</v>
      </c>
      <c r="CP34" s="8">
        <v>50.5</v>
      </c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328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264</v>
      </c>
      <c r="DL34" s="2" t="s">
        <v>157</v>
      </c>
      <c r="DM34" s="2" t="s">
        <v>157</v>
      </c>
      <c r="DN34" s="2" t="s">
        <v>148</v>
      </c>
      <c r="DO34" s="4">
        <v>1</v>
      </c>
      <c r="DP34" s="8">
        <v>32.89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454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392</v>
      </c>
      <c r="EK34" s="2" t="s">
        <v>310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237</v>
      </c>
      <c r="EX34" s="2" t="s">
        <v>358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394</v>
      </c>
      <c r="FK34" s="2" t="s">
        <v>148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218</v>
      </c>
      <c r="FW34" s="2" t="s">
        <v>259</v>
      </c>
      <c r="FX34" s="2" t="s">
        <v>455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202</v>
      </c>
      <c r="GK34" s="2" t="s">
        <v>148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397</v>
      </c>
      <c r="KX34" s="2" t="s">
        <v>398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23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456</v>
      </c>
      <c r="B35" s="2" t="s">
        <v>137</v>
      </c>
      <c r="C35" s="2" t="s">
        <v>138</v>
      </c>
      <c r="D35" s="2" t="s">
        <v>382</v>
      </c>
      <c r="E35" s="2" t="s">
        <v>383</v>
      </c>
      <c r="F35" s="2" t="s">
        <v>450</v>
      </c>
      <c r="G35" s="2" t="s">
        <v>450</v>
      </c>
      <c r="H35" s="2" t="s">
        <v>450</v>
      </c>
      <c r="I35" s="2" t="s">
        <v>428</v>
      </c>
      <c r="J35" s="2" t="s">
        <v>451</v>
      </c>
      <c r="K35" s="2" t="s">
        <v>400</v>
      </c>
      <c r="L35" s="3">
        <v>27.69</v>
      </c>
      <c r="M35" s="3">
        <v>29.07</v>
      </c>
      <c r="N35" s="3">
        <v>84.99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388</v>
      </c>
      <c r="V35" s="2" t="s">
        <v>289</v>
      </c>
      <c r="W35" s="2" t="s">
        <v>151</v>
      </c>
      <c r="X35" s="2" t="s">
        <v>148</v>
      </c>
      <c r="Y35" s="2" t="s">
        <v>185</v>
      </c>
      <c r="Z35" s="4">
        <v>114</v>
      </c>
      <c r="AA35" s="4">
        <f>=ROUNDDOWN(35.625,0)</f>
      </c>
      <c r="AB35" s="5">
        <v>3.2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78.39</v>
      </c>
      <c r="AT35" s="7">
        <v>-1</v>
      </c>
      <c r="AU35" s="7">
        <v>-1</v>
      </c>
      <c r="AV35" s="4"/>
      <c r="AW35" s="8"/>
      <c r="AX35" s="4">
        <v>3</v>
      </c>
      <c r="AY35" s="8">
        <v>78.39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457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326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390</v>
      </c>
      <c r="CK35" s="2" t="s">
        <v>458</v>
      </c>
      <c r="CL35" s="2" t="s">
        <v>157</v>
      </c>
      <c r="CM35" s="2" t="s">
        <v>157</v>
      </c>
      <c r="CN35" s="2" t="s">
        <v>148</v>
      </c>
      <c r="CO35" s="4"/>
      <c r="CP35" s="8"/>
      <c r="CQ35" s="4">
        <v>1</v>
      </c>
      <c r="CR35" s="8">
        <v>20.8</v>
      </c>
      <c r="CS35" s="7">
        <v>-1</v>
      </c>
      <c r="CT35" s="7">
        <v>-1</v>
      </c>
      <c r="CU35" s="2" t="s">
        <v>155</v>
      </c>
      <c r="CV35" s="2" t="s">
        <v>145</v>
      </c>
      <c r="CW35" s="2" t="s">
        <v>160</v>
      </c>
      <c r="CX35" s="2" t="s">
        <v>333</v>
      </c>
      <c r="CY35" s="2" t="s">
        <v>157</v>
      </c>
      <c r="CZ35" s="2" t="s">
        <v>157</v>
      </c>
      <c r="DA35" s="2" t="s">
        <v>148</v>
      </c>
      <c r="DB35" s="4"/>
      <c r="DC35" s="8"/>
      <c r="DD35" s="4">
        <v>1</v>
      </c>
      <c r="DE35" s="8">
        <v>28.47</v>
      </c>
      <c r="DF35" s="7">
        <v>-1</v>
      </c>
      <c r="DG35" s="7">
        <v>-1</v>
      </c>
      <c r="DH35" s="2" t="s">
        <v>155</v>
      </c>
      <c r="DI35" s="2" t="s">
        <v>145</v>
      </c>
      <c r="DJ35" s="2" t="s">
        <v>148</v>
      </c>
      <c r="DK35" s="2" t="s">
        <v>264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29.12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330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392</v>
      </c>
      <c r="EK35" s="2" t="s">
        <v>459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237</v>
      </c>
      <c r="EX35" s="2" t="s">
        <v>460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394</v>
      </c>
      <c r="FK35" s="2" t="s">
        <v>461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259</v>
      </c>
      <c r="FX35" s="2" t="s">
        <v>462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202</v>
      </c>
      <c r="GK35" s="2" t="s">
        <v>463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397</v>
      </c>
      <c r="KX35" s="2" t="s">
        <v>398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114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464</v>
      </c>
      <c r="B36" s="2" t="s">
        <v>137</v>
      </c>
      <c r="C36" s="2" t="s">
        <v>138</v>
      </c>
      <c r="D36" s="2" t="s">
        <v>465</v>
      </c>
      <c r="E36" s="2" t="s">
        <v>466</v>
      </c>
      <c r="F36" s="2" t="s">
        <v>467</v>
      </c>
      <c r="G36" s="2" t="s">
        <v>467</v>
      </c>
      <c r="H36" s="2" t="s">
        <v>467</v>
      </c>
      <c r="I36" s="2" t="s">
        <v>468</v>
      </c>
      <c r="J36" s="2" t="s">
        <v>143</v>
      </c>
      <c r="K36" s="2" t="s">
        <v>469</v>
      </c>
      <c r="L36" s="3">
        <v>85.12</v>
      </c>
      <c r="M36" s="3">
        <v>89.38</v>
      </c>
      <c r="N36" s="3">
        <v>249.99</v>
      </c>
      <c r="O36" s="2" t="s">
        <v>145</v>
      </c>
      <c r="P36" s="2" t="s">
        <v>353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470</v>
      </c>
      <c r="V36" s="2" t="s">
        <v>430</v>
      </c>
      <c r="W36" s="2" t="s">
        <v>151</v>
      </c>
      <c r="X36" s="2" t="s">
        <v>148</v>
      </c>
      <c r="Y36" s="2" t="s">
        <v>237</v>
      </c>
      <c r="Z36" s="4">
        <v>91</v>
      </c>
      <c r="AA36" s="4">
        <f>=ROUNDDOWN(82.7272727272727,0)</f>
      </c>
      <c r="AB36" s="5">
        <v>1.1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119.99</v>
      </c>
      <c r="AR36" s="4">
        <v>2</v>
      </c>
      <c r="AS36" s="8">
        <v>200.2</v>
      </c>
      <c r="AT36" s="7">
        <v>-0.5</v>
      </c>
      <c r="AU36" s="7">
        <v>-0.4006</v>
      </c>
      <c r="AV36" s="4">
        <v>3</v>
      </c>
      <c r="AW36" s="8">
        <v>232.61</v>
      </c>
      <c r="AX36" s="4">
        <v>3</v>
      </c>
      <c r="AY36" s="8">
        <v>500.19</v>
      </c>
      <c r="AZ36" s="7" t="s">
        <v>148</v>
      </c>
      <c r="BA36" s="7">
        <v>-0.535</v>
      </c>
      <c r="BB36" s="7">
        <v>0.5158</v>
      </c>
      <c r="BC36" s="4">
        <v>3</v>
      </c>
      <c r="BD36" s="8">
        <v>232.61</v>
      </c>
      <c r="BE36" s="4">
        <v>7</v>
      </c>
      <c r="BF36" s="8">
        <v>932.05</v>
      </c>
      <c r="BG36" s="7">
        <v>-0.5714</v>
      </c>
      <c r="BH36" s="7">
        <v>-0.7504</v>
      </c>
      <c r="BI36" s="7">
        <v>1</v>
      </c>
      <c r="BJ36" s="4">
        <v>1</v>
      </c>
      <c r="BK36" s="8">
        <v>119.99</v>
      </c>
      <c r="BL36" s="2" t="s">
        <v>471</v>
      </c>
      <c r="BM36" s="7">
        <v>1</v>
      </c>
      <c r="BN36" s="7">
        <v>1</v>
      </c>
      <c r="BO36" s="4">
        <v>1</v>
      </c>
      <c r="BP36" s="8">
        <v>119.99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185</v>
      </c>
      <c r="BX36" s="2" t="s">
        <v>444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472</v>
      </c>
      <c r="CK36" s="2" t="s">
        <v>341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473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474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2</v>
      </c>
      <c r="DR36" s="8">
        <v>200.2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424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165</v>
      </c>
      <c r="EK36" s="2" t="s">
        <v>475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237</v>
      </c>
      <c r="EX36" s="2" t="s">
        <v>393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168</v>
      </c>
      <c r="FK36" s="2" t="s">
        <v>476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477</v>
      </c>
      <c r="FX36" s="2" t="s">
        <v>478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202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174</v>
      </c>
      <c r="KX36" s="2" t="s">
        <v>148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91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479</v>
      </c>
      <c r="B37" s="2" t="s">
        <v>137</v>
      </c>
      <c r="C37" s="2" t="s">
        <v>138</v>
      </c>
      <c r="D37" s="2" t="s">
        <v>465</v>
      </c>
      <c r="E37" s="2" t="s">
        <v>466</v>
      </c>
      <c r="F37" s="2" t="s">
        <v>467</v>
      </c>
      <c r="G37" s="2" t="s">
        <v>467</v>
      </c>
      <c r="H37" s="2" t="s">
        <v>467</v>
      </c>
      <c r="I37" s="2" t="s">
        <v>468</v>
      </c>
      <c r="J37" s="2" t="s">
        <v>177</v>
      </c>
      <c r="K37" s="2" t="s">
        <v>469</v>
      </c>
      <c r="L37" s="3">
        <v>102.14</v>
      </c>
      <c r="M37" s="3">
        <v>107.25</v>
      </c>
      <c r="N37" s="3">
        <v>299.99</v>
      </c>
      <c r="O37" s="2" t="s">
        <v>145</v>
      </c>
      <c r="P37" s="2" t="s">
        <v>353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470</v>
      </c>
      <c r="V37" s="2" t="s">
        <v>430</v>
      </c>
      <c r="W37" s="2" t="s">
        <v>151</v>
      </c>
      <c r="X37" s="2" t="s">
        <v>148</v>
      </c>
      <c r="Y37" s="2" t="s">
        <v>237</v>
      </c>
      <c r="Z37" s="4">
        <v>81</v>
      </c>
      <c r="AA37" s="4">
        <f>=ROUNDDOWN(42.6315789473684,0)</f>
      </c>
      <c r="AB37" s="5">
        <v>1.9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112.62</v>
      </c>
      <c r="AR37" s="4">
        <v>1</v>
      </c>
      <c r="AS37" s="8">
        <v>299.99</v>
      </c>
      <c r="AT37" s="7">
        <v>1</v>
      </c>
      <c r="AU37" s="7">
        <v>-0.6246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0.4842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2</v>
      </c>
      <c r="BK37" s="8">
        <v>112.62</v>
      </c>
      <c r="BL37" s="2" t="s">
        <v>480</v>
      </c>
      <c r="BM37" s="7">
        <v>1</v>
      </c>
      <c r="BN37" s="7">
        <v>1</v>
      </c>
      <c r="BO37" s="4"/>
      <c r="BP37" s="8"/>
      <c r="BQ37" s="4">
        <v>1</v>
      </c>
      <c r="BR37" s="8">
        <v>299.99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185</v>
      </c>
      <c r="BX37" s="2" t="s">
        <v>481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472</v>
      </c>
      <c r="CK37" s="2" t="s">
        <v>359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160</v>
      </c>
      <c r="CX37" s="2" t="s">
        <v>445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482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483</v>
      </c>
      <c r="DY37" s="2" t="s">
        <v>157</v>
      </c>
      <c r="DZ37" s="2" t="s">
        <v>157</v>
      </c>
      <c r="EA37" s="2" t="s">
        <v>148</v>
      </c>
      <c r="EB37" s="4">
        <v>2</v>
      </c>
      <c r="EC37" s="8">
        <v>112.62</v>
      </c>
      <c r="ED37" s="4"/>
      <c r="EE37" s="8"/>
      <c r="EF37" s="7"/>
      <c r="EG37" s="7"/>
      <c r="EH37" s="2" t="s">
        <v>155</v>
      </c>
      <c r="EI37" s="2" t="s">
        <v>145</v>
      </c>
      <c r="EJ37" s="2" t="s">
        <v>165</v>
      </c>
      <c r="EK37" s="2" t="s">
        <v>317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237</v>
      </c>
      <c r="EX37" s="2" t="s">
        <v>180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168</v>
      </c>
      <c r="FK37" s="2" t="s">
        <v>484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477</v>
      </c>
      <c r="FX37" s="2" t="s">
        <v>485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202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174</v>
      </c>
      <c r="KX37" s="2" t="s">
        <v>398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81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486</v>
      </c>
      <c r="B38" s="2" t="s">
        <v>137</v>
      </c>
      <c r="C38" s="2" t="s">
        <v>138</v>
      </c>
      <c r="D38" s="2" t="s">
        <v>465</v>
      </c>
      <c r="E38" s="2" t="s">
        <v>466</v>
      </c>
      <c r="F38" s="2" t="s">
        <v>467</v>
      </c>
      <c r="G38" s="2" t="s">
        <v>467</v>
      </c>
      <c r="H38" s="2" t="s">
        <v>467</v>
      </c>
      <c r="I38" s="2" t="s">
        <v>468</v>
      </c>
      <c r="J38" s="2" t="s">
        <v>143</v>
      </c>
      <c r="K38" s="2" t="s">
        <v>487</v>
      </c>
      <c r="L38" s="3">
        <v>85.12</v>
      </c>
      <c r="M38" s="3">
        <v>89.38</v>
      </c>
      <c r="N38" s="3">
        <v>249.99</v>
      </c>
      <c r="O38" s="2" t="s">
        <v>371</v>
      </c>
      <c r="P38" s="2" t="s">
        <v>422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470</v>
      </c>
      <c r="V38" s="2" t="s">
        <v>430</v>
      </c>
      <c r="W38" s="2" t="s">
        <v>151</v>
      </c>
      <c r="X38" s="2" t="s">
        <v>148</v>
      </c>
      <c r="Y38" s="2" t="s">
        <v>237</v>
      </c>
      <c r="Z38" s="4"/>
      <c r="AA38" s="4">
        <f>=ROUNDDOWN({0},0)</f>
      </c>
      <c r="AB38" s="5">
        <v>1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</v>
      </c>
      <c r="AS38" s="8">
        <v>200.2</v>
      </c>
      <c r="AT38" s="7">
        <v>-1</v>
      </c>
      <c r="AU38" s="7">
        <v>-1</v>
      </c>
      <c r="AV38" s="4" t="s">
        <v>148</v>
      </c>
      <c r="AW38" s="8" t="s">
        <v>148</v>
      </c>
      <c r="AX38" s="4">
        <v>4</v>
      </c>
      <c r="AY38" s="8">
        <v>431.86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 t="s">
        <v>148</v>
      </c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218</v>
      </c>
      <c r="BW38" s="2" t="s">
        <v>185</v>
      </c>
      <c r="BX38" s="2" t="s">
        <v>488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218</v>
      </c>
      <c r="CJ38" s="2" t="s">
        <v>472</v>
      </c>
      <c r="CK38" s="2" t="s">
        <v>314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218</v>
      </c>
      <c r="CW38" s="2" t="s">
        <v>160</v>
      </c>
      <c r="CX38" s="2" t="s">
        <v>328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213</v>
      </c>
      <c r="DI38" s="2" t="s">
        <v>218</v>
      </c>
      <c r="DJ38" s="2" t="s">
        <v>148</v>
      </c>
      <c r="DK38" s="2" t="s">
        <v>148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2</v>
      </c>
      <c r="DR38" s="8">
        <v>200.2</v>
      </c>
      <c r="DS38" s="7">
        <v>-1</v>
      </c>
      <c r="DT38" s="7">
        <v>-1</v>
      </c>
      <c r="DU38" s="2" t="s">
        <v>155</v>
      </c>
      <c r="DV38" s="2" t="s">
        <v>218</v>
      </c>
      <c r="DW38" s="2" t="s">
        <v>163</v>
      </c>
      <c r="DX38" s="2" t="s">
        <v>435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218</v>
      </c>
      <c r="EJ38" s="2" t="s">
        <v>165</v>
      </c>
      <c r="EK38" s="2" t="s">
        <v>293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218</v>
      </c>
      <c r="EW38" s="2" t="s">
        <v>237</v>
      </c>
      <c r="EX38" s="2" t="s">
        <v>489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218</v>
      </c>
      <c r="FJ38" s="2" t="s">
        <v>168</v>
      </c>
      <c r="FK38" s="2" t="s">
        <v>314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218</v>
      </c>
      <c r="FW38" s="2" t="s">
        <v>477</v>
      </c>
      <c r="FX38" s="2" t="s">
        <v>490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218</v>
      </c>
      <c r="GJ38" s="2" t="s">
        <v>172</v>
      </c>
      <c r="GK38" s="2" t="s">
        <v>148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218</v>
      </c>
      <c r="KW38" s="2" t="s">
        <v>174</v>
      </c>
      <c r="KX38" s="2" t="s">
        <v>491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492</v>
      </c>
      <c r="B39" s="2" t="s">
        <v>137</v>
      </c>
      <c r="C39" s="2" t="s">
        <v>138</v>
      </c>
      <c r="D39" s="2" t="s">
        <v>465</v>
      </c>
      <c r="E39" s="2" t="s">
        <v>466</v>
      </c>
      <c r="F39" s="2" t="s">
        <v>467</v>
      </c>
      <c r="G39" s="2" t="s">
        <v>467</v>
      </c>
      <c r="H39" s="2" t="s">
        <v>467</v>
      </c>
      <c r="I39" s="2" t="s">
        <v>468</v>
      </c>
      <c r="J39" s="2" t="s">
        <v>177</v>
      </c>
      <c r="K39" s="2" t="s">
        <v>487</v>
      </c>
      <c r="L39" s="3">
        <v>102.14</v>
      </c>
      <c r="M39" s="3">
        <v>107.25</v>
      </c>
      <c r="N39" s="3">
        <v>299.99</v>
      </c>
      <c r="O39" s="2" t="s">
        <v>371</v>
      </c>
      <c r="P39" s="2" t="s">
        <v>353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470</v>
      </c>
      <c r="V39" s="2" t="s">
        <v>430</v>
      </c>
      <c r="W39" s="2" t="s">
        <v>151</v>
      </c>
      <c r="X39" s="2" t="s">
        <v>148</v>
      </c>
      <c r="Y39" s="2" t="s">
        <v>237</v>
      </c>
      <c r="Z39" s="4"/>
      <c r="AA39" s="4">
        <f>=ROUNDDOWN({0},0)</f>
      </c>
      <c r="AB39" s="5"/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2</v>
      </c>
      <c r="AS39" s="8">
        <v>231.66</v>
      </c>
      <c r="AT39" s="7">
        <v>-1</v>
      </c>
      <c r="AU39" s="7">
        <v>-1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493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218</v>
      </c>
      <c r="BW39" s="2" t="s">
        <v>185</v>
      </c>
      <c r="BX39" s="2" t="s">
        <v>494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115.83</v>
      </c>
      <c r="CF39" s="7">
        <v>-1</v>
      </c>
      <c r="CG39" s="7">
        <v>-1</v>
      </c>
      <c r="CH39" s="2" t="s">
        <v>155</v>
      </c>
      <c r="CI39" s="2" t="s">
        <v>218</v>
      </c>
      <c r="CJ39" s="2" t="s">
        <v>472</v>
      </c>
      <c r="CK39" s="2" t="s">
        <v>327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218</v>
      </c>
      <c r="CW39" s="2" t="s">
        <v>160</v>
      </c>
      <c r="CX39" s="2" t="s">
        <v>495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213</v>
      </c>
      <c r="DI39" s="2" t="s">
        <v>218</v>
      </c>
      <c r="DJ39" s="2" t="s">
        <v>148</v>
      </c>
      <c r="DK39" s="2" t="s">
        <v>148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163</v>
      </c>
      <c r="DX39" s="2" t="s">
        <v>330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218</v>
      </c>
      <c r="EJ39" s="2" t="s">
        <v>165</v>
      </c>
      <c r="EK39" s="2" t="s">
        <v>496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218</v>
      </c>
      <c r="EW39" s="2" t="s">
        <v>237</v>
      </c>
      <c r="EX39" s="2" t="s">
        <v>185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218</v>
      </c>
      <c r="FJ39" s="2" t="s">
        <v>168</v>
      </c>
      <c r="FK39" s="2" t="s">
        <v>484</v>
      </c>
      <c r="FL39" s="2" t="s">
        <v>157</v>
      </c>
      <c r="FM39" s="2" t="s">
        <v>157</v>
      </c>
      <c r="FN39" s="2" t="s">
        <v>148</v>
      </c>
      <c r="FO39" s="4"/>
      <c r="FP39" s="8"/>
      <c r="FQ39" s="4">
        <v>1</v>
      </c>
      <c r="FR39" s="8">
        <v>115.83</v>
      </c>
      <c r="FS39" s="7">
        <v>-1</v>
      </c>
      <c r="FT39" s="7">
        <v>-1</v>
      </c>
      <c r="FU39" s="2" t="s">
        <v>155</v>
      </c>
      <c r="FV39" s="2" t="s">
        <v>218</v>
      </c>
      <c r="FW39" s="2" t="s">
        <v>477</v>
      </c>
      <c r="FX39" s="2" t="s">
        <v>187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218</v>
      </c>
      <c r="GJ39" s="2" t="s">
        <v>172</v>
      </c>
      <c r="GK39" s="2" t="s">
        <v>148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218</v>
      </c>
      <c r="KW39" s="2" t="s">
        <v>174</v>
      </c>
      <c r="KX39" s="2" t="s">
        <v>398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497</v>
      </c>
      <c r="B40" s="2" t="s">
        <v>137</v>
      </c>
      <c r="C40" s="2" t="s">
        <v>138</v>
      </c>
      <c r="D40" s="2" t="s">
        <v>498</v>
      </c>
      <c r="E40" s="2" t="s">
        <v>499</v>
      </c>
      <c r="F40" s="2" t="s">
        <v>500</v>
      </c>
      <c r="G40" s="2" t="s">
        <v>500</v>
      </c>
      <c r="H40" s="2" t="s">
        <v>500</v>
      </c>
      <c r="I40" s="2" t="s">
        <v>501</v>
      </c>
      <c r="J40" s="2" t="s">
        <v>502</v>
      </c>
      <c r="K40" s="2" t="s">
        <v>387</v>
      </c>
      <c r="L40" s="3">
        <v>24.76</v>
      </c>
      <c r="M40" s="3">
        <v>26</v>
      </c>
      <c r="N40" s="3">
        <v>79.99</v>
      </c>
      <c r="O40" s="2" t="s">
        <v>503</v>
      </c>
      <c r="P40" s="2" t="s">
        <v>353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388</v>
      </c>
      <c r="V40" s="2" t="s">
        <v>289</v>
      </c>
      <c r="W40" s="2" t="s">
        <v>151</v>
      </c>
      <c r="X40" s="2" t="s">
        <v>148</v>
      </c>
      <c r="Y40" s="2" t="s">
        <v>178</v>
      </c>
      <c r="Z40" s="4">
        <v>22</v>
      </c>
      <c r="AA40" s="4">
        <f>=ROUNDDOWN(11,0)</f>
      </c>
      <c r="AB40" s="5">
        <v>2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3</v>
      </c>
      <c r="AQ40" s="8">
        <v>125.97</v>
      </c>
      <c r="AR40" s="4"/>
      <c r="AS40" s="8"/>
      <c r="AT40" s="7"/>
      <c r="AU40" s="7"/>
      <c r="AV40" s="4">
        <v>3</v>
      </c>
      <c r="AW40" s="8">
        <v>125.97</v>
      </c>
      <c r="AX40" s="4"/>
      <c r="AY40" s="8"/>
      <c r="AZ40" s="7"/>
      <c r="BA40" s="7"/>
      <c r="BB40" s="7">
        <v>1</v>
      </c>
      <c r="BC40" s="4">
        <v>3</v>
      </c>
      <c r="BD40" s="8">
        <v>125.97</v>
      </c>
      <c r="BE40" s="4"/>
      <c r="BF40" s="8"/>
      <c r="BG40" s="7"/>
      <c r="BH40" s="7"/>
      <c r="BI40" s="7">
        <v>1</v>
      </c>
      <c r="BJ40" s="4">
        <v>3</v>
      </c>
      <c r="BK40" s="8">
        <v>125.97</v>
      </c>
      <c r="BL40" s="2" t="s">
        <v>16</v>
      </c>
      <c r="BM40" s="7">
        <v>1</v>
      </c>
      <c r="BN40" s="7">
        <v>1</v>
      </c>
      <c r="BO40" s="4">
        <v>3</v>
      </c>
      <c r="BP40" s="8">
        <v>125.97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178</v>
      </c>
      <c r="BX40" s="2" t="s">
        <v>402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390</v>
      </c>
      <c r="CK40" s="2" t="s">
        <v>148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356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504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505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165</v>
      </c>
      <c r="EK40" s="2" t="s">
        <v>506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178</v>
      </c>
      <c r="EX40" s="2" t="s">
        <v>180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394</v>
      </c>
      <c r="FK40" s="2" t="s">
        <v>507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508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202</v>
      </c>
      <c r="GK40" s="2" t="s">
        <v>148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397</v>
      </c>
      <c r="KX40" s="2" t="s">
        <v>148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22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509</v>
      </c>
      <c r="B41" s="2" t="s">
        <v>137</v>
      </c>
      <c r="C41" s="2" t="s">
        <v>138</v>
      </c>
      <c r="D41" s="2" t="s">
        <v>498</v>
      </c>
      <c r="E41" s="2" t="s">
        <v>499</v>
      </c>
      <c r="F41" s="2" t="s">
        <v>510</v>
      </c>
      <c r="G41" s="2" t="s">
        <v>510</v>
      </c>
      <c r="H41" s="2" t="s">
        <v>510</v>
      </c>
      <c r="I41" s="2" t="s">
        <v>501</v>
      </c>
      <c r="J41" s="2" t="s">
        <v>502</v>
      </c>
      <c r="K41" s="2" t="s">
        <v>236</v>
      </c>
      <c r="L41" s="3">
        <v>24.76</v>
      </c>
      <c r="M41" s="3">
        <v>26</v>
      </c>
      <c r="N41" s="3">
        <v>79.99</v>
      </c>
      <c r="O41" s="2" t="s">
        <v>503</v>
      </c>
      <c r="P41" s="2" t="s">
        <v>353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388</v>
      </c>
      <c r="V41" s="2" t="s">
        <v>511</v>
      </c>
      <c r="W41" s="2" t="s">
        <v>151</v>
      </c>
      <c r="X41" s="2" t="s">
        <v>148</v>
      </c>
      <c r="Y41" s="2" t="s">
        <v>178</v>
      </c>
      <c r="Z41" s="4">
        <v>27</v>
      </c>
      <c r="AA41" s="4">
        <f>=ROUNDDOWN(14.2105263157895,0)</f>
      </c>
      <c r="AB41" s="5">
        <v>1.9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6</v>
      </c>
      <c r="AQ41" s="8">
        <v>11.7</v>
      </c>
      <c r="AR41" s="4"/>
      <c r="AS41" s="8"/>
      <c r="AT41" s="7"/>
      <c r="AU41" s="7"/>
      <c r="AV41" s="4">
        <v>6</v>
      </c>
      <c r="AW41" s="8">
        <v>11.7</v>
      </c>
      <c r="AX41" s="4"/>
      <c r="AY41" s="8"/>
      <c r="AZ41" s="7"/>
      <c r="BA41" s="7"/>
      <c r="BB41" s="7">
        <v>1</v>
      </c>
      <c r="BC41" s="4">
        <v>6</v>
      </c>
      <c r="BD41" s="8">
        <v>11.7</v>
      </c>
      <c r="BE41" s="4">
        <v>6</v>
      </c>
      <c r="BF41" s="8">
        <v>162.76</v>
      </c>
      <c r="BG41" s="7" t="s">
        <v>148</v>
      </c>
      <c r="BH41" s="7">
        <v>-0.9281</v>
      </c>
      <c r="BI41" s="7">
        <v>1</v>
      </c>
      <c r="BJ41" s="4">
        <v>6</v>
      </c>
      <c r="BK41" s="8">
        <v>11.7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178</v>
      </c>
      <c r="BX41" s="2" t="s">
        <v>239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390</v>
      </c>
      <c r="CK41" s="2" t="s">
        <v>416</v>
      </c>
      <c r="CL41" s="2" t="s">
        <v>157</v>
      </c>
      <c r="CM41" s="2" t="s">
        <v>157</v>
      </c>
      <c r="CN41" s="2" t="s">
        <v>148</v>
      </c>
      <c r="CO41" s="4">
        <v>6</v>
      </c>
      <c r="CP41" s="8">
        <v>11.7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160</v>
      </c>
      <c r="CX41" s="2" t="s">
        <v>512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513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514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165</v>
      </c>
      <c r="EK41" s="2" t="s">
        <v>380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178</v>
      </c>
      <c r="EX41" s="2" t="s">
        <v>262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394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335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202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397</v>
      </c>
      <c r="KX41" s="2" t="s">
        <v>148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27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515</v>
      </c>
      <c r="B42" s="2" t="s">
        <v>137</v>
      </c>
      <c r="C42" s="2" t="s">
        <v>138</v>
      </c>
      <c r="D42" s="2" t="s">
        <v>498</v>
      </c>
      <c r="E42" s="2" t="s">
        <v>499</v>
      </c>
      <c r="F42" s="2" t="s">
        <v>510</v>
      </c>
      <c r="G42" s="2" t="s">
        <v>510</v>
      </c>
      <c r="H42" s="2" t="s">
        <v>510</v>
      </c>
      <c r="I42" s="2" t="s">
        <v>501</v>
      </c>
      <c r="J42" s="2" t="s">
        <v>502</v>
      </c>
      <c r="K42" s="2" t="s">
        <v>324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516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388</v>
      </c>
      <c r="V42" s="2" t="s">
        <v>511</v>
      </c>
      <c r="W42" s="2" t="s">
        <v>151</v>
      </c>
      <c r="X42" s="2" t="s">
        <v>148</v>
      </c>
      <c r="Y42" s="2" t="s">
        <v>178</v>
      </c>
      <c r="Z42" s="4">
        <v>19</v>
      </c>
      <c r="AA42" s="4">
        <f>=ROUNDDOWN(19,0)</f>
      </c>
      <c r="AB42" s="5">
        <v>1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237</v>
      </c>
      <c r="BX42" s="2" t="s">
        <v>180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390</v>
      </c>
      <c r="CK42" s="2" t="s">
        <v>517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518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218</v>
      </c>
      <c r="DW42" s="2" t="s">
        <v>163</v>
      </c>
      <c r="DX42" s="2" t="s">
        <v>416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518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178</v>
      </c>
      <c r="EX42" s="2" t="s">
        <v>185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394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519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202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397</v>
      </c>
      <c r="KX42" s="2" t="s">
        <v>148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520</v>
      </c>
      <c r="B43" s="2" t="s">
        <v>137</v>
      </c>
      <c r="C43" s="2" t="s">
        <v>138</v>
      </c>
      <c r="D43" s="2" t="s">
        <v>498</v>
      </c>
      <c r="E43" s="2" t="s">
        <v>499</v>
      </c>
      <c r="F43" s="2" t="s">
        <v>510</v>
      </c>
      <c r="G43" s="2" t="s">
        <v>510</v>
      </c>
      <c r="H43" s="2" t="s">
        <v>510</v>
      </c>
      <c r="I43" s="2" t="s">
        <v>501</v>
      </c>
      <c r="J43" s="2" t="s">
        <v>502</v>
      </c>
      <c r="K43" s="2" t="s">
        <v>205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388</v>
      </c>
      <c r="V43" s="2" t="s">
        <v>511</v>
      </c>
      <c r="W43" s="2" t="s">
        <v>151</v>
      </c>
      <c r="X43" s="2" t="s">
        <v>148</v>
      </c>
      <c r="Y43" s="2" t="s">
        <v>178</v>
      </c>
      <c r="Z43" s="4">
        <v>132</v>
      </c>
      <c r="AA43" s="4">
        <f>=ROUNDDOWN(188.571428571429,0)</f>
      </c>
      <c r="AB43" s="5">
        <v>0.7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6</v>
      </c>
      <c r="AS43" s="8">
        <v>162.76</v>
      </c>
      <c r="AT43" s="7">
        <v>-1</v>
      </c>
      <c r="AU43" s="7">
        <v>-1</v>
      </c>
      <c r="AV43" s="4"/>
      <c r="AW43" s="8"/>
      <c r="AX43" s="4">
        <v>6</v>
      </c>
      <c r="AY43" s="8">
        <v>162.76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521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237</v>
      </c>
      <c r="BX43" s="2" t="s">
        <v>366</v>
      </c>
      <c r="BY43" s="2" t="s">
        <v>157</v>
      </c>
      <c r="BZ43" s="2" t="s">
        <v>157</v>
      </c>
      <c r="CA43" s="2" t="s">
        <v>148</v>
      </c>
      <c r="CB43" s="4"/>
      <c r="CC43" s="8"/>
      <c r="CD43" s="4">
        <v>2</v>
      </c>
      <c r="CE43" s="8">
        <v>56.16</v>
      </c>
      <c r="CF43" s="7">
        <v>-1</v>
      </c>
      <c r="CG43" s="7">
        <v>-1</v>
      </c>
      <c r="CH43" s="2" t="s">
        <v>155</v>
      </c>
      <c r="CI43" s="2" t="s">
        <v>145</v>
      </c>
      <c r="CJ43" s="2" t="s">
        <v>390</v>
      </c>
      <c r="CK43" s="2" t="s">
        <v>413</v>
      </c>
      <c r="CL43" s="2" t="s">
        <v>157</v>
      </c>
      <c r="CM43" s="2" t="s">
        <v>157</v>
      </c>
      <c r="CN43" s="2" t="s">
        <v>148</v>
      </c>
      <c r="CO43" s="4"/>
      <c r="CP43" s="8"/>
      <c r="CQ43" s="4">
        <v>2</v>
      </c>
      <c r="CR43" s="8">
        <v>52</v>
      </c>
      <c r="CS43" s="7">
        <v>-1</v>
      </c>
      <c r="CT43" s="7">
        <v>-1</v>
      </c>
      <c r="CU43" s="2" t="s">
        <v>155</v>
      </c>
      <c r="CV43" s="2" t="s">
        <v>145</v>
      </c>
      <c r="CW43" s="2" t="s">
        <v>160</v>
      </c>
      <c r="CX43" s="2" t="s">
        <v>522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148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218</v>
      </c>
      <c r="DW43" s="2" t="s">
        <v>163</v>
      </c>
      <c r="DX43" s="2" t="s">
        <v>505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518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178</v>
      </c>
      <c r="EX43" s="2" t="s">
        <v>460</v>
      </c>
      <c r="EY43" s="2" t="s">
        <v>157</v>
      </c>
      <c r="EZ43" s="2" t="s">
        <v>157</v>
      </c>
      <c r="FA43" s="2" t="s">
        <v>148</v>
      </c>
      <c r="FB43" s="4"/>
      <c r="FC43" s="8"/>
      <c r="FD43" s="4">
        <v>2</v>
      </c>
      <c r="FE43" s="8">
        <v>54.6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394</v>
      </c>
      <c r="FK43" s="2" t="s">
        <v>523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524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202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397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525</v>
      </c>
      <c r="B44" s="2" t="s">
        <v>137</v>
      </c>
      <c r="C44" s="2" t="s">
        <v>138</v>
      </c>
      <c r="D44" s="2" t="s">
        <v>498</v>
      </c>
      <c r="E44" s="2" t="s">
        <v>526</v>
      </c>
      <c r="F44" s="2" t="s">
        <v>510</v>
      </c>
      <c r="G44" s="2" t="s">
        <v>510</v>
      </c>
      <c r="H44" s="2" t="s">
        <v>510</v>
      </c>
      <c r="I44" s="2" t="s">
        <v>501</v>
      </c>
      <c r="J44" s="2" t="s">
        <v>502</v>
      </c>
      <c r="K44" s="2" t="s">
        <v>400</v>
      </c>
      <c r="L44" s="3">
        <v>26.68</v>
      </c>
      <c r="M44" s="3">
        <v>28.01</v>
      </c>
      <c r="N44" s="3">
        <v>89.99</v>
      </c>
      <c r="O44" s="2" t="s">
        <v>145</v>
      </c>
      <c r="P44" s="2" t="s">
        <v>206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388</v>
      </c>
      <c r="V44" s="2" t="s">
        <v>511</v>
      </c>
      <c r="W44" s="2" t="s">
        <v>151</v>
      </c>
      <c r="X44" s="2" t="s">
        <v>148</v>
      </c>
      <c r="Y44" s="2" t="s">
        <v>178</v>
      </c>
      <c r="Z44" s="4">
        <v>83</v>
      </c>
      <c r="AA44" s="4">
        <f>=ROUNDDOWN(19.7619047619048,0)</f>
      </c>
      <c r="AB44" s="5">
        <v>4.2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28.08</v>
      </c>
      <c r="AT44" s="7">
        <v>-1</v>
      </c>
      <c r="AU44" s="7">
        <v>-1</v>
      </c>
      <c r="AV44" s="4"/>
      <c r="AW44" s="8"/>
      <c r="AX44" s="4">
        <v>1</v>
      </c>
      <c r="AY44" s="8">
        <v>28.08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28.08</v>
      </c>
      <c r="BG44" s="7">
        <v>-1</v>
      </c>
      <c r="BH44" s="7">
        <v>-1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237</v>
      </c>
      <c r="BX44" s="2" t="s">
        <v>326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390</v>
      </c>
      <c r="CK44" s="2" t="s">
        <v>458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423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249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218</v>
      </c>
      <c r="DW44" s="2" t="s">
        <v>163</v>
      </c>
      <c r="DX44" s="2" t="s">
        <v>416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240</v>
      </c>
      <c r="EL44" s="2" t="s">
        <v>157</v>
      </c>
      <c r="EM44" s="2" t="s">
        <v>157</v>
      </c>
      <c r="EN44" s="2" t="s">
        <v>148</v>
      </c>
      <c r="EO44" s="4"/>
      <c r="EP44" s="8"/>
      <c r="EQ44" s="4">
        <v>1</v>
      </c>
      <c r="ER44" s="8">
        <v>28.08</v>
      </c>
      <c r="ES44" s="7">
        <v>-1</v>
      </c>
      <c r="ET44" s="7">
        <v>-1</v>
      </c>
      <c r="EU44" s="2" t="s">
        <v>155</v>
      </c>
      <c r="EV44" s="2" t="s">
        <v>145</v>
      </c>
      <c r="EW44" s="2" t="s">
        <v>178</v>
      </c>
      <c r="EX44" s="2" t="s">
        <v>527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394</v>
      </c>
      <c r="FK44" s="2" t="s">
        <v>528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311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202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397</v>
      </c>
      <c r="KX44" s="2" t="s">
        <v>529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83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530</v>
      </c>
      <c r="B45" s="2" t="s">
        <v>137</v>
      </c>
      <c r="C45" s="2" t="s">
        <v>138</v>
      </c>
      <c r="D45" s="2" t="s">
        <v>498</v>
      </c>
      <c r="E45" s="2" t="s">
        <v>526</v>
      </c>
      <c r="F45" s="2" t="s">
        <v>141</v>
      </c>
      <c r="G45" s="2" t="s">
        <v>148</v>
      </c>
      <c r="H45" s="2" t="s">
        <v>148</v>
      </c>
      <c r="I45" s="2" t="s">
        <v>531</v>
      </c>
      <c r="J45" s="2" t="s">
        <v>502</v>
      </c>
      <c r="K45" s="2" t="s">
        <v>205</v>
      </c>
      <c r="L45" s="3">
        <v>30.86</v>
      </c>
      <c r="M45" s="3">
        <v>32.4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207</v>
      </c>
      <c r="U45" s="2" t="s">
        <v>388</v>
      </c>
      <c r="V45" s="2" t="s">
        <v>208</v>
      </c>
      <c r="W45" s="2" t="s">
        <v>148</v>
      </c>
      <c r="X45" s="2" t="s">
        <v>148</v>
      </c>
      <c r="Y45" s="2" t="s">
        <v>532</v>
      </c>
      <c r="Z45" s="4">
        <v>181</v>
      </c>
      <c r="AA45" s="4">
        <f>=ROUNDDOWN({0},0)</f>
      </c>
      <c r="AB45" s="5">
        <v>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148</v>
      </c>
      <c r="BX45" s="2" t="s">
        <v>222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148</v>
      </c>
      <c r="CI45" s="2" t="s">
        <v>148</v>
      </c>
      <c r="CJ45" s="2" t="s">
        <v>148</v>
      </c>
      <c r="CK45" s="2" t="s">
        <v>148</v>
      </c>
      <c r="CL45" s="2" t="s">
        <v>148</v>
      </c>
      <c r="CM45" s="2" t="s">
        <v>148</v>
      </c>
      <c r="CN45" s="2" t="s">
        <v>148</v>
      </c>
      <c r="CO45" s="4"/>
      <c r="CP45" s="8"/>
      <c r="CQ45" s="4"/>
      <c r="CR45" s="8"/>
      <c r="CS45" s="7"/>
      <c r="CT45" s="7"/>
      <c r="CU45" s="2" t="s">
        <v>148</v>
      </c>
      <c r="CV45" s="2" t="s">
        <v>148</v>
      </c>
      <c r="CW45" s="2" t="s">
        <v>148</v>
      </c>
      <c r="CX45" s="2" t="s">
        <v>148</v>
      </c>
      <c r="CY45" s="2" t="s">
        <v>148</v>
      </c>
      <c r="CZ45" s="2" t="s">
        <v>148</v>
      </c>
      <c r="DA45" s="2" t="s">
        <v>148</v>
      </c>
      <c r="DB45" s="4"/>
      <c r="DC45" s="8"/>
      <c r="DD45" s="4"/>
      <c r="DE45" s="8"/>
      <c r="DF45" s="7"/>
      <c r="DG45" s="7"/>
      <c r="DH45" s="2" t="s">
        <v>148</v>
      </c>
      <c r="DI45" s="2" t="s">
        <v>148</v>
      </c>
      <c r="DJ45" s="2" t="s">
        <v>148</v>
      </c>
      <c r="DK45" s="2" t="s">
        <v>148</v>
      </c>
      <c r="DL45" s="2" t="s">
        <v>148</v>
      </c>
      <c r="DM45" s="2" t="s">
        <v>148</v>
      </c>
      <c r="DN45" s="2" t="s">
        <v>148</v>
      </c>
      <c r="DO45" s="4"/>
      <c r="DP45" s="8"/>
      <c r="DQ45" s="4"/>
      <c r="DR45" s="8"/>
      <c r="DS45" s="7"/>
      <c r="DT45" s="7"/>
      <c r="DU45" s="2" t="s">
        <v>148</v>
      </c>
      <c r="DV45" s="2" t="s">
        <v>148</v>
      </c>
      <c r="DW45" s="2" t="s">
        <v>148</v>
      </c>
      <c r="DX45" s="2" t="s">
        <v>148</v>
      </c>
      <c r="DY45" s="2" t="s">
        <v>148</v>
      </c>
      <c r="DZ45" s="2" t="s">
        <v>148</v>
      </c>
      <c r="EA45" s="2" t="s">
        <v>148</v>
      </c>
      <c r="EB45" s="4"/>
      <c r="EC45" s="8"/>
      <c r="ED45" s="4"/>
      <c r="EE45" s="8"/>
      <c r="EF45" s="7"/>
      <c r="EG45" s="7"/>
      <c r="EH45" s="2" t="s">
        <v>148</v>
      </c>
      <c r="EI45" s="2" t="s">
        <v>148</v>
      </c>
      <c r="EJ45" s="2" t="s">
        <v>148</v>
      </c>
      <c r="EK45" s="2" t="s">
        <v>148</v>
      </c>
      <c r="EL45" s="2" t="s">
        <v>148</v>
      </c>
      <c r="EM45" s="2" t="s">
        <v>148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148</v>
      </c>
      <c r="EX45" s="2" t="s">
        <v>148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148</v>
      </c>
      <c r="FI45" s="2" t="s">
        <v>148</v>
      </c>
      <c r="FJ45" s="2" t="s">
        <v>148</v>
      </c>
      <c r="FK45" s="2" t="s">
        <v>148</v>
      </c>
      <c r="FL45" s="2" t="s">
        <v>148</v>
      </c>
      <c r="FM45" s="2" t="s">
        <v>148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148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>
        <v>181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533</v>
      </c>
      <c r="B46" s="2" t="s">
        <v>137</v>
      </c>
      <c r="C46" s="2" t="s">
        <v>138</v>
      </c>
      <c r="D46" s="2" t="s">
        <v>498</v>
      </c>
      <c r="E46" s="2" t="s">
        <v>526</v>
      </c>
      <c r="F46" s="2" t="s">
        <v>500</v>
      </c>
      <c r="G46" s="2" t="s">
        <v>500</v>
      </c>
      <c r="H46" s="2" t="s">
        <v>500</v>
      </c>
      <c r="I46" s="2" t="s">
        <v>501</v>
      </c>
      <c r="J46" s="2" t="s">
        <v>502</v>
      </c>
      <c r="K46" s="2" t="s">
        <v>487</v>
      </c>
      <c r="L46" s="3">
        <v>24.76</v>
      </c>
      <c r="M46" s="3">
        <v>26</v>
      </c>
      <c r="N46" s="3">
        <v>79.99</v>
      </c>
      <c r="O46" s="2" t="s">
        <v>371</v>
      </c>
      <c r="P46" s="2" t="s">
        <v>422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388</v>
      </c>
      <c r="V46" s="2" t="s">
        <v>289</v>
      </c>
      <c r="W46" s="2" t="s">
        <v>151</v>
      </c>
      <c r="X46" s="2" t="s">
        <v>148</v>
      </c>
      <c r="Y46" s="2" t="s">
        <v>178</v>
      </c>
      <c r="Z46" s="4">
        <v>1</v>
      </c>
      <c r="AA46" s="4">
        <f>=ROUNDDOWN(0.333333333333333,0)</f>
      </c>
      <c r="AB46" s="5">
        <v>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13</v>
      </c>
      <c r="AS46" s="8">
        <v>347.1</v>
      </c>
      <c r="AT46" s="7">
        <v>-1</v>
      </c>
      <c r="AU46" s="7">
        <v>-1</v>
      </c>
      <c r="AV46" s="4"/>
      <c r="AW46" s="8"/>
      <c r="AX46" s="4">
        <v>13</v>
      </c>
      <c r="AY46" s="8">
        <v>347.1</v>
      </c>
      <c r="AZ46" s="7">
        <v>-1</v>
      </c>
      <c r="BA46" s="7">
        <v>-1</v>
      </c>
      <c r="BB46" s="7"/>
      <c r="BC46" s="4"/>
      <c r="BD46" s="8"/>
      <c r="BE46" s="4">
        <v>13</v>
      </c>
      <c r="BF46" s="8">
        <v>347.1</v>
      </c>
      <c r="BG46" s="7">
        <v>-1</v>
      </c>
      <c r="BH46" s="7">
        <v>-1</v>
      </c>
      <c r="BI46" s="7"/>
      <c r="BJ46" s="4"/>
      <c r="BK46" s="8"/>
      <c r="BL46" s="2" t="s">
        <v>534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218</v>
      </c>
      <c r="BW46" s="2" t="s">
        <v>178</v>
      </c>
      <c r="BX46" s="2" t="s">
        <v>444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218</v>
      </c>
      <c r="CJ46" s="2" t="s">
        <v>390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>
        <v>3</v>
      </c>
      <c r="CR46" s="8">
        <v>63.18</v>
      </c>
      <c r="CS46" s="7">
        <v>-1</v>
      </c>
      <c r="CT46" s="7">
        <v>-1</v>
      </c>
      <c r="CU46" s="2" t="s">
        <v>155</v>
      </c>
      <c r="CV46" s="2" t="s">
        <v>218</v>
      </c>
      <c r="CW46" s="2" t="s">
        <v>160</v>
      </c>
      <c r="CX46" s="2" t="s">
        <v>535</v>
      </c>
      <c r="CY46" s="2" t="s">
        <v>157</v>
      </c>
      <c r="CZ46" s="2" t="s">
        <v>157</v>
      </c>
      <c r="DA46" s="2" t="s">
        <v>148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155</v>
      </c>
      <c r="DI46" s="2" t="s">
        <v>218</v>
      </c>
      <c r="DJ46" s="2" t="s">
        <v>148</v>
      </c>
      <c r="DK46" s="2" t="s">
        <v>536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218</v>
      </c>
      <c r="DW46" s="2" t="s">
        <v>163</v>
      </c>
      <c r="DX46" s="2" t="s">
        <v>357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218</v>
      </c>
      <c r="EJ46" s="2" t="s">
        <v>165</v>
      </c>
      <c r="EK46" s="2" t="s">
        <v>302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218</v>
      </c>
      <c r="EW46" s="2" t="s">
        <v>178</v>
      </c>
      <c r="EX46" s="2" t="s">
        <v>185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218</v>
      </c>
      <c r="FJ46" s="2" t="s">
        <v>394</v>
      </c>
      <c r="FK46" s="2" t="s">
        <v>148</v>
      </c>
      <c r="FL46" s="2" t="s">
        <v>157</v>
      </c>
      <c r="FM46" s="2" t="s">
        <v>157</v>
      </c>
      <c r="FN46" s="2" t="s">
        <v>148</v>
      </c>
      <c r="FO46" s="4"/>
      <c r="FP46" s="8"/>
      <c r="FQ46" s="4">
        <v>2</v>
      </c>
      <c r="FR46" s="8">
        <v>56.16</v>
      </c>
      <c r="FS46" s="7">
        <v>-1</v>
      </c>
      <c r="FT46" s="7">
        <v>-1</v>
      </c>
      <c r="FU46" s="2" t="s">
        <v>155</v>
      </c>
      <c r="FV46" s="2" t="s">
        <v>218</v>
      </c>
      <c r="FW46" s="2" t="s">
        <v>170</v>
      </c>
      <c r="FX46" s="2" t="s">
        <v>523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218</v>
      </c>
      <c r="GJ46" s="2" t="s">
        <v>202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218</v>
      </c>
      <c r="KW46" s="2" t="s">
        <v>397</v>
      </c>
      <c r="KX46" s="2" t="s">
        <v>537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538</v>
      </c>
      <c r="B47" s="2" t="s">
        <v>137</v>
      </c>
      <c r="C47" s="2" t="s">
        <v>539</v>
      </c>
      <c r="D47" s="2" t="s">
        <v>382</v>
      </c>
      <c r="E47" s="2" t="s">
        <v>383</v>
      </c>
      <c r="F47" s="2" t="s">
        <v>540</v>
      </c>
      <c r="G47" s="2" t="s">
        <v>540</v>
      </c>
      <c r="H47" s="2" t="s">
        <v>540</v>
      </c>
      <c r="I47" s="2" t="s">
        <v>385</v>
      </c>
      <c r="J47" s="2" t="s">
        <v>541</v>
      </c>
      <c r="K47" s="2" t="s">
        <v>542</v>
      </c>
      <c r="L47" s="3">
        <v>24.76</v>
      </c>
      <c r="M47" s="3">
        <v>26</v>
      </c>
      <c r="N47" s="3">
        <v>79.99</v>
      </c>
      <c r="O47" s="2" t="s">
        <v>503</v>
      </c>
      <c r="P47" s="2" t="s">
        <v>353</v>
      </c>
      <c r="Q47" s="2" t="s">
        <v>147</v>
      </c>
      <c r="R47" s="2" t="s">
        <v>148</v>
      </c>
      <c r="S47" s="2" t="s">
        <v>148</v>
      </c>
      <c r="T47" s="2" t="s">
        <v>543</v>
      </c>
      <c r="U47" s="2" t="s">
        <v>148</v>
      </c>
      <c r="V47" s="2" t="s">
        <v>430</v>
      </c>
      <c r="W47" s="2" t="s">
        <v>208</v>
      </c>
      <c r="X47" s="2" t="s">
        <v>148</v>
      </c>
      <c r="Y47" s="2" t="s">
        <v>544</v>
      </c>
      <c r="Z47" s="4">
        <v>15</v>
      </c>
      <c r="AA47" s="4">
        <f>=ROUNDDOWN(15,0)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3</v>
      </c>
      <c r="AQ47" s="8">
        <v>39</v>
      </c>
      <c r="AR47" s="4">
        <v>3</v>
      </c>
      <c r="AS47" s="8">
        <v>187.28</v>
      </c>
      <c r="AT47" s="7"/>
      <c r="AU47" s="7">
        <v>-0.7918</v>
      </c>
      <c r="AV47" s="4">
        <v>3</v>
      </c>
      <c r="AW47" s="8">
        <v>39</v>
      </c>
      <c r="AX47" s="4">
        <v>3</v>
      </c>
      <c r="AY47" s="8">
        <v>187.28</v>
      </c>
      <c r="AZ47" s="7"/>
      <c r="BA47" s="7">
        <v>-0.7918</v>
      </c>
      <c r="BB47" s="7">
        <v>1</v>
      </c>
      <c r="BC47" s="4">
        <v>3</v>
      </c>
      <c r="BD47" s="8">
        <v>39</v>
      </c>
      <c r="BE47" s="4">
        <v>3</v>
      </c>
      <c r="BF47" s="8">
        <v>187.28</v>
      </c>
      <c r="BG47" s="7"/>
      <c r="BH47" s="7">
        <v>-0.7918</v>
      </c>
      <c r="BI47" s="7">
        <v>1</v>
      </c>
      <c r="BJ47" s="4">
        <v>3</v>
      </c>
      <c r="BK47" s="8">
        <v>39</v>
      </c>
      <c r="BL47" s="2" t="s">
        <v>545</v>
      </c>
      <c r="BM47" s="7">
        <v>1</v>
      </c>
      <c r="BN47" s="7">
        <v>1</v>
      </c>
      <c r="BO47" s="4"/>
      <c r="BP47" s="8"/>
      <c r="BQ47" s="4">
        <v>2</v>
      </c>
      <c r="BR47" s="8">
        <v>159.98</v>
      </c>
      <c r="BS47" s="7">
        <v>-1</v>
      </c>
      <c r="BT47" s="7">
        <v>-1</v>
      </c>
      <c r="BU47" s="2" t="s">
        <v>155</v>
      </c>
      <c r="BV47" s="2" t="s">
        <v>145</v>
      </c>
      <c r="BW47" s="2" t="s">
        <v>544</v>
      </c>
      <c r="BX47" s="2" t="s">
        <v>546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145</v>
      </c>
      <c r="CJ47" s="2" t="s">
        <v>390</v>
      </c>
      <c r="CK47" s="2" t="s">
        <v>314</v>
      </c>
      <c r="CL47" s="2" t="s">
        <v>157</v>
      </c>
      <c r="CM47" s="2" t="s">
        <v>157</v>
      </c>
      <c r="CN47" s="2" t="s">
        <v>148</v>
      </c>
      <c r="CO47" s="4">
        <v>1</v>
      </c>
      <c r="CP47" s="8">
        <v>11.7</v>
      </c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290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213</v>
      </c>
      <c r="DI47" s="2" t="s">
        <v>145</v>
      </c>
      <c r="DJ47" s="2" t="s">
        <v>148</v>
      </c>
      <c r="DK47" s="2" t="s">
        <v>148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416</v>
      </c>
      <c r="DY47" s="2" t="s">
        <v>547</v>
      </c>
      <c r="DZ47" s="2" t="s">
        <v>157</v>
      </c>
      <c r="EA47" s="2" t="s">
        <v>148</v>
      </c>
      <c r="EB47" s="4">
        <v>2</v>
      </c>
      <c r="EC47" s="8">
        <v>27.3</v>
      </c>
      <c r="ED47" s="4">
        <v>1</v>
      </c>
      <c r="EE47" s="8">
        <v>27.3</v>
      </c>
      <c r="EF47" s="7">
        <v>1</v>
      </c>
      <c r="EG47" s="7"/>
      <c r="EH47" s="2" t="s">
        <v>155</v>
      </c>
      <c r="EI47" s="2" t="s">
        <v>145</v>
      </c>
      <c r="EJ47" s="2" t="s">
        <v>392</v>
      </c>
      <c r="EK47" s="2" t="s">
        <v>548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544</v>
      </c>
      <c r="EX47" s="2" t="s">
        <v>393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148</v>
      </c>
      <c r="FK47" s="2" t="s">
        <v>224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215</v>
      </c>
      <c r="FV47" s="2" t="s">
        <v>145</v>
      </c>
      <c r="FW47" s="2" t="s">
        <v>148</v>
      </c>
      <c r="FX47" s="2" t="s">
        <v>148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202</v>
      </c>
      <c r="GK47" s="2" t="s">
        <v>148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397</v>
      </c>
      <c r="KX47" s="2" t="s">
        <v>417</v>
      </c>
      <c r="KY47" s="2" t="s">
        <v>157</v>
      </c>
      <c r="KZ47" s="2" t="s">
        <v>157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213</v>
      </c>
      <c r="OV47" s="2" t="s">
        <v>145</v>
      </c>
      <c r="OW47" s="2" t="s">
        <v>148</v>
      </c>
      <c r="OX47" s="2" t="s">
        <v>148</v>
      </c>
      <c r="OY47" s="2" t="s">
        <v>157</v>
      </c>
      <c r="OZ47" s="2" t="s">
        <v>157</v>
      </c>
      <c r="PA47" s="2" t="s">
        <v>148</v>
      </c>
      <c r="PB47" s="4">
        <v>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549</v>
      </c>
      <c r="B48" s="2" t="s">
        <v>137</v>
      </c>
      <c r="C48" s="2" t="s">
        <v>539</v>
      </c>
      <c r="D48" s="2" t="s">
        <v>382</v>
      </c>
      <c r="E48" s="2" t="s">
        <v>383</v>
      </c>
      <c r="F48" s="2" t="s">
        <v>550</v>
      </c>
      <c r="G48" s="2" t="s">
        <v>550</v>
      </c>
      <c r="H48" s="2" t="s">
        <v>550</v>
      </c>
      <c r="I48" s="2" t="s">
        <v>428</v>
      </c>
      <c r="J48" s="2" t="s">
        <v>429</v>
      </c>
      <c r="K48" s="2" t="s">
        <v>469</v>
      </c>
      <c r="L48" s="3">
        <v>24.76</v>
      </c>
      <c r="M48" s="3">
        <v>26</v>
      </c>
      <c r="N48" s="3">
        <v>79.99</v>
      </c>
      <c r="O48" s="2" t="s">
        <v>503</v>
      </c>
      <c r="P48" s="2" t="s">
        <v>353</v>
      </c>
      <c r="Q48" s="2" t="s">
        <v>147</v>
      </c>
      <c r="R48" s="2" t="s">
        <v>148</v>
      </c>
      <c r="S48" s="2" t="s">
        <v>148</v>
      </c>
      <c r="T48" s="2" t="s">
        <v>551</v>
      </c>
      <c r="U48" s="2" t="s">
        <v>148</v>
      </c>
      <c r="V48" s="2" t="s">
        <v>552</v>
      </c>
      <c r="W48" s="2" t="s">
        <v>208</v>
      </c>
      <c r="X48" s="2" t="s">
        <v>148</v>
      </c>
      <c r="Y48" s="2" t="s">
        <v>553</v>
      </c>
      <c r="Z48" s="4">
        <v>34</v>
      </c>
      <c r="AA48" s="4">
        <f>=ROUNDDOWN(34,0)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2</v>
      </c>
      <c r="AS48" s="8">
        <v>29.12</v>
      </c>
      <c r="AT48" s="7">
        <v>-1</v>
      </c>
      <c r="AU48" s="7">
        <v>-1</v>
      </c>
      <c r="AV48" s="4"/>
      <c r="AW48" s="8"/>
      <c r="AX48" s="4">
        <v>2</v>
      </c>
      <c r="AY48" s="8">
        <v>29.12</v>
      </c>
      <c r="AZ48" s="7">
        <v>-1</v>
      </c>
      <c r="BA48" s="7">
        <v>-1</v>
      </c>
      <c r="BB48" s="7"/>
      <c r="BC48" s="4" t="s">
        <v>148</v>
      </c>
      <c r="BD48" s="8" t="s">
        <v>148</v>
      </c>
      <c r="BE48" s="4">
        <v>5</v>
      </c>
      <c r="BF48" s="8">
        <v>72.8</v>
      </c>
      <c r="BG48" s="7" t="s">
        <v>148</v>
      </c>
      <c r="BH48" s="7" t="s">
        <v>148</v>
      </c>
      <c r="BI48" s="7"/>
      <c r="BJ48" s="4"/>
      <c r="BK48" s="8"/>
      <c r="BL48" s="2" t="s">
        <v>20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554</v>
      </c>
      <c r="BX48" s="2" t="s">
        <v>555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390</v>
      </c>
      <c r="CK48" s="2" t="s">
        <v>556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160</v>
      </c>
      <c r="CX48" s="2" t="s">
        <v>557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213</v>
      </c>
      <c r="DI48" s="2" t="s">
        <v>145</v>
      </c>
      <c r="DJ48" s="2" t="s">
        <v>148</v>
      </c>
      <c r="DK48" s="2" t="s">
        <v>148</v>
      </c>
      <c r="DL48" s="2" t="s">
        <v>157</v>
      </c>
      <c r="DM48" s="2" t="s">
        <v>157</v>
      </c>
      <c r="DN48" s="2" t="s">
        <v>148</v>
      </c>
      <c r="DO48" s="4"/>
      <c r="DP48" s="8"/>
      <c r="DQ48" s="4">
        <v>2</v>
      </c>
      <c r="DR48" s="8">
        <v>29.12</v>
      </c>
      <c r="DS48" s="7">
        <v>-1</v>
      </c>
      <c r="DT48" s="7">
        <v>-1</v>
      </c>
      <c r="DU48" s="2" t="s">
        <v>155</v>
      </c>
      <c r="DV48" s="2" t="s">
        <v>145</v>
      </c>
      <c r="DW48" s="2" t="s">
        <v>163</v>
      </c>
      <c r="DX48" s="2" t="s">
        <v>416</v>
      </c>
      <c r="DY48" s="2" t="s">
        <v>547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392</v>
      </c>
      <c r="EK48" s="2" t="s">
        <v>558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553</v>
      </c>
      <c r="EX48" s="2" t="s">
        <v>559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148</v>
      </c>
      <c r="FK48" s="2" t="s">
        <v>148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215</v>
      </c>
      <c r="FV48" s="2" t="s">
        <v>145</v>
      </c>
      <c r="FW48" s="2" t="s">
        <v>148</v>
      </c>
      <c r="FX48" s="2" t="s">
        <v>148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202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397</v>
      </c>
      <c r="KX48" s="2" t="s">
        <v>148</v>
      </c>
      <c r="KY48" s="2" t="s">
        <v>157</v>
      </c>
      <c r="KZ48" s="2" t="s">
        <v>157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213</v>
      </c>
      <c r="OV48" s="2" t="s">
        <v>145</v>
      </c>
      <c r="OW48" s="2" t="s">
        <v>148</v>
      </c>
      <c r="OX48" s="2" t="s">
        <v>148</v>
      </c>
      <c r="OY48" s="2" t="s">
        <v>157</v>
      </c>
      <c r="OZ48" s="2" t="s">
        <v>157</v>
      </c>
      <c r="PA48" s="2" t="s">
        <v>148</v>
      </c>
      <c r="PB48" s="4">
        <v>34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560</v>
      </c>
      <c r="B49" s="2" t="s">
        <v>137</v>
      </c>
      <c r="C49" s="2" t="s">
        <v>539</v>
      </c>
      <c r="D49" s="2" t="s">
        <v>382</v>
      </c>
      <c r="E49" s="2" t="s">
        <v>383</v>
      </c>
      <c r="F49" s="2" t="s">
        <v>550</v>
      </c>
      <c r="G49" s="2" t="s">
        <v>550</v>
      </c>
      <c r="H49" s="2" t="s">
        <v>550</v>
      </c>
      <c r="I49" s="2" t="s">
        <v>428</v>
      </c>
      <c r="J49" s="2" t="s">
        <v>429</v>
      </c>
      <c r="K49" s="2" t="s">
        <v>561</v>
      </c>
      <c r="L49" s="3">
        <v>24.76</v>
      </c>
      <c r="M49" s="3">
        <v>26</v>
      </c>
      <c r="N49" s="3">
        <v>79.99</v>
      </c>
      <c r="O49" s="2" t="s">
        <v>421</v>
      </c>
      <c r="P49" s="2" t="s">
        <v>353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148</v>
      </c>
      <c r="V49" s="2" t="s">
        <v>552</v>
      </c>
      <c r="W49" s="2" t="s">
        <v>208</v>
      </c>
      <c r="X49" s="2" t="s">
        <v>148</v>
      </c>
      <c r="Y49" s="2" t="s">
        <v>553</v>
      </c>
      <c r="Z49" s="4"/>
      <c r="AA49" s="4">
        <f>=ROUNDDOWN({0},0)</f>
      </c>
      <c r="AB49" s="5">
        <v>2</v>
      </c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3</v>
      </c>
      <c r="AS49" s="8">
        <v>43.68</v>
      </c>
      <c r="AT49" s="7">
        <v>-1</v>
      </c>
      <c r="AU49" s="7">
        <v>-1</v>
      </c>
      <c r="AV49" s="4"/>
      <c r="AW49" s="8"/>
      <c r="AX49" s="4">
        <v>3</v>
      </c>
      <c r="AY49" s="8">
        <v>43.68</v>
      </c>
      <c r="AZ49" s="7">
        <v>-1</v>
      </c>
      <c r="BA49" s="7">
        <v>-1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218</v>
      </c>
      <c r="BW49" s="2" t="s">
        <v>554</v>
      </c>
      <c r="BX49" s="2" t="s">
        <v>562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218</v>
      </c>
      <c r="CJ49" s="2" t="s">
        <v>390</v>
      </c>
      <c r="CK49" s="2" t="s">
        <v>563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218</v>
      </c>
      <c r="CW49" s="2" t="s">
        <v>160</v>
      </c>
      <c r="CX49" s="2" t="s">
        <v>564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213</v>
      </c>
      <c r="DI49" s="2" t="s">
        <v>218</v>
      </c>
      <c r="DJ49" s="2" t="s">
        <v>148</v>
      </c>
      <c r="DK49" s="2" t="s">
        <v>148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3</v>
      </c>
      <c r="DR49" s="8">
        <v>43.68</v>
      </c>
      <c r="DS49" s="7">
        <v>-1</v>
      </c>
      <c r="DT49" s="7">
        <v>-1</v>
      </c>
      <c r="DU49" s="2" t="s">
        <v>155</v>
      </c>
      <c r="DV49" s="2" t="s">
        <v>218</v>
      </c>
      <c r="DW49" s="2" t="s">
        <v>163</v>
      </c>
      <c r="DX49" s="2" t="s">
        <v>357</v>
      </c>
      <c r="DY49" s="2" t="s">
        <v>547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218</v>
      </c>
      <c r="EJ49" s="2" t="s">
        <v>392</v>
      </c>
      <c r="EK49" s="2" t="s">
        <v>453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218</v>
      </c>
      <c r="EW49" s="2" t="s">
        <v>553</v>
      </c>
      <c r="EX49" s="2" t="s">
        <v>554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188</v>
      </c>
      <c r="FI49" s="2" t="s">
        <v>218</v>
      </c>
      <c r="FJ49" s="2" t="s">
        <v>148</v>
      </c>
      <c r="FK49" s="2" t="s">
        <v>148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215</v>
      </c>
      <c r="FV49" s="2" t="s">
        <v>218</v>
      </c>
      <c r="FW49" s="2" t="s">
        <v>148</v>
      </c>
      <c r="FX49" s="2" t="s">
        <v>148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218</v>
      </c>
      <c r="GJ49" s="2" t="s">
        <v>202</v>
      </c>
      <c r="GK49" s="2" t="s">
        <v>148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218</v>
      </c>
      <c r="KW49" s="2" t="s">
        <v>397</v>
      </c>
      <c r="KX49" s="2" t="s">
        <v>148</v>
      </c>
      <c r="KY49" s="2" t="s">
        <v>157</v>
      </c>
      <c r="KZ49" s="2" t="s">
        <v>157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213</v>
      </c>
      <c r="OV49" s="2" t="s">
        <v>218</v>
      </c>
      <c r="OW49" s="2" t="s">
        <v>148</v>
      </c>
      <c r="OX49" s="2" t="s">
        <v>148</v>
      </c>
      <c r="OY49" s="2" t="s">
        <v>157</v>
      </c>
      <c r="OZ49" s="2" t="s">
        <v>157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565</v>
      </c>
      <c r="B50" s="2" t="s">
        <v>137</v>
      </c>
      <c r="C50" s="2" t="s">
        <v>539</v>
      </c>
      <c r="D50" s="2" t="s">
        <v>498</v>
      </c>
      <c r="E50" s="2" t="s">
        <v>499</v>
      </c>
      <c r="F50" s="2" t="s">
        <v>566</v>
      </c>
      <c r="G50" s="2" t="s">
        <v>566</v>
      </c>
      <c r="H50" s="2" t="s">
        <v>566</v>
      </c>
      <c r="I50" s="2" t="s">
        <v>501</v>
      </c>
      <c r="J50" s="2" t="s">
        <v>502</v>
      </c>
      <c r="K50" s="2" t="s">
        <v>469</v>
      </c>
      <c r="L50" s="3">
        <v>21.66</v>
      </c>
      <c r="M50" s="3">
        <v>22.74</v>
      </c>
      <c r="N50" s="3">
        <v>69.99</v>
      </c>
      <c r="O50" s="2" t="s">
        <v>503</v>
      </c>
      <c r="P50" s="2" t="s">
        <v>353</v>
      </c>
      <c r="Q50" s="2" t="s">
        <v>147</v>
      </c>
      <c r="R50" s="2" t="s">
        <v>148</v>
      </c>
      <c r="S50" s="2" t="s">
        <v>148</v>
      </c>
      <c r="T50" s="2" t="s">
        <v>551</v>
      </c>
      <c r="U50" s="2" t="s">
        <v>148</v>
      </c>
      <c r="V50" s="2" t="s">
        <v>567</v>
      </c>
      <c r="W50" s="2" t="s">
        <v>568</v>
      </c>
      <c r="X50" s="2" t="s">
        <v>148</v>
      </c>
      <c r="Y50" s="2" t="s">
        <v>544</v>
      </c>
      <c r="Z50" s="4">
        <v>60</v>
      </c>
      <c r="AA50" s="4">
        <f>=ROUNDDOWN(60,0)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8</v>
      </c>
      <c r="AS50" s="8">
        <v>156.91</v>
      </c>
      <c r="AT50" s="7">
        <v>-1</v>
      </c>
      <c r="AU50" s="7">
        <v>-1</v>
      </c>
      <c r="AV50" s="4"/>
      <c r="AW50" s="8"/>
      <c r="AX50" s="4">
        <v>8</v>
      </c>
      <c r="AY50" s="8">
        <v>156.91</v>
      </c>
      <c r="AZ50" s="7">
        <v>-1</v>
      </c>
      <c r="BA50" s="7">
        <v>-1</v>
      </c>
      <c r="BB50" s="7"/>
      <c r="BC50" s="4"/>
      <c r="BD50" s="8"/>
      <c r="BE50" s="4">
        <v>8</v>
      </c>
      <c r="BF50" s="8">
        <v>156.91</v>
      </c>
      <c r="BG50" s="7">
        <v>-1</v>
      </c>
      <c r="BH50" s="7">
        <v>-1</v>
      </c>
      <c r="BI50" s="7"/>
      <c r="BJ50" s="4"/>
      <c r="BK50" s="8"/>
      <c r="BL50" s="2" t="s">
        <v>154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145</v>
      </c>
      <c r="BW50" s="2" t="s">
        <v>544</v>
      </c>
      <c r="BX50" s="2" t="s">
        <v>554</v>
      </c>
      <c r="BY50" s="2" t="s">
        <v>157</v>
      </c>
      <c r="BZ50" s="2" t="s">
        <v>157</v>
      </c>
      <c r="CA50" s="2" t="s">
        <v>148</v>
      </c>
      <c r="CB50" s="4"/>
      <c r="CC50" s="8"/>
      <c r="CD50" s="4">
        <v>5</v>
      </c>
      <c r="CE50" s="8">
        <v>122.8</v>
      </c>
      <c r="CF50" s="7">
        <v>-1</v>
      </c>
      <c r="CG50" s="7">
        <v>-1</v>
      </c>
      <c r="CH50" s="2" t="s">
        <v>155</v>
      </c>
      <c r="CI50" s="2" t="s">
        <v>145</v>
      </c>
      <c r="CJ50" s="2" t="s">
        <v>390</v>
      </c>
      <c r="CK50" s="2" t="s">
        <v>556</v>
      </c>
      <c r="CL50" s="2" t="s">
        <v>157</v>
      </c>
      <c r="CM50" s="2" t="s">
        <v>157</v>
      </c>
      <c r="CN50" s="2" t="s">
        <v>148</v>
      </c>
      <c r="CO50" s="4"/>
      <c r="CP50" s="8"/>
      <c r="CQ50" s="4">
        <v>3</v>
      </c>
      <c r="CR50" s="8">
        <v>34.11</v>
      </c>
      <c r="CS50" s="7">
        <v>-1</v>
      </c>
      <c r="CT50" s="7">
        <v>-1</v>
      </c>
      <c r="CU50" s="2" t="s">
        <v>155</v>
      </c>
      <c r="CV50" s="2" t="s">
        <v>145</v>
      </c>
      <c r="CW50" s="2" t="s">
        <v>160</v>
      </c>
      <c r="CX50" s="2" t="s">
        <v>564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213</v>
      </c>
      <c r="DI50" s="2" t="s">
        <v>145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145</v>
      </c>
      <c r="DW50" s="2" t="s">
        <v>163</v>
      </c>
      <c r="DX50" s="2" t="s">
        <v>416</v>
      </c>
      <c r="DY50" s="2" t="s">
        <v>547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145</v>
      </c>
      <c r="EJ50" s="2" t="s">
        <v>165</v>
      </c>
      <c r="EK50" s="2" t="s">
        <v>569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145</v>
      </c>
      <c r="EW50" s="2" t="s">
        <v>544</v>
      </c>
      <c r="EX50" s="2" t="s">
        <v>553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148</v>
      </c>
      <c r="FK50" s="2" t="s">
        <v>223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215</v>
      </c>
      <c r="FV50" s="2" t="s">
        <v>145</v>
      </c>
      <c r="FW50" s="2" t="s">
        <v>148</v>
      </c>
      <c r="FX50" s="2" t="s">
        <v>148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202</v>
      </c>
      <c r="GK50" s="2" t="s">
        <v>148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145</v>
      </c>
      <c r="KW50" s="2" t="s">
        <v>397</v>
      </c>
      <c r="KX50" s="2" t="s">
        <v>148</v>
      </c>
      <c r="KY50" s="2" t="s">
        <v>157</v>
      </c>
      <c r="KZ50" s="2" t="s">
        <v>157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213</v>
      </c>
      <c r="OV50" s="2" t="s">
        <v>145</v>
      </c>
      <c r="OW50" s="2" t="s">
        <v>148</v>
      </c>
      <c r="OX50" s="2" t="s">
        <v>148</v>
      </c>
      <c r="OY50" s="2" t="s">
        <v>157</v>
      </c>
      <c r="OZ50" s="2" t="s">
        <v>157</v>
      </c>
      <c r="PA50" s="2" t="s">
        <v>148</v>
      </c>
      <c r="PB50" s="4">
        <v>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570</v>
      </c>
      <c r="B51" s="2" t="s">
        <v>137</v>
      </c>
      <c r="C51" s="2" t="s">
        <v>539</v>
      </c>
      <c r="D51" s="2" t="s">
        <v>465</v>
      </c>
      <c r="E51" s="2" t="s">
        <v>466</v>
      </c>
      <c r="F51" s="2" t="s">
        <v>571</v>
      </c>
      <c r="G51" s="2" t="s">
        <v>571</v>
      </c>
      <c r="H51" s="2" t="s">
        <v>571</v>
      </c>
      <c r="I51" s="2" t="s">
        <v>572</v>
      </c>
      <c r="J51" s="2" t="s">
        <v>573</v>
      </c>
      <c r="K51" s="2" t="s">
        <v>574</v>
      </c>
      <c r="L51" s="3">
        <v>102.14</v>
      </c>
      <c r="M51" s="3">
        <v>107.25</v>
      </c>
      <c r="N51" s="3">
        <v>299.99</v>
      </c>
      <c r="O51" s="2" t="s">
        <v>371</v>
      </c>
      <c r="P51" s="2" t="s">
        <v>353</v>
      </c>
      <c r="Q51" s="2" t="s">
        <v>147</v>
      </c>
      <c r="R51" s="2" t="s">
        <v>148</v>
      </c>
      <c r="S51" s="2" t="s">
        <v>148</v>
      </c>
      <c r="T51" s="2" t="s">
        <v>543</v>
      </c>
      <c r="U51" s="2" t="s">
        <v>148</v>
      </c>
      <c r="V51" s="2" t="s">
        <v>430</v>
      </c>
      <c r="W51" s="2" t="s">
        <v>208</v>
      </c>
      <c r="X51" s="2" t="s">
        <v>148</v>
      </c>
      <c r="Y51" s="2" t="s">
        <v>575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1</v>
      </c>
      <c r="AS51" s="8">
        <v>112.61</v>
      </c>
      <c r="AT51" s="7">
        <v>-1</v>
      </c>
      <c r="AU51" s="7">
        <v>-1</v>
      </c>
      <c r="AV51" s="4" t="s">
        <v>148</v>
      </c>
      <c r="AW51" s="8" t="s">
        <v>148</v>
      </c>
      <c r="AX51" s="4">
        <v>4</v>
      </c>
      <c r="AY51" s="8">
        <v>492.99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>
        <v>4</v>
      </c>
      <c r="BF51" s="8">
        <v>492.99</v>
      </c>
      <c r="BG51" s="7" t="s">
        <v>148</v>
      </c>
      <c r="BH51" s="7" t="s">
        <v>148</v>
      </c>
      <c r="BI51" s="7"/>
      <c r="BJ51" s="4"/>
      <c r="BK51" s="8"/>
      <c r="BL51" s="2" t="s">
        <v>21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218</v>
      </c>
      <c r="BW51" s="2" t="s">
        <v>575</v>
      </c>
      <c r="BX51" s="2" t="s">
        <v>172</v>
      </c>
      <c r="BY51" s="2" t="s">
        <v>157</v>
      </c>
      <c r="BZ51" s="2" t="s">
        <v>157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218</v>
      </c>
      <c r="CJ51" s="2" t="s">
        <v>472</v>
      </c>
      <c r="CK51" s="2" t="s">
        <v>314</v>
      </c>
      <c r="CL51" s="2" t="s">
        <v>157</v>
      </c>
      <c r="CM51" s="2" t="s">
        <v>157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218</v>
      </c>
      <c r="CW51" s="2" t="s">
        <v>160</v>
      </c>
      <c r="CX51" s="2" t="s">
        <v>414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155</v>
      </c>
      <c r="DI51" s="2" t="s">
        <v>218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218</v>
      </c>
      <c r="DW51" s="2" t="s">
        <v>163</v>
      </c>
      <c r="DX51" s="2" t="s">
        <v>576</v>
      </c>
      <c r="DY51" s="2" t="s">
        <v>157</v>
      </c>
      <c r="DZ51" s="2" t="s">
        <v>157</v>
      </c>
      <c r="EA51" s="2" t="s">
        <v>148</v>
      </c>
      <c r="EB51" s="4"/>
      <c r="EC51" s="8"/>
      <c r="ED51" s="4">
        <v>1</v>
      </c>
      <c r="EE51" s="8">
        <v>112.61</v>
      </c>
      <c r="EF51" s="7">
        <v>-1</v>
      </c>
      <c r="EG51" s="7">
        <v>-1</v>
      </c>
      <c r="EH51" s="2" t="s">
        <v>155</v>
      </c>
      <c r="EI51" s="2" t="s">
        <v>218</v>
      </c>
      <c r="EJ51" s="2" t="s">
        <v>165</v>
      </c>
      <c r="EK51" s="2" t="s">
        <v>295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218</v>
      </c>
      <c r="EW51" s="2" t="s">
        <v>575</v>
      </c>
      <c r="EX51" s="2" t="s">
        <v>393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218</v>
      </c>
      <c r="FJ51" s="2" t="s">
        <v>148</v>
      </c>
      <c r="FK51" s="2" t="s">
        <v>148</v>
      </c>
      <c r="FL51" s="2" t="s">
        <v>157</v>
      </c>
      <c r="FM51" s="2" t="s">
        <v>157</v>
      </c>
      <c r="FN51" s="2" t="s">
        <v>148</v>
      </c>
      <c r="FO51" s="4"/>
      <c r="FP51" s="8"/>
      <c r="FQ51" s="4"/>
      <c r="FR51" s="8"/>
      <c r="FS51" s="7"/>
      <c r="FT51" s="7"/>
      <c r="FU51" s="2" t="s">
        <v>215</v>
      </c>
      <c r="FV51" s="2" t="s">
        <v>218</v>
      </c>
      <c r="FW51" s="2" t="s">
        <v>148</v>
      </c>
      <c r="FX51" s="2" t="s">
        <v>148</v>
      </c>
      <c r="FY51" s="2" t="s">
        <v>157</v>
      </c>
      <c r="FZ51" s="2" t="s">
        <v>157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218</v>
      </c>
      <c r="GJ51" s="2" t="s">
        <v>202</v>
      </c>
      <c r="GK51" s="2" t="s">
        <v>148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218</v>
      </c>
      <c r="KW51" s="2" t="s">
        <v>174</v>
      </c>
      <c r="KX51" s="2" t="s">
        <v>148</v>
      </c>
      <c r="KY51" s="2" t="s">
        <v>157</v>
      </c>
      <c r="KZ51" s="2" t="s">
        <v>157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213</v>
      </c>
      <c r="OV51" s="2" t="s">
        <v>218</v>
      </c>
      <c r="OW51" s="2" t="s">
        <v>148</v>
      </c>
      <c r="OX51" s="2" t="s">
        <v>148</v>
      </c>
      <c r="OY51" s="2" t="s">
        <v>157</v>
      </c>
      <c r="OZ51" s="2" t="s">
        <v>157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577</v>
      </c>
      <c r="B52" s="2" t="s">
        <v>137</v>
      </c>
      <c r="C52" s="2" t="s">
        <v>539</v>
      </c>
      <c r="D52" s="2" t="s">
        <v>465</v>
      </c>
      <c r="E52" s="2" t="s">
        <v>466</v>
      </c>
      <c r="F52" s="2" t="s">
        <v>571</v>
      </c>
      <c r="G52" s="2" t="s">
        <v>571</v>
      </c>
      <c r="H52" s="2" t="s">
        <v>571</v>
      </c>
      <c r="I52" s="2" t="s">
        <v>572</v>
      </c>
      <c r="J52" s="2" t="s">
        <v>578</v>
      </c>
      <c r="K52" s="2" t="s">
        <v>574</v>
      </c>
      <c r="L52" s="3">
        <v>136.19</v>
      </c>
      <c r="M52" s="3">
        <v>143</v>
      </c>
      <c r="N52" s="3">
        <v>399.99</v>
      </c>
      <c r="O52" s="2" t="s">
        <v>371</v>
      </c>
      <c r="P52" s="2" t="s">
        <v>353</v>
      </c>
      <c r="Q52" s="2" t="s">
        <v>147</v>
      </c>
      <c r="R52" s="2" t="s">
        <v>148</v>
      </c>
      <c r="S52" s="2" t="s">
        <v>148</v>
      </c>
      <c r="T52" s="2" t="s">
        <v>543</v>
      </c>
      <c r="U52" s="2" t="s">
        <v>148</v>
      </c>
      <c r="V52" s="2" t="s">
        <v>430</v>
      </c>
      <c r="W52" s="2" t="s">
        <v>208</v>
      </c>
      <c r="X52" s="2" t="s">
        <v>148</v>
      </c>
      <c r="Y52" s="2" t="s">
        <v>575</v>
      </c>
      <c r="Z52" s="4"/>
      <c r="AA52" s="4">
        <f>=ROUNDDOWN({0},0)</f>
      </c>
      <c r="AB52" s="5"/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3</v>
      </c>
      <c r="AS52" s="8">
        <v>380.38</v>
      </c>
      <c r="AT52" s="7">
        <v>-1</v>
      </c>
      <c r="AU52" s="7">
        <v>-1</v>
      </c>
      <c r="AV52" s="4" t="s">
        <v>148</v>
      </c>
      <c r="AW52" s="8" t="s">
        <v>148</v>
      </c>
      <c r="AX52" s="4" t="s">
        <v>148</v>
      </c>
      <c r="AY52" s="8" t="s">
        <v>148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 t="s">
        <v>148</v>
      </c>
      <c r="BF52" s="8" t="s">
        <v>148</v>
      </c>
      <c r="BG52" s="7" t="s">
        <v>148</v>
      </c>
      <c r="BH52" s="7" t="s">
        <v>148</v>
      </c>
      <c r="BI52" s="7"/>
      <c r="BJ52" s="4"/>
      <c r="BK52" s="8"/>
      <c r="BL52" s="2" t="s">
        <v>579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218</v>
      </c>
      <c r="BW52" s="2" t="s">
        <v>575</v>
      </c>
      <c r="BX52" s="2" t="s">
        <v>580</v>
      </c>
      <c r="BY52" s="2" t="s">
        <v>157</v>
      </c>
      <c r="BZ52" s="2" t="s">
        <v>157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218</v>
      </c>
      <c r="CJ52" s="2" t="s">
        <v>472</v>
      </c>
      <c r="CK52" s="2" t="s">
        <v>294</v>
      </c>
      <c r="CL52" s="2" t="s">
        <v>157</v>
      </c>
      <c r="CM52" s="2" t="s">
        <v>157</v>
      </c>
      <c r="CN52" s="2" t="s">
        <v>148</v>
      </c>
      <c r="CO52" s="4"/>
      <c r="CP52" s="8"/>
      <c r="CQ52" s="4">
        <v>1</v>
      </c>
      <c r="CR52" s="8">
        <v>77.22</v>
      </c>
      <c r="CS52" s="7">
        <v>-1</v>
      </c>
      <c r="CT52" s="7">
        <v>-1</v>
      </c>
      <c r="CU52" s="2" t="s">
        <v>155</v>
      </c>
      <c r="CV52" s="2" t="s">
        <v>218</v>
      </c>
      <c r="CW52" s="2" t="s">
        <v>160</v>
      </c>
      <c r="CX52" s="2" t="s">
        <v>169</v>
      </c>
      <c r="CY52" s="2" t="s">
        <v>157</v>
      </c>
      <c r="CZ52" s="2" t="s">
        <v>157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218</v>
      </c>
      <c r="DJ52" s="2" t="s">
        <v>148</v>
      </c>
      <c r="DK52" s="2" t="s">
        <v>148</v>
      </c>
      <c r="DL52" s="2" t="s">
        <v>157</v>
      </c>
      <c r="DM52" s="2" t="s">
        <v>157</v>
      </c>
      <c r="DN52" s="2" t="s">
        <v>148</v>
      </c>
      <c r="DO52" s="4"/>
      <c r="DP52" s="8"/>
      <c r="DQ52" s="4">
        <v>1</v>
      </c>
      <c r="DR52" s="8">
        <v>160.16</v>
      </c>
      <c r="DS52" s="7">
        <v>-1</v>
      </c>
      <c r="DT52" s="7">
        <v>-1</v>
      </c>
      <c r="DU52" s="2" t="s">
        <v>155</v>
      </c>
      <c r="DV52" s="2" t="s">
        <v>218</v>
      </c>
      <c r="DW52" s="2" t="s">
        <v>163</v>
      </c>
      <c r="DX52" s="2" t="s">
        <v>483</v>
      </c>
      <c r="DY52" s="2" t="s">
        <v>157</v>
      </c>
      <c r="DZ52" s="2" t="s">
        <v>157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218</v>
      </c>
      <c r="EJ52" s="2" t="s">
        <v>165</v>
      </c>
      <c r="EK52" s="2" t="s">
        <v>581</v>
      </c>
      <c r="EL52" s="2" t="s">
        <v>157</v>
      </c>
      <c r="EM52" s="2" t="s">
        <v>157</v>
      </c>
      <c r="EN52" s="2" t="s">
        <v>148</v>
      </c>
      <c r="EO52" s="4"/>
      <c r="EP52" s="8"/>
      <c r="EQ52" s="4">
        <v>1</v>
      </c>
      <c r="ER52" s="8">
        <v>143</v>
      </c>
      <c r="ES52" s="7">
        <v>-1</v>
      </c>
      <c r="ET52" s="7">
        <v>-1</v>
      </c>
      <c r="EU52" s="2" t="s">
        <v>155</v>
      </c>
      <c r="EV52" s="2" t="s">
        <v>218</v>
      </c>
      <c r="EW52" s="2" t="s">
        <v>575</v>
      </c>
      <c r="EX52" s="2" t="s">
        <v>582</v>
      </c>
      <c r="EY52" s="2" t="s">
        <v>157</v>
      </c>
      <c r="EZ52" s="2" t="s">
        <v>157</v>
      </c>
      <c r="FA52" s="2" t="s">
        <v>148</v>
      </c>
      <c r="FB52" s="4"/>
      <c r="FC52" s="8"/>
      <c r="FD52" s="4"/>
      <c r="FE52" s="8"/>
      <c r="FF52" s="7"/>
      <c r="FG52" s="7"/>
      <c r="FH52" s="2" t="s">
        <v>188</v>
      </c>
      <c r="FI52" s="2" t="s">
        <v>218</v>
      </c>
      <c r="FJ52" s="2" t="s">
        <v>148</v>
      </c>
      <c r="FK52" s="2" t="s">
        <v>148</v>
      </c>
      <c r="FL52" s="2" t="s">
        <v>157</v>
      </c>
      <c r="FM52" s="2" t="s">
        <v>157</v>
      </c>
      <c r="FN52" s="2" t="s">
        <v>148</v>
      </c>
      <c r="FO52" s="4"/>
      <c r="FP52" s="8"/>
      <c r="FQ52" s="4"/>
      <c r="FR52" s="8"/>
      <c r="FS52" s="7"/>
      <c r="FT52" s="7"/>
      <c r="FU52" s="2" t="s">
        <v>215</v>
      </c>
      <c r="FV52" s="2" t="s">
        <v>218</v>
      </c>
      <c r="FW52" s="2" t="s">
        <v>148</v>
      </c>
      <c r="FX52" s="2" t="s">
        <v>148</v>
      </c>
      <c r="FY52" s="2" t="s">
        <v>157</v>
      </c>
      <c r="FZ52" s="2" t="s">
        <v>157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218</v>
      </c>
      <c r="GJ52" s="2" t="s">
        <v>202</v>
      </c>
      <c r="GK52" s="2" t="s">
        <v>148</v>
      </c>
      <c r="GL52" s="2" t="s">
        <v>157</v>
      </c>
      <c r="GM52" s="2" t="s">
        <v>157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218</v>
      </c>
      <c r="KW52" s="2" t="s">
        <v>174</v>
      </c>
      <c r="KX52" s="2" t="s">
        <v>148</v>
      </c>
      <c r="KY52" s="2" t="s">
        <v>157</v>
      </c>
      <c r="KZ52" s="2" t="s">
        <v>157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213</v>
      </c>
      <c r="OV52" s="2" t="s">
        <v>218</v>
      </c>
      <c r="OW52" s="2" t="s">
        <v>148</v>
      </c>
      <c r="OX52" s="2" t="s">
        <v>148</v>
      </c>
      <c r="OY52" s="2" t="s">
        <v>157</v>
      </c>
      <c r="OZ52" s="2" t="s">
        <v>157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583</v>
      </c>
      <c r="B53" s="2" t="s">
        <v>137</v>
      </c>
      <c r="C53" s="2" t="s">
        <v>539</v>
      </c>
      <c r="D53" s="2" t="s">
        <v>584</v>
      </c>
      <c r="E53" s="2" t="s">
        <v>585</v>
      </c>
      <c r="F53" s="2" t="s">
        <v>586</v>
      </c>
      <c r="G53" s="2" t="s">
        <v>586</v>
      </c>
      <c r="H53" s="2" t="s">
        <v>586</v>
      </c>
      <c r="I53" s="2" t="s">
        <v>587</v>
      </c>
      <c r="J53" s="2" t="s">
        <v>573</v>
      </c>
      <c r="K53" s="2" t="s">
        <v>588</v>
      </c>
      <c r="L53" s="3">
        <v>102.14</v>
      </c>
      <c r="M53" s="3">
        <v>107.25</v>
      </c>
      <c r="N53" s="3">
        <v>299.99</v>
      </c>
      <c r="O53" s="2" t="s">
        <v>421</v>
      </c>
      <c r="P53" s="2" t="s">
        <v>353</v>
      </c>
      <c r="Q53" s="2" t="s">
        <v>147</v>
      </c>
      <c r="R53" s="2" t="s">
        <v>148</v>
      </c>
      <c r="S53" s="2" t="s">
        <v>148</v>
      </c>
      <c r="T53" s="2" t="s">
        <v>589</v>
      </c>
      <c r="U53" s="2" t="s">
        <v>148</v>
      </c>
      <c r="V53" s="2" t="s">
        <v>430</v>
      </c>
      <c r="W53" s="2" t="s">
        <v>568</v>
      </c>
      <c r="X53" s="2" t="s">
        <v>148</v>
      </c>
      <c r="Y53" s="2" t="s">
        <v>544</v>
      </c>
      <c r="Z53" s="4"/>
      <c r="AA53" s="4">
        <f>=ROUNDDOWN({0},0)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60.06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4</v>
      </c>
      <c r="AY53" s="8">
        <v>300.3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>
        <v>4</v>
      </c>
      <c r="BF53" s="8">
        <v>300.3</v>
      </c>
      <c r="BG53" s="7" t="s">
        <v>148</v>
      </c>
      <c r="BH53" s="7" t="s">
        <v>148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218</v>
      </c>
      <c r="BW53" s="2" t="s">
        <v>544</v>
      </c>
      <c r="BX53" s="2" t="s">
        <v>375</v>
      </c>
      <c r="BY53" s="2" t="s">
        <v>157</v>
      </c>
      <c r="BZ53" s="2" t="s">
        <v>157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218</v>
      </c>
      <c r="CJ53" s="2" t="s">
        <v>390</v>
      </c>
      <c r="CK53" s="2" t="s">
        <v>556</v>
      </c>
      <c r="CL53" s="2" t="s">
        <v>157</v>
      </c>
      <c r="CM53" s="2" t="s">
        <v>157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218</v>
      </c>
      <c r="CW53" s="2" t="s">
        <v>590</v>
      </c>
      <c r="CX53" s="2" t="s">
        <v>184</v>
      </c>
      <c r="CY53" s="2" t="s">
        <v>157</v>
      </c>
      <c r="CZ53" s="2" t="s">
        <v>157</v>
      </c>
      <c r="DA53" s="2" t="s">
        <v>148</v>
      </c>
      <c r="DB53" s="4"/>
      <c r="DC53" s="8"/>
      <c r="DD53" s="4"/>
      <c r="DE53" s="8"/>
      <c r="DF53" s="7"/>
      <c r="DG53" s="7"/>
      <c r="DH53" s="2" t="s">
        <v>213</v>
      </c>
      <c r="DI53" s="2" t="s">
        <v>218</v>
      </c>
      <c r="DJ53" s="2" t="s">
        <v>148</v>
      </c>
      <c r="DK53" s="2" t="s">
        <v>148</v>
      </c>
      <c r="DL53" s="2" t="s">
        <v>157</v>
      </c>
      <c r="DM53" s="2" t="s">
        <v>157</v>
      </c>
      <c r="DN53" s="2" t="s">
        <v>148</v>
      </c>
      <c r="DO53" s="4"/>
      <c r="DP53" s="8"/>
      <c r="DQ53" s="4">
        <v>1</v>
      </c>
      <c r="DR53" s="8">
        <v>60.06</v>
      </c>
      <c r="DS53" s="7">
        <v>-1</v>
      </c>
      <c r="DT53" s="7">
        <v>-1</v>
      </c>
      <c r="DU53" s="2" t="s">
        <v>155</v>
      </c>
      <c r="DV53" s="2" t="s">
        <v>218</v>
      </c>
      <c r="DW53" s="2" t="s">
        <v>163</v>
      </c>
      <c r="DX53" s="2" t="s">
        <v>416</v>
      </c>
      <c r="DY53" s="2" t="s">
        <v>547</v>
      </c>
      <c r="DZ53" s="2" t="s">
        <v>157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218</v>
      </c>
      <c r="EJ53" s="2" t="s">
        <v>165</v>
      </c>
      <c r="EK53" s="2" t="s">
        <v>591</v>
      </c>
      <c r="EL53" s="2" t="s">
        <v>157</v>
      </c>
      <c r="EM53" s="2" t="s">
        <v>157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218</v>
      </c>
      <c r="EW53" s="2" t="s">
        <v>544</v>
      </c>
      <c r="EX53" s="2" t="s">
        <v>592</v>
      </c>
      <c r="EY53" s="2" t="s">
        <v>157</v>
      </c>
      <c r="EZ53" s="2" t="s">
        <v>157</v>
      </c>
      <c r="FA53" s="2" t="s">
        <v>148</v>
      </c>
      <c r="FB53" s="4"/>
      <c r="FC53" s="8"/>
      <c r="FD53" s="4"/>
      <c r="FE53" s="8"/>
      <c r="FF53" s="7"/>
      <c r="FG53" s="7"/>
      <c r="FH53" s="2" t="s">
        <v>188</v>
      </c>
      <c r="FI53" s="2" t="s">
        <v>218</v>
      </c>
      <c r="FJ53" s="2" t="s">
        <v>148</v>
      </c>
      <c r="FK53" s="2" t="s">
        <v>148</v>
      </c>
      <c r="FL53" s="2" t="s">
        <v>157</v>
      </c>
      <c r="FM53" s="2" t="s">
        <v>157</v>
      </c>
      <c r="FN53" s="2" t="s">
        <v>148</v>
      </c>
      <c r="FO53" s="4"/>
      <c r="FP53" s="8"/>
      <c r="FQ53" s="4"/>
      <c r="FR53" s="8"/>
      <c r="FS53" s="7"/>
      <c r="FT53" s="7"/>
      <c r="FU53" s="2" t="s">
        <v>215</v>
      </c>
      <c r="FV53" s="2" t="s">
        <v>218</v>
      </c>
      <c r="FW53" s="2" t="s">
        <v>148</v>
      </c>
      <c r="FX53" s="2" t="s">
        <v>148</v>
      </c>
      <c r="FY53" s="2" t="s">
        <v>157</v>
      </c>
      <c r="FZ53" s="2" t="s">
        <v>157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218</v>
      </c>
      <c r="GJ53" s="2" t="s">
        <v>202</v>
      </c>
      <c r="GK53" s="2" t="s">
        <v>148</v>
      </c>
      <c r="GL53" s="2" t="s">
        <v>157</v>
      </c>
      <c r="GM53" s="2" t="s">
        <v>157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218</v>
      </c>
      <c r="KW53" s="2" t="s">
        <v>174</v>
      </c>
      <c r="KX53" s="2" t="s">
        <v>148</v>
      </c>
      <c r="KY53" s="2" t="s">
        <v>157</v>
      </c>
      <c r="KZ53" s="2" t="s">
        <v>157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213</v>
      </c>
      <c r="OV53" s="2" t="s">
        <v>218</v>
      </c>
      <c r="OW53" s="2" t="s">
        <v>148</v>
      </c>
      <c r="OX53" s="2" t="s">
        <v>148</v>
      </c>
      <c r="OY53" s="2" t="s">
        <v>157</v>
      </c>
      <c r="OZ53" s="2" t="s">
        <v>157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593</v>
      </c>
      <c r="B54" s="2" t="s">
        <v>137</v>
      </c>
      <c r="C54" s="2" t="s">
        <v>539</v>
      </c>
      <c r="D54" s="2" t="s">
        <v>584</v>
      </c>
      <c r="E54" s="2" t="s">
        <v>585</v>
      </c>
      <c r="F54" s="2" t="s">
        <v>586</v>
      </c>
      <c r="G54" s="2" t="s">
        <v>586</v>
      </c>
      <c r="H54" s="2" t="s">
        <v>586</v>
      </c>
      <c r="I54" s="2" t="s">
        <v>587</v>
      </c>
      <c r="J54" s="2" t="s">
        <v>578</v>
      </c>
      <c r="K54" s="2" t="s">
        <v>588</v>
      </c>
      <c r="L54" s="3">
        <v>136.19</v>
      </c>
      <c r="M54" s="3">
        <v>143</v>
      </c>
      <c r="N54" s="3">
        <v>399.99</v>
      </c>
      <c r="O54" s="2" t="s">
        <v>421</v>
      </c>
      <c r="P54" s="2" t="s">
        <v>353</v>
      </c>
      <c r="Q54" s="2" t="s">
        <v>147</v>
      </c>
      <c r="R54" s="2" t="s">
        <v>148</v>
      </c>
      <c r="S54" s="2" t="s">
        <v>148</v>
      </c>
      <c r="T54" s="2" t="s">
        <v>589</v>
      </c>
      <c r="U54" s="2" t="s">
        <v>148</v>
      </c>
      <c r="V54" s="2" t="s">
        <v>430</v>
      </c>
      <c r="W54" s="2" t="s">
        <v>568</v>
      </c>
      <c r="X54" s="2" t="s">
        <v>148</v>
      </c>
      <c r="Y54" s="2" t="s">
        <v>544</v>
      </c>
      <c r="Z54" s="4"/>
      <c r="AA54" s="4">
        <f>=ROUNDDOWN({0},0)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3</v>
      </c>
      <c r="AS54" s="8">
        <v>240.24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218</v>
      </c>
      <c r="BW54" s="2" t="s">
        <v>544</v>
      </c>
      <c r="BX54" s="2" t="s">
        <v>553</v>
      </c>
      <c r="BY54" s="2" t="s">
        <v>157</v>
      </c>
      <c r="BZ54" s="2" t="s">
        <v>157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218</v>
      </c>
      <c r="CJ54" s="2" t="s">
        <v>390</v>
      </c>
      <c r="CK54" s="2" t="s">
        <v>453</v>
      </c>
      <c r="CL54" s="2" t="s">
        <v>157</v>
      </c>
      <c r="CM54" s="2" t="s">
        <v>157</v>
      </c>
      <c r="CN54" s="2" t="s">
        <v>148</v>
      </c>
      <c r="CO54" s="4"/>
      <c r="CP54" s="8"/>
      <c r="CQ54" s="4"/>
      <c r="CR54" s="8"/>
      <c r="CS54" s="7"/>
      <c r="CT54" s="7"/>
      <c r="CU54" s="2" t="s">
        <v>155</v>
      </c>
      <c r="CV54" s="2" t="s">
        <v>218</v>
      </c>
      <c r="CW54" s="2" t="s">
        <v>590</v>
      </c>
      <c r="CX54" s="2" t="s">
        <v>445</v>
      </c>
      <c r="CY54" s="2" t="s">
        <v>157</v>
      </c>
      <c r="CZ54" s="2" t="s">
        <v>157</v>
      </c>
      <c r="DA54" s="2" t="s">
        <v>148</v>
      </c>
      <c r="DB54" s="4"/>
      <c r="DC54" s="8"/>
      <c r="DD54" s="4"/>
      <c r="DE54" s="8"/>
      <c r="DF54" s="7"/>
      <c r="DG54" s="7"/>
      <c r="DH54" s="2" t="s">
        <v>213</v>
      </c>
      <c r="DI54" s="2" t="s">
        <v>218</v>
      </c>
      <c r="DJ54" s="2" t="s">
        <v>148</v>
      </c>
      <c r="DK54" s="2" t="s">
        <v>148</v>
      </c>
      <c r="DL54" s="2" t="s">
        <v>157</v>
      </c>
      <c r="DM54" s="2" t="s">
        <v>157</v>
      </c>
      <c r="DN54" s="2" t="s">
        <v>148</v>
      </c>
      <c r="DO54" s="4"/>
      <c r="DP54" s="8"/>
      <c r="DQ54" s="4">
        <v>3</v>
      </c>
      <c r="DR54" s="8">
        <v>240.24</v>
      </c>
      <c r="DS54" s="7">
        <v>-1</v>
      </c>
      <c r="DT54" s="7">
        <v>-1</v>
      </c>
      <c r="DU54" s="2" t="s">
        <v>155</v>
      </c>
      <c r="DV54" s="2" t="s">
        <v>218</v>
      </c>
      <c r="DW54" s="2" t="s">
        <v>163</v>
      </c>
      <c r="DX54" s="2" t="s">
        <v>299</v>
      </c>
      <c r="DY54" s="2" t="s">
        <v>547</v>
      </c>
      <c r="DZ54" s="2" t="s">
        <v>157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218</v>
      </c>
      <c r="EJ54" s="2" t="s">
        <v>165</v>
      </c>
      <c r="EK54" s="2" t="s">
        <v>327</v>
      </c>
      <c r="EL54" s="2" t="s">
        <v>157</v>
      </c>
      <c r="EM54" s="2" t="s">
        <v>157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218</v>
      </c>
      <c r="EW54" s="2" t="s">
        <v>544</v>
      </c>
      <c r="EX54" s="2" t="s">
        <v>393</v>
      </c>
      <c r="EY54" s="2" t="s">
        <v>157</v>
      </c>
      <c r="EZ54" s="2" t="s">
        <v>157</v>
      </c>
      <c r="FA54" s="2" t="s">
        <v>148</v>
      </c>
      <c r="FB54" s="4"/>
      <c r="FC54" s="8"/>
      <c r="FD54" s="4"/>
      <c r="FE54" s="8"/>
      <c r="FF54" s="7"/>
      <c r="FG54" s="7"/>
      <c r="FH54" s="2" t="s">
        <v>188</v>
      </c>
      <c r="FI54" s="2" t="s">
        <v>218</v>
      </c>
      <c r="FJ54" s="2" t="s">
        <v>148</v>
      </c>
      <c r="FK54" s="2" t="s">
        <v>148</v>
      </c>
      <c r="FL54" s="2" t="s">
        <v>157</v>
      </c>
      <c r="FM54" s="2" t="s">
        <v>157</v>
      </c>
      <c r="FN54" s="2" t="s">
        <v>148</v>
      </c>
      <c r="FO54" s="4"/>
      <c r="FP54" s="8"/>
      <c r="FQ54" s="4"/>
      <c r="FR54" s="8"/>
      <c r="FS54" s="7"/>
      <c r="FT54" s="7"/>
      <c r="FU54" s="2" t="s">
        <v>215</v>
      </c>
      <c r="FV54" s="2" t="s">
        <v>218</v>
      </c>
      <c r="FW54" s="2" t="s">
        <v>148</v>
      </c>
      <c r="FX54" s="2" t="s">
        <v>148</v>
      </c>
      <c r="FY54" s="2" t="s">
        <v>157</v>
      </c>
      <c r="FZ54" s="2" t="s">
        <v>157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218</v>
      </c>
      <c r="GJ54" s="2" t="s">
        <v>202</v>
      </c>
      <c r="GK54" s="2" t="s">
        <v>148</v>
      </c>
      <c r="GL54" s="2" t="s">
        <v>157</v>
      </c>
      <c r="GM54" s="2" t="s">
        <v>157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218</v>
      </c>
      <c r="KW54" s="2" t="s">
        <v>174</v>
      </c>
      <c r="KX54" s="2" t="s">
        <v>148</v>
      </c>
      <c r="KY54" s="2" t="s">
        <v>157</v>
      </c>
      <c r="KZ54" s="2" t="s">
        <v>157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213</v>
      </c>
      <c r="OV54" s="2" t="s">
        <v>218</v>
      </c>
      <c r="OW54" s="2" t="s">
        <v>148</v>
      </c>
      <c r="OX54" s="2" t="s">
        <v>148</v>
      </c>
      <c r="OY54" s="2" t="s">
        <v>157</v>
      </c>
      <c r="OZ54" s="2" t="s">
        <v>157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594</v>
      </c>
      <c r="B55" s="2" t="s">
        <v>137</v>
      </c>
      <c r="C55" s="2" t="s">
        <v>595</v>
      </c>
      <c r="D55" s="2" t="s">
        <v>584</v>
      </c>
      <c r="E55" s="2" t="s">
        <v>585</v>
      </c>
      <c r="F55" s="2" t="s">
        <v>596</v>
      </c>
      <c r="G55" s="2" t="s">
        <v>596</v>
      </c>
      <c r="H55" s="2" t="s">
        <v>596</v>
      </c>
      <c r="I55" s="2" t="s">
        <v>597</v>
      </c>
      <c r="J55" s="2" t="s">
        <v>573</v>
      </c>
      <c r="K55" s="2" t="s">
        <v>598</v>
      </c>
      <c r="L55" s="3">
        <v>68.09</v>
      </c>
      <c r="M55" s="3">
        <v>71.49</v>
      </c>
      <c r="N55" s="3">
        <v>199.99</v>
      </c>
      <c r="O55" s="2" t="s">
        <v>503</v>
      </c>
      <c r="P55" s="2" t="s">
        <v>353</v>
      </c>
      <c r="Q55" s="2" t="s">
        <v>147</v>
      </c>
      <c r="R55" s="2" t="s">
        <v>148</v>
      </c>
      <c r="S55" s="2" t="s">
        <v>148</v>
      </c>
      <c r="T55" s="2" t="s">
        <v>543</v>
      </c>
      <c r="U55" s="2" t="s">
        <v>148</v>
      </c>
      <c r="V55" s="2" t="s">
        <v>430</v>
      </c>
      <c r="W55" s="2" t="s">
        <v>568</v>
      </c>
      <c r="X55" s="2" t="s">
        <v>148</v>
      </c>
      <c r="Y55" s="2" t="s">
        <v>332</v>
      </c>
      <c r="Z55" s="4">
        <v>139</v>
      </c>
      <c r="AA55" s="4">
        <f>=ROUNDDOWN(139,0)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1</v>
      </c>
      <c r="AQ55" s="8">
        <v>21.45</v>
      </c>
      <c r="AR55" s="4">
        <v>3</v>
      </c>
      <c r="AS55" s="8">
        <v>195.89</v>
      </c>
      <c r="AT55" s="7">
        <v>-0.6667</v>
      </c>
      <c r="AU55" s="7">
        <v>-0.8905</v>
      </c>
      <c r="AV55" s="4">
        <v>1</v>
      </c>
      <c r="AW55" s="8">
        <v>21.45</v>
      </c>
      <c r="AX55" s="4">
        <v>5</v>
      </c>
      <c r="AY55" s="8">
        <v>290.63</v>
      </c>
      <c r="AZ55" s="7">
        <v>-0.8</v>
      </c>
      <c r="BA55" s="7">
        <v>-0.9262</v>
      </c>
      <c r="BB55" s="7">
        <v>1</v>
      </c>
      <c r="BC55" s="4">
        <v>1</v>
      </c>
      <c r="BD55" s="8">
        <v>21.45</v>
      </c>
      <c r="BE55" s="4">
        <v>5</v>
      </c>
      <c r="BF55" s="8">
        <v>290.63</v>
      </c>
      <c r="BG55" s="7">
        <v>-0.8</v>
      </c>
      <c r="BH55" s="7">
        <v>-0.9262</v>
      </c>
      <c r="BI55" s="7">
        <v>1</v>
      </c>
      <c r="BJ55" s="4">
        <v>1</v>
      </c>
      <c r="BK55" s="8">
        <v>21.45</v>
      </c>
      <c r="BL55" s="2" t="s">
        <v>599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332</v>
      </c>
      <c r="BX55" s="2" t="s">
        <v>600</v>
      </c>
      <c r="BY55" s="2" t="s">
        <v>157</v>
      </c>
      <c r="BZ55" s="2" t="s">
        <v>157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390</v>
      </c>
      <c r="CK55" s="2" t="s">
        <v>295</v>
      </c>
      <c r="CL55" s="2" t="s">
        <v>157</v>
      </c>
      <c r="CM55" s="2" t="s">
        <v>157</v>
      </c>
      <c r="CN55" s="2" t="s">
        <v>148</v>
      </c>
      <c r="CO55" s="4">
        <v>1</v>
      </c>
      <c r="CP55" s="8">
        <v>21.45</v>
      </c>
      <c r="CQ55" s="4"/>
      <c r="CR55" s="8"/>
      <c r="CS55" s="7"/>
      <c r="CT55" s="7"/>
      <c r="CU55" s="2" t="s">
        <v>155</v>
      </c>
      <c r="CV55" s="2" t="s">
        <v>145</v>
      </c>
      <c r="CW55" s="2" t="s">
        <v>160</v>
      </c>
      <c r="CX55" s="2" t="s">
        <v>356</v>
      </c>
      <c r="CY55" s="2" t="s">
        <v>157</v>
      </c>
      <c r="CZ55" s="2" t="s">
        <v>157</v>
      </c>
      <c r="DA55" s="2" t="s">
        <v>148</v>
      </c>
      <c r="DB55" s="4"/>
      <c r="DC55" s="8"/>
      <c r="DD55" s="4"/>
      <c r="DE55" s="8"/>
      <c r="DF55" s="7"/>
      <c r="DG55" s="7"/>
      <c r="DH55" s="2" t="s">
        <v>213</v>
      </c>
      <c r="DI55" s="2" t="s">
        <v>145</v>
      </c>
      <c r="DJ55" s="2" t="s">
        <v>148</v>
      </c>
      <c r="DK55" s="2" t="s">
        <v>148</v>
      </c>
      <c r="DL55" s="2" t="s">
        <v>157</v>
      </c>
      <c r="DM55" s="2" t="s">
        <v>157</v>
      </c>
      <c r="DN55" s="2" t="s">
        <v>148</v>
      </c>
      <c r="DO55" s="4"/>
      <c r="DP55" s="8"/>
      <c r="DQ55" s="4">
        <v>1</v>
      </c>
      <c r="DR55" s="8">
        <v>40.04</v>
      </c>
      <c r="DS55" s="7">
        <v>-1</v>
      </c>
      <c r="DT55" s="7">
        <v>-1</v>
      </c>
      <c r="DU55" s="2" t="s">
        <v>155</v>
      </c>
      <c r="DV55" s="2" t="s">
        <v>145</v>
      </c>
      <c r="DW55" s="2" t="s">
        <v>163</v>
      </c>
      <c r="DX55" s="2" t="s">
        <v>435</v>
      </c>
      <c r="DY55" s="2" t="s">
        <v>547</v>
      </c>
      <c r="DZ55" s="2" t="s">
        <v>157</v>
      </c>
      <c r="EA55" s="2" t="s">
        <v>148</v>
      </c>
      <c r="EB55" s="4"/>
      <c r="EC55" s="8"/>
      <c r="ED55" s="4">
        <v>1</v>
      </c>
      <c r="EE55" s="8">
        <v>75.07</v>
      </c>
      <c r="EF55" s="7">
        <v>-1</v>
      </c>
      <c r="EG55" s="7">
        <v>-1</v>
      </c>
      <c r="EH55" s="2" t="s">
        <v>155</v>
      </c>
      <c r="EI55" s="2" t="s">
        <v>145</v>
      </c>
      <c r="EJ55" s="2" t="s">
        <v>165</v>
      </c>
      <c r="EK55" s="2" t="s">
        <v>601</v>
      </c>
      <c r="EL55" s="2" t="s">
        <v>157</v>
      </c>
      <c r="EM55" s="2" t="s">
        <v>157</v>
      </c>
      <c r="EN55" s="2" t="s">
        <v>148</v>
      </c>
      <c r="EO55" s="4"/>
      <c r="EP55" s="8"/>
      <c r="EQ55" s="4">
        <v>1</v>
      </c>
      <c r="ER55" s="8">
        <v>80.78</v>
      </c>
      <c r="ES55" s="7">
        <v>-1</v>
      </c>
      <c r="ET55" s="7">
        <v>-1</v>
      </c>
      <c r="EU55" s="2" t="s">
        <v>155</v>
      </c>
      <c r="EV55" s="2" t="s">
        <v>145</v>
      </c>
      <c r="EW55" s="2" t="s">
        <v>602</v>
      </c>
      <c r="EX55" s="2" t="s">
        <v>603</v>
      </c>
      <c r="EY55" s="2" t="s">
        <v>157</v>
      </c>
      <c r="EZ55" s="2" t="s">
        <v>157</v>
      </c>
      <c r="FA55" s="2" t="s">
        <v>148</v>
      </c>
      <c r="FB55" s="4"/>
      <c r="FC55" s="8"/>
      <c r="FD55" s="4"/>
      <c r="FE55" s="8"/>
      <c r="FF55" s="7"/>
      <c r="FG55" s="7"/>
      <c r="FH55" s="2" t="s">
        <v>188</v>
      </c>
      <c r="FI55" s="2" t="s">
        <v>145</v>
      </c>
      <c r="FJ55" s="2" t="s">
        <v>148</v>
      </c>
      <c r="FK55" s="2" t="s">
        <v>148</v>
      </c>
      <c r="FL55" s="2" t="s">
        <v>157</v>
      </c>
      <c r="FM55" s="2" t="s">
        <v>157</v>
      </c>
      <c r="FN55" s="2" t="s">
        <v>148</v>
      </c>
      <c r="FO55" s="4"/>
      <c r="FP55" s="8"/>
      <c r="FQ55" s="4"/>
      <c r="FR55" s="8"/>
      <c r="FS55" s="7"/>
      <c r="FT55" s="7"/>
      <c r="FU55" s="2" t="s">
        <v>215</v>
      </c>
      <c r="FV55" s="2" t="s">
        <v>145</v>
      </c>
      <c r="FW55" s="2" t="s">
        <v>148</v>
      </c>
      <c r="FX55" s="2" t="s">
        <v>148</v>
      </c>
      <c r="FY55" s="2" t="s">
        <v>157</v>
      </c>
      <c r="FZ55" s="2" t="s">
        <v>157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145</v>
      </c>
      <c r="GJ55" s="2" t="s">
        <v>202</v>
      </c>
      <c r="GK55" s="2" t="s">
        <v>604</v>
      </c>
      <c r="GL55" s="2" t="s">
        <v>157</v>
      </c>
      <c r="GM55" s="2" t="s">
        <v>157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145</v>
      </c>
      <c r="KW55" s="2" t="s">
        <v>174</v>
      </c>
      <c r="KX55" s="2" t="s">
        <v>148</v>
      </c>
      <c r="KY55" s="2" t="s">
        <v>157</v>
      </c>
      <c r="KZ55" s="2" t="s">
        <v>157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213</v>
      </c>
      <c r="OV55" s="2" t="s">
        <v>145</v>
      </c>
      <c r="OW55" s="2" t="s">
        <v>148</v>
      </c>
      <c r="OX55" s="2" t="s">
        <v>148</v>
      </c>
      <c r="OY55" s="2" t="s">
        <v>157</v>
      </c>
      <c r="OZ55" s="2" t="s">
        <v>157</v>
      </c>
      <c r="PA55" s="2" t="s">
        <v>148</v>
      </c>
      <c r="PB55" s="4">
        <v>139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605</v>
      </c>
      <c r="B56" s="2" t="s">
        <v>137</v>
      </c>
      <c r="C56" s="2" t="s">
        <v>595</v>
      </c>
      <c r="D56" s="2" t="s">
        <v>584</v>
      </c>
      <c r="E56" s="2" t="s">
        <v>585</v>
      </c>
      <c r="F56" s="2" t="s">
        <v>596</v>
      </c>
      <c r="G56" s="2" t="s">
        <v>596</v>
      </c>
      <c r="H56" s="2" t="s">
        <v>596</v>
      </c>
      <c r="I56" s="2" t="s">
        <v>597</v>
      </c>
      <c r="J56" s="2" t="s">
        <v>578</v>
      </c>
      <c r="K56" s="2" t="s">
        <v>598</v>
      </c>
      <c r="L56" s="3">
        <v>85.12</v>
      </c>
      <c r="M56" s="3">
        <v>89.38</v>
      </c>
      <c r="N56" s="3">
        <v>249.99</v>
      </c>
      <c r="O56" s="2" t="s">
        <v>371</v>
      </c>
      <c r="P56" s="2" t="s">
        <v>353</v>
      </c>
      <c r="Q56" s="2" t="s">
        <v>147</v>
      </c>
      <c r="R56" s="2" t="s">
        <v>148</v>
      </c>
      <c r="S56" s="2" t="s">
        <v>148</v>
      </c>
      <c r="T56" s="2" t="s">
        <v>543</v>
      </c>
      <c r="U56" s="2" t="s">
        <v>148</v>
      </c>
      <c r="V56" s="2" t="s">
        <v>430</v>
      </c>
      <c r="W56" s="2" t="s">
        <v>568</v>
      </c>
      <c r="X56" s="2" t="s">
        <v>148</v>
      </c>
      <c r="Y56" s="2" t="s">
        <v>332</v>
      </c>
      <c r="Z56" s="4"/>
      <c r="AA56" s="4">
        <f>=ROUNDDOWN({0},0)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2</v>
      </c>
      <c r="AS56" s="8">
        <v>94.74</v>
      </c>
      <c r="AT56" s="7">
        <v>-1</v>
      </c>
      <c r="AU56" s="7">
        <v>-1</v>
      </c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 t="s">
        <v>148</v>
      </c>
      <c r="BJ56" s="4"/>
      <c r="BK56" s="8"/>
      <c r="BL56" s="2" t="s">
        <v>606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332</v>
      </c>
      <c r="BX56" s="2" t="s">
        <v>607</v>
      </c>
      <c r="BY56" s="2" t="s">
        <v>157</v>
      </c>
      <c r="BZ56" s="2" t="s">
        <v>157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390</v>
      </c>
      <c r="CK56" s="2" t="s">
        <v>432</v>
      </c>
      <c r="CL56" s="2" t="s">
        <v>157</v>
      </c>
      <c r="CM56" s="2" t="s">
        <v>157</v>
      </c>
      <c r="CN56" s="2" t="s">
        <v>148</v>
      </c>
      <c r="CO56" s="4"/>
      <c r="CP56" s="8"/>
      <c r="CQ56" s="4">
        <v>1</v>
      </c>
      <c r="CR56" s="8">
        <v>44.69</v>
      </c>
      <c r="CS56" s="7">
        <v>-1</v>
      </c>
      <c r="CT56" s="7">
        <v>-1</v>
      </c>
      <c r="CU56" s="2" t="s">
        <v>155</v>
      </c>
      <c r="CV56" s="2" t="s">
        <v>145</v>
      </c>
      <c r="CW56" s="2" t="s">
        <v>160</v>
      </c>
      <c r="CX56" s="2" t="s">
        <v>423</v>
      </c>
      <c r="CY56" s="2" t="s">
        <v>157</v>
      </c>
      <c r="CZ56" s="2" t="s">
        <v>157</v>
      </c>
      <c r="DA56" s="2" t="s">
        <v>148</v>
      </c>
      <c r="DB56" s="4"/>
      <c r="DC56" s="8"/>
      <c r="DD56" s="4"/>
      <c r="DE56" s="8"/>
      <c r="DF56" s="7"/>
      <c r="DG56" s="7"/>
      <c r="DH56" s="2" t="s">
        <v>213</v>
      </c>
      <c r="DI56" s="2" t="s">
        <v>145</v>
      </c>
      <c r="DJ56" s="2" t="s">
        <v>148</v>
      </c>
      <c r="DK56" s="2" t="s">
        <v>148</v>
      </c>
      <c r="DL56" s="2" t="s">
        <v>157</v>
      </c>
      <c r="DM56" s="2" t="s">
        <v>157</v>
      </c>
      <c r="DN56" s="2" t="s">
        <v>148</v>
      </c>
      <c r="DO56" s="4"/>
      <c r="DP56" s="8"/>
      <c r="DQ56" s="4">
        <v>1</v>
      </c>
      <c r="DR56" s="8">
        <v>50.05</v>
      </c>
      <c r="DS56" s="7">
        <v>-1</v>
      </c>
      <c r="DT56" s="7">
        <v>-1</v>
      </c>
      <c r="DU56" s="2" t="s">
        <v>155</v>
      </c>
      <c r="DV56" s="2" t="s">
        <v>145</v>
      </c>
      <c r="DW56" s="2" t="s">
        <v>163</v>
      </c>
      <c r="DX56" s="2" t="s">
        <v>608</v>
      </c>
      <c r="DY56" s="2" t="s">
        <v>547</v>
      </c>
      <c r="DZ56" s="2" t="s">
        <v>157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165</v>
      </c>
      <c r="EK56" s="2" t="s">
        <v>317</v>
      </c>
      <c r="EL56" s="2" t="s">
        <v>157</v>
      </c>
      <c r="EM56" s="2" t="s">
        <v>157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332</v>
      </c>
      <c r="EX56" s="2" t="s">
        <v>603</v>
      </c>
      <c r="EY56" s="2" t="s">
        <v>157</v>
      </c>
      <c r="EZ56" s="2" t="s">
        <v>157</v>
      </c>
      <c r="FA56" s="2" t="s">
        <v>148</v>
      </c>
      <c r="FB56" s="4"/>
      <c r="FC56" s="8"/>
      <c r="FD56" s="4"/>
      <c r="FE56" s="8"/>
      <c r="FF56" s="7"/>
      <c r="FG56" s="7"/>
      <c r="FH56" s="2" t="s">
        <v>188</v>
      </c>
      <c r="FI56" s="2" t="s">
        <v>145</v>
      </c>
      <c r="FJ56" s="2" t="s">
        <v>148</v>
      </c>
      <c r="FK56" s="2" t="s">
        <v>148</v>
      </c>
      <c r="FL56" s="2" t="s">
        <v>157</v>
      </c>
      <c r="FM56" s="2" t="s">
        <v>157</v>
      </c>
      <c r="FN56" s="2" t="s">
        <v>148</v>
      </c>
      <c r="FO56" s="4"/>
      <c r="FP56" s="8"/>
      <c r="FQ56" s="4"/>
      <c r="FR56" s="8"/>
      <c r="FS56" s="7"/>
      <c r="FT56" s="7"/>
      <c r="FU56" s="2" t="s">
        <v>215</v>
      </c>
      <c r="FV56" s="2" t="s">
        <v>145</v>
      </c>
      <c r="FW56" s="2" t="s">
        <v>148</v>
      </c>
      <c r="FX56" s="2" t="s">
        <v>148</v>
      </c>
      <c r="FY56" s="2" t="s">
        <v>157</v>
      </c>
      <c r="FZ56" s="2" t="s">
        <v>157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145</v>
      </c>
      <c r="GJ56" s="2" t="s">
        <v>202</v>
      </c>
      <c r="GK56" s="2" t="s">
        <v>148</v>
      </c>
      <c r="GL56" s="2" t="s">
        <v>157</v>
      </c>
      <c r="GM56" s="2" t="s">
        <v>157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145</v>
      </c>
      <c r="KW56" s="2" t="s">
        <v>174</v>
      </c>
      <c r="KX56" s="2" t="s">
        <v>148</v>
      </c>
      <c r="KY56" s="2" t="s">
        <v>157</v>
      </c>
      <c r="KZ56" s="2" t="s">
        <v>157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213</v>
      </c>
      <c r="OV56" s="2" t="s">
        <v>145</v>
      </c>
      <c r="OW56" s="2" t="s">
        <v>148</v>
      </c>
      <c r="OX56" s="2" t="s">
        <v>148</v>
      </c>
      <c r="OY56" s="2" t="s">
        <v>157</v>
      </c>
      <c r="OZ56" s="2" t="s">
        <v>157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609</v>
      </c>
      <c r="B57" s="2" t="s">
        <v>137</v>
      </c>
      <c r="C57" s="2" t="s">
        <v>595</v>
      </c>
      <c r="D57" s="2" t="s">
        <v>498</v>
      </c>
      <c r="E57" s="2" t="s">
        <v>526</v>
      </c>
      <c r="F57" s="2" t="s">
        <v>610</v>
      </c>
      <c r="G57" s="2" t="s">
        <v>610</v>
      </c>
      <c r="H57" s="2" t="s">
        <v>610</v>
      </c>
      <c r="I57" s="2" t="s">
        <v>501</v>
      </c>
      <c r="J57" s="2" t="s">
        <v>502</v>
      </c>
      <c r="K57" s="2" t="s">
        <v>469</v>
      </c>
      <c r="L57" s="3">
        <v>15.48</v>
      </c>
      <c r="M57" s="3">
        <v>16.25</v>
      </c>
      <c r="N57" s="3">
        <v>49.99</v>
      </c>
      <c r="O57" s="2" t="s">
        <v>421</v>
      </c>
      <c r="P57" s="2" t="s">
        <v>353</v>
      </c>
      <c r="Q57" s="2" t="s">
        <v>147</v>
      </c>
      <c r="R57" s="2" t="s">
        <v>148</v>
      </c>
      <c r="S57" s="2" t="s">
        <v>148</v>
      </c>
      <c r="T57" s="2" t="s">
        <v>543</v>
      </c>
      <c r="U57" s="2" t="s">
        <v>148</v>
      </c>
      <c r="V57" s="2" t="s">
        <v>430</v>
      </c>
      <c r="W57" s="2" t="s">
        <v>568</v>
      </c>
      <c r="X57" s="2" t="s">
        <v>148</v>
      </c>
      <c r="Y57" s="2" t="s">
        <v>611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4</v>
      </c>
      <c r="AS57" s="8">
        <v>68.28</v>
      </c>
      <c r="AT57" s="7">
        <v>-1</v>
      </c>
      <c r="AU57" s="7">
        <v>-1</v>
      </c>
      <c r="AV57" s="4"/>
      <c r="AW57" s="8"/>
      <c r="AX57" s="4">
        <v>4</v>
      </c>
      <c r="AY57" s="8">
        <v>68.28</v>
      </c>
      <c r="AZ57" s="7">
        <v>-1</v>
      </c>
      <c r="BA57" s="7">
        <v>-1</v>
      </c>
      <c r="BB57" s="7"/>
      <c r="BC57" s="4"/>
      <c r="BD57" s="8"/>
      <c r="BE57" s="4">
        <v>4</v>
      </c>
      <c r="BF57" s="8">
        <v>68.28</v>
      </c>
      <c r="BG57" s="7">
        <v>-1</v>
      </c>
      <c r="BH57" s="7">
        <v>-1</v>
      </c>
      <c r="BI57" s="7"/>
      <c r="BJ57" s="4"/>
      <c r="BK57" s="8"/>
      <c r="BL57" s="2" t="s">
        <v>21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218</v>
      </c>
      <c r="BW57" s="2" t="s">
        <v>611</v>
      </c>
      <c r="BX57" s="2" t="s">
        <v>239</v>
      </c>
      <c r="BY57" s="2" t="s">
        <v>157</v>
      </c>
      <c r="BZ57" s="2" t="s">
        <v>157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218</v>
      </c>
      <c r="CJ57" s="2" t="s">
        <v>390</v>
      </c>
      <c r="CK57" s="2" t="s">
        <v>612</v>
      </c>
      <c r="CL57" s="2" t="s">
        <v>157</v>
      </c>
      <c r="CM57" s="2" t="s">
        <v>157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218</v>
      </c>
      <c r="CW57" s="2" t="s">
        <v>590</v>
      </c>
      <c r="CX57" s="2" t="s">
        <v>613</v>
      </c>
      <c r="CY57" s="2" t="s">
        <v>157</v>
      </c>
      <c r="CZ57" s="2" t="s">
        <v>157</v>
      </c>
      <c r="DA57" s="2" t="s">
        <v>148</v>
      </c>
      <c r="DB57" s="4"/>
      <c r="DC57" s="8"/>
      <c r="DD57" s="4"/>
      <c r="DE57" s="8"/>
      <c r="DF57" s="7"/>
      <c r="DG57" s="7"/>
      <c r="DH57" s="2" t="s">
        <v>213</v>
      </c>
      <c r="DI57" s="2" t="s">
        <v>218</v>
      </c>
      <c r="DJ57" s="2" t="s">
        <v>148</v>
      </c>
      <c r="DK57" s="2" t="s">
        <v>148</v>
      </c>
      <c r="DL57" s="2" t="s">
        <v>157</v>
      </c>
      <c r="DM57" s="2" t="s">
        <v>157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218</v>
      </c>
      <c r="DW57" s="2" t="s">
        <v>163</v>
      </c>
      <c r="DX57" s="2" t="s">
        <v>416</v>
      </c>
      <c r="DY57" s="2" t="s">
        <v>547</v>
      </c>
      <c r="DZ57" s="2" t="s">
        <v>157</v>
      </c>
      <c r="EA57" s="2" t="s">
        <v>148</v>
      </c>
      <c r="EB57" s="4"/>
      <c r="EC57" s="8"/>
      <c r="ED57" s="4">
        <v>4</v>
      </c>
      <c r="EE57" s="8">
        <v>68.28</v>
      </c>
      <c r="EF57" s="7">
        <v>-1</v>
      </c>
      <c r="EG57" s="7">
        <v>-1</v>
      </c>
      <c r="EH57" s="2" t="s">
        <v>155</v>
      </c>
      <c r="EI57" s="2" t="s">
        <v>218</v>
      </c>
      <c r="EJ57" s="2" t="s">
        <v>165</v>
      </c>
      <c r="EK57" s="2" t="s">
        <v>314</v>
      </c>
      <c r="EL57" s="2" t="s">
        <v>157</v>
      </c>
      <c r="EM57" s="2" t="s">
        <v>157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218</v>
      </c>
      <c r="EW57" s="2" t="s">
        <v>611</v>
      </c>
      <c r="EX57" s="2" t="s">
        <v>237</v>
      </c>
      <c r="EY57" s="2" t="s">
        <v>157</v>
      </c>
      <c r="EZ57" s="2" t="s">
        <v>157</v>
      </c>
      <c r="FA57" s="2" t="s">
        <v>148</v>
      </c>
      <c r="FB57" s="4"/>
      <c r="FC57" s="8"/>
      <c r="FD57" s="4"/>
      <c r="FE57" s="8"/>
      <c r="FF57" s="7"/>
      <c r="FG57" s="7"/>
      <c r="FH57" s="2" t="s">
        <v>188</v>
      </c>
      <c r="FI57" s="2" t="s">
        <v>218</v>
      </c>
      <c r="FJ57" s="2" t="s">
        <v>148</v>
      </c>
      <c r="FK57" s="2" t="s">
        <v>148</v>
      </c>
      <c r="FL57" s="2" t="s">
        <v>157</v>
      </c>
      <c r="FM57" s="2" t="s">
        <v>157</v>
      </c>
      <c r="FN57" s="2" t="s">
        <v>148</v>
      </c>
      <c r="FO57" s="4"/>
      <c r="FP57" s="8"/>
      <c r="FQ57" s="4"/>
      <c r="FR57" s="8"/>
      <c r="FS57" s="7"/>
      <c r="FT57" s="7"/>
      <c r="FU57" s="2" t="s">
        <v>215</v>
      </c>
      <c r="FV57" s="2" t="s">
        <v>218</v>
      </c>
      <c r="FW57" s="2" t="s">
        <v>148</v>
      </c>
      <c r="FX57" s="2" t="s">
        <v>148</v>
      </c>
      <c r="FY57" s="2" t="s">
        <v>157</v>
      </c>
      <c r="FZ57" s="2" t="s">
        <v>157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218</v>
      </c>
      <c r="GJ57" s="2" t="s">
        <v>202</v>
      </c>
      <c r="GK57" s="2" t="s">
        <v>148</v>
      </c>
      <c r="GL57" s="2" t="s">
        <v>157</v>
      </c>
      <c r="GM57" s="2" t="s">
        <v>157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218</v>
      </c>
      <c r="KW57" s="2" t="s">
        <v>397</v>
      </c>
      <c r="KX57" s="2" t="s">
        <v>148</v>
      </c>
      <c r="KY57" s="2" t="s">
        <v>157</v>
      </c>
      <c r="KZ57" s="2" t="s">
        <v>157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213</v>
      </c>
      <c r="OV57" s="2" t="s">
        <v>218</v>
      </c>
      <c r="OW57" s="2" t="s">
        <v>148</v>
      </c>
      <c r="OX57" s="2" t="s">
        <v>148</v>
      </c>
      <c r="OY57" s="2" t="s">
        <v>157</v>
      </c>
      <c r="OZ57" s="2" t="s">
        <v>157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614</v>
      </c>
      <c r="B58" s="2" t="s">
        <v>137</v>
      </c>
      <c r="C58" s="2" t="s">
        <v>595</v>
      </c>
      <c r="D58" s="2" t="s">
        <v>465</v>
      </c>
      <c r="E58" s="2" t="s">
        <v>466</v>
      </c>
      <c r="F58" s="2" t="s">
        <v>610</v>
      </c>
      <c r="G58" s="2" t="s">
        <v>610</v>
      </c>
      <c r="H58" s="2" t="s">
        <v>610</v>
      </c>
      <c r="I58" s="2" t="s">
        <v>615</v>
      </c>
      <c r="J58" s="2" t="s">
        <v>573</v>
      </c>
      <c r="K58" s="2" t="s">
        <v>616</v>
      </c>
      <c r="L58" s="3">
        <v>68.09</v>
      </c>
      <c r="M58" s="3">
        <v>71.49</v>
      </c>
      <c r="N58" s="3">
        <v>199.99</v>
      </c>
      <c r="O58" s="2" t="s">
        <v>371</v>
      </c>
      <c r="P58" s="2" t="s">
        <v>353</v>
      </c>
      <c r="Q58" s="2" t="s">
        <v>147</v>
      </c>
      <c r="R58" s="2" t="s">
        <v>148</v>
      </c>
      <c r="S58" s="2" t="s">
        <v>148</v>
      </c>
      <c r="T58" s="2" t="s">
        <v>543</v>
      </c>
      <c r="U58" s="2" t="s">
        <v>148</v>
      </c>
      <c r="V58" s="2" t="s">
        <v>430</v>
      </c>
      <c r="W58" s="2" t="s">
        <v>568</v>
      </c>
      <c r="X58" s="2" t="s">
        <v>148</v>
      </c>
      <c r="Y58" s="2" t="s">
        <v>611</v>
      </c>
      <c r="Z58" s="4">
        <v>3</v>
      </c>
      <c r="AA58" s="4">
        <f>=ROUNDDOWN(5,0)</f>
      </c>
      <c r="AB58" s="5">
        <v>0.6</v>
      </c>
      <c r="AC58" s="2" t="s">
        <v>148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1</v>
      </c>
      <c r="AS58" s="8">
        <v>71.49</v>
      </c>
      <c r="AT58" s="7">
        <v>-1</v>
      </c>
      <c r="AU58" s="7">
        <v>-1</v>
      </c>
      <c r="AV58" s="4"/>
      <c r="AW58" s="8"/>
      <c r="AX58" s="4">
        <v>1</v>
      </c>
      <c r="AY58" s="8">
        <v>71.49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71.49</v>
      </c>
      <c r="BG58" s="7">
        <v>-1</v>
      </c>
      <c r="BH58" s="7">
        <v>-1</v>
      </c>
      <c r="BI58" s="7"/>
      <c r="BJ58" s="4"/>
      <c r="BK58" s="8"/>
      <c r="BL58" s="2" t="s">
        <v>22</v>
      </c>
      <c r="BM58" s="7"/>
      <c r="BN58" s="7"/>
      <c r="BO58" s="4"/>
      <c r="BP58" s="8"/>
      <c r="BQ58" s="4"/>
      <c r="BR58" s="8"/>
      <c r="BS58" s="7"/>
      <c r="BT58" s="7"/>
      <c r="BU58" s="2" t="s">
        <v>155</v>
      </c>
      <c r="BV58" s="2" t="s">
        <v>145</v>
      </c>
      <c r="BW58" s="2" t="s">
        <v>611</v>
      </c>
      <c r="BX58" s="2" t="s">
        <v>172</v>
      </c>
      <c r="BY58" s="2" t="s">
        <v>157</v>
      </c>
      <c r="BZ58" s="2" t="s">
        <v>157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472</v>
      </c>
      <c r="CK58" s="2" t="s">
        <v>617</v>
      </c>
      <c r="CL58" s="2" t="s">
        <v>157</v>
      </c>
      <c r="CM58" s="2" t="s">
        <v>157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145</v>
      </c>
      <c r="CW58" s="2" t="s">
        <v>160</v>
      </c>
      <c r="CX58" s="2" t="s">
        <v>522</v>
      </c>
      <c r="CY58" s="2" t="s">
        <v>157</v>
      </c>
      <c r="CZ58" s="2" t="s">
        <v>157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145</v>
      </c>
      <c r="DJ58" s="2" t="s">
        <v>148</v>
      </c>
      <c r="DK58" s="2" t="s">
        <v>474</v>
      </c>
      <c r="DL58" s="2" t="s">
        <v>157</v>
      </c>
      <c r="DM58" s="2" t="s">
        <v>157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145</v>
      </c>
      <c r="DW58" s="2" t="s">
        <v>163</v>
      </c>
      <c r="DX58" s="2" t="s">
        <v>424</v>
      </c>
      <c r="DY58" s="2" t="s">
        <v>547</v>
      </c>
      <c r="DZ58" s="2" t="s">
        <v>157</v>
      </c>
      <c r="EA58" s="2" t="s">
        <v>148</v>
      </c>
      <c r="EB58" s="4"/>
      <c r="EC58" s="8"/>
      <c r="ED58" s="4"/>
      <c r="EE58" s="8"/>
      <c r="EF58" s="7"/>
      <c r="EG58" s="7"/>
      <c r="EH58" s="2" t="s">
        <v>155</v>
      </c>
      <c r="EI58" s="2" t="s">
        <v>145</v>
      </c>
      <c r="EJ58" s="2" t="s">
        <v>165</v>
      </c>
      <c r="EK58" s="2" t="s">
        <v>312</v>
      </c>
      <c r="EL58" s="2" t="s">
        <v>157</v>
      </c>
      <c r="EM58" s="2" t="s">
        <v>157</v>
      </c>
      <c r="EN58" s="2" t="s">
        <v>148</v>
      </c>
      <c r="EO58" s="4"/>
      <c r="EP58" s="8"/>
      <c r="EQ58" s="4">
        <v>1</v>
      </c>
      <c r="ER58" s="8">
        <v>71.49</v>
      </c>
      <c r="ES58" s="7">
        <v>-1</v>
      </c>
      <c r="ET58" s="7">
        <v>-1</v>
      </c>
      <c r="EU58" s="2" t="s">
        <v>155</v>
      </c>
      <c r="EV58" s="2" t="s">
        <v>145</v>
      </c>
      <c r="EW58" s="2" t="s">
        <v>611</v>
      </c>
      <c r="EX58" s="2" t="s">
        <v>152</v>
      </c>
      <c r="EY58" s="2" t="s">
        <v>157</v>
      </c>
      <c r="EZ58" s="2" t="s">
        <v>157</v>
      </c>
      <c r="FA58" s="2" t="s">
        <v>148</v>
      </c>
      <c r="FB58" s="4"/>
      <c r="FC58" s="8"/>
      <c r="FD58" s="4"/>
      <c r="FE58" s="8"/>
      <c r="FF58" s="7"/>
      <c r="FG58" s="7"/>
      <c r="FH58" s="2" t="s">
        <v>188</v>
      </c>
      <c r="FI58" s="2" t="s">
        <v>145</v>
      </c>
      <c r="FJ58" s="2" t="s">
        <v>148</v>
      </c>
      <c r="FK58" s="2" t="s">
        <v>148</v>
      </c>
      <c r="FL58" s="2" t="s">
        <v>157</v>
      </c>
      <c r="FM58" s="2" t="s">
        <v>157</v>
      </c>
      <c r="FN58" s="2" t="s">
        <v>148</v>
      </c>
      <c r="FO58" s="4"/>
      <c r="FP58" s="8"/>
      <c r="FQ58" s="4"/>
      <c r="FR58" s="8"/>
      <c r="FS58" s="7"/>
      <c r="FT58" s="7"/>
      <c r="FU58" s="2" t="s">
        <v>215</v>
      </c>
      <c r="FV58" s="2" t="s">
        <v>145</v>
      </c>
      <c r="FW58" s="2" t="s">
        <v>148</v>
      </c>
      <c r="FX58" s="2" t="s">
        <v>148</v>
      </c>
      <c r="FY58" s="2" t="s">
        <v>157</v>
      </c>
      <c r="FZ58" s="2" t="s">
        <v>157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145</v>
      </c>
      <c r="GJ58" s="2" t="s">
        <v>172</v>
      </c>
      <c r="GK58" s="2" t="s">
        <v>148</v>
      </c>
      <c r="GL58" s="2" t="s">
        <v>157</v>
      </c>
      <c r="GM58" s="2" t="s">
        <v>157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145</v>
      </c>
      <c r="KW58" s="2" t="s">
        <v>174</v>
      </c>
      <c r="KX58" s="2" t="s">
        <v>618</v>
      </c>
      <c r="KY58" s="2" t="s">
        <v>157</v>
      </c>
      <c r="KZ58" s="2" t="s">
        <v>157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213</v>
      </c>
      <c r="OV58" s="2" t="s">
        <v>145</v>
      </c>
      <c r="OW58" s="2" t="s">
        <v>148</v>
      </c>
      <c r="OX58" s="2" t="s">
        <v>148</v>
      </c>
      <c r="OY58" s="2" t="s">
        <v>157</v>
      </c>
      <c r="OZ58" s="2" t="s">
        <v>157</v>
      </c>
      <c r="PA58" s="2" t="s">
        <v>148</v>
      </c>
      <c r="PB58" s="4">
        <v>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16" t="s">
        <v>619</v>
      </c>
      <c r="B59" s="9" t="s">
        <v>148</v>
      </c>
      <c r="C59" s="9" t="s">
        <v>148</v>
      </c>
      <c r="D59" s="9" t="s">
        <v>148</v>
      </c>
      <c r="E59" s="9" t="s">
        <v>148</v>
      </c>
      <c r="F59" s="9" t="s">
        <v>148</v>
      </c>
      <c r="G59" s="9" t="s">
        <v>148</v>
      </c>
      <c r="H59" s="9" t="s">
        <v>148</v>
      </c>
      <c r="I59" s="9" t="s">
        <v>148</v>
      </c>
      <c r="J59" s="9" t="s">
        <v>148</v>
      </c>
      <c r="K59" s="9" t="s">
        <v>148</v>
      </c>
      <c r="L59" s="10"/>
      <c r="M59" s="10"/>
      <c r="N59" s="10"/>
      <c r="O59" s="9" t="s">
        <v>148</v>
      </c>
      <c r="P59" s="9" t="s">
        <v>148</v>
      </c>
      <c r="Q59" s="9" t="s">
        <v>148</v>
      </c>
      <c r="R59" s="9" t="s">
        <v>148</v>
      </c>
      <c r="S59" s="9" t="s">
        <v>148</v>
      </c>
      <c r="T59" s="9" t="s">
        <v>148</v>
      </c>
      <c r="U59" s="9" t="s">
        <v>148</v>
      </c>
      <c r="V59" s="9" t="s">
        <v>148</v>
      </c>
      <c r="W59" s="9" t="s">
        <v>148</v>
      </c>
      <c r="X59" s="9" t="s">
        <v>148</v>
      </c>
      <c r="Y59" s="9" t="s">
        <v>148</v>
      </c>
      <c r="Z59" s="11">
        <v>2279</v>
      </c>
      <c r="AA59" s="11">
        <f>=ROUNDDOWN({0},0)</f>
      </c>
      <c r="AB59" s="12">
        <v>202.5</v>
      </c>
      <c r="AC59" s="9" t="s">
        <v>148</v>
      </c>
      <c r="AD59" s="11"/>
      <c r="AE59" s="11">
        <v>3654</v>
      </c>
      <c r="AF59" s="13"/>
      <c r="AG59" s="13"/>
      <c r="AH59" s="14"/>
      <c r="AI59" s="11"/>
      <c r="AJ59" s="11">
        <f>=ROUNDDOWN({0},0)</f>
      </c>
      <c r="AK59" s="12"/>
      <c r="AL59" s="9" t="s">
        <v>148</v>
      </c>
      <c r="AM59" s="11"/>
      <c r="AN59" s="11"/>
      <c r="AO59" s="14"/>
      <c r="AP59" s="11">
        <v>97</v>
      </c>
      <c r="AQ59" s="15">
        <v>14443.61</v>
      </c>
      <c r="AR59" s="11">
        <v>216</v>
      </c>
      <c r="AS59" s="15">
        <v>24566.95</v>
      </c>
      <c r="AT59" s="14">
        <v>-0.5509</v>
      </c>
      <c r="AU59" s="14">
        <v>-0.4121</v>
      </c>
      <c r="AV59" s="11">
        <v>97</v>
      </c>
      <c r="AW59" s="15">
        <v>14443.61</v>
      </c>
      <c r="AX59" s="11">
        <v>216</v>
      </c>
      <c r="AY59" s="15">
        <v>24566.95</v>
      </c>
      <c r="AZ59" s="14">
        <v>-0.5509</v>
      </c>
      <c r="BA59" s="14">
        <v>-0.4121</v>
      </c>
      <c r="BB59" s="14"/>
      <c r="BC59" s="11">
        <v>97</v>
      </c>
      <c r="BD59" s="15">
        <v>14443.61</v>
      </c>
      <c r="BE59" s="11">
        <v>216</v>
      </c>
      <c r="BF59" s="15">
        <v>24566.95</v>
      </c>
      <c r="BG59" s="14">
        <v>-0.5509</v>
      </c>
      <c r="BH59" s="14">
        <v>-0.4121</v>
      </c>
      <c r="BI59" s="14"/>
      <c r="BJ59" s="11"/>
      <c r="BK59" s="15"/>
      <c r="BL59" s="9" t="s">
        <v>148</v>
      </c>
      <c r="BM59" s="14"/>
      <c r="BN59" s="14"/>
      <c r="BO59" s="11">
        <v>26</v>
      </c>
      <c r="BP59" s="15">
        <v>4497.5</v>
      </c>
      <c r="BQ59" s="11">
        <v>4</v>
      </c>
      <c r="BR59" s="15">
        <v>779.96</v>
      </c>
      <c r="BS59" s="14">
        <v>5.5</v>
      </c>
      <c r="BT59" s="14">
        <v>4.7663</v>
      </c>
      <c r="BU59" s="9" t="s">
        <v>148</v>
      </c>
      <c r="BV59" s="9" t="s">
        <v>148</v>
      </c>
      <c r="BW59" s="9" t="s">
        <v>148</v>
      </c>
      <c r="BX59" s="9" t="s">
        <v>148</v>
      </c>
      <c r="BY59" s="9" t="s">
        <v>148</v>
      </c>
      <c r="BZ59" s="9" t="s">
        <v>148</v>
      </c>
      <c r="CA59" s="9" t="s">
        <v>148</v>
      </c>
      <c r="CB59" s="11">
        <v>13</v>
      </c>
      <c r="CC59" s="15">
        <v>2368.41</v>
      </c>
      <c r="CD59" s="11">
        <v>43</v>
      </c>
      <c r="CE59" s="15">
        <v>5607.32</v>
      </c>
      <c r="CF59" s="14">
        <v>-0.6977</v>
      </c>
      <c r="CG59" s="14">
        <v>-0.5776</v>
      </c>
      <c r="CH59" s="9" t="s">
        <v>148</v>
      </c>
      <c r="CI59" s="9" t="s">
        <v>148</v>
      </c>
      <c r="CJ59" s="9" t="s">
        <v>148</v>
      </c>
      <c r="CK59" s="9" t="s">
        <v>148</v>
      </c>
      <c r="CL59" s="9" t="s">
        <v>148</v>
      </c>
      <c r="CM59" s="9" t="s">
        <v>148</v>
      </c>
      <c r="CN59" s="9" t="s">
        <v>148</v>
      </c>
      <c r="CO59" s="11">
        <v>25</v>
      </c>
      <c r="CP59" s="15">
        <v>2098.22</v>
      </c>
      <c r="CQ59" s="11">
        <v>75</v>
      </c>
      <c r="CR59" s="15">
        <v>6729.99</v>
      </c>
      <c r="CS59" s="14">
        <v>-0.6667</v>
      </c>
      <c r="CT59" s="14">
        <v>-0.6882</v>
      </c>
      <c r="CU59" s="9" t="s">
        <v>148</v>
      </c>
      <c r="CV59" s="9" t="s">
        <v>148</v>
      </c>
      <c r="CW59" s="9" t="s">
        <v>148</v>
      </c>
      <c r="CX59" s="9" t="s">
        <v>148</v>
      </c>
      <c r="CY59" s="9" t="s">
        <v>148</v>
      </c>
      <c r="CZ59" s="9" t="s">
        <v>148</v>
      </c>
      <c r="DA59" s="9" t="s">
        <v>148</v>
      </c>
      <c r="DB59" s="11">
        <v>9</v>
      </c>
      <c r="DC59" s="15">
        <v>1752.45</v>
      </c>
      <c r="DD59" s="11">
        <v>47</v>
      </c>
      <c r="DE59" s="15">
        <v>6909.07</v>
      </c>
      <c r="DF59" s="14">
        <v>-0.8085</v>
      </c>
      <c r="DG59" s="14">
        <v>-0.7464</v>
      </c>
      <c r="DH59" s="9" t="s">
        <v>148</v>
      </c>
      <c r="DI59" s="9" t="s">
        <v>148</v>
      </c>
      <c r="DJ59" s="9" t="s">
        <v>148</v>
      </c>
      <c r="DK59" s="9" t="s">
        <v>148</v>
      </c>
      <c r="DL59" s="9" t="s">
        <v>148</v>
      </c>
      <c r="DM59" s="9" t="s">
        <v>148</v>
      </c>
      <c r="DN59" s="9" t="s">
        <v>148</v>
      </c>
      <c r="DO59" s="11">
        <v>10</v>
      </c>
      <c r="DP59" s="15">
        <v>1663.74</v>
      </c>
      <c r="DQ59" s="11">
        <v>18</v>
      </c>
      <c r="DR59" s="15">
        <v>1225.84</v>
      </c>
      <c r="DS59" s="14">
        <v>-0.4444</v>
      </c>
      <c r="DT59" s="14">
        <v>0.3572</v>
      </c>
      <c r="DU59" s="9" t="s">
        <v>148</v>
      </c>
      <c r="DV59" s="9" t="s">
        <v>148</v>
      </c>
      <c r="DW59" s="9" t="s">
        <v>148</v>
      </c>
      <c r="DX59" s="9" t="s">
        <v>148</v>
      </c>
      <c r="DY59" s="9" t="s">
        <v>148</v>
      </c>
      <c r="DZ59" s="9" t="s">
        <v>148</v>
      </c>
      <c r="EA59" s="9" t="s">
        <v>148</v>
      </c>
      <c r="EB59" s="11">
        <v>8</v>
      </c>
      <c r="EC59" s="15">
        <v>889.23</v>
      </c>
      <c r="ED59" s="11">
        <v>9</v>
      </c>
      <c r="EE59" s="15">
        <v>542.6</v>
      </c>
      <c r="EF59" s="14">
        <v>-0.1111</v>
      </c>
      <c r="EG59" s="14">
        <v>0.6388</v>
      </c>
      <c r="EH59" s="9" t="s">
        <v>148</v>
      </c>
      <c r="EI59" s="9" t="s">
        <v>148</v>
      </c>
      <c r="EJ59" s="9" t="s">
        <v>148</v>
      </c>
      <c r="EK59" s="9" t="s">
        <v>148</v>
      </c>
      <c r="EL59" s="9" t="s">
        <v>148</v>
      </c>
      <c r="EM59" s="9" t="s">
        <v>148</v>
      </c>
      <c r="EN59" s="9" t="s">
        <v>148</v>
      </c>
      <c r="EO59" s="11">
        <v>3</v>
      </c>
      <c r="EP59" s="15">
        <v>678.35</v>
      </c>
      <c r="EQ59" s="11">
        <v>9</v>
      </c>
      <c r="ER59" s="15">
        <v>1341.47</v>
      </c>
      <c r="ES59" s="14">
        <v>-0.6667</v>
      </c>
      <c r="ET59" s="14">
        <v>-0.4943</v>
      </c>
      <c r="EU59" s="9" t="s">
        <v>148</v>
      </c>
      <c r="EV59" s="9" t="s">
        <v>148</v>
      </c>
      <c r="EW59" s="9" t="s">
        <v>148</v>
      </c>
      <c r="EX59" s="9" t="s">
        <v>148</v>
      </c>
      <c r="EY59" s="9" t="s">
        <v>148</v>
      </c>
      <c r="EZ59" s="9" t="s">
        <v>148</v>
      </c>
      <c r="FA59" s="9" t="s">
        <v>148</v>
      </c>
      <c r="FB59" s="11">
        <v>3</v>
      </c>
      <c r="FC59" s="15">
        <v>495.71</v>
      </c>
      <c r="FD59" s="11">
        <v>3</v>
      </c>
      <c r="FE59" s="15">
        <v>189.73</v>
      </c>
      <c r="FF59" s="14"/>
      <c r="FG59" s="14">
        <v>1.6127</v>
      </c>
      <c r="FH59" s="9" t="s">
        <v>148</v>
      </c>
      <c r="FI59" s="9" t="s">
        <v>148</v>
      </c>
      <c r="FJ59" s="9" t="s">
        <v>148</v>
      </c>
      <c r="FK59" s="9" t="s">
        <v>148</v>
      </c>
      <c r="FL59" s="9" t="s">
        <v>148</v>
      </c>
      <c r="FM59" s="9" t="s">
        <v>148</v>
      </c>
      <c r="FN59" s="9" t="s">
        <v>148</v>
      </c>
      <c r="FO59" s="11"/>
      <c r="FP59" s="15"/>
      <c r="FQ59" s="11">
        <v>7</v>
      </c>
      <c r="FR59" s="15">
        <v>1059.98</v>
      </c>
      <c r="FS59" s="14">
        <v>-1</v>
      </c>
      <c r="FT59" s="14">
        <v>-1</v>
      </c>
      <c r="FU59" s="9" t="s">
        <v>148</v>
      </c>
      <c r="FV59" s="9" t="s">
        <v>148</v>
      </c>
      <c r="FW59" s="9" t="s">
        <v>148</v>
      </c>
      <c r="FX59" s="9" t="s">
        <v>148</v>
      </c>
      <c r="FY59" s="9" t="s">
        <v>148</v>
      </c>
      <c r="FZ59" s="9" t="s">
        <v>148</v>
      </c>
      <c r="GA59" s="9" t="s">
        <v>148</v>
      </c>
      <c r="GB59" s="11"/>
      <c r="GC59" s="15"/>
      <c r="GD59" s="11">
        <v>1</v>
      </c>
      <c r="GE59" s="15">
        <v>180.99</v>
      </c>
      <c r="GF59" s="14">
        <v>-1</v>
      </c>
      <c r="GG59" s="14">
        <v>-1</v>
      </c>
      <c r="GH59" s="9" t="s">
        <v>148</v>
      </c>
      <c r="GI59" s="9" t="s">
        <v>148</v>
      </c>
      <c r="GJ59" s="9" t="s">
        <v>148</v>
      </c>
      <c r="GK59" s="9" t="s">
        <v>148</v>
      </c>
      <c r="GL59" s="9" t="s">
        <v>148</v>
      </c>
      <c r="GM59" s="9" t="s">
        <v>148</v>
      </c>
      <c r="GN59" s="9" t="s">
        <v>148</v>
      </c>
      <c r="GO59" s="11"/>
      <c r="GP59" s="15"/>
      <c r="GQ59" s="11"/>
      <c r="GR59" s="15"/>
      <c r="GS59" s="14"/>
      <c r="GT59" s="14"/>
      <c r="GU59" s="9" t="s">
        <v>148</v>
      </c>
      <c r="GV59" s="9" t="s">
        <v>148</v>
      </c>
      <c r="GW59" s="9" t="s">
        <v>148</v>
      </c>
      <c r="GX59" s="9" t="s">
        <v>148</v>
      </c>
      <c r="GY59" s="9" t="s">
        <v>148</v>
      </c>
      <c r="GZ59" s="9" t="s">
        <v>148</v>
      </c>
      <c r="HA59" s="9" t="s">
        <v>148</v>
      </c>
      <c r="HB59" s="11"/>
      <c r="HC59" s="15"/>
      <c r="HD59" s="11"/>
      <c r="HE59" s="15"/>
      <c r="HF59" s="14"/>
      <c r="HG59" s="14"/>
      <c r="HH59" s="9" t="s">
        <v>148</v>
      </c>
      <c r="HI59" s="9" t="s">
        <v>148</v>
      </c>
      <c r="HJ59" s="9" t="s">
        <v>148</v>
      </c>
      <c r="HK59" s="9" t="s">
        <v>148</v>
      </c>
      <c r="HL59" s="9" t="s">
        <v>148</v>
      </c>
      <c r="HM59" s="9" t="s">
        <v>148</v>
      </c>
      <c r="HN59" s="9" t="s">
        <v>148</v>
      </c>
      <c r="HO59" s="11"/>
      <c r="HP59" s="15"/>
      <c r="HQ59" s="11"/>
      <c r="HR59" s="15"/>
      <c r="HS59" s="14"/>
      <c r="HT59" s="14"/>
      <c r="HU59" s="9" t="s">
        <v>148</v>
      </c>
      <c r="HV59" s="9" t="s">
        <v>148</v>
      </c>
      <c r="HW59" s="9" t="s">
        <v>148</v>
      </c>
      <c r="HX59" s="9" t="s">
        <v>148</v>
      </c>
      <c r="HY59" s="9" t="s">
        <v>148</v>
      </c>
      <c r="HZ59" s="9" t="s">
        <v>148</v>
      </c>
      <c r="IA59" s="9" t="s">
        <v>148</v>
      </c>
      <c r="IB59" s="11"/>
      <c r="IC59" s="15"/>
      <c r="ID59" s="11"/>
      <c r="IE59" s="15"/>
      <c r="IF59" s="14"/>
      <c r="IG59" s="14"/>
      <c r="IH59" s="9" t="s">
        <v>148</v>
      </c>
      <c r="II59" s="9" t="s">
        <v>148</v>
      </c>
      <c r="IJ59" s="9" t="s">
        <v>148</v>
      </c>
      <c r="IK59" s="9" t="s">
        <v>148</v>
      </c>
      <c r="IL59" s="9" t="s">
        <v>148</v>
      </c>
      <c r="IM59" s="9" t="s">
        <v>148</v>
      </c>
      <c r="IN59" s="9" t="s">
        <v>148</v>
      </c>
      <c r="IO59" s="11"/>
      <c r="IP59" s="15"/>
      <c r="IQ59" s="11"/>
      <c r="IR59" s="15"/>
      <c r="IS59" s="14"/>
      <c r="IT59" s="14"/>
      <c r="IU59" s="9" t="s">
        <v>148</v>
      </c>
      <c r="IV59" s="9" t="s">
        <v>148</v>
      </c>
      <c r="IW59" s="9" t="s">
        <v>148</v>
      </c>
      <c r="IX59" s="9" t="s">
        <v>148</v>
      </c>
      <c r="IY59" s="9" t="s">
        <v>148</v>
      </c>
      <c r="IZ59" s="9" t="s">
        <v>148</v>
      </c>
      <c r="JA59" s="9" t="s">
        <v>148</v>
      </c>
      <c r="JB59" s="11"/>
      <c r="JC59" s="15"/>
      <c r="JD59" s="11"/>
      <c r="JE59" s="15"/>
      <c r="JF59" s="14"/>
      <c r="JG59" s="14"/>
      <c r="JH59" s="9" t="s">
        <v>148</v>
      </c>
      <c r="JI59" s="9" t="s">
        <v>148</v>
      </c>
      <c r="JJ59" s="9" t="s">
        <v>148</v>
      </c>
      <c r="JK59" s="9" t="s">
        <v>148</v>
      </c>
      <c r="JL59" s="9" t="s">
        <v>148</v>
      </c>
      <c r="JM59" s="9" t="s">
        <v>148</v>
      </c>
      <c r="JN59" s="9" t="s">
        <v>148</v>
      </c>
      <c r="JO59" s="11"/>
      <c r="JP59" s="15"/>
      <c r="JQ59" s="11"/>
      <c r="JR59" s="15"/>
      <c r="JS59" s="14"/>
      <c r="JT59" s="14"/>
      <c r="JU59" s="9" t="s">
        <v>148</v>
      </c>
      <c r="JV59" s="9" t="s">
        <v>148</v>
      </c>
      <c r="JW59" s="9" t="s">
        <v>148</v>
      </c>
      <c r="JX59" s="9" t="s">
        <v>148</v>
      </c>
      <c r="JY59" s="9" t="s">
        <v>148</v>
      </c>
      <c r="JZ59" s="9" t="s">
        <v>148</v>
      </c>
      <c r="KA59" s="9" t="s">
        <v>148</v>
      </c>
      <c r="KB59" s="11"/>
      <c r="KC59" s="15"/>
      <c r="KD59" s="11"/>
      <c r="KE59" s="15"/>
      <c r="KF59" s="14"/>
      <c r="KG59" s="14"/>
      <c r="KH59" s="9" t="s">
        <v>148</v>
      </c>
      <c r="KI59" s="9" t="s">
        <v>148</v>
      </c>
      <c r="KJ59" s="9" t="s">
        <v>148</v>
      </c>
      <c r="KK59" s="9" t="s">
        <v>148</v>
      </c>
      <c r="KL59" s="9" t="s">
        <v>148</v>
      </c>
      <c r="KM59" s="9" t="s">
        <v>148</v>
      </c>
      <c r="KN59" s="9" t="s">
        <v>148</v>
      </c>
      <c r="KO59" s="11"/>
      <c r="KP59" s="15"/>
      <c r="KQ59" s="11"/>
      <c r="KR59" s="15"/>
      <c r="KS59" s="14"/>
      <c r="KT59" s="14"/>
      <c r="KU59" s="9" t="s">
        <v>148</v>
      </c>
      <c r="KV59" s="9" t="s">
        <v>148</v>
      </c>
      <c r="KW59" s="9" t="s">
        <v>148</v>
      </c>
      <c r="KX59" s="9" t="s">
        <v>148</v>
      </c>
      <c r="KY59" s="9" t="s">
        <v>148</v>
      </c>
      <c r="KZ59" s="9" t="s">
        <v>148</v>
      </c>
      <c r="LA59" s="9" t="s">
        <v>148</v>
      </c>
      <c r="LB59" s="11"/>
      <c r="LC59" s="15"/>
      <c r="LD59" s="11"/>
      <c r="LE59" s="15"/>
      <c r="LF59" s="14"/>
      <c r="LG59" s="14"/>
      <c r="LH59" s="9" t="s">
        <v>148</v>
      </c>
      <c r="LI59" s="9" t="s">
        <v>148</v>
      </c>
      <c r="LJ59" s="9" t="s">
        <v>148</v>
      </c>
      <c r="LK59" s="9" t="s">
        <v>148</v>
      </c>
      <c r="LL59" s="9" t="s">
        <v>148</v>
      </c>
      <c r="LM59" s="9" t="s">
        <v>148</v>
      </c>
      <c r="LN59" s="9" t="s">
        <v>148</v>
      </c>
      <c r="LO59" s="11"/>
      <c r="LP59" s="15"/>
      <c r="LQ59" s="11"/>
      <c r="LR59" s="15"/>
      <c r="LS59" s="14"/>
      <c r="LT59" s="14"/>
      <c r="LU59" s="9" t="s">
        <v>148</v>
      </c>
      <c r="LV59" s="9" t="s">
        <v>148</v>
      </c>
      <c r="LW59" s="9" t="s">
        <v>148</v>
      </c>
      <c r="LX59" s="9" t="s">
        <v>148</v>
      </c>
      <c r="LY59" s="9" t="s">
        <v>148</v>
      </c>
      <c r="LZ59" s="9" t="s">
        <v>148</v>
      </c>
      <c r="MA59" s="9" t="s">
        <v>148</v>
      </c>
      <c r="MB59" s="11"/>
      <c r="MC59" s="15"/>
      <c r="MD59" s="11"/>
      <c r="ME59" s="15"/>
      <c r="MF59" s="14"/>
      <c r="MG59" s="14"/>
      <c r="MH59" s="9" t="s">
        <v>148</v>
      </c>
      <c r="MI59" s="9" t="s">
        <v>148</v>
      </c>
      <c r="MJ59" s="9" t="s">
        <v>148</v>
      </c>
      <c r="MK59" s="9" t="s">
        <v>148</v>
      </c>
      <c r="ML59" s="9" t="s">
        <v>148</v>
      </c>
      <c r="MM59" s="9" t="s">
        <v>148</v>
      </c>
      <c r="MN59" s="9" t="s">
        <v>148</v>
      </c>
      <c r="MO59" s="11"/>
      <c r="MP59" s="15"/>
      <c r="MQ59" s="11"/>
      <c r="MR59" s="15"/>
      <c r="MS59" s="14"/>
      <c r="MT59" s="14"/>
      <c r="MU59" s="9" t="s">
        <v>148</v>
      </c>
      <c r="MV59" s="9" t="s">
        <v>148</v>
      </c>
      <c r="MW59" s="9" t="s">
        <v>148</v>
      </c>
      <c r="MX59" s="9" t="s">
        <v>148</v>
      </c>
      <c r="MY59" s="9" t="s">
        <v>148</v>
      </c>
      <c r="MZ59" s="9" t="s">
        <v>148</v>
      </c>
      <c r="NA59" s="9" t="s">
        <v>148</v>
      </c>
      <c r="NB59" s="11"/>
      <c r="NC59" s="15"/>
      <c r="ND59" s="11"/>
      <c r="NE59" s="15"/>
      <c r="NF59" s="14"/>
      <c r="NG59" s="14"/>
      <c r="NH59" s="9" t="s">
        <v>148</v>
      </c>
      <c r="NI59" s="9" t="s">
        <v>148</v>
      </c>
      <c r="NJ59" s="9" t="s">
        <v>148</v>
      </c>
      <c r="NK59" s="9" t="s">
        <v>148</v>
      </c>
      <c r="NL59" s="9" t="s">
        <v>148</v>
      </c>
      <c r="NM59" s="9" t="s">
        <v>148</v>
      </c>
      <c r="NN59" s="9" t="s">
        <v>148</v>
      </c>
      <c r="NO59" s="11"/>
      <c r="NP59" s="15"/>
      <c r="NQ59" s="11"/>
      <c r="NR59" s="15"/>
      <c r="NS59" s="14"/>
      <c r="NT59" s="14"/>
      <c r="NU59" s="9" t="s">
        <v>148</v>
      </c>
      <c r="NV59" s="9" t="s">
        <v>148</v>
      </c>
      <c r="NW59" s="9" t="s">
        <v>148</v>
      </c>
      <c r="NX59" s="9" t="s">
        <v>148</v>
      </c>
      <c r="NY59" s="9" t="s">
        <v>148</v>
      </c>
      <c r="NZ59" s="9" t="s">
        <v>148</v>
      </c>
      <c r="OA59" s="9" t="s">
        <v>148</v>
      </c>
      <c r="OB59" s="11"/>
      <c r="OC59" s="15"/>
      <c r="OD59" s="11"/>
      <c r="OE59" s="15"/>
      <c r="OF59" s="14"/>
      <c r="OG59" s="14"/>
      <c r="OH59" s="9" t="s">
        <v>148</v>
      </c>
      <c r="OI59" s="9" t="s">
        <v>148</v>
      </c>
      <c r="OJ59" s="9" t="s">
        <v>148</v>
      </c>
      <c r="OK59" s="9" t="s">
        <v>148</v>
      </c>
      <c r="OL59" s="9" t="s">
        <v>148</v>
      </c>
      <c r="OM59" s="9" t="s">
        <v>148</v>
      </c>
      <c r="ON59" s="9" t="s">
        <v>148</v>
      </c>
      <c r="OO59" s="11"/>
      <c r="OP59" s="15"/>
      <c r="OQ59" s="11"/>
      <c r="OR59" s="15"/>
      <c r="OS59" s="14"/>
      <c r="OT59" s="14"/>
      <c r="OU59" s="9" t="s">
        <v>148</v>
      </c>
      <c r="OV59" s="9" t="s">
        <v>148</v>
      </c>
      <c r="OW59" s="9" t="s">
        <v>148</v>
      </c>
      <c r="OX59" s="9" t="s">
        <v>148</v>
      </c>
      <c r="OY59" s="9" t="s">
        <v>148</v>
      </c>
      <c r="OZ59" s="9" t="s">
        <v>148</v>
      </c>
      <c r="PA59" s="9" t="s">
        <v>148</v>
      </c>
      <c r="PB59" s="11">
        <v>2006</v>
      </c>
      <c r="PC59" s="11"/>
      <c r="PD59" s="11"/>
      <c r="PE59" s="11">
        <v>273</v>
      </c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>
        <v>500</v>
      </c>
      <c r="PT59" s="11">
        <v>1622</v>
      </c>
      <c r="PU59" s="11">
        <v>1010</v>
      </c>
      <c r="PV59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7:BC30"/>
    <mergeCell ref="BD27:BD30"/>
    <mergeCell ref="BE27:BE30"/>
    <mergeCell ref="BF27:BF30"/>
    <mergeCell ref="BG27:BG30"/>
    <mergeCell ref="BH27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1:BC43"/>
    <mergeCell ref="BD41:BD43"/>
    <mergeCell ref="BE41:BE43"/>
    <mergeCell ref="BF41:BF43"/>
    <mergeCell ref="BG41:BG43"/>
    <mergeCell ref="BH41:BH43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BI55:BI5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620</v>
      </c>
      <c r="D2" s="0" t="s">
        <v>621</v>
      </c>
      <c r="E2" s="0" t="s">
        <v>622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623</v>
      </c>
      <c r="J4" s="1" t="s">
        <v>624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625</v>
      </c>
      <c r="P4" s="1" t="s">
        <v>626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627</v>
      </c>
      <c r="F5" s="1" t="s">
        <v>628</v>
      </c>
      <c r="G5" s="1" t="s">
        <v>627</v>
      </c>
      <c r="H5" s="1" t="s">
        <v>628</v>
      </c>
      <c r="I5" s="1" t="s">
        <v>623</v>
      </c>
      <c r="J5" s="1" t="s">
        <v>624</v>
      </c>
      <c r="K5" s="1" t="s">
        <v>629</v>
      </c>
      <c r="L5" s="1" t="s">
        <v>630</v>
      </c>
      <c r="M5" s="1" t="s">
        <v>629</v>
      </c>
      <c r="N5" s="1" t="s">
        <v>630</v>
      </c>
      <c r="O5" s="1" t="s">
        <v>625</v>
      </c>
      <c r="P5" s="1" t="s">
        <v>626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71</v>
      </c>
      <c r="F6" s="8">
        <v>13548.28</v>
      </c>
      <c r="G6" s="4">
        <v>140</v>
      </c>
      <c r="H6" s="8">
        <v>20995.4</v>
      </c>
      <c r="I6" s="7">
        <v>-0.4929</v>
      </c>
      <c r="J6" s="7">
        <v>-0.3547</v>
      </c>
      <c r="K6" s="4">
        <v>71</v>
      </c>
      <c r="L6" s="8">
        <v>13548.28</v>
      </c>
      <c r="M6" s="4">
        <v>140</v>
      </c>
      <c r="N6" s="8">
        <v>20995.4</v>
      </c>
      <c r="O6" s="7">
        <v>-0.4929</v>
      </c>
      <c r="P6" s="7">
        <v>-0.3547</v>
      </c>
    </row>
    <row r="7">
      <c r="A7" s="2" t="s">
        <v>137</v>
      </c>
      <c r="B7" s="2" t="s">
        <v>138</v>
      </c>
      <c r="C7" s="2" t="s">
        <v>382</v>
      </c>
      <c r="D7" s="2" t="s">
        <v>383</v>
      </c>
      <c r="E7" s="4">
        <v>10</v>
      </c>
      <c r="F7" s="8">
        <v>464.6</v>
      </c>
      <c r="G7" s="4">
        <v>15</v>
      </c>
      <c r="H7" s="8">
        <v>460.88</v>
      </c>
      <c r="I7" s="7">
        <v>-0.3333</v>
      </c>
      <c r="J7" s="7">
        <v>0.0081</v>
      </c>
      <c r="K7" s="4">
        <v>10</v>
      </c>
      <c r="L7" s="8">
        <v>464.6</v>
      </c>
      <c r="M7" s="4">
        <v>15</v>
      </c>
      <c r="N7" s="8">
        <v>460.88</v>
      </c>
      <c r="O7" s="7">
        <v>-0.3333</v>
      </c>
      <c r="P7" s="7">
        <v>0.0081</v>
      </c>
    </row>
    <row r="8">
      <c r="A8" s="2" t="s">
        <v>137</v>
      </c>
      <c r="B8" s="2" t="s">
        <v>138</v>
      </c>
      <c r="C8" s="2" t="s">
        <v>465</v>
      </c>
      <c r="D8" s="2" t="s">
        <v>466</v>
      </c>
      <c r="E8" s="4">
        <v>3</v>
      </c>
      <c r="F8" s="8">
        <v>232.61</v>
      </c>
      <c r="G8" s="4">
        <v>7</v>
      </c>
      <c r="H8" s="8">
        <v>932.05</v>
      </c>
      <c r="I8" s="7">
        <v>-0.5714</v>
      </c>
      <c r="J8" s="7">
        <v>-0.7504</v>
      </c>
      <c r="K8" s="4">
        <v>3</v>
      </c>
      <c r="L8" s="8">
        <v>232.61</v>
      </c>
      <c r="M8" s="4">
        <v>7</v>
      </c>
      <c r="N8" s="8">
        <v>932.05</v>
      </c>
      <c r="O8" s="7">
        <v>-0.5714</v>
      </c>
      <c r="P8" s="7">
        <v>-0.7504</v>
      </c>
    </row>
    <row r="9">
      <c r="A9" s="2" t="s">
        <v>137</v>
      </c>
      <c r="B9" s="2" t="s">
        <v>138</v>
      </c>
      <c r="C9" s="2" t="s">
        <v>498</v>
      </c>
      <c r="D9" s="2" t="s">
        <v>499</v>
      </c>
      <c r="E9" s="4">
        <v>9</v>
      </c>
      <c r="F9" s="8">
        <v>137.67</v>
      </c>
      <c r="G9" s="4">
        <v>20</v>
      </c>
      <c r="H9" s="8">
        <v>537.94</v>
      </c>
      <c r="I9" s="7">
        <v>-0.55</v>
      </c>
      <c r="J9" s="7">
        <v>-0.7441</v>
      </c>
      <c r="K9" s="4">
        <v>9</v>
      </c>
      <c r="L9" s="8">
        <v>137.67</v>
      </c>
      <c r="M9" s="4">
        <v>6</v>
      </c>
      <c r="N9" s="8">
        <v>162.76</v>
      </c>
      <c r="O9" s="7">
        <v>0.5</v>
      </c>
      <c r="P9" s="7">
        <v>-0.1542</v>
      </c>
    </row>
    <row r="10">
      <c r="A10" s="2" t="s">
        <v>137</v>
      </c>
      <c r="B10" s="2" t="s">
        <v>138</v>
      </c>
      <c r="C10" s="2" t="s">
        <v>498</v>
      </c>
      <c r="D10" s="2" t="s">
        <v>526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14</v>
      </c>
      <c r="N10" s="8">
        <v>375.18</v>
      </c>
      <c r="O10" s="7"/>
      <c r="P10" s="7"/>
    </row>
    <row r="11">
      <c r="A11" s="2" t="s">
        <v>137</v>
      </c>
      <c r="B11" s="2" t="s">
        <v>539</v>
      </c>
      <c r="C11" s="2" t="s">
        <v>382</v>
      </c>
      <c r="D11" s="2" t="s">
        <v>383</v>
      </c>
      <c r="E11" s="4">
        <v>3</v>
      </c>
      <c r="F11" s="8">
        <v>39</v>
      </c>
      <c r="G11" s="4">
        <v>8</v>
      </c>
      <c r="H11" s="8">
        <v>260.08</v>
      </c>
      <c r="I11" s="7">
        <v>-0.625</v>
      </c>
      <c r="J11" s="7">
        <v>-0.85</v>
      </c>
      <c r="K11" s="4">
        <v>3</v>
      </c>
      <c r="L11" s="8">
        <v>39</v>
      </c>
      <c r="M11" s="4">
        <v>8</v>
      </c>
      <c r="N11" s="8">
        <v>260.08</v>
      </c>
      <c r="O11" s="7">
        <v>-0.625</v>
      </c>
      <c r="P11" s="7">
        <v>-0.85</v>
      </c>
    </row>
    <row r="12">
      <c r="A12" s="2" t="s">
        <v>137</v>
      </c>
      <c r="B12" s="2" t="s">
        <v>539</v>
      </c>
      <c r="C12" s="2" t="s">
        <v>498</v>
      </c>
      <c r="D12" s="2" t="s">
        <v>499</v>
      </c>
      <c r="E12" s="4"/>
      <c r="F12" s="8"/>
      <c r="G12" s="4">
        <v>8</v>
      </c>
      <c r="H12" s="8">
        <v>156.91</v>
      </c>
      <c r="I12" s="7"/>
      <c r="J12" s="7"/>
      <c r="K12" s="4"/>
      <c r="L12" s="8"/>
      <c r="M12" s="4">
        <v>8</v>
      </c>
      <c r="N12" s="8">
        <v>156.91</v>
      </c>
      <c r="O12" s="7"/>
      <c r="P12" s="7"/>
    </row>
    <row r="13">
      <c r="A13" s="2" t="s">
        <v>137</v>
      </c>
      <c r="B13" s="2" t="s">
        <v>539</v>
      </c>
      <c r="C13" s="2" t="s">
        <v>465</v>
      </c>
      <c r="D13" s="2" t="s">
        <v>466</v>
      </c>
      <c r="E13" s="4"/>
      <c r="F13" s="8"/>
      <c r="G13" s="4">
        <v>4</v>
      </c>
      <c r="H13" s="8">
        <v>492.99</v>
      </c>
      <c r="I13" s="7"/>
      <c r="J13" s="7"/>
      <c r="K13" s="4"/>
      <c r="L13" s="8"/>
      <c r="M13" s="4">
        <v>4</v>
      </c>
      <c r="N13" s="8">
        <v>492.99</v>
      </c>
      <c r="O13" s="7"/>
      <c r="P13" s="7"/>
    </row>
    <row r="14">
      <c r="A14" s="2" t="s">
        <v>137</v>
      </c>
      <c r="B14" s="2" t="s">
        <v>539</v>
      </c>
      <c r="C14" s="2" t="s">
        <v>584</v>
      </c>
      <c r="D14" s="2" t="s">
        <v>585</v>
      </c>
      <c r="E14" s="4"/>
      <c r="F14" s="8"/>
      <c r="G14" s="4">
        <v>4</v>
      </c>
      <c r="H14" s="8">
        <v>300.3</v>
      </c>
      <c r="I14" s="7"/>
      <c r="J14" s="7"/>
      <c r="K14" s="4"/>
      <c r="L14" s="8"/>
      <c r="M14" s="4">
        <v>4</v>
      </c>
      <c r="N14" s="8">
        <v>300.3</v>
      </c>
      <c r="O14" s="7"/>
      <c r="P14" s="7"/>
    </row>
    <row r="15">
      <c r="A15" s="2" t="s">
        <v>137</v>
      </c>
      <c r="B15" s="2" t="s">
        <v>595</v>
      </c>
      <c r="C15" s="2" t="s">
        <v>584</v>
      </c>
      <c r="D15" s="2" t="s">
        <v>585</v>
      </c>
      <c r="E15" s="4">
        <v>1</v>
      </c>
      <c r="F15" s="8">
        <v>21.45</v>
      </c>
      <c r="G15" s="4">
        <v>5</v>
      </c>
      <c r="H15" s="8">
        <v>290.63</v>
      </c>
      <c r="I15" s="7">
        <v>-0.8</v>
      </c>
      <c r="J15" s="7">
        <v>-0.9262</v>
      </c>
      <c r="K15" s="4">
        <v>1</v>
      </c>
      <c r="L15" s="8">
        <v>21.45</v>
      </c>
      <c r="M15" s="4">
        <v>5</v>
      </c>
      <c r="N15" s="8">
        <v>290.63</v>
      </c>
      <c r="O15" s="7">
        <v>-0.8</v>
      </c>
      <c r="P15" s="7">
        <v>-0.9262</v>
      </c>
    </row>
    <row r="16">
      <c r="A16" s="2" t="s">
        <v>137</v>
      </c>
      <c r="B16" s="2" t="s">
        <v>595</v>
      </c>
      <c r="C16" s="2" t="s">
        <v>498</v>
      </c>
      <c r="D16" s="2" t="s">
        <v>526</v>
      </c>
      <c r="E16" s="4"/>
      <c r="F16" s="8"/>
      <c r="G16" s="4">
        <v>4</v>
      </c>
      <c r="H16" s="8">
        <v>68.28</v>
      </c>
      <c r="I16" s="7"/>
      <c r="J16" s="7"/>
      <c r="K16" s="4"/>
      <c r="L16" s="8"/>
      <c r="M16" s="4">
        <v>4</v>
      </c>
      <c r="N16" s="8">
        <v>68.28</v>
      </c>
      <c r="O16" s="7"/>
      <c r="P16" s="7"/>
    </row>
    <row r="17">
      <c r="A17" s="2" t="s">
        <v>137</v>
      </c>
      <c r="B17" s="2" t="s">
        <v>595</v>
      </c>
      <c r="C17" s="2" t="s">
        <v>465</v>
      </c>
      <c r="D17" s="2" t="s">
        <v>466</v>
      </c>
      <c r="E17" s="4"/>
      <c r="F17" s="8"/>
      <c r="G17" s="4">
        <v>1</v>
      </c>
      <c r="H17" s="8">
        <v>71.49</v>
      </c>
      <c r="I17" s="7"/>
      <c r="J17" s="7"/>
      <c r="K17" s="4"/>
      <c r="L17" s="8"/>
      <c r="M17" s="4">
        <v>1</v>
      </c>
      <c r="N17" s="8">
        <v>71.49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620</v>
      </c>
      <c r="D2" s="0" t="s">
        <v>621</v>
      </c>
      <c r="E2" s="0" t="s">
        <v>622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623</v>
      </c>
      <c r="I4" s="1" t="s">
        <v>624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625</v>
      </c>
      <c r="O4" s="1" t="s">
        <v>626</v>
      </c>
    </row>
    <row r="5">
      <c r="A5" s="1" t="s">
        <v>81</v>
      </c>
      <c r="B5" s="1" t="s">
        <v>83</v>
      </c>
      <c r="C5" s="1" t="s">
        <v>84</v>
      </c>
      <c r="D5" s="1" t="s">
        <v>627</v>
      </c>
      <c r="E5" s="1" t="s">
        <v>628</v>
      </c>
      <c r="F5" s="1" t="s">
        <v>627</v>
      </c>
      <c r="G5" s="1" t="s">
        <v>628</v>
      </c>
      <c r="H5" s="1" t="s">
        <v>623</v>
      </c>
      <c r="I5" s="1" t="s">
        <v>624</v>
      </c>
      <c r="J5" s="1" t="s">
        <v>629</v>
      </c>
      <c r="K5" s="1" t="s">
        <v>630</v>
      </c>
      <c r="L5" s="1" t="s">
        <v>629</v>
      </c>
      <c r="M5" s="1" t="s">
        <v>630</v>
      </c>
      <c r="N5" s="1" t="s">
        <v>625</v>
      </c>
      <c r="O5" s="1" t="s">
        <v>626</v>
      </c>
    </row>
    <row r="6">
      <c r="A6" s="2" t="s">
        <v>137</v>
      </c>
      <c r="B6" s="2" t="s">
        <v>139</v>
      </c>
      <c r="C6" s="2" t="s">
        <v>140</v>
      </c>
      <c r="D6" s="4">
        <v>71</v>
      </c>
      <c r="E6" s="8">
        <v>13548.28</v>
      </c>
      <c r="F6" s="4">
        <v>140</v>
      </c>
      <c r="G6" s="8">
        <v>20995.4</v>
      </c>
      <c r="H6" s="7">
        <v>-0.4929</v>
      </c>
      <c r="I6" s="7">
        <v>-0.3547</v>
      </c>
      <c r="J6" s="4">
        <v>71</v>
      </c>
      <c r="K6" s="8">
        <v>13548.28</v>
      </c>
      <c r="L6" s="4">
        <v>140</v>
      </c>
      <c r="M6" s="8">
        <v>20995.4</v>
      </c>
      <c r="N6" s="7">
        <v>-0.4929</v>
      </c>
      <c r="O6" s="7">
        <v>-0.3547</v>
      </c>
    </row>
    <row r="7">
      <c r="A7" s="2" t="s">
        <v>137</v>
      </c>
      <c r="B7" s="2" t="s">
        <v>382</v>
      </c>
      <c r="C7" s="2" t="s">
        <v>383</v>
      </c>
      <c r="D7" s="4">
        <v>13</v>
      </c>
      <c r="E7" s="8">
        <v>503.6</v>
      </c>
      <c r="F7" s="4">
        <v>23</v>
      </c>
      <c r="G7" s="8">
        <v>720.96</v>
      </c>
      <c r="H7" s="7">
        <v>-0.4348</v>
      </c>
      <c r="I7" s="7">
        <v>-0.3015</v>
      </c>
      <c r="J7" s="4">
        <v>13</v>
      </c>
      <c r="K7" s="8">
        <v>503.6</v>
      </c>
      <c r="L7" s="4">
        <v>23</v>
      </c>
      <c r="M7" s="8">
        <v>720.96</v>
      </c>
      <c r="N7" s="7">
        <v>-0.4348</v>
      </c>
      <c r="O7" s="7">
        <v>-0.3015</v>
      </c>
    </row>
    <row r="8">
      <c r="A8" s="2" t="s">
        <v>137</v>
      </c>
      <c r="B8" s="2" t="s">
        <v>465</v>
      </c>
      <c r="C8" s="2" t="s">
        <v>466</v>
      </c>
      <c r="D8" s="4">
        <v>3</v>
      </c>
      <c r="E8" s="8">
        <v>232.61</v>
      </c>
      <c r="F8" s="4">
        <v>12</v>
      </c>
      <c r="G8" s="8">
        <v>1496.53</v>
      </c>
      <c r="H8" s="7">
        <v>-0.75</v>
      </c>
      <c r="I8" s="7">
        <v>-0.8446</v>
      </c>
      <c r="J8" s="4">
        <v>3</v>
      </c>
      <c r="K8" s="8">
        <v>232.61</v>
      </c>
      <c r="L8" s="4">
        <v>12</v>
      </c>
      <c r="M8" s="8">
        <v>1496.53</v>
      </c>
      <c r="N8" s="7">
        <v>-0.75</v>
      </c>
      <c r="O8" s="7">
        <v>-0.8446</v>
      </c>
    </row>
    <row r="9">
      <c r="A9" s="2" t="s">
        <v>137</v>
      </c>
      <c r="B9" s="2" t="s">
        <v>498</v>
      </c>
      <c r="C9" s="2" t="s">
        <v>499</v>
      </c>
      <c r="D9" s="4">
        <v>9</v>
      </c>
      <c r="E9" s="8">
        <v>137.67</v>
      </c>
      <c r="F9" s="4">
        <v>32</v>
      </c>
      <c r="G9" s="8">
        <v>763.13</v>
      </c>
      <c r="H9" s="7">
        <v>-0.7188</v>
      </c>
      <c r="I9" s="7">
        <v>-0.8196</v>
      </c>
      <c r="J9" s="4">
        <v>9</v>
      </c>
      <c r="K9" s="8">
        <v>137.67</v>
      </c>
      <c r="L9" s="4">
        <v>14</v>
      </c>
      <c r="M9" s="8">
        <v>319.67</v>
      </c>
      <c r="N9" s="7">
        <v>-0.3571</v>
      </c>
      <c r="O9" s="7">
        <v>-0.5693</v>
      </c>
    </row>
    <row r="10">
      <c r="A10" s="2" t="s">
        <v>137</v>
      </c>
      <c r="B10" s="2" t="s">
        <v>498</v>
      </c>
      <c r="C10" s="2" t="s">
        <v>526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/>
      <c r="K10" s="8"/>
      <c r="L10" s="4">
        <v>18</v>
      </c>
      <c r="M10" s="8">
        <v>443.46</v>
      </c>
      <c r="N10" s="7"/>
      <c r="O10" s="7"/>
    </row>
    <row r="11">
      <c r="A11" s="2" t="s">
        <v>137</v>
      </c>
      <c r="B11" s="2" t="s">
        <v>584</v>
      </c>
      <c r="C11" s="2" t="s">
        <v>585</v>
      </c>
      <c r="D11" s="4">
        <v>1</v>
      </c>
      <c r="E11" s="8">
        <v>21.45</v>
      </c>
      <c r="F11" s="4">
        <v>9</v>
      </c>
      <c r="G11" s="8">
        <v>590.93</v>
      </c>
      <c r="H11" s="7">
        <v>-0.8889</v>
      </c>
      <c r="I11" s="7">
        <v>-0.9637</v>
      </c>
      <c r="J11" s="4">
        <v>1</v>
      </c>
      <c r="K11" s="8">
        <v>21.45</v>
      </c>
      <c r="L11" s="4">
        <v>9</v>
      </c>
      <c r="M11" s="8">
        <v>590.93</v>
      </c>
      <c r="N11" s="7">
        <v>-0.8889</v>
      </c>
      <c r="O11" s="7">
        <v>-0.9637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