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<sst xmlns="http://schemas.openxmlformats.org/spreadsheetml/2006/main" count="246" uniqueCount="246">
  <si>
    <t>Date Type:</t>
  </si>
  <si>
    <t>Shipped Date</t>
  </si>
  <si>
    <t>Start Date:</t>
  </si>
  <si>
    <t>02/09/2026</t>
  </si>
  <si>
    <t>End Date:</t>
  </si>
  <si>
    <t>02/15/2026</t>
  </si>
  <si>
    <t>Report Run Date:</t>
  </si>
  <si>
    <t>02/18/2026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</si>
  <si>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</si>
  <si>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</si>
  <si>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</si>
  <si>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</si>
  <si>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</si>
  <si>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</si>
  <si>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</si>
  <si>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</si>
  <si>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</si>
  <si>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</si>
  <si>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</si>
  <si>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</si>
  <si>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</si>
  <si>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</si>
  <si>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</si>
  <si>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</si>
  <si>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</si>
  <si>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</si>
  <si>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</si>
  <si>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</si>
  <si>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</si>
  <si>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</si>
  <si>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</si>
  <si>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</si>
  <si>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</si>
  <si>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</si>
  <si>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</si>
  <si>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</si>
  <si>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</si>
  <si>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</si>
  <si>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</si>
  <si>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</si>
  <si>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</si>
  <si>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</si>
  <si>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</si>
  <si>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</si>
  <si>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</si>
  <si>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</si>
  <si>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</si>
  <si>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</si>
  <si>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</si>
  <si>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</si>
  <si>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</si>
  <si>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</si>
  <si>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</si>
  <si>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</si>
  <si>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</si>
  <si>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</si>
  <si>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</si>
  <si>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</si>
  <si>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</si>
  <si>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</si>
  <si>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</si>
  <si>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</si>
  <si>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</si>
  <si>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</si>
  <si>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</si>
  <si>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</si>
  <si>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</si>
  <si>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</si>
  <si>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</si>
  <si>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</si>
  <si>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</si>
  <si>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</si>
  <si>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</si>
  <si>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</si>
  <si>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</si>
  <si>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</si>
  <si>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</si>
  <si>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</si>
  <si>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</si>
  <si>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</si>
  <si>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</si>
  <si>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</si>
  <si>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</si>
  <si>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</si>
  <si>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</si>
  <si>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</si>
  <si>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</si>
  <si>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</si>
  <si>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</si>
  <si>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</si>
  <si>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</si>
  <si>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</si>
  <si>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</si>
  <si>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</si>
  <si>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</si>
  <si>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</si>
  <si>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</si>
  <si>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</si>
  <si>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</si>
  <si>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</si>
  <si>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</si>
  <si>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</si>
  <si>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</si>
  <si>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</si>
  <si>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</si>
  <si>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</si>
  <si>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</si>
  <si>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4/8/2026</t>
  </si>
  <si>
    <t>AMAZON,AMAZONDS,CSNSTORES,DLBRAND,OVERSTOCK01</t>
  </si>
  <si>
    <t>Setup</t>
  </si>
  <si>
    <t>10/1/2020</t>
  </si>
  <si>
    <t>10/4/2020</t>
  </si>
  <si>
    <t>No</t>
  </si>
  <si>
    <t>MPS10-464</t>
  </si>
  <si>
    <t>King</t>
  </si>
  <si>
    <t>9</t>
  </si>
  <si>
    <t>3/24/2026</t>
  </si>
  <si>
    <t>AMAZON,AMAZONDS,CSNSTORES,DLBRAND,JCPENNEY01,OLLIIX,OVERSTOCK01</t>
  </si>
  <si>
    <t>10/2/2020</t>
  </si>
  <si>
    <t>MPS10-551</t>
  </si>
  <si>
    <t>Green</t>
  </si>
  <si>
    <t>Farmhouse/Country/Cottage</t>
  </si>
  <si>
    <t>3/5/2025</t>
  </si>
  <si>
    <t>CSNSTORES,DLBRAND,JCPENNEY01,OVERSTOCK01</t>
  </si>
  <si>
    <t>4/14/2025</t>
  </si>
  <si>
    <t>MPS10-552</t>
  </si>
  <si>
    <t>AMAZON,AMAZONDS,CSNSTORES,MACY02,OVERSTOCK01</t>
  </si>
  <si>
    <t>4/16/2025</t>
  </si>
  <si>
    <t>MPS10-537</t>
  </si>
  <si>
    <t>Blue</t>
  </si>
  <si>
    <t>PF006266</t>
  </si>
  <si>
    <t>7/4/2024</t>
  </si>
  <si>
    <t>AMAZON,CSNSTORES,DLBRAND,OVERSTOCK01</t>
  </si>
  <si>
    <t>8/22/2024</t>
  </si>
  <si>
    <t>8/26/2024</t>
  </si>
  <si>
    <t>MPS10-538</t>
  </si>
  <si>
    <t>2/16/2026</t>
  </si>
  <si>
    <t>AMAZON,BLK01,CSNSTORES,DLBRAND,KOHLDSN,OVERSTOCK01</t>
  </si>
  <si>
    <t>8/28/2024</t>
  </si>
  <si>
    <t>MPS10-496</t>
  </si>
  <si>
    <t>Ivory</t>
  </si>
  <si>
    <t>PP001967;PF005935</t>
  </si>
  <si>
    <t>5/4/2023</t>
  </si>
  <si>
    <t>AMAZON,AMAZONDS,CSNSTORES,JCPENNEY01,MACY02,OVERSTOCK01</t>
  </si>
  <si>
    <t>5/9/2023</t>
  </si>
  <si>
    <t>5/16/2023</t>
  </si>
  <si>
    <t>MPS10-497</t>
  </si>
  <si>
    <t>AMAZON,CSNSTORES,DLBRAND,KOHLDSN,OLLIIX,OVERSTOCK01</t>
  </si>
  <si>
    <t>MPS10-257</t>
  </si>
  <si>
    <t>Shades of Serenity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</si>
  <si>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</si>
  <si>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</si>
  <si>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</si>
  <si>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</si>
  <si>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</si>
  <si>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</si>
  <si>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</si>
  <si>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3/20/2026</t>
  </si>
  <si>
    <t>AMAZONDS,BLK01,CSNSTORES,OVERSTOCK01</t>
  </si>
  <si>
    <t>4/6/2017</t>
  </si>
  <si>
    <t>3/5/2018</t>
  </si>
  <si>
    <t>MPS10-258</t>
  </si>
  <si>
    <t>AMAZONDS,CSNSTORES,DLBRAND,OLLIIX,OVERSTOCK01</t>
  </si>
  <si>
    <t>2/11/2018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</si>
  <si>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</si>
  <si>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</si>
  <si>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</si>
  <si>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</si>
  <si>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</si>
  <si>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</si>
  <si>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</si>
  <si>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</si>
  <si>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AMAZONDS,CSNSTORES,OVERSTOCK01</t>
  </si>
  <si>
    <t>10/20/2021</t>
  </si>
  <si>
    <t>11/10/2021</t>
  </si>
  <si>
    <t>MPS10-485</t>
  </si>
  <si>
    <t>9 Piece Geometric Oversized Jacquard Comforter Set</t>
  </si>
  <si>
    <t>11/1/2021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</si>
  <si>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</si>
  <si>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</si>
  <si>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</si>
  <si>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</si>
  <si>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</si>
  <si>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</si>
  <si>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</si>
  <si>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3/29/2026</t>
  </si>
  <si>
    <t>AMAZON,CSNSTORES,OLLIIX</t>
  </si>
  <si>
    <t>10/23/2018</t>
  </si>
  <si>
    <t>11/26/2018</t>
  </si>
  <si>
    <t>MPS10-346</t>
  </si>
  <si>
    <t>AMAZON,CSNSTORES,OLLIIX,OVERSTOCK01,TGTDVS</t>
  </si>
  <si>
    <t>1/7/2019</t>
  </si>
  <si>
    <t>MPS10-548</t>
  </si>
  <si>
    <t>Chapman</t>
  </si>
  <si>
    <t>Neutral Ivory</t>
  </si>
  <si>
    <t>B+</t>
  </si>
  <si>
    <t>Chenille</t>
  </si>
  <si>
    <t>Other</t>
  </si>
  <si>
    <t>12/7/2024</t>
  </si>
  <si>
    <t>CSNSTORES,OLLIIX,OVERSTOCK01</t>
  </si>
  <si>
    <t>12/31/2024</t>
  </si>
  <si>
    <t>1/20/2025</t>
  </si>
  <si>
    <t>MPS10-549</t>
  </si>
  <si>
    <t>12/9/2024</t>
  </si>
  <si>
    <t>CSNSTORES,DLBRAND,HDDS,KOHLDSN,MACY02,OLLIIX,OVERSTOCK01</t>
  </si>
  <si>
    <t>2/17/2025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</si>
  <si>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</si>
  <si>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</si>
  <si>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</si>
  <si>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</si>
  <si>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</si>
  <si>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</si>
  <si>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</si>
  <si>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5/20/2026</t>
  </si>
  <si>
    <t>OLLIIX</t>
  </si>
  <si>
    <t>8/17/2017</t>
  </si>
  <si>
    <t>MPS10-208</t>
  </si>
  <si>
    <t>CSNSTORES,DLBRAND,OVERSTOCK01</t>
  </si>
  <si>
    <t>MPS13-270</t>
  </si>
  <si>
    <t>COVERLET&amp;BEDSPR</t>
  </si>
  <si>
    <t>Coverlet &amp; Bedspread</t>
  </si>
  <si>
    <t>Serene</t>
  </si>
  <si>
    <t>3 Piece Hand Quilted Cotton Quilt Set</t>
  </si>
  <si>
    <t>Full/Queen</t>
  </si>
  <si>
    <t>PF003296;PP000712</t>
  </si>
  <si>
    <t>Plain Fabric</t>
  </si>
  <si>
    <t>3</t>
  </si>
  <si>
    <t>Glam/Luxury|Modern/Contemporary</t>
  </si>
  <si>
    <t>4/15/2017</t>
  </si>
  <si>
    <t>CSNSTORES,KOHLDSN,OVERSTOCK01</t>
  </si>
  <si>
    <t>3/11/2018</t>
  </si>
  <si>
    <t>MPS13-271</t>
  </si>
  <si>
    <t>CSNSTORES,OVERSTOCK01</t>
  </si>
  <si>
    <t>1/15/2018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</si>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</sst>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2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179.71</v>
      </c>
      <c r="M6" s="3">
        <v>188.7</v>
      </c>
      <c r="N6" s="3">
        <v>359.99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126</v>
      </c>
      <c r="AA6" s="4">
        <f>=ROUNDDOWN(7.875,0)</f>
      </c>
      <c r="AB6" s="5">
        <v>16</v>
      </c>
      <c r="AC6" s="2" t="s">
        <v>107</v>
      </c>
      <c r="AD6" s="4">
        <v>100</v>
      </c>
      <c r="AE6" s="4">
        <v>350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5</v>
      </c>
      <c r="AQ6" s="8">
        <v>814.46</v>
      </c>
      <c r="AR6" s="4"/>
      <c r="AS6" s="8"/>
      <c r="AT6" s="7"/>
      <c r="AU6" s="7"/>
      <c r="AV6" s="4">
        <v>35</v>
      </c>
      <c r="AW6" s="8">
        <v>6552.5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0.1243</v>
      </c>
      <c r="BC6" s="4">
        <v>103</v>
      </c>
      <c r="BD6" s="8">
        <v>18409.19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0.3559</v>
      </c>
      <c r="BJ6" s="4">
        <v>74</v>
      </c>
      <c r="BK6" s="8">
        <v>15048.27</v>
      </c>
      <c r="BL6" s="2" t="s">
        <v>108</v>
      </c>
      <c r="BM6" s="7">
        <v>0.0676</v>
      </c>
      <c r="BN6" s="7">
        <v>0.0541</v>
      </c>
      <c r="BO6" s="4">
        <v>5</v>
      </c>
      <c r="BP6" s="8">
        <v>814.46</v>
      </c>
      <c r="BQ6" s="4"/>
      <c r="BR6" s="8"/>
      <c r="BS6" s="7"/>
      <c r="BT6" s="7"/>
      <c r="BU6" s="2" t="s">
        <v>109</v>
      </c>
      <c r="BV6" s="2" t="s">
        <v>96</v>
      </c>
      <c r="BW6" s="2" t="s">
        <v>110</v>
      </c>
      <c r="BX6" s="2" t="s">
        <v>111</v>
      </c>
      <c r="BY6" s="2" t="s">
        <v>112</v>
      </c>
      <c r="BZ6" s="2" t="s">
        <v>112</v>
      </c>
      <c r="CA6" s="2" t="s">
        <v>99</v>
      </c>
    </row>
    <row r="7">
      <c r="A7" s="2" t="s">
        <v>113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114</v>
      </c>
      <c r="K7" s="2" t="s">
        <v>95</v>
      </c>
      <c r="L7" s="3">
        <v>206.9</v>
      </c>
      <c r="M7" s="3">
        <v>217.24</v>
      </c>
      <c r="N7" s="3">
        <v>409.99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115</v>
      </c>
      <c r="V7" s="2" t="s">
        <v>103</v>
      </c>
      <c r="W7" s="2" t="s">
        <v>104</v>
      </c>
      <c r="X7" s="2" t="s">
        <v>105</v>
      </c>
      <c r="Y7" s="2" t="s">
        <v>106</v>
      </c>
      <c r="Z7" s="4">
        <v>553</v>
      </c>
      <c r="AA7" s="4">
        <f>=ROUNDDOWN(12.8604651162791,0)</f>
      </c>
      <c r="AB7" s="5">
        <v>43</v>
      </c>
      <c r="AC7" s="2" t="s">
        <v>116</v>
      </c>
      <c r="AD7" s="4">
        <v>40</v>
      </c>
      <c r="AE7" s="4">
        <v>790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30</v>
      </c>
      <c r="AQ7" s="8">
        <v>5738.04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0.8757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67</v>
      </c>
      <c r="BK7" s="8">
        <v>14462.99</v>
      </c>
      <c r="BL7" s="2" t="s">
        <v>117</v>
      </c>
      <c r="BM7" s="7">
        <v>0.4478</v>
      </c>
      <c r="BN7" s="7">
        <v>0.3967</v>
      </c>
      <c r="BO7" s="4">
        <v>30</v>
      </c>
      <c r="BP7" s="8">
        <v>5738.04</v>
      </c>
      <c r="BQ7" s="4"/>
      <c r="BR7" s="8"/>
      <c r="BS7" s="7"/>
      <c r="BT7" s="7"/>
      <c r="BU7" s="2" t="s">
        <v>109</v>
      </c>
      <c r="BV7" s="2" t="s">
        <v>96</v>
      </c>
      <c r="BW7" s="2" t="s">
        <v>110</v>
      </c>
      <c r="BX7" s="2" t="s">
        <v>118</v>
      </c>
      <c r="BY7" s="2" t="s">
        <v>112</v>
      </c>
      <c r="BZ7" s="2" t="s">
        <v>112</v>
      </c>
      <c r="CA7" s="2" t="s">
        <v>99</v>
      </c>
    </row>
    <row r="8">
      <c r="A8" s="2" t="s">
        <v>119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94</v>
      </c>
      <c r="K8" s="2" t="s">
        <v>120</v>
      </c>
      <c r="L8" s="3">
        <v>165</v>
      </c>
      <c r="M8" s="3">
        <v>173.24</v>
      </c>
      <c r="N8" s="3">
        <v>329.99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99</v>
      </c>
      <c r="T8" s="2" t="s">
        <v>101</v>
      </c>
      <c r="U8" s="2" t="s">
        <v>102</v>
      </c>
      <c r="V8" s="2" t="s">
        <v>103</v>
      </c>
      <c r="W8" s="2" t="s">
        <v>121</v>
      </c>
      <c r="X8" s="2" t="s">
        <v>105</v>
      </c>
      <c r="Y8" s="2" t="s">
        <v>122</v>
      </c>
      <c r="Z8" s="4">
        <v>167</v>
      </c>
      <c r="AA8" s="4">
        <f>=ROUNDDOWN(10.4375,0)</f>
      </c>
      <c r="AB8" s="5">
        <v>16</v>
      </c>
      <c r="AC8" s="2" t="s">
        <v>107</v>
      </c>
      <c r="AD8" s="4">
        <v>150</v>
      </c>
      <c r="AE8" s="4">
        <v>390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>
        <v>10</v>
      </c>
      <c r="AQ8" s="8">
        <v>1590.44</v>
      </c>
      <c r="AR8" s="4"/>
      <c r="AS8" s="8"/>
      <c r="AT8" s="7"/>
      <c r="AU8" s="7"/>
      <c r="AV8" s="4">
        <v>26</v>
      </c>
      <c r="AW8" s="8">
        <v>4542.23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0.3501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0.2467</v>
      </c>
      <c r="BJ8" s="4">
        <v>17</v>
      </c>
      <c r="BK8" s="8">
        <v>3027.62</v>
      </c>
      <c r="BL8" s="2" t="s">
        <v>123</v>
      </c>
      <c r="BM8" s="7">
        <v>0.5882</v>
      </c>
      <c r="BN8" s="7">
        <v>0.5253</v>
      </c>
      <c r="BO8" s="4">
        <v>10</v>
      </c>
      <c r="BP8" s="8">
        <v>1590.44</v>
      </c>
      <c r="BQ8" s="4"/>
      <c r="BR8" s="8"/>
      <c r="BS8" s="7"/>
      <c r="BT8" s="7"/>
      <c r="BU8" s="2" t="s">
        <v>109</v>
      </c>
      <c r="BV8" s="2" t="s">
        <v>96</v>
      </c>
      <c r="BW8" s="2" t="s">
        <v>99</v>
      </c>
      <c r="BX8" s="2" t="s">
        <v>124</v>
      </c>
      <c r="BY8" s="2" t="s">
        <v>112</v>
      </c>
      <c r="BZ8" s="2" t="s">
        <v>112</v>
      </c>
      <c r="CA8" s="2" t="s">
        <v>99</v>
      </c>
    </row>
    <row r="9">
      <c r="A9" s="2" t="s">
        <v>125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114</v>
      </c>
      <c r="K9" s="2" t="s">
        <v>120</v>
      </c>
      <c r="L9" s="3">
        <v>190</v>
      </c>
      <c r="M9" s="3">
        <v>199.49</v>
      </c>
      <c r="N9" s="3">
        <v>379.99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99</v>
      </c>
      <c r="T9" s="2" t="s">
        <v>101</v>
      </c>
      <c r="U9" s="2" t="s">
        <v>115</v>
      </c>
      <c r="V9" s="2" t="s">
        <v>103</v>
      </c>
      <c r="W9" s="2" t="s">
        <v>121</v>
      </c>
      <c r="X9" s="2" t="s">
        <v>105</v>
      </c>
      <c r="Y9" s="2" t="s">
        <v>122</v>
      </c>
      <c r="Z9" s="4">
        <v>64</v>
      </c>
      <c r="AA9" s="4">
        <f>=ROUNDDOWN(2.46153846153846,0)</f>
      </c>
      <c r="AB9" s="5">
        <v>26</v>
      </c>
      <c r="AC9" s="2" t="s">
        <v>107</v>
      </c>
      <c r="AD9" s="4">
        <v>220</v>
      </c>
      <c r="AE9" s="4">
        <v>630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/>
      <c r="AP9" s="4">
        <v>16</v>
      </c>
      <c r="AQ9" s="8">
        <v>2951.79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0.6499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50</v>
      </c>
      <c r="BK9" s="8">
        <v>11053.47</v>
      </c>
      <c r="BL9" s="2" t="s">
        <v>126</v>
      </c>
      <c r="BM9" s="7">
        <v>0.32</v>
      </c>
      <c r="BN9" s="7">
        <v>0.267</v>
      </c>
      <c r="BO9" s="4">
        <v>16</v>
      </c>
      <c r="BP9" s="8">
        <v>2951.79</v>
      </c>
      <c r="BQ9" s="4"/>
      <c r="BR9" s="8"/>
      <c r="BS9" s="7"/>
      <c r="BT9" s="7"/>
      <c r="BU9" s="2" t="s">
        <v>109</v>
      </c>
      <c r="BV9" s="2" t="s">
        <v>96</v>
      </c>
      <c r="BW9" s="2" t="s">
        <v>99</v>
      </c>
      <c r="BX9" s="2" t="s">
        <v>127</v>
      </c>
      <c r="BY9" s="2" t="s">
        <v>112</v>
      </c>
      <c r="BZ9" s="2" t="s">
        <v>112</v>
      </c>
      <c r="CA9" s="2" t="s">
        <v>99</v>
      </c>
    </row>
    <row r="10">
      <c r="A10" s="2" t="s">
        <v>128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94</v>
      </c>
      <c r="K10" s="2" t="s">
        <v>129</v>
      </c>
      <c r="L10" s="3">
        <v>179.71</v>
      </c>
      <c r="M10" s="3">
        <v>188.7</v>
      </c>
      <c r="N10" s="3">
        <v>359.99</v>
      </c>
      <c r="O10" s="2" t="s">
        <v>96</v>
      </c>
      <c r="P10" s="2" t="s">
        <v>97</v>
      </c>
      <c r="Q10" s="2" t="s">
        <v>98</v>
      </c>
      <c r="R10" s="2" t="s">
        <v>99</v>
      </c>
      <c r="S10" s="2" t="s">
        <v>130</v>
      </c>
      <c r="T10" s="2" t="s">
        <v>101</v>
      </c>
      <c r="U10" s="2" t="s">
        <v>102</v>
      </c>
      <c r="V10" s="2" t="s">
        <v>103</v>
      </c>
      <c r="W10" s="2" t="s">
        <v>104</v>
      </c>
      <c r="X10" s="2" t="s">
        <v>105</v>
      </c>
      <c r="Y10" s="2" t="s">
        <v>131</v>
      </c>
      <c r="Z10" s="4">
        <v>183</v>
      </c>
      <c r="AA10" s="4">
        <f>=ROUNDDOWN(7.32,0)</f>
      </c>
      <c r="AB10" s="5">
        <v>25</v>
      </c>
      <c r="AC10" s="2" t="s">
        <v>107</v>
      </c>
      <c r="AD10" s="4">
        <v>290</v>
      </c>
      <c r="AE10" s="4">
        <v>575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>
        <v>11</v>
      </c>
      <c r="AQ10" s="8">
        <v>1706.54</v>
      </c>
      <c r="AR10" s="4"/>
      <c r="AS10" s="8"/>
      <c r="AT10" s="7"/>
      <c r="AU10" s="7"/>
      <c r="AV10" s="4">
        <v>22</v>
      </c>
      <c r="AW10" s="8">
        <v>3751.04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0.455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0.2038</v>
      </c>
      <c r="BJ10" s="4">
        <v>22</v>
      </c>
      <c r="BK10" s="8">
        <v>4015.1</v>
      </c>
      <c r="BL10" s="2" t="s">
        <v>132</v>
      </c>
      <c r="BM10" s="7">
        <v>0.5</v>
      </c>
      <c r="BN10" s="7">
        <v>0.425</v>
      </c>
      <c r="BO10" s="4">
        <v>11</v>
      </c>
      <c r="BP10" s="8">
        <v>1706.54</v>
      </c>
      <c r="BQ10" s="4"/>
      <c r="BR10" s="8"/>
      <c r="BS10" s="7"/>
      <c r="BT10" s="7"/>
      <c r="BU10" s="2" t="s">
        <v>109</v>
      </c>
      <c r="BV10" s="2" t="s">
        <v>96</v>
      </c>
      <c r="BW10" s="2" t="s">
        <v>133</v>
      </c>
      <c r="BX10" s="2" t="s">
        <v>134</v>
      </c>
      <c r="BY10" s="2" t="s">
        <v>112</v>
      </c>
      <c r="BZ10" s="2" t="s">
        <v>112</v>
      </c>
      <c r="CA10" s="2" t="s">
        <v>99</v>
      </c>
    </row>
    <row r="11">
      <c r="A11" s="2" t="s">
        <v>135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92</v>
      </c>
      <c r="H11" s="2" t="s">
        <v>92</v>
      </c>
      <c r="I11" s="2" t="s">
        <v>93</v>
      </c>
      <c r="J11" s="2" t="s">
        <v>114</v>
      </c>
      <c r="K11" s="2" t="s">
        <v>129</v>
      </c>
      <c r="L11" s="3">
        <v>206.9</v>
      </c>
      <c r="M11" s="3">
        <v>217.24</v>
      </c>
      <c r="N11" s="3">
        <v>409.99</v>
      </c>
      <c r="O11" s="2" t="s">
        <v>96</v>
      </c>
      <c r="P11" s="2" t="s">
        <v>97</v>
      </c>
      <c r="Q11" s="2" t="s">
        <v>98</v>
      </c>
      <c r="R11" s="2" t="s">
        <v>99</v>
      </c>
      <c r="S11" s="2" t="s">
        <v>130</v>
      </c>
      <c r="T11" s="2" t="s">
        <v>101</v>
      </c>
      <c r="U11" s="2" t="s">
        <v>115</v>
      </c>
      <c r="V11" s="2" t="s">
        <v>103</v>
      </c>
      <c r="W11" s="2" t="s">
        <v>104</v>
      </c>
      <c r="X11" s="2" t="s">
        <v>105</v>
      </c>
      <c r="Y11" s="2" t="s">
        <v>131</v>
      </c>
      <c r="Z11" s="4">
        <v>43</v>
      </c>
      <c r="AA11" s="4">
        <f>=ROUNDDOWN(1.1025641025641,0)</f>
      </c>
      <c r="AB11" s="5">
        <v>39</v>
      </c>
      <c r="AC11" s="2" t="s">
        <v>136</v>
      </c>
      <c r="AD11" s="4">
        <v>338</v>
      </c>
      <c r="AE11" s="4">
        <v>1223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>
        <v>11</v>
      </c>
      <c r="AQ11" s="8">
        <v>2044.5</v>
      </c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0.545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26</v>
      </c>
      <c r="BK11" s="8">
        <v>5653.94</v>
      </c>
      <c r="BL11" s="2" t="s">
        <v>137</v>
      </c>
      <c r="BM11" s="7">
        <v>0.4231</v>
      </c>
      <c r="BN11" s="7">
        <v>0.3616</v>
      </c>
      <c r="BO11" s="4">
        <v>11</v>
      </c>
      <c r="BP11" s="8">
        <v>2044.5</v>
      </c>
      <c r="BQ11" s="4"/>
      <c r="BR11" s="8"/>
      <c r="BS11" s="7"/>
      <c r="BT11" s="7"/>
      <c r="BU11" s="2" t="s">
        <v>109</v>
      </c>
      <c r="BV11" s="2" t="s">
        <v>96</v>
      </c>
      <c r="BW11" s="2" t="s">
        <v>133</v>
      </c>
      <c r="BX11" s="2" t="s">
        <v>138</v>
      </c>
      <c r="BY11" s="2" t="s">
        <v>112</v>
      </c>
      <c r="BZ11" s="2" t="s">
        <v>112</v>
      </c>
      <c r="CA11" s="2" t="s">
        <v>99</v>
      </c>
    </row>
    <row r="12">
      <c r="A12" s="2" t="s">
        <v>139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92</v>
      </c>
      <c r="H12" s="2" t="s">
        <v>92</v>
      </c>
      <c r="I12" s="2" t="s">
        <v>93</v>
      </c>
      <c r="J12" s="2" t="s">
        <v>94</v>
      </c>
      <c r="K12" s="2" t="s">
        <v>140</v>
      </c>
      <c r="L12" s="3">
        <v>179.71</v>
      </c>
      <c r="M12" s="3">
        <v>188.7</v>
      </c>
      <c r="N12" s="3">
        <v>359.99</v>
      </c>
      <c r="O12" s="2" t="s">
        <v>96</v>
      </c>
      <c r="P12" s="2" t="s">
        <v>97</v>
      </c>
      <c r="Q12" s="2" t="s">
        <v>98</v>
      </c>
      <c r="R12" s="2" t="s">
        <v>99</v>
      </c>
      <c r="S12" s="2" t="s">
        <v>141</v>
      </c>
      <c r="T12" s="2" t="s">
        <v>101</v>
      </c>
      <c r="U12" s="2" t="s">
        <v>102</v>
      </c>
      <c r="V12" s="2" t="s">
        <v>103</v>
      </c>
      <c r="W12" s="2" t="s">
        <v>104</v>
      </c>
      <c r="X12" s="2" t="s">
        <v>105</v>
      </c>
      <c r="Y12" s="2" t="s">
        <v>142</v>
      </c>
      <c r="Z12" s="4">
        <v>58</v>
      </c>
      <c r="AA12" s="4">
        <f>=ROUNDDOWN(1.93333333333333,0)</f>
      </c>
      <c r="AB12" s="5">
        <v>30</v>
      </c>
      <c r="AC12" s="2" t="s">
        <v>116</v>
      </c>
      <c r="AD12" s="4">
        <v>100</v>
      </c>
      <c r="AE12" s="4">
        <v>870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>
        <v>9</v>
      </c>
      <c r="AQ12" s="8">
        <v>1473.78</v>
      </c>
      <c r="AR12" s="4"/>
      <c r="AS12" s="8"/>
      <c r="AT12" s="7"/>
      <c r="AU12" s="7"/>
      <c r="AV12" s="4">
        <v>20</v>
      </c>
      <c r="AW12" s="8">
        <v>3563.42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0.4136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0.1936</v>
      </c>
      <c r="BJ12" s="4">
        <v>25</v>
      </c>
      <c r="BK12" s="8">
        <v>4826.71</v>
      </c>
      <c r="BL12" s="2" t="s">
        <v>143</v>
      </c>
      <c r="BM12" s="7">
        <v>0.36</v>
      </c>
      <c r="BN12" s="7">
        <v>0.3053</v>
      </c>
      <c r="BO12" s="4">
        <v>9</v>
      </c>
      <c r="BP12" s="8">
        <v>1473.78</v>
      </c>
      <c r="BQ12" s="4"/>
      <c r="BR12" s="8"/>
      <c r="BS12" s="7"/>
      <c r="BT12" s="7"/>
      <c r="BU12" s="2" t="s">
        <v>109</v>
      </c>
      <c r="BV12" s="2" t="s">
        <v>96</v>
      </c>
      <c r="BW12" s="2" t="s">
        <v>144</v>
      </c>
      <c r="BX12" s="2" t="s">
        <v>145</v>
      </c>
      <c r="BY12" s="2" t="s">
        <v>112</v>
      </c>
      <c r="BZ12" s="2" t="s">
        <v>112</v>
      </c>
      <c r="CA12" s="2" t="s">
        <v>99</v>
      </c>
    </row>
    <row r="13">
      <c r="A13" s="2" t="s">
        <v>146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92</v>
      </c>
      <c r="H13" s="2" t="s">
        <v>92</v>
      </c>
      <c r="I13" s="2" t="s">
        <v>93</v>
      </c>
      <c r="J13" s="2" t="s">
        <v>114</v>
      </c>
      <c r="K13" s="2" t="s">
        <v>140</v>
      </c>
      <c r="L13" s="3">
        <v>206.9</v>
      </c>
      <c r="M13" s="3">
        <v>217.24</v>
      </c>
      <c r="N13" s="3">
        <v>409.99</v>
      </c>
      <c r="O13" s="2" t="s">
        <v>96</v>
      </c>
      <c r="P13" s="2" t="s">
        <v>97</v>
      </c>
      <c r="Q13" s="2" t="s">
        <v>98</v>
      </c>
      <c r="R13" s="2" t="s">
        <v>99</v>
      </c>
      <c r="S13" s="2" t="s">
        <v>141</v>
      </c>
      <c r="T13" s="2" t="s">
        <v>101</v>
      </c>
      <c r="U13" s="2" t="s">
        <v>115</v>
      </c>
      <c r="V13" s="2" t="s">
        <v>103</v>
      </c>
      <c r="W13" s="2" t="s">
        <v>121</v>
      </c>
      <c r="X13" s="2" t="s">
        <v>105</v>
      </c>
      <c r="Y13" s="2" t="s">
        <v>142</v>
      </c>
      <c r="Z13" s="4">
        <v>326</v>
      </c>
      <c r="AA13" s="4">
        <f>=ROUNDDOWN(6.15094339622642,0)</f>
      </c>
      <c r="AB13" s="5">
        <v>53</v>
      </c>
      <c r="AC13" s="2" t="s">
        <v>116</v>
      </c>
      <c r="AD13" s="4">
        <v>170</v>
      </c>
      <c r="AE13" s="4">
        <v>1460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>
        <v>11</v>
      </c>
      <c r="AQ13" s="8">
        <v>2089.64</v>
      </c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0.5864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40</v>
      </c>
      <c r="BK13" s="8">
        <v>9093.34</v>
      </c>
      <c r="BL13" s="2" t="s">
        <v>147</v>
      </c>
      <c r="BM13" s="7">
        <v>0.275</v>
      </c>
      <c r="BN13" s="7">
        <v>0.2298</v>
      </c>
      <c r="BO13" s="4">
        <v>11</v>
      </c>
      <c r="BP13" s="8">
        <v>2089.64</v>
      </c>
      <c r="BQ13" s="4"/>
      <c r="BR13" s="8"/>
      <c r="BS13" s="7"/>
      <c r="BT13" s="7"/>
      <c r="BU13" s="2" t="s">
        <v>109</v>
      </c>
      <c r="BV13" s="2" t="s">
        <v>96</v>
      </c>
      <c r="BW13" s="2" t="s">
        <v>144</v>
      </c>
      <c r="BX13" s="2" t="s">
        <v>145</v>
      </c>
      <c r="BY13" s="2" t="s">
        <v>112</v>
      </c>
      <c r="BZ13" s="2" t="s">
        <v>112</v>
      </c>
      <c r="CA13" s="2" t="s">
        <v>99</v>
      </c>
    </row>
    <row r="14">
      <c r="A14" s="2" t="s">
        <v>148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149</v>
      </c>
      <c r="G14" s="2" t="s">
        <v>149</v>
      </c>
      <c r="H14" s="2" t="s">
        <v>149</v>
      </c>
      <c r="I14" s="2" t="s">
        <v>150</v>
      </c>
      <c r="J14" s="2" t="s">
        <v>94</v>
      </c>
      <c r="K14" s="2" t="s">
        <v>151</v>
      </c>
      <c r="L14" s="3">
        <v>154.07</v>
      </c>
      <c r="M14" s="3">
        <v>161.77</v>
      </c>
      <c r="N14" s="3">
        <v>309.99</v>
      </c>
      <c r="O14" s="2" t="s">
        <v>96</v>
      </c>
      <c r="P14" s="2" t="s">
        <v>97</v>
      </c>
      <c r="Q14" s="2" t="s">
        <v>98</v>
      </c>
      <c r="R14" s="2" t="s">
        <v>99</v>
      </c>
      <c r="S14" s="2" t="s">
        <v>152</v>
      </c>
      <c r="T14" s="2" t="s">
        <v>101</v>
      </c>
      <c r="U14" s="2" t="s">
        <v>102</v>
      </c>
      <c r="V14" s="2" t="s">
        <v>153</v>
      </c>
      <c r="W14" s="2" t="s">
        <v>154</v>
      </c>
      <c r="X14" s="2" t="s">
        <v>155</v>
      </c>
      <c r="Y14" s="2" t="s">
        <v>156</v>
      </c>
      <c r="Z14" s="4">
        <v>60</v>
      </c>
      <c r="AA14" s="4">
        <f>=ROUNDDOWN(4.54545454545455,0)</f>
      </c>
      <c r="AB14" s="5">
        <v>13.2</v>
      </c>
      <c r="AC14" s="2" t="s">
        <v>157</v>
      </c>
      <c r="AD14" s="4">
        <v>80</v>
      </c>
      <c r="AE14" s="4">
        <v>400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>
        <v>10</v>
      </c>
      <c r="AQ14" s="8">
        <v>1572.42</v>
      </c>
      <c r="AR14" s="4"/>
      <c r="AS14" s="8"/>
      <c r="AT14" s="7"/>
      <c r="AU14" s="7"/>
      <c r="AV14" s="4">
        <v>38</v>
      </c>
      <c r="AW14" s="8">
        <v>5826.13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0.2699</v>
      </c>
      <c r="BC14" s="4">
        <v>38</v>
      </c>
      <c r="BD14" s="8">
        <v>5826.13</v>
      </c>
      <c r="BE14" s="4" t="s">
        <v>99</v>
      </c>
      <c r="BF14" s="8" t="s">
        <v>99</v>
      </c>
      <c r="BG14" s="7" t="s">
        <v>99</v>
      </c>
      <c r="BH14" s="7" t="s">
        <v>99</v>
      </c>
      <c r="BI14" s="7">
        <v>1</v>
      </c>
      <c r="BJ14" s="4">
        <v>13</v>
      </c>
      <c r="BK14" s="8">
        <v>2070.74</v>
      </c>
      <c r="BL14" s="2" t="s">
        <v>158</v>
      </c>
      <c r="BM14" s="7">
        <v>0.7692</v>
      </c>
      <c r="BN14" s="7">
        <v>0.7594</v>
      </c>
      <c r="BO14" s="4">
        <v>10</v>
      </c>
      <c r="BP14" s="8">
        <v>1572.42</v>
      </c>
      <c r="BQ14" s="4"/>
      <c r="BR14" s="8"/>
      <c r="BS14" s="7"/>
      <c r="BT14" s="7"/>
      <c r="BU14" s="2" t="s">
        <v>109</v>
      </c>
      <c r="BV14" s="2" t="s">
        <v>96</v>
      </c>
      <c r="BW14" s="2" t="s">
        <v>159</v>
      </c>
      <c r="BX14" s="2" t="s">
        <v>160</v>
      </c>
      <c r="BY14" s="2" t="s">
        <v>112</v>
      </c>
      <c r="BZ14" s="2" t="s">
        <v>112</v>
      </c>
      <c r="CA14" s="2" t="s">
        <v>99</v>
      </c>
    </row>
    <row r="15">
      <c r="A15" s="2" t="s">
        <v>161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149</v>
      </c>
      <c r="G15" s="2" t="s">
        <v>149</v>
      </c>
      <c r="H15" s="2" t="s">
        <v>149</v>
      </c>
      <c r="I15" s="2" t="s">
        <v>150</v>
      </c>
      <c r="J15" s="2" t="s">
        <v>114</v>
      </c>
      <c r="K15" s="2" t="s">
        <v>151</v>
      </c>
      <c r="L15" s="3">
        <v>182</v>
      </c>
      <c r="M15" s="3">
        <v>191.1</v>
      </c>
      <c r="N15" s="3">
        <v>359.99</v>
      </c>
      <c r="O15" s="2" t="s">
        <v>96</v>
      </c>
      <c r="P15" s="2" t="s">
        <v>97</v>
      </c>
      <c r="Q15" s="2" t="s">
        <v>98</v>
      </c>
      <c r="R15" s="2" t="s">
        <v>99</v>
      </c>
      <c r="S15" s="2" t="s">
        <v>152</v>
      </c>
      <c r="T15" s="2" t="s">
        <v>101</v>
      </c>
      <c r="U15" s="2" t="s">
        <v>115</v>
      </c>
      <c r="V15" s="2" t="s">
        <v>153</v>
      </c>
      <c r="W15" s="2" t="s">
        <v>154</v>
      </c>
      <c r="X15" s="2" t="s">
        <v>155</v>
      </c>
      <c r="Y15" s="2" t="s">
        <v>156</v>
      </c>
      <c r="Z15" s="4">
        <v>295</v>
      </c>
      <c r="AA15" s="4">
        <f>=ROUNDDOWN(11.0486891385768,0)</f>
      </c>
      <c r="AB15" s="5">
        <v>26.7</v>
      </c>
      <c r="AC15" s="2" t="s">
        <v>157</v>
      </c>
      <c r="AD15" s="4">
        <v>60</v>
      </c>
      <c r="AE15" s="4">
        <v>470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>
        <v>28</v>
      </c>
      <c r="AQ15" s="8">
        <v>4253.71</v>
      </c>
      <c r="AR15" s="4"/>
      <c r="AS15" s="8"/>
      <c r="AT15" s="7"/>
      <c r="AU15" s="7"/>
      <c r="AV15" s="4" t="s">
        <v>99</v>
      </c>
      <c r="AW15" s="8" t="s">
        <v>99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0.7301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 t="s">
        <v>99</v>
      </c>
      <c r="BJ15" s="4">
        <v>39</v>
      </c>
      <c r="BK15" s="8">
        <v>6228.71</v>
      </c>
      <c r="BL15" s="2" t="s">
        <v>162</v>
      </c>
      <c r="BM15" s="7">
        <v>0.7179</v>
      </c>
      <c r="BN15" s="7">
        <v>0.6829</v>
      </c>
      <c r="BO15" s="4">
        <v>28</v>
      </c>
      <c r="BP15" s="8">
        <v>4253.71</v>
      </c>
      <c r="BQ15" s="4"/>
      <c r="BR15" s="8"/>
      <c r="BS15" s="7"/>
      <c r="BT15" s="7"/>
      <c r="BU15" s="2" t="s">
        <v>109</v>
      </c>
      <c r="BV15" s="2" t="s">
        <v>96</v>
      </c>
      <c r="BW15" s="2" t="s">
        <v>159</v>
      </c>
      <c r="BX15" s="2" t="s">
        <v>163</v>
      </c>
      <c r="BY15" s="2" t="s">
        <v>112</v>
      </c>
      <c r="BZ15" s="2" t="s">
        <v>112</v>
      </c>
      <c r="CA15" s="2" t="s">
        <v>99</v>
      </c>
    </row>
    <row r="16">
      <c r="A16" s="2" t="s">
        <v>164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165</v>
      </c>
      <c r="G16" s="2" t="s">
        <v>166</v>
      </c>
      <c r="H16" s="2" t="s">
        <v>165</v>
      </c>
      <c r="I16" s="2" t="s">
        <v>167</v>
      </c>
      <c r="J16" s="2" t="s">
        <v>94</v>
      </c>
      <c r="K16" s="2" t="s">
        <v>168</v>
      </c>
      <c r="L16" s="3">
        <v>162.09</v>
      </c>
      <c r="M16" s="3">
        <v>170.19</v>
      </c>
      <c r="N16" s="3">
        <v>319.99</v>
      </c>
      <c r="O16" s="2" t="s">
        <v>96</v>
      </c>
      <c r="P16" s="2" t="s">
        <v>97</v>
      </c>
      <c r="Q16" s="2" t="s">
        <v>98</v>
      </c>
      <c r="R16" s="2" t="s">
        <v>99</v>
      </c>
      <c r="S16" s="2" t="s">
        <v>169</v>
      </c>
      <c r="T16" s="2" t="s">
        <v>101</v>
      </c>
      <c r="U16" s="2" t="s">
        <v>102</v>
      </c>
      <c r="V16" s="2" t="s">
        <v>153</v>
      </c>
      <c r="W16" s="2" t="s">
        <v>170</v>
      </c>
      <c r="X16" s="2" t="s">
        <v>155</v>
      </c>
      <c r="Y16" s="2" t="s">
        <v>171</v>
      </c>
      <c r="Z16" s="4">
        <v>109</v>
      </c>
      <c r="AA16" s="4">
        <f>=ROUNDDOWN(8.515625,0)</f>
      </c>
      <c r="AB16" s="5">
        <v>12.8</v>
      </c>
      <c r="AC16" s="2" t="s">
        <v>107</v>
      </c>
      <c r="AD16" s="4">
        <v>85</v>
      </c>
      <c r="AE16" s="4">
        <v>304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>
        <v>6</v>
      </c>
      <c r="AQ16" s="8">
        <v>822.23</v>
      </c>
      <c r="AR16" s="4"/>
      <c r="AS16" s="8"/>
      <c r="AT16" s="7"/>
      <c r="AU16" s="7"/>
      <c r="AV16" s="4">
        <v>12</v>
      </c>
      <c r="AW16" s="8">
        <v>2000.81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0.4109</v>
      </c>
      <c r="BC16" s="4">
        <v>12</v>
      </c>
      <c r="BD16" s="8">
        <v>2000.81</v>
      </c>
      <c r="BE16" s="4" t="s">
        <v>99</v>
      </c>
      <c r="BF16" s="8" t="s">
        <v>99</v>
      </c>
      <c r="BG16" s="7" t="s">
        <v>99</v>
      </c>
      <c r="BH16" s="7" t="s">
        <v>99</v>
      </c>
      <c r="BI16" s="7">
        <v>1</v>
      </c>
      <c r="BJ16" s="4">
        <v>12</v>
      </c>
      <c r="BK16" s="8">
        <v>1947.63</v>
      </c>
      <c r="BL16" s="2" t="s">
        <v>172</v>
      </c>
      <c r="BM16" s="7">
        <v>0.5</v>
      </c>
      <c r="BN16" s="7">
        <v>0.4222</v>
      </c>
      <c r="BO16" s="4">
        <v>6</v>
      </c>
      <c r="BP16" s="8">
        <v>822.23</v>
      </c>
      <c r="BQ16" s="4"/>
      <c r="BR16" s="8"/>
      <c r="BS16" s="7"/>
      <c r="BT16" s="7"/>
      <c r="BU16" s="2" t="s">
        <v>109</v>
      </c>
      <c r="BV16" s="2" t="s">
        <v>96</v>
      </c>
      <c r="BW16" s="2" t="s">
        <v>173</v>
      </c>
      <c r="BX16" s="2" t="s">
        <v>174</v>
      </c>
      <c r="BY16" s="2" t="s">
        <v>112</v>
      </c>
      <c r="BZ16" s="2" t="s">
        <v>112</v>
      </c>
      <c r="CA16" s="2" t="s">
        <v>99</v>
      </c>
    </row>
    <row r="17">
      <c r="A17" s="2" t="s">
        <v>175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165</v>
      </c>
      <c r="G17" s="2" t="s">
        <v>166</v>
      </c>
      <c r="H17" s="2" t="s">
        <v>165</v>
      </c>
      <c r="I17" s="2" t="s">
        <v>176</v>
      </c>
      <c r="J17" s="2" t="s">
        <v>114</v>
      </c>
      <c r="K17" s="2" t="s">
        <v>168</v>
      </c>
      <c r="L17" s="3">
        <v>187</v>
      </c>
      <c r="M17" s="3">
        <v>196.35</v>
      </c>
      <c r="N17" s="3">
        <v>359.99</v>
      </c>
      <c r="O17" s="2" t="s">
        <v>96</v>
      </c>
      <c r="P17" s="2" t="s">
        <v>97</v>
      </c>
      <c r="Q17" s="2" t="s">
        <v>98</v>
      </c>
      <c r="R17" s="2" t="s">
        <v>99</v>
      </c>
      <c r="S17" s="2" t="s">
        <v>169</v>
      </c>
      <c r="T17" s="2" t="s">
        <v>101</v>
      </c>
      <c r="U17" s="2" t="s">
        <v>115</v>
      </c>
      <c r="V17" s="2" t="s">
        <v>153</v>
      </c>
      <c r="W17" s="2" t="s">
        <v>170</v>
      </c>
      <c r="X17" s="2" t="s">
        <v>155</v>
      </c>
      <c r="Y17" s="2" t="s">
        <v>171</v>
      </c>
      <c r="Z17" s="4">
        <v>218</v>
      </c>
      <c r="AA17" s="4">
        <f>=ROUNDDOWN(11.4736842105263,0)</f>
      </c>
      <c r="AB17" s="5">
        <v>19</v>
      </c>
      <c r="AC17" s="2" t="s">
        <v>107</v>
      </c>
      <c r="AD17" s="4">
        <v>50</v>
      </c>
      <c r="AE17" s="4">
        <v>419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>
        <v>6</v>
      </c>
      <c r="AQ17" s="8">
        <v>1178.58</v>
      </c>
      <c r="AR17" s="4"/>
      <c r="AS17" s="8"/>
      <c r="AT17" s="7"/>
      <c r="AU17" s="7"/>
      <c r="AV17" s="4" t="s">
        <v>99</v>
      </c>
      <c r="AW17" s="8" t="s">
        <v>99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0.5891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 t="s">
        <v>99</v>
      </c>
      <c r="BJ17" s="4">
        <v>6</v>
      </c>
      <c r="BK17" s="8">
        <v>1178.58</v>
      </c>
      <c r="BL17" s="2" t="s">
        <v>16</v>
      </c>
      <c r="BM17" s="7">
        <v>1</v>
      </c>
      <c r="BN17" s="7">
        <v>1</v>
      </c>
      <c r="BO17" s="4">
        <v>6</v>
      </c>
      <c r="BP17" s="8">
        <v>1178.58</v>
      </c>
      <c r="BQ17" s="4"/>
      <c r="BR17" s="8"/>
      <c r="BS17" s="7"/>
      <c r="BT17" s="7"/>
      <c r="BU17" s="2" t="s">
        <v>109</v>
      </c>
      <c r="BV17" s="2" t="s">
        <v>96</v>
      </c>
      <c r="BW17" s="2" t="s">
        <v>173</v>
      </c>
      <c r="BX17" s="2" t="s">
        <v>177</v>
      </c>
      <c r="BY17" s="2" t="s">
        <v>112</v>
      </c>
      <c r="BZ17" s="2" t="s">
        <v>112</v>
      </c>
      <c r="CA17" s="2" t="s">
        <v>99</v>
      </c>
    </row>
    <row r="18">
      <c r="A18" s="2" t="s">
        <v>178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179</v>
      </c>
      <c r="G18" s="2" t="s">
        <v>179</v>
      </c>
      <c r="H18" s="2" t="s">
        <v>179</v>
      </c>
      <c r="I18" s="2" t="s">
        <v>180</v>
      </c>
      <c r="J18" s="2" t="s">
        <v>94</v>
      </c>
      <c r="K18" s="2" t="s">
        <v>181</v>
      </c>
      <c r="L18" s="3">
        <v>188.92</v>
      </c>
      <c r="M18" s="3">
        <v>198.37</v>
      </c>
      <c r="N18" s="3">
        <v>359.99</v>
      </c>
      <c r="O18" s="2" t="s">
        <v>96</v>
      </c>
      <c r="P18" s="2" t="s">
        <v>97</v>
      </c>
      <c r="Q18" s="2" t="s">
        <v>98</v>
      </c>
      <c r="R18" s="2" t="s">
        <v>99</v>
      </c>
      <c r="S18" s="2" t="s">
        <v>182</v>
      </c>
      <c r="T18" s="2" t="s">
        <v>101</v>
      </c>
      <c r="U18" s="2" t="s">
        <v>102</v>
      </c>
      <c r="V18" s="2" t="s">
        <v>183</v>
      </c>
      <c r="W18" s="2" t="s">
        <v>104</v>
      </c>
      <c r="X18" s="2" t="s">
        <v>155</v>
      </c>
      <c r="Y18" s="2" t="s">
        <v>184</v>
      </c>
      <c r="Z18" s="4">
        <v>154</v>
      </c>
      <c r="AA18" s="4">
        <f>=ROUNDDOWN(12.8333333333333,0)</f>
      </c>
      <c r="AB18" s="5">
        <v>12</v>
      </c>
      <c r="AC18" s="2" t="s">
        <v>185</v>
      </c>
      <c r="AD18" s="4">
        <v>190</v>
      </c>
      <c r="AE18" s="4">
        <v>360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>
        <v>2</v>
      </c>
      <c r="AQ18" s="8">
        <v>306.52</v>
      </c>
      <c r="AR18" s="4"/>
      <c r="AS18" s="8"/>
      <c r="AT18" s="7"/>
      <c r="AU18" s="7"/>
      <c r="AV18" s="4">
        <v>10</v>
      </c>
      <c r="AW18" s="8">
        <v>1739.16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0.1762</v>
      </c>
      <c r="BC18" s="4">
        <v>10</v>
      </c>
      <c r="BD18" s="8">
        <v>1739.16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1</v>
      </c>
      <c r="BJ18" s="4">
        <v>5</v>
      </c>
      <c r="BK18" s="8">
        <v>888.1</v>
      </c>
      <c r="BL18" s="2" t="s">
        <v>186</v>
      </c>
      <c r="BM18" s="7">
        <v>0.4</v>
      </c>
      <c r="BN18" s="7">
        <v>0.3451</v>
      </c>
      <c r="BO18" s="4">
        <v>2</v>
      </c>
      <c r="BP18" s="8">
        <v>306.52</v>
      </c>
      <c r="BQ18" s="4"/>
      <c r="BR18" s="8"/>
      <c r="BS18" s="7"/>
      <c r="BT18" s="7"/>
      <c r="BU18" s="2" t="s">
        <v>109</v>
      </c>
      <c r="BV18" s="2" t="s">
        <v>96</v>
      </c>
      <c r="BW18" s="2" t="s">
        <v>187</v>
      </c>
      <c r="BX18" s="2" t="s">
        <v>188</v>
      </c>
      <c r="BY18" s="2" t="s">
        <v>112</v>
      </c>
      <c r="BZ18" s="2" t="s">
        <v>112</v>
      </c>
      <c r="CA18" s="2" t="s">
        <v>99</v>
      </c>
    </row>
    <row r="19">
      <c r="A19" s="2" t="s">
        <v>189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179</v>
      </c>
      <c r="G19" s="2" t="s">
        <v>179</v>
      </c>
      <c r="H19" s="2" t="s">
        <v>179</v>
      </c>
      <c r="I19" s="2" t="s">
        <v>180</v>
      </c>
      <c r="J19" s="2" t="s">
        <v>114</v>
      </c>
      <c r="K19" s="2" t="s">
        <v>181</v>
      </c>
      <c r="L19" s="3">
        <v>222.18</v>
      </c>
      <c r="M19" s="3">
        <v>233.29</v>
      </c>
      <c r="N19" s="3">
        <v>419.99</v>
      </c>
      <c r="O19" s="2" t="s">
        <v>96</v>
      </c>
      <c r="P19" s="2" t="s">
        <v>97</v>
      </c>
      <c r="Q19" s="2" t="s">
        <v>98</v>
      </c>
      <c r="R19" s="2" t="s">
        <v>99</v>
      </c>
      <c r="S19" s="2" t="s">
        <v>182</v>
      </c>
      <c r="T19" s="2" t="s">
        <v>101</v>
      </c>
      <c r="U19" s="2" t="s">
        <v>115</v>
      </c>
      <c r="V19" s="2" t="s">
        <v>183</v>
      </c>
      <c r="W19" s="2" t="s">
        <v>104</v>
      </c>
      <c r="X19" s="2" t="s">
        <v>155</v>
      </c>
      <c r="Y19" s="2" t="s">
        <v>184</v>
      </c>
      <c r="Z19" s="4">
        <v>1</v>
      </c>
      <c r="AA19" s="4">
        <f>=ROUNDDOWN(0.0625,0)</f>
      </c>
      <c r="AB19" s="5">
        <v>16</v>
      </c>
      <c r="AC19" s="2" t="s">
        <v>185</v>
      </c>
      <c r="AD19" s="4">
        <v>286</v>
      </c>
      <c r="AE19" s="4">
        <v>496</v>
      </c>
      <c r="AF19" s="6">
        <v>67</v>
      </c>
      <c r="AG19" s="6">
        <v>50</v>
      </c>
      <c r="AH19" s="7">
        <v>0.2857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>
        <v>8</v>
      </c>
      <c r="AQ19" s="8">
        <v>1432.64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0.8238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15</v>
      </c>
      <c r="BK19" s="8">
        <v>3136.8</v>
      </c>
      <c r="BL19" s="2" t="s">
        <v>190</v>
      </c>
      <c r="BM19" s="7">
        <v>0.5333</v>
      </c>
      <c r="BN19" s="7">
        <v>0.4567</v>
      </c>
      <c r="BO19" s="4">
        <v>8</v>
      </c>
      <c r="BP19" s="8">
        <v>1432.64</v>
      </c>
      <c r="BQ19" s="4"/>
      <c r="BR19" s="8"/>
      <c r="BS19" s="7"/>
      <c r="BT19" s="7"/>
      <c r="BU19" s="2" t="s">
        <v>109</v>
      </c>
      <c r="BV19" s="2" t="s">
        <v>96</v>
      </c>
      <c r="BW19" s="2" t="s">
        <v>187</v>
      </c>
      <c r="BX19" s="2" t="s">
        <v>191</v>
      </c>
      <c r="BY19" s="2" t="s">
        <v>112</v>
      </c>
      <c r="BZ19" s="2" t="s">
        <v>112</v>
      </c>
      <c r="CA19" s="2" t="s">
        <v>99</v>
      </c>
    </row>
    <row r="20">
      <c r="A20" s="2" t="s">
        <v>192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193</v>
      </c>
      <c r="G20" s="2" t="s">
        <v>193</v>
      </c>
      <c r="H20" s="2" t="s">
        <v>193</v>
      </c>
      <c r="I20" s="2" t="s">
        <v>150</v>
      </c>
      <c r="J20" s="2" t="s">
        <v>94</v>
      </c>
      <c r="K20" s="2" t="s">
        <v>194</v>
      </c>
      <c r="L20" s="3">
        <v>164.44</v>
      </c>
      <c r="M20" s="3">
        <v>172.66</v>
      </c>
      <c r="N20" s="3">
        <v>344.99</v>
      </c>
      <c r="O20" s="2" t="s">
        <v>96</v>
      </c>
      <c r="P20" s="2" t="s">
        <v>195</v>
      </c>
      <c r="Q20" s="2" t="s">
        <v>98</v>
      </c>
      <c r="R20" s="2" t="s">
        <v>99</v>
      </c>
      <c r="S20" s="2" t="s">
        <v>99</v>
      </c>
      <c r="T20" s="2" t="s">
        <v>196</v>
      </c>
      <c r="U20" s="2" t="s">
        <v>102</v>
      </c>
      <c r="V20" s="2" t="s">
        <v>197</v>
      </c>
      <c r="W20" s="2" t="s">
        <v>154</v>
      </c>
      <c r="X20" s="2" t="s">
        <v>99</v>
      </c>
      <c r="Y20" s="2" t="s">
        <v>198</v>
      </c>
      <c r="Z20" s="4">
        <v>234</v>
      </c>
      <c r="AA20" s="4">
        <f>=ROUNDDOWN(37.1428571428571,0)</f>
      </c>
      <c r="AB20" s="5">
        <v>6.3</v>
      </c>
      <c r="AC20" s="2" t="s">
        <v>99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>
        <v>2</v>
      </c>
      <c r="AQ20" s="8">
        <v>320.18</v>
      </c>
      <c r="AR20" s="4"/>
      <c r="AS20" s="8"/>
      <c r="AT20" s="7"/>
      <c r="AU20" s="7"/>
      <c r="AV20" s="4">
        <v>4</v>
      </c>
      <c r="AW20" s="8">
        <v>693.9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0.4614</v>
      </c>
      <c r="BC20" s="4">
        <v>4</v>
      </c>
      <c r="BD20" s="8">
        <v>693.9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>
        <v>1</v>
      </c>
      <c r="BJ20" s="4">
        <v>6</v>
      </c>
      <c r="BK20" s="8">
        <v>1094.72</v>
      </c>
      <c r="BL20" s="2" t="s">
        <v>199</v>
      </c>
      <c r="BM20" s="7">
        <v>0.3333</v>
      </c>
      <c r="BN20" s="7">
        <v>0.2925</v>
      </c>
      <c r="BO20" s="4">
        <v>2</v>
      </c>
      <c r="BP20" s="8">
        <v>320.18</v>
      </c>
      <c r="BQ20" s="4"/>
      <c r="BR20" s="8"/>
      <c r="BS20" s="7"/>
      <c r="BT20" s="7"/>
      <c r="BU20" s="2" t="s">
        <v>109</v>
      </c>
      <c r="BV20" s="2" t="s">
        <v>96</v>
      </c>
      <c r="BW20" s="2" t="s">
        <v>200</v>
      </c>
      <c r="BX20" s="2" t="s">
        <v>201</v>
      </c>
      <c r="BY20" s="2" t="s">
        <v>112</v>
      </c>
      <c r="BZ20" s="2" t="s">
        <v>112</v>
      </c>
      <c r="CA20" s="2" t="s">
        <v>99</v>
      </c>
    </row>
    <row r="21">
      <c r="A21" s="2" t="s">
        <v>202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193</v>
      </c>
      <c r="G21" s="2" t="s">
        <v>193</v>
      </c>
      <c r="H21" s="2" t="s">
        <v>193</v>
      </c>
      <c r="I21" s="2" t="s">
        <v>150</v>
      </c>
      <c r="J21" s="2" t="s">
        <v>114</v>
      </c>
      <c r="K21" s="2" t="s">
        <v>194</v>
      </c>
      <c r="L21" s="3">
        <v>191.93</v>
      </c>
      <c r="M21" s="3">
        <v>201.53</v>
      </c>
      <c r="N21" s="3">
        <v>399.99</v>
      </c>
      <c r="O21" s="2" t="s">
        <v>96</v>
      </c>
      <c r="P21" s="2" t="s">
        <v>195</v>
      </c>
      <c r="Q21" s="2" t="s">
        <v>98</v>
      </c>
      <c r="R21" s="2" t="s">
        <v>99</v>
      </c>
      <c r="S21" s="2" t="s">
        <v>99</v>
      </c>
      <c r="T21" s="2" t="s">
        <v>196</v>
      </c>
      <c r="U21" s="2" t="s">
        <v>115</v>
      </c>
      <c r="V21" s="2" t="s">
        <v>197</v>
      </c>
      <c r="W21" s="2" t="s">
        <v>154</v>
      </c>
      <c r="X21" s="2" t="s">
        <v>99</v>
      </c>
      <c r="Y21" s="2" t="s">
        <v>203</v>
      </c>
      <c r="Z21" s="4">
        <v>377</v>
      </c>
      <c r="AA21" s="4">
        <f>=ROUNDDOWN(33.0701754385965,0)</f>
      </c>
      <c r="AB21" s="5">
        <v>11.4</v>
      </c>
      <c r="AC21" s="2" t="s">
        <v>99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>
        <v>2</v>
      </c>
      <c r="AQ21" s="8">
        <v>373.72</v>
      </c>
      <c r="AR21" s="4"/>
      <c r="AS21" s="8"/>
      <c r="AT21" s="7"/>
      <c r="AU21" s="7"/>
      <c r="AV21" s="4" t="s">
        <v>99</v>
      </c>
      <c r="AW21" s="8" t="s">
        <v>99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0.5386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 t="s">
        <v>99</v>
      </c>
      <c r="BJ21" s="4">
        <v>34</v>
      </c>
      <c r="BK21" s="8">
        <v>7916.44</v>
      </c>
      <c r="BL21" s="2" t="s">
        <v>204</v>
      </c>
      <c r="BM21" s="7">
        <v>0.0588</v>
      </c>
      <c r="BN21" s="7">
        <v>0.0472</v>
      </c>
      <c r="BO21" s="4">
        <v>2</v>
      </c>
      <c r="BP21" s="8">
        <v>373.72</v>
      </c>
      <c r="BQ21" s="4"/>
      <c r="BR21" s="8"/>
      <c r="BS21" s="7"/>
      <c r="BT21" s="7"/>
      <c r="BU21" s="2" t="s">
        <v>109</v>
      </c>
      <c r="BV21" s="2" t="s">
        <v>96</v>
      </c>
      <c r="BW21" s="2" t="s">
        <v>200</v>
      </c>
      <c r="BX21" s="2" t="s">
        <v>205</v>
      </c>
      <c r="BY21" s="2" t="s">
        <v>112</v>
      </c>
      <c r="BZ21" s="2" t="s">
        <v>112</v>
      </c>
      <c r="CA21" s="2" t="s">
        <v>99</v>
      </c>
    </row>
    <row r="22">
      <c r="A22" s="2" t="s">
        <v>206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207</v>
      </c>
      <c r="G22" s="2" t="s">
        <v>207</v>
      </c>
      <c r="H22" s="2" t="s">
        <v>207</v>
      </c>
      <c r="I22" s="2" t="s">
        <v>150</v>
      </c>
      <c r="J22" s="2" t="s">
        <v>94</v>
      </c>
      <c r="K22" s="2" t="s">
        <v>208</v>
      </c>
      <c r="L22" s="3">
        <v>190.69</v>
      </c>
      <c r="M22" s="3">
        <v>200.22</v>
      </c>
      <c r="N22" s="3">
        <v>349.99</v>
      </c>
      <c r="O22" s="2" t="s">
        <v>96</v>
      </c>
      <c r="P22" s="2" t="s">
        <v>195</v>
      </c>
      <c r="Q22" s="2" t="s">
        <v>98</v>
      </c>
      <c r="R22" s="2" t="s">
        <v>99</v>
      </c>
      <c r="S22" s="2" t="s">
        <v>209</v>
      </c>
      <c r="T22" s="2" t="s">
        <v>210</v>
      </c>
      <c r="U22" s="2" t="s">
        <v>102</v>
      </c>
      <c r="V22" s="2" t="s">
        <v>103</v>
      </c>
      <c r="W22" s="2" t="s">
        <v>211</v>
      </c>
      <c r="X22" s="2" t="s">
        <v>212</v>
      </c>
      <c r="Y22" s="2" t="s">
        <v>156</v>
      </c>
      <c r="Z22" s="4">
        <v>119</v>
      </c>
      <c r="AA22" s="4">
        <f>=ROUNDDOWN(19.8333333333333,0)</f>
      </c>
      <c r="AB22" s="5">
        <v>6</v>
      </c>
      <c r="AC22" s="2" t="s">
        <v>213</v>
      </c>
      <c r="AD22" s="4">
        <v>170</v>
      </c>
      <c r="AE22" s="4">
        <v>170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/>
      <c r="AQ22" s="8"/>
      <c r="AR22" s="4"/>
      <c r="AS22" s="8"/>
      <c r="AT22" s="7"/>
      <c r="AU22" s="7"/>
      <c r="AV22" s="4">
        <v>2</v>
      </c>
      <c r="AW22" s="8">
        <v>454.44</v>
      </c>
      <c r="AX22" s="4" t="s">
        <v>99</v>
      </c>
      <c r="AY22" s="8" t="s">
        <v>99</v>
      </c>
      <c r="AZ22" s="7" t="s">
        <v>99</v>
      </c>
      <c r="BA22" s="7" t="s">
        <v>99</v>
      </c>
      <c r="BB22" s="7"/>
      <c r="BC22" s="4">
        <v>2</v>
      </c>
      <c r="BD22" s="8">
        <v>454.44</v>
      </c>
      <c r="BE22" s="4" t="s">
        <v>99</v>
      </c>
      <c r="BF22" s="8" t="s">
        <v>99</v>
      </c>
      <c r="BG22" s="7" t="s">
        <v>99</v>
      </c>
      <c r="BH22" s="7" t="s">
        <v>99</v>
      </c>
      <c r="BI22" s="7">
        <v>1</v>
      </c>
      <c r="BJ22" s="4">
        <v>1</v>
      </c>
      <c r="BK22" s="8">
        <v>276.3</v>
      </c>
      <c r="BL22" s="2" t="s">
        <v>214</v>
      </c>
      <c r="BM22" s="7"/>
      <c r="BN22" s="7"/>
      <c r="BO22" s="4"/>
      <c r="BP22" s="8"/>
      <c r="BQ22" s="4"/>
      <c r="BR22" s="8"/>
      <c r="BS22" s="7"/>
      <c r="BT22" s="7"/>
      <c r="BU22" s="2" t="s">
        <v>109</v>
      </c>
      <c r="BV22" s="2" t="s">
        <v>96</v>
      </c>
      <c r="BW22" s="2" t="s">
        <v>159</v>
      </c>
      <c r="BX22" s="2" t="s">
        <v>215</v>
      </c>
      <c r="BY22" s="2" t="s">
        <v>112</v>
      </c>
      <c r="BZ22" s="2" t="s">
        <v>112</v>
      </c>
      <c r="CA22" s="2" t="s">
        <v>99</v>
      </c>
    </row>
    <row r="23">
      <c r="A23" s="2" t="s">
        <v>216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207</v>
      </c>
      <c r="G23" s="2" t="s">
        <v>207</v>
      </c>
      <c r="H23" s="2" t="s">
        <v>207</v>
      </c>
      <c r="I23" s="2" t="s">
        <v>150</v>
      </c>
      <c r="J23" s="2" t="s">
        <v>114</v>
      </c>
      <c r="K23" s="2" t="s">
        <v>208</v>
      </c>
      <c r="L23" s="3">
        <v>220.24</v>
      </c>
      <c r="M23" s="3">
        <v>231.25</v>
      </c>
      <c r="N23" s="3">
        <v>399.99</v>
      </c>
      <c r="O23" s="2" t="s">
        <v>96</v>
      </c>
      <c r="P23" s="2" t="s">
        <v>195</v>
      </c>
      <c r="Q23" s="2" t="s">
        <v>98</v>
      </c>
      <c r="R23" s="2" t="s">
        <v>99</v>
      </c>
      <c r="S23" s="2" t="s">
        <v>209</v>
      </c>
      <c r="T23" s="2" t="s">
        <v>210</v>
      </c>
      <c r="U23" s="2" t="s">
        <v>115</v>
      </c>
      <c r="V23" s="2" t="s">
        <v>103</v>
      </c>
      <c r="W23" s="2" t="s">
        <v>211</v>
      </c>
      <c r="X23" s="2" t="s">
        <v>212</v>
      </c>
      <c r="Y23" s="2" t="s">
        <v>156</v>
      </c>
      <c r="Z23" s="4">
        <v>210</v>
      </c>
      <c r="AA23" s="4">
        <f>=ROUNDDOWN(20,0)</f>
      </c>
      <c r="AB23" s="5">
        <v>10.5</v>
      </c>
      <c r="AC23" s="2" t="s">
        <v>213</v>
      </c>
      <c r="AD23" s="4">
        <v>190</v>
      </c>
      <c r="AE23" s="4">
        <v>190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>
        <v>2</v>
      </c>
      <c r="AQ23" s="8">
        <v>454.44</v>
      </c>
      <c r="AR23" s="4"/>
      <c r="AS23" s="8"/>
      <c r="AT23" s="7"/>
      <c r="AU23" s="7"/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1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6</v>
      </c>
      <c r="BK23" s="8">
        <v>1176</v>
      </c>
      <c r="BL23" s="2" t="s">
        <v>217</v>
      </c>
      <c r="BM23" s="7">
        <v>0.3333</v>
      </c>
      <c r="BN23" s="7">
        <v>0.3864</v>
      </c>
      <c r="BO23" s="4">
        <v>2</v>
      </c>
      <c r="BP23" s="8">
        <v>454.44</v>
      </c>
      <c r="BQ23" s="4"/>
      <c r="BR23" s="8"/>
      <c r="BS23" s="7"/>
      <c r="BT23" s="7"/>
      <c r="BU23" s="2" t="s">
        <v>109</v>
      </c>
      <c r="BV23" s="2" t="s">
        <v>96</v>
      </c>
      <c r="BW23" s="2" t="s">
        <v>159</v>
      </c>
      <c r="BX23" s="2" t="s">
        <v>215</v>
      </c>
      <c r="BY23" s="2" t="s">
        <v>112</v>
      </c>
      <c r="BZ23" s="2" t="s">
        <v>112</v>
      </c>
      <c r="CA23" s="2" t="s">
        <v>99</v>
      </c>
    </row>
    <row r="24">
      <c r="A24" s="2" t="s">
        <v>218</v>
      </c>
      <c r="B24" s="2" t="s">
        <v>88</v>
      </c>
      <c r="C24" s="2" t="s">
        <v>89</v>
      </c>
      <c r="D24" s="2" t="s">
        <v>219</v>
      </c>
      <c r="E24" s="2" t="s">
        <v>220</v>
      </c>
      <c r="F24" s="2" t="s">
        <v>221</v>
      </c>
      <c r="G24" s="2" t="s">
        <v>221</v>
      </c>
      <c r="H24" s="2" t="s">
        <v>221</v>
      </c>
      <c r="I24" s="2" t="s">
        <v>222</v>
      </c>
      <c r="J24" s="2" t="s">
        <v>223</v>
      </c>
      <c r="K24" s="2" t="s">
        <v>208</v>
      </c>
      <c r="L24" s="3">
        <v>90.65</v>
      </c>
      <c r="M24" s="3">
        <v>95.18</v>
      </c>
      <c r="N24" s="3">
        <v>259</v>
      </c>
      <c r="O24" s="2" t="s">
        <v>96</v>
      </c>
      <c r="P24" s="2" t="s">
        <v>195</v>
      </c>
      <c r="Q24" s="2" t="s">
        <v>98</v>
      </c>
      <c r="R24" s="2" t="s">
        <v>99</v>
      </c>
      <c r="S24" s="2" t="s">
        <v>224</v>
      </c>
      <c r="T24" s="2" t="s">
        <v>225</v>
      </c>
      <c r="U24" s="2" t="s">
        <v>226</v>
      </c>
      <c r="V24" s="2" t="s">
        <v>103</v>
      </c>
      <c r="W24" s="2" t="s">
        <v>170</v>
      </c>
      <c r="X24" s="2" t="s">
        <v>227</v>
      </c>
      <c r="Y24" s="2" t="s">
        <v>228</v>
      </c>
      <c r="Z24" s="4">
        <v>26</v>
      </c>
      <c r="AA24" s="4">
        <f>=ROUNDDOWN(3.20987654320988,0)</f>
      </c>
      <c r="AB24" s="5">
        <v>8.1</v>
      </c>
      <c r="AC24" s="2" t="s">
        <v>99</v>
      </c>
      <c r="AD24" s="4"/>
      <c r="AE24" s="4"/>
      <c r="AF24" s="6">
        <v>78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>
        <v>4</v>
      </c>
      <c r="AQ24" s="8">
        <v>351.72</v>
      </c>
      <c r="AR24" s="4"/>
      <c r="AS24" s="8"/>
      <c r="AT24" s="7"/>
      <c r="AU24" s="7"/>
      <c r="AV24" s="4">
        <v>8</v>
      </c>
      <c r="AW24" s="8">
        <v>731.64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0.4807</v>
      </c>
      <c r="BC24" s="4">
        <v>8</v>
      </c>
      <c r="BD24" s="8">
        <v>731.64</v>
      </c>
      <c r="BE24" s="4" t="s">
        <v>99</v>
      </c>
      <c r="BF24" s="8" t="s">
        <v>99</v>
      </c>
      <c r="BG24" s="7" t="s">
        <v>99</v>
      </c>
      <c r="BH24" s="7" t="s">
        <v>99</v>
      </c>
      <c r="BI24" s="7">
        <v>1</v>
      </c>
      <c r="BJ24" s="4">
        <v>7</v>
      </c>
      <c r="BK24" s="8">
        <v>626.7</v>
      </c>
      <c r="BL24" s="2" t="s">
        <v>229</v>
      </c>
      <c r="BM24" s="7">
        <v>0.5714</v>
      </c>
      <c r="BN24" s="7">
        <v>0.5612</v>
      </c>
      <c r="BO24" s="4">
        <v>4</v>
      </c>
      <c r="BP24" s="8">
        <v>351.72</v>
      </c>
      <c r="BQ24" s="4"/>
      <c r="BR24" s="8"/>
      <c r="BS24" s="7"/>
      <c r="BT24" s="7"/>
      <c r="BU24" s="2" t="s">
        <v>109</v>
      </c>
      <c r="BV24" s="2" t="s">
        <v>96</v>
      </c>
      <c r="BW24" s="2" t="s">
        <v>159</v>
      </c>
      <c r="BX24" s="2" t="s">
        <v>230</v>
      </c>
      <c r="BY24" s="2" t="s">
        <v>112</v>
      </c>
      <c r="BZ24" s="2" t="s">
        <v>112</v>
      </c>
      <c r="CA24" s="2" t="s">
        <v>99</v>
      </c>
    </row>
    <row r="25">
      <c r="A25" s="2" t="s">
        <v>231</v>
      </c>
      <c r="B25" s="2" t="s">
        <v>88</v>
      </c>
      <c r="C25" s="2" t="s">
        <v>89</v>
      </c>
      <c r="D25" s="2" t="s">
        <v>219</v>
      </c>
      <c r="E25" s="2" t="s">
        <v>220</v>
      </c>
      <c r="F25" s="2" t="s">
        <v>221</v>
      </c>
      <c r="G25" s="2" t="s">
        <v>221</v>
      </c>
      <c r="H25" s="2" t="s">
        <v>221</v>
      </c>
      <c r="I25" s="2" t="s">
        <v>222</v>
      </c>
      <c r="J25" s="2" t="s">
        <v>114</v>
      </c>
      <c r="K25" s="2" t="s">
        <v>208</v>
      </c>
      <c r="L25" s="3">
        <v>108.15</v>
      </c>
      <c r="M25" s="3">
        <v>113.56</v>
      </c>
      <c r="N25" s="3">
        <v>309</v>
      </c>
      <c r="O25" s="2" t="s">
        <v>96</v>
      </c>
      <c r="P25" s="2" t="s">
        <v>195</v>
      </c>
      <c r="Q25" s="2" t="s">
        <v>98</v>
      </c>
      <c r="R25" s="2" t="s">
        <v>99</v>
      </c>
      <c r="S25" s="2" t="s">
        <v>224</v>
      </c>
      <c r="T25" s="2" t="s">
        <v>225</v>
      </c>
      <c r="U25" s="2" t="s">
        <v>226</v>
      </c>
      <c r="V25" s="2" t="s">
        <v>103</v>
      </c>
      <c r="W25" s="2" t="s">
        <v>170</v>
      </c>
      <c r="X25" s="2" t="s">
        <v>227</v>
      </c>
      <c r="Y25" s="2" t="s">
        <v>228</v>
      </c>
      <c r="Z25" s="4">
        <v>207</v>
      </c>
      <c r="AA25" s="4">
        <f>=ROUNDDOWN(23.2584269662921,0)</f>
      </c>
      <c r="AB25" s="5">
        <v>8.9</v>
      </c>
      <c r="AC25" s="2" t="s">
        <v>99</v>
      </c>
      <c r="AD25" s="4"/>
      <c r="AE25" s="4"/>
      <c r="AF25" s="6">
        <v>78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>
        <v>4</v>
      </c>
      <c r="AQ25" s="8">
        <v>379.92</v>
      </c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0.5193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7</v>
      </c>
      <c r="BK25" s="8">
        <v>716.25</v>
      </c>
      <c r="BL25" s="2" t="s">
        <v>232</v>
      </c>
      <c r="BM25" s="7">
        <v>0.5714</v>
      </c>
      <c r="BN25" s="7">
        <v>0.5304</v>
      </c>
      <c r="BO25" s="4">
        <v>4</v>
      </c>
      <c r="BP25" s="8">
        <v>379.92</v>
      </c>
      <c r="BQ25" s="4"/>
      <c r="BR25" s="8"/>
      <c r="BS25" s="7"/>
      <c r="BT25" s="7"/>
      <c r="BU25" s="2" t="s">
        <v>109</v>
      </c>
      <c r="BV25" s="2" t="s">
        <v>96</v>
      </c>
      <c r="BW25" s="2" t="s">
        <v>159</v>
      </c>
      <c r="BX25" s="2" t="s">
        <v>233</v>
      </c>
      <c r="BY25" s="2" t="s">
        <v>112</v>
      </c>
      <c r="BZ25" s="2" t="s">
        <v>112</v>
      </c>
      <c r="CA25" s="2" t="s">
        <v>99</v>
      </c>
    </row>
    <row r="26">
      <c r="A26" s="16" t="s">
        <v>234</v>
      </c>
      <c r="B26" s="9" t="s">
        <v>99</v>
      </c>
      <c r="C26" s="9" t="s">
        <v>99</v>
      </c>
      <c r="D26" s="9" t="s">
        <v>99</v>
      </c>
      <c r="E26" s="9" t="s">
        <v>99</v>
      </c>
      <c r="F26" s="9" t="s">
        <v>99</v>
      </c>
      <c r="G26" s="9" t="s">
        <v>99</v>
      </c>
      <c r="H26" s="9" t="s">
        <v>99</v>
      </c>
      <c r="I26" s="9" t="s">
        <v>99</v>
      </c>
      <c r="J26" s="9" t="s">
        <v>99</v>
      </c>
      <c r="K26" s="9" t="s">
        <v>99</v>
      </c>
      <c r="L26" s="10"/>
      <c r="M26" s="10"/>
      <c r="N26" s="10"/>
      <c r="O26" s="9" t="s">
        <v>99</v>
      </c>
      <c r="P26" s="9" t="s">
        <v>99</v>
      </c>
      <c r="Q26" s="9" t="s">
        <v>99</v>
      </c>
      <c r="R26" s="9" t="s">
        <v>99</v>
      </c>
      <c r="S26" s="9" t="s">
        <v>99</v>
      </c>
      <c r="T26" s="9" t="s">
        <v>99</v>
      </c>
      <c r="U26" s="9" t="s">
        <v>99</v>
      </c>
      <c r="V26" s="9" t="s">
        <v>99</v>
      </c>
      <c r="W26" s="9" t="s">
        <v>99</v>
      </c>
      <c r="X26" s="9" t="s">
        <v>99</v>
      </c>
      <c r="Y26" s="9" t="s">
        <v>99</v>
      </c>
      <c r="Z26" s="11">
        <v>3530</v>
      </c>
      <c r="AA26" s="11">
        <f>=ROUNDDOWN({0},0)</f>
      </c>
      <c r="AB26" s="12">
        <v>398.9</v>
      </c>
      <c r="AC26" s="9" t="s">
        <v>99</v>
      </c>
      <c r="AD26" s="11"/>
      <c r="AE26" s="11">
        <v>9097</v>
      </c>
      <c r="AF26" s="13"/>
      <c r="AG26" s="13"/>
      <c r="AH26" s="14"/>
      <c r="AI26" s="11"/>
      <c r="AJ26" s="11">
        <f>=ROUNDDOWN({0},0)</f>
      </c>
      <c r="AK26" s="12"/>
      <c r="AL26" s="9" t="s">
        <v>99</v>
      </c>
      <c r="AM26" s="11"/>
      <c r="AN26" s="11"/>
      <c r="AO26" s="14"/>
      <c r="AP26" s="11">
        <v>177</v>
      </c>
      <c r="AQ26" s="15">
        <v>29855.27</v>
      </c>
      <c r="AR26" s="11"/>
      <c r="AS26" s="15"/>
      <c r="AT26" s="14"/>
      <c r="AU26" s="14"/>
      <c r="AV26" s="11">
        <v>177</v>
      </c>
      <c r="AW26" s="15">
        <v>29855.27</v>
      </c>
      <c r="AX26" s="11"/>
      <c r="AY26" s="15"/>
      <c r="AZ26" s="14"/>
      <c r="BA26" s="14"/>
      <c r="BB26" s="14"/>
      <c r="BC26" s="11">
        <v>177</v>
      </c>
      <c r="BD26" s="15">
        <v>29855.27</v>
      </c>
      <c r="BE26" s="11"/>
      <c r="BF26" s="15"/>
      <c r="BG26" s="14"/>
      <c r="BH26" s="14"/>
      <c r="BI26" s="14"/>
      <c r="BJ26" s="11"/>
      <c r="BK26" s="15"/>
      <c r="BL26" s="9" t="s">
        <v>99</v>
      </c>
      <c r="BM26" s="14"/>
      <c r="BN26" s="14"/>
      <c r="BO26" s="11">
        <v>177</v>
      </c>
      <c r="BP26" s="15">
        <v>29855.27</v>
      </c>
      <c r="BQ26" s="11"/>
      <c r="BR26" s="15"/>
      <c r="BS26" s="14"/>
      <c r="BT26" s="14"/>
      <c r="BU26" s="9" t="s">
        <v>99</v>
      </c>
      <c r="BV26" s="9" t="s">
        <v>99</v>
      </c>
      <c r="BW26" s="9" t="s">
        <v>99</v>
      </c>
      <c r="BX26" s="9" t="s">
        <v>99</v>
      </c>
      <c r="BY26" s="9" t="s">
        <v>99</v>
      </c>
      <c r="BZ26" s="9" t="s">
        <v>99</v>
      </c>
      <c r="CA26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235</v>
      </c>
      <c r="D2" s="0" t="s">
        <v>236</v>
      </c>
      <c r="E2" s="0" t="s">
        <v>237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238</v>
      </c>
      <c r="J4" s="1" t="s">
        <v>239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240</v>
      </c>
      <c r="P4" s="1" t="s">
        <v>241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242</v>
      </c>
      <c r="F5" s="1" t="s">
        <v>243</v>
      </c>
      <c r="G5" s="1" t="s">
        <v>242</v>
      </c>
      <c r="H5" s="1" t="s">
        <v>243</v>
      </c>
      <c r="I5" s="1" t="s">
        <v>238</v>
      </c>
      <c r="J5" s="1" t="s">
        <v>239</v>
      </c>
      <c r="K5" s="1" t="s">
        <v>244</v>
      </c>
      <c r="L5" s="1" t="s">
        <v>245</v>
      </c>
      <c r="M5" s="1" t="s">
        <v>244</v>
      </c>
      <c r="N5" s="1" t="s">
        <v>245</v>
      </c>
      <c r="O5" s="1" t="s">
        <v>240</v>
      </c>
      <c r="P5" s="1" t="s">
        <v>241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169</v>
      </c>
      <c r="F6" s="8">
        <v>29123.63</v>
      </c>
      <c r="G6" s="4"/>
      <c r="H6" s="8"/>
      <c r="I6" s="7"/>
      <c r="J6" s="7"/>
      <c r="K6" s="4">
        <v>169</v>
      </c>
      <c r="L6" s="8">
        <v>29123.63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219</v>
      </c>
      <c r="D7" s="2" t="s">
        <v>220</v>
      </c>
      <c r="E7" s="4">
        <v>8</v>
      </c>
      <c r="F7" s="8">
        <v>731.64</v>
      </c>
      <c r="G7" s="4"/>
      <c r="H7" s="8"/>
      <c r="I7" s="7"/>
      <c r="J7" s="7"/>
      <c r="K7" s="4">
        <v>8</v>
      </c>
      <c r="L7" s="8">
        <v>731.64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235</v>
      </c>
      <c r="D2" s="0" t="s">
        <v>236</v>
      </c>
      <c r="E2" s="0" t="s">
        <v>237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238</v>
      </c>
      <c r="I4" s="1" t="s">
        <v>239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240</v>
      </c>
      <c r="O4" s="1" t="s">
        <v>241</v>
      </c>
    </row>
    <row r="5">
      <c r="A5" s="1" t="s">
        <v>53</v>
      </c>
      <c r="B5" s="1" t="s">
        <v>55</v>
      </c>
      <c r="C5" s="1" t="s">
        <v>56</v>
      </c>
      <c r="D5" s="1" t="s">
        <v>242</v>
      </c>
      <c r="E5" s="1" t="s">
        <v>243</v>
      </c>
      <c r="F5" s="1" t="s">
        <v>242</v>
      </c>
      <c r="G5" s="1" t="s">
        <v>243</v>
      </c>
      <c r="H5" s="1" t="s">
        <v>238</v>
      </c>
      <c r="I5" s="1" t="s">
        <v>239</v>
      </c>
      <c r="J5" s="1" t="s">
        <v>244</v>
      </c>
      <c r="K5" s="1" t="s">
        <v>245</v>
      </c>
      <c r="L5" s="1" t="s">
        <v>244</v>
      </c>
      <c r="M5" s="1" t="s">
        <v>245</v>
      </c>
      <c r="N5" s="1" t="s">
        <v>240</v>
      </c>
      <c r="O5" s="1" t="s">
        <v>241</v>
      </c>
    </row>
    <row r="6">
      <c r="A6" s="2" t="s">
        <v>88</v>
      </c>
      <c r="B6" s="2" t="s">
        <v>90</v>
      </c>
      <c r="C6" s="2" t="s">
        <v>91</v>
      </c>
      <c r="D6" s="4">
        <v>169</v>
      </c>
      <c r="E6" s="8">
        <v>29123.63</v>
      </c>
      <c r="F6" s="4"/>
      <c r="G6" s="8"/>
      <c r="H6" s="7"/>
      <c r="I6" s="7"/>
      <c r="J6" s="4">
        <v>169</v>
      </c>
      <c r="K6" s="8">
        <v>29123.63</v>
      </c>
      <c r="L6" s="4"/>
      <c r="M6" s="8"/>
      <c r="N6" s="7"/>
      <c r="O6" s="7"/>
    </row>
    <row r="7">
      <c r="A7" s="2" t="s">
        <v>88</v>
      </c>
      <c r="B7" s="2" t="s">
        <v>219</v>
      </c>
      <c r="C7" s="2" t="s">
        <v>220</v>
      </c>
      <c r="D7" s="4">
        <v>8</v>
      </c>
      <c r="E7" s="8">
        <v>731.64</v>
      </c>
      <c r="F7" s="4"/>
      <c r="G7" s="8"/>
      <c r="H7" s="7"/>
      <c r="I7" s="7"/>
      <c r="J7" s="4">
        <v>8</v>
      </c>
      <c r="K7" s="8">
        <v>731.64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