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<sst xmlns="http://schemas.openxmlformats.org/spreadsheetml/2006/main" count="645" uniqueCount="645">
  <si>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</si>
  <si>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</si>
  <si>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</si>
  <si>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</si>
  <si>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</si>
  <si>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</si>
  <si>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</si>
  <si>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</si>
  <si>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</si>
  <si>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</si>
  <si>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</si>
  <si>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</si>
  <si>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</si>
  <si>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</si>
  <si>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</si>
  <si>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</si>
  <si>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</si>
  <si>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DLCROSCILL</t>
  </si>
  <si>
    <t>OVERSTOCK01</t>
  </si>
  <si>
    <t>MACY02</t>
  </si>
  <si>
    <t>OLLIIX</t>
  </si>
  <si>
    <t>AMAZON</t>
  </si>
  <si>
    <t>KOHLDSN</t>
  </si>
  <si>
    <t>JCPENNEY01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</si>
  <si>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</si>
  <si>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</si>
  <si>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</si>
  <si>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</si>
  <si>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</si>
  <si>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</si>
  <si>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</si>
  <si>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</si>
  <si>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</si>
  <si>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</si>
  <si>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</si>
  <si>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</si>
  <si>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</si>
  <si>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</si>
  <si>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</si>
  <si>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</si>
  <si>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</si>
  <si>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</si>
  <si>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</si>
  <si>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</si>
  <si>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</si>
  <si>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</si>
  <si>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</si>
  <si>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</si>
  <si>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</si>
  <si>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</si>
  <si>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</si>
  <si>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</si>
  <si>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</si>
  <si>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</si>
  <si>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</si>
  <si>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</si>
  <si>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</si>
  <si>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</si>
  <si>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</si>
  <si>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</si>
  <si>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</si>
  <si>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</si>
  <si>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</si>
  <si>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</si>
  <si>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</si>
  <si>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</si>
  <si>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</si>
  <si>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</si>
  <si>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</si>
  <si>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</si>
  <si>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</si>
  <si>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</si>
  <si>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</si>
  <si>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</si>
  <si>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</si>
  <si>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</si>
  <si>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</si>
  <si>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</si>
  <si>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</si>
  <si>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</si>
  <si>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</si>
  <si>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</si>
  <si>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</si>
  <si>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</si>
  <si>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</si>
  <si>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</si>
  <si>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</si>
  <si>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</si>
  <si>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</si>
  <si>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</si>
  <si>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</si>
  <si>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</si>
  <si>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</si>
  <si>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</si>
  <si>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</si>
  <si>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</si>
  <si>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</si>
  <si>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</si>
  <si>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</si>
  <si>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</si>
  <si>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</si>
  <si>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</si>
  <si>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</si>
  <si>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</si>
  <si>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</si>
  <si>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</si>
  <si>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</si>
  <si>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</si>
  <si>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</si>
  <si>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</si>
  <si>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</si>
  <si>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</si>
  <si>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</si>
  <si>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</si>
  <si>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</si>
  <si>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</si>
  <si>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</si>
  <si>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</si>
  <si>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</si>
  <si>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</si>
  <si>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</si>
  <si>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</si>
  <si>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</si>
  <si>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</si>
  <si>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</si>
  <si>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</si>
  <si>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</si>
  <si>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</si>
  <si>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</si>
  <si>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</si>
  <si>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</si>
  <si>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</si>
  <si>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03/20/2026</t>
  </si>
  <si>
    <t>05/12/2026</t>
  </si>
  <si>
    <t>05/13/2026</t>
  </si>
  <si>
    <t>05/20/2026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</si>
  <si>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</si>
  <si>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</si>
  <si>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</si>
  <si>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</si>
  <si>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</si>
  <si>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</si>
  <si>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</si>
  <si>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</si>
  <si>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</si>
  <si>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</si>
  <si>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</si>
  <si>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</si>
  <si>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</si>
  <si>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</si>
  <si>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</si>
  <si>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</si>
  <si>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</si>
  <si>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5/12/2026</t>
  </si>
  <si>
    <t>CSNSTORES,DLCROSCILL,MACY02,OVERSTOCK01</t>
  </si>
  <si>
    <t>Setup</t>
  </si>
  <si>
    <t>8/5/2025</t>
  </si>
  <si>
    <t>No</t>
  </si>
  <si>
    <t>11/2/2025</t>
  </si>
  <si>
    <t>10/7/2025</t>
  </si>
  <si>
    <t>Open</t>
  </si>
  <si>
    <t>Offered</t>
  </si>
  <si>
    <t>9/3/2025</t>
  </si>
  <si>
    <t>Hold</t>
  </si>
  <si>
    <t>Discontinued</t>
  </si>
  <si>
    <t>CCL10-0072</t>
  </si>
  <si>
    <t>King</t>
  </si>
  <si>
    <t>CSNSTORES,KOHLDSN,OLLIIX,OVERSTOCK01</t>
  </si>
  <si>
    <t>8/18/2025</t>
  </si>
  <si>
    <t>8/4/2025</t>
  </si>
  <si>
    <t>11/10/2025</t>
  </si>
  <si>
    <t>11/19/2025</t>
  </si>
  <si>
    <t>2/9/2026</t>
  </si>
  <si>
    <t>10/13/2025</t>
  </si>
  <si>
    <t>CCL10-0073</t>
  </si>
  <si>
    <t>Cal King</t>
  </si>
  <si>
    <t>8/1/2025</t>
  </si>
  <si>
    <t>8/12/2025</t>
  </si>
  <si>
    <t>9/29/2025</t>
  </si>
  <si>
    <t>11/11/2025</t>
  </si>
  <si>
    <t>12/9/2025</t>
  </si>
  <si>
    <t>10/22/2025</t>
  </si>
  <si>
    <t>CCL10-0010</t>
  </si>
  <si>
    <t>4 Piece Comforter Set</t>
  </si>
  <si>
    <t>Red</t>
  </si>
  <si>
    <t>B+</t>
  </si>
  <si>
    <t>Patchwork</t>
  </si>
  <si>
    <t>Traditional</t>
  </si>
  <si>
    <t>10/21/2022</t>
  </si>
  <si>
    <t>5/13/2026</t>
  </si>
  <si>
    <t>AMAZON,CSNSTORES,KOHLDSN</t>
  </si>
  <si>
    <t>3/30/2023</t>
  </si>
  <si>
    <t>4/19/2023</t>
  </si>
  <si>
    <t>11/21/2022</t>
  </si>
  <si>
    <t>8/31/2023</t>
  </si>
  <si>
    <t>9/4/2023</t>
  </si>
  <si>
    <t>8/2/2023</t>
  </si>
  <si>
    <t>5/7/2024</t>
  </si>
  <si>
    <t>12/1/2022</t>
  </si>
  <si>
    <t>4/18/2024</t>
  </si>
  <si>
    <t>4/7/2024</t>
  </si>
  <si>
    <t>5/15/2024</t>
  </si>
  <si>
    <t>6/15/2023</t>
  </si>
  <si>
    <t>6/29/2023</t>
  </si>
  <si>
    <t>3/28/2023</t>
  </si>
  <si>
    <t>5/9/2023</t>
  </si>
  <si>
    <t>3/20/2023</t>
  </si>
  <si>
    <t>5/30/2024</t>
  </si>
  <si>
    <t>4/10/2023</t>
  </si>
  <si>
    <t>3/5/2025</t>
  </si>
  <si>
    <t>CCL10-0011</t>
  </si>
  <si>
    <t>10/24/2022</t>
  </si>
  <si>
    <t>AMAZON,AMAZONDS,CSNSTORES,DLCROSCILL,OVERSTOCK01</t>
  </si>
  <si>
    <t>4/4/2023</t>
  </si>
  <si>
    <t>11/16/2022</t>
  </si>
  <si>
    <t>11/13/2023</t>
  </si>
  <si>
    <t>10/26/2022</t>
  </si>
  <si>
    <t>5/2/2024</t>
  </si>
  <si>
    <t>4/22/2024</t>
  </si>
  <si>
    <t>7/17/2023</t>
  </si>
  <si>
    <t>10/5/2023</t>
  </si>
  <si>
    <t>CCL10-0012</t>
  </si>
  <si>
    <t>AMAZON,BLK01,CSNSTORES,DLCROSCILL,KOHLDSN,MACY02,OVERSTOCK01</t>
  </si>
  <si>
    <t>4/5/2023</t>
  </si>
  <si>
    <t>11/1/2022</t>
  </si>
  <si>
    <t>4/12/2024</t>
  </si>
  <si>
    <t>4/3/2024</t>
  </si>
  <si>
    <t>6/12/2024</t>
  </si>
  <si>
    <t>2/15/2023</t>
  </si>
  <si>
    <t>4/25/2024</t>
  </si>
  <si>
    <t>9/3/2024</t>
  </si>
  <si>
    <t>4/10/2024</t>
  </si>
  <si>
    <t>11/7/2025</t>
  </si>
  <si>
    <t>4/27/2023</t>
  </si>
  <si>
    <t>CCL10-0013</t>
  </si>
  <si>
    <t>Brown</t>
  </si>
  <si>
    <t>10/25/2022</t>
  </si>
  <si>
    <t>AMAZON,CSNSTORES,KOHLDSN,MACY02,OLLIIX,OVERSTOCK01</t>
  </si>
  <si>
    <t>4/6/2023</t>
  </si>
  <si>
    <t>11/7/2022</t>
  </si>
  <si>
    <t>9/12/2023</t>
  </si>
  <si>
    <t>5/3/2024</t>
  </si>
  <si>
    <t>11/26/2022</t>
  </si>
  <si>
    <t>4/24/2024</t>
  </si>
  <si>
    <t>4/23/2024</t>
  </si>
  <si>
    <t>7/10/2023</t>
  </si>
  <si>
    <t>2/23/2025</t>
  </si>
  <si>
    <t>7/1/2024</t>
  </si>
  <si>
    <t>3/6/2025</t>
  </si>
  <si>
    <t>CCL10-0014</t>
  </si>
  <si>
    <t>CSNSTORES,JCPENNEY01,OVERSTOCK01</t>
  </si>
  <si>
    <t>4/3/2023</t>
  </si>
  <si>
    <t>11/14/2022</t>
  </si>
  <si>
    <t>11/10/2023</t>
  </si>
  <si>
    <t>7/19/2023</t>
  </si>
  <si>
    <t>5/14/2023</t>
  </si>
  <si>
    <t>CCL10-0015</t>
  </si>
  <si>
    <t>AMAZON,CSNSTORES,KOHLDSN,MACY02</t>
  </si>
  <si>
    <t>5/6/2024</t>
  </si>
  <si>
    <t>11/25/2022</t>
  </si>
  <si>
    <t>5/8/2024</t>
  </si>
  <si>
    <t>11/17/2022</t>
  </si>
  <si>
    <t>4/26/2024</t>
  </si>
  <si>
    <t>7/18/2024</t>
  </si>
  <si>
    <t>11/13/2024</t>
  </si>
  <si>
    <t>CCL10-0068</t>
  </si>
  <si>
    <t>Julius</t>
  </si>
  <si>
    <t>Black</t>
  </si>
  <si>
    <t>CSNSTORES,DLCROSCILL,MACY02</t>
  </si>
  <si>
    <t>8/14/2025</t>
  </si>
  <si>
    <t>8/6/2025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</si>
  <si>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</si>
  <si>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</si>
  <si>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</si>
  <si>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</si>
  <si>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</si>
  <si>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</si>
  <si>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</si>
  <si>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</si>
  <si>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</si>
  <si>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</si>
  <si>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CSNSTORES,KOHLDSN</t>
  </si>
  <si>
    <t>9/1/2025</t>
  </si>
  <si>
    <t>8/7/2025</t>
  </si>
  <si>
    <t>11/12/2025</t>
  </si>
  <si>
    <t>1/12/2026</t>
  </si>
  <si>
    <t>CCL10-0062</t>
  </si>
  <si>
    <t>Blue/Grey</t>
  </si>
  <si>
    <t>Vintage</t>
  </si>
  <si>
    <t>7/24/2023</t>
  </si>
  <si>
    <t>3/20/2026</t>
  </si>
  <si>
    <t>AMAZON,CSNSTORES,KOHLDSN,MACY02,NRTPORT,OVERSTOCK01</t>
  </si>
  <si>
    <t>7/27/2023</t>
  </si>
  <si>
    <t>8/8/2023</t>
  </si>
  <si>
    <t>7/25/2023</t>
  </si>
  <si>
    <t>8/21/2023</t>
  </si>
  <si>
    <t>9/29/2023</t>
  </si>
  <si>
    <t>11/8/2023</t>
  </si>
  <si>
    <t>7/10/2024</t>
  </si>
  <si>
    <t>7/3/2024</t>
  </si>
  <si>
    <t>1/5/2024</t>
  </si>
  <si>
    <t>7/2/2024</t>
  </si>
  <si>
    <t>7/15/2024</t>
  </si>
  <si>
    <t>10/11/2023</t>
  </si>
  <si>
    <t>12/19/2023</t>
  </si>
  <si>
    <t>3/19/2025</t>
  </si>
  <si>
    <t>CCL10-0063</t>
  </si>
  <si>
    <t>AMAZON,CSNSTORES,OVERSTOCK01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</si>
  <si>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</si>
  <si>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</si>
  <si>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</si>
  <si>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</si>
  <si>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</si>
  <si>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</si>
  <si>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</si>
  <si>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</si>
  <si>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</si>
  <si>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</si>
  <si>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</si>
  <si>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</si>
  <si>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</si>
  <si>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</si>
  <si>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</si>
  <si>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5/20/2026</t>
  </si>
  <si>
    <t>KOHLDSN,OVERSTOCK01</t>
  </si>
  <si>
    <t>4/17/2023</t>
  </si>
  <si>
    <t>11/30/2022</t>
  </si>
  <si>
    <t>9/6/2023</t>
  </si>
  <si>
    <t>11/21/2023</t>
  </si>
  <si>
    <t>11/11/2022</t>
  </si>
  <si>
    <t>8/16/2024</t>
  </si>
  <si>
    <t>6/6/2024</t>
  </si>
  <si>
    <t>8/13/2024</t>
  </si>
  <si>
    <t>8/28/2023</t>
  </si>
  <si>
    <t>6/12/2023</t>
  </si>
  <si>
    <t>3/10/2025</t>
  </si>
  <si>
    <t>CCL10-0002</t>
  </si>
  <si>
    <t>AMAZON,CSNSTORES,NRTPORT</t>
  </si>
  <si>
    <t>11/9/2023</t>
  </si>
  <si>
    <t>11/6/2022</t>
  </si>
  <si>
    <t>7/26/2024</t>
  </si>
  <si>
    <t>6/21/2024</t>
  </si>
  <si>
    <t>8/11/2023</t>
  </si>
  <si>
    <t>CCL10-0003</t>
  </si>
  <si>
    <t>AMAZON,JCPENNEY01,OVERSTOCK01</t>
  </si>
  <si>
    <t>6/24/2024</t>
  </si>
  <si>
    <t>7/31/2024</t>
  </si>
  <si>
    <t>7/5/2024</t>
  </si>
  <si>
    <t>6/23/2023</t>
  </si>
  <si>
    <t>10/21/2025</t>
  </si>
  <si>
    <t>CCL10-0008</t>
  </si>
  <si>
    <t>Loretta</t>
  </si>
  <si>
    <t>Beige</t>
  </si>
  <si>
    <t>C</t>
  </si>
  <si>
    <t>CSNSTORES,MACY02,OLLIIX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</si>
  <si>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</si>
  <si>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</si>
  <si>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</si>
  <si>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</si>
  <si>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</si>
  <si>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</si>
  <si>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</si>
  <si>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</si>
  <si>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</si>
  <si>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</si>
  <si>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</si>
  <si>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</si>
  <si>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</si>
  <si>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CCL10-0005</t>
  </si>
  <si>
    <t>Valentina</t>
  </si>
  <si>
    <t>Donation</t>
  </si>
  <si>
    <t>AMAZON,JCPENNEY01,NRTPORT</t>
  </si>
  <si>
    <t>4/18/2023</t>
  </si>
  <si>
    <t>8/17/2023</t>
  </si>
  <si>
    <t>1/30/2023</t>
  </si>
  <si>
    <t>9/25/2024</t>
  </si>
  <si>
    <t>9/11/2023</t>
  </si>
  <si>
    <t>4/24/2023</t>
  </si>
  <si>
    <t>9/19/2023</t>
  </si>
  <si>
    <t>2/2/2025</t>
  </si>
  <si>
    <t>CCL10-0006</t>
  </si>
  <si>
    <t>Inactive</t>
  </si>
  <si>
    <t>C+</t>
  </si>
  <si>
    <t>CSNSTORES,OVERSTOCK01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</si>
  <si>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</si>
  <si>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</si>
  <si>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</si>
  <si>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</si>
  <si>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</si>
  <si>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</si>
  <si>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</si>
  <si>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</si>
  <si>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</si>
  <si>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</si>
  <si>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6/13/2023</t>
  </si>
  <si>
    <t>8/3/2023</t>
  </si>
  <si>
    <t>8/15/2023</t>
  </si>
  <si>
    <t>11/27/2023</t>
  </si>
  <si>
    <t>1/24/2023</t>
  </si>
  <si>
    <t>9/19/2024</t>
  </si>
  <si>
    <t>11/25/2024</t>
  </si>
  <si>
    <t>6/21/2023</t>
  </si>
  <si>
    <t>2/27/2024</t>
  </si>
  <si>
    <t>3/20/2024</t>
  </si>
  <si>
    <t>1/10/2023</t>
  </si>
  <si>
    <t>CCL30-0027</t>
  </si>
  <si>
    <t>Gold</t>
  </si>
  <si>
    <t>CSNSTORES,DLCROSCILL,HOUZZ,JCPENNEY01,MACY02</t>
  </si>
  <si>
    <t>5/5/2023</t>
  </si>
  <si>
    <t>11/28/2022</t>
  </si>
  <si>
    <t>10/1/2023</t>
  </si>
  <si>
    <t>1/15/2024</t>
  </si>
  <si>
    <t>5/5/2024</t>
  </si>
  <si>
    <t>6/28/2024</t>
  </si>
  <si>
    <t>6/13/2024</t>
  </si>
  <si>
    <t>7/31/2023</t>
  </si>
  <si>
    <t>8/20/2025</t>
  </si>
  <si>
    <t>2/13/2025</t>
  </si>
  <si>
    <t>CCL30-0029</t>
  </si>
  <si>
    <t>CSNSTORES,MACY02</t>
  </si>
  <si>
    <t>5/29/2023</t>
  </si>
  <si>
    <t>11/24/2023</t>
  </si>
  <si>
    <t>8/28/2024</t>
  </si>
  <si>
    <t>CCL30-0026</t>
  </si>
  <si>
    <t>Silver</t>
  </si>
  <si>
    <t>HOUZZ,MACY02</t>
  </si>
  <si>
    <t>12/12/2022</t>
  </si>
  <si>
    <t>8/29/2023</t>
  </si>
  <si>
    <t>10/31/2022</t>
  </si>
  <si>
    <t>12/18/2024</t>
  </si>
  <si>
    <t>10/8/2024</t>
  </si>
  <si>
    <t>CCL30-0031</t>
  </si>
  <si>
    <t>Biron</t>
  </si>
  <si>
    <t>Square Decor Pillow</t>
  </si>
  <si>
    <t>18x18"</t>
  </si>
  <si>
    <t>AMAZON,CSNSTORES,DLCROSCILL,HOUZZ,JCPENNEY01</t>
  </si>
  <si>
    <t>11/6/2023</t>
  </si>
  <si>
    <t>1/19/2023</t>
  </si>
  <si>
    <t>7/29/2024</t>
  </si>
  <si>
    <t>7/11/2023</t>
  </si>
  <si>
    <t>7/3/2025</t>
  </si>
  <si>
    <t>5/22/2024</t>
  </si>
  <si>
    <t>CCL30-0030</t>
  </si>
  <si>
    <t>CSNSTORES,HOUZZ,MACY02</t>
  </si>
  <si>
    <t>9/27/2023</t>
  </si>
  <si>
    <t>12/29/2023</t>
  </si>
  <si>
    <t>11/14/2024</t>
  </si>
  <si>
    <t>CCL30-0037</t>
  </si>
  <si>
    <t>Winchester</t>
  </si>
  <si>
    <t>20x20"</t>
  </si>
  <si>
    <t>Solid</t>
  </si>
  <si>
    <t>6/19/2023</t>
  </si>
  <si>
    <t>3/21/2023</t>
  </si>
  <si>
    <t>7/23/2024</t>
  </si>
  <si>
    <t>8/9/2023</t>
  </si>
  <si>
    <t>CCL30-0036</t>
  </si>
  <si>
    <t>10/17/2023</t>
  </si>
  <si>
    <t>8/2/2024</t>
  </si>
  <si>
    <t>8/26/2024</t>
  </si>
  <si>
    <t>CCL30-0035</t>
  </si>
  <si>
    <t>7/14/2023</t>
  </si>
  <si>
    <t>11/22/2023</t>
  </si>
  <si>
    <t>8/19/2024</t>
  </si>
  <si>
    <t>7/7/2025</t>
  </si>
  <si>
    <t>5/10/2024</t>
  </si>
  <si>
    <t>CCL30-0034</t>
  </si>
  <si>
    <t>4/26/2023</t>
  </si>
  <si>
    <t>11/8/2022</t>
  </si>
  <si>
    <t>1/4/2024</t>
  </si>
  <si>
    <t>10/11/2024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</si>
  <si>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</si>
  <si>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</si>
  <si>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</si>
  <si>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</si>
  <si>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</si>
  <si>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</si>
  <si>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</si>
  <si>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</si>
  <si>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DLCROSCILL,JCPENNEY01,OVERSTOCK01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</si>
  <si>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</si>
  <si>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</si>
  <si>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</si>
  <si>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</si>
  <si>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</si>
  <si>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</si>
  <si>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</si>
  <si>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</si>
  <si>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</si>
  <si>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CSNSTORES,JCPENNEY01</t>
  </si>
  <si>
    <t>4/28/2023</t>
  </si>
  <si>
    <t>7/4/2024</t>
  </si>
  <si>
    <t>2/19/2025</t>
  </si>
  <si>
    <t>3/11/2024</t>
  </si>
  <si>
    <t>CCL11-0025</t>
  </si>
  <si>
    <t>Sham</t>
  </si>
  <si>
    <t>B-</t>
  </si>
  <si>
    <t>7/3/2023</t>
  </si>
  <si>
    <t>5/20/2024</t>
  </si>
  <si>
    <t>10/20/2025</t>
  </si>
  <si>
    <t>CCL11-0024</t>
  </si>
  <si>
    <t>Close-out</t>
  </si>
  <si>
    <t>5/15/2023</t>
  </si>
  <si>
    <t>12/12/2023</t>
  </si>
  <si>
    <t>10/4/2024</t>
  </si>
  <si>
    <t>CCL11-0022</t>
  </si>
  <si>
    <t>AMAZONDS,OVERSTOCK01</t>
  </si>
  <si>
    <t>5/30/2023</t>
  </si>
  <si>
    <t>11/28/2023</t>
  </si>
  <si>
    <t>3/18/2025</t>
  </si>
  <si>
    <t>CCL11-0021</t>
  </si>
  <si>
    <t>7/30/2024</t>
  </si>
  <si>
    <t>10/16/2024</t>
  </si>
  <si>
    <t>9/22/2023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</si>
  <si>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</si>
  <si>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</si>
  <si>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</si>
  <si>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</si>
  <si>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</si>
  <si>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</si>
  <si>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</si>
  <si>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</si>
  <si>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</si>
  <si>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</si>
  <si>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</si>
  <si>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3/29/2024</t>
  </si>
  <si>
    <t>7/25/2024</t>
  </si>
  <si>
    <t>7/7/2023</t>
  </si>
  <si>
    <t>10/3/2023</t>
  </si>
  <si>
    <t>CCL13-0019</t>
  </si>
  <si>
    <t>DLCROSCILL,HOUZZ,JCPENNEY01</t>
  </si>
  <si>
    <t>3/23/2023</t>
  </si>
  <si>
    <t>11/26/2023</t>
  </si>
  <si>
    <t>1/8/2024</t>
  </si>
  <si>
    <t>5/16/2024</t>
  </si>
  <si>
    <t>6/7/2023</t>
  </si>
  <si>
    <t>CCL13-0016</t>
  </si>
  <si>
    <t>2/27/2023</t>
  </si>
  <si>
    <t>1/25/2023</t>
  </si>
  <si>
    <t>10/9/2024</t>
  </si>
  <si>
    <t>5/25/2023</t>
  </si>
  <si>
    <t>CCL13-0017</t>
  </si>
  <si>
    <t>4/13/2023</t>
  </si>
  <si>
    <t>1/23/2023</t>
  </si>
  <si>
    <t>7/5/2023</t>
  </si>
  <si>
    <t>CHM30-0013</t>
  </si>
  <si>
    <t>Croscill Home</t>
  </si>
  <si>
    <t>Canova</t>
  </si>
  <si>
    <t>12x24"</t>
  </si>
  <si>
    <t>White</t>
  </si>
  <si>
    <t>Cotton</t>
  </si>
  <si>
    <t>10/20/2022</t>
  </si>
  <si>
    <t>DLCROSCILL,JCPENNEY01</t>
  </si>
  <si>
    <t>1/18/2023</t>
  </si>
  <si>
    <t>Yes</t>
  </si>
  <si>
    <t>6/26/2023</t>
  </si>
  <si>
    <t>CHM30-0015</t>
  </si>
  <si>
    <t>Melodia</t>
  </si>
  <si>
    <t>Linen</t>
  </si>
  <si>
    <t>Botanical</t>
  </si>
  <si>
    <t>12/6/2022</t>
  </si>
  <si>
    <t>7/18/2023</t>
  </si>
  <si>
    <t>12/7/2022</t>
  </si>
  <si>
    <t>2/20/2023</t>
  </si>
  <si>
    <t>10/21/2023</t>
  </si>
  <si>
    <t>2/16/2024</t>
  </si>
  <si>
    <t>10/20/2023</t>
  </si>
  <si>
    <t>CHM30-0019</t>
  </si>
  <si>
    <t>Tan</t>
  </si>
  <si>
    <t>7/20/2023</t>
  </si>
  <si>
    <t>3/17/2023</t>
  </si>
  <si>
    <t>3/18/2024</t>
  </si>
  <si>
    <t>CHM11-0011</t>
  </si>
  <si>
    <t>Perla</t>
  </si>
  <si>
    <t>Pieced</t>
  </si>
  <si>
    <t>Modern/Contemporary</t>
  </si>
  <si>
    <t>CSNSTORES,DLCROSCILL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</si>
  <si>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</si>
  <si>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</si>
  <si>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</si>
  <si>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</si>
  <si>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</si>
  <si>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</si>
  <si>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</si>
  <si>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</si>
  <si>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</si>
  <si>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</si>
  <si>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DLCROSCILL,MACY02</t>
  </si>
  <si>
    <t>1/16/2023</t>
  </si>
  <si>
    <t>11/2/2022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</si>
  <si>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</si>
  <si>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</si>
  <si>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</si>
  <si>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</si>
  <si>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</si>
  <si>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</si>
  <si>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</si>
  <si>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</si>
  <si>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</si>
  <si>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CCA13-0007</t>
  </si>
  <si>
    <t>Croscill Casual</t>
  </si>
  <si>
    <t>Gema</t>
  </si>
  <si>
    <t>3 Piece White Coverlet Set</t>
  </si>
  <si>
    <t>Soft White</t>
  </si>
  <si>
    <t>10/14/2022</t>
  </si>
  <si>
    <t>9/25/2023</t>
  </si>
  <si>
    <t>5/28/2024</t>
  </si>
  <si>
    <t>CCA12-0001</t>
  </si>
  <si>
    <t>Anders</t>
  </si>
  <si>
    <t>3 Piece Duvet Set</t>
  </si>
  <si>
    <t>Charcoal</t>
  </si>
  <si>
    <t>MACY02,OLLIIX</t>
  </si>
  <si>
    <t>7/4/2023</t>
  </si>
  <si>
    <t>10/17/2022</t>
  </si>
  <si>
    <t>11/17/2023</t>
  </si>
  <si>
    <t>CCA12-0005</t>
  </si>
  <si>
    <t>Callista</t>
  </si>
  <si>
    <t>Blue</t>
  </si>
  <si>
    <t>Striped</t>
  </si>
  <si>
    <t>6/5/2023</t>
  </si>
  <si>
    <t>1/9/2023</t>
  </si>
  <si>
    <t>10/25/2023</t>
  </si>
  <si>
    <t>11/18/2023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</si>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</sst>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334.99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148</v>
      </c>
      <c r="X6" s="2" t="s">
        <v>148</v>
      </c>
      <c r="Y6" s="2" t="s">
        <v>152</v>
      </c>
      <c r="Z6" s="4">
        <v>168</v>
      </c>
      <c r="AA6" s="4">
        <f>=ROUNDDOWN(21,0)</f>
      </c>
      <c r="AB6" s="5">
        <v>8</v>
      </c>
      <c r="AC6" s="2" t="s">
        <v>153</v>
      </c>
      <c r="AD6" s="4">
        <v>265</v>
      </c>
      <c r="AE6" s="4">
        <v>265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1082.14</v>
      </c>
      <c r="AR6" s="4"/>
      <c r="AS6" s="8"/>
      <c r="AT6" s="7"/>
      <c r="AU6" s="7"/>
      <c r="AV6" s="4">
        <v>18</v>
      </c>
      <c r="AW6" s="8">
        <v>2879.47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0.3758</v>
      </c>
      <c r="BC6" s="4">
        <v>33</v>
      </c>
      <c r="BD6" s="8">
        <v>5614.86</v>
      </c>
      <c r="BE6" s="4">
        <v>89</v>
      </c>
      <c r="BF6" s="8">
        <v>16255.7</v>
      </c>
      <c r="BG6" s="7">
        <v>-0.6292</v>
      </c>
      <c r="BH6" s="7">
        <v>-0.6546</v>
      </c>
      <c r="BI6" s="7">
        <v>0.5128</v>
      </c>
      <c r="BJ6" s="4">
        <v>7</v>
      </c>
      <c r="BK6" s="8">
        <v>1082.14</v>
      </c>
      <c r="BL6" s="2" t="s">
        <v>154</v>
      </c>
      <c r="BM6" s="7">
        <v>1</v>
      </c>
      <c r="BN6" s="7">
        <v>1</v>
      </c>
      <c r="BO6" s="4">
        <v>1</v>
      </c>
      <c r="BP6" s="8">
        <v>112.28</v>
      </c>
      <c r="BQ6" s="4"/>
      <c r="BR6" s="8"/>
      <c r="BS6" s="7"/>
      <c r="BT6" s="7"/>
      <c r="BU6" s="2" t="s">
        <v>155</v>
      </c>
      <c r="BV6" s="2" t="s">
        <v>145</v>
      </c>
      <c r="BW6" s="2" t="s">
        <v>148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1</v>
      </c>
      <c r="CC6" s="8">
        <v>209.82</v>
      </c>
      <c r="CD6" s="4"/>
      <c r="CE6" s="8"/>
      <c r="CF6" s="7"/>
      <c r="CG6" s="7"/>
      <c r="CH6" s="2" t="s">
        <v>155</v>
      </c>
      <c r="CI6" s="2" t="s">
        <v>145</v>
      </c>
      <c r="CJ6" s="2" t="s">
        <v>148</v>
      </c>
      <c r="CK6" s="2" t="s">
        <v>152</v>
      </c>
      <c r="CL6" s="2" t="s">
        <v>157</v>
      </c>
      <c r="CM6" s="2" t="s">
        <v>157</v>
      </c>
      <c r="CN6" s="2" t="s">
        <v>148</v>
      </c>
      <c r="CO6" s="4">
        <v>4</v>
      </c>
      <c r="CP6" s="8">
        <v>604.04</v>
      </c>
      <c r="CQ6" s="4"/>
      <c r="CR6" s="8"/>
      <c r="CS6" s="7"/>
      <c r="CT6" s="7"/>
      <c r="CU6" s="2" t="s">
        <v>155</v>
      </c>
      <c r="CV6" s="2" t="s">
        <v>145</v>
      </c>
      <c r="CW6" s="2" t="s">
        <v>148</v>
      </c>
      <c r="CX6" s="2" t="s">
        <v>156</v>
      </c>
      <c r="CY6" s="2" t="s">
        <v>157</v>
      </c>
      <c r="CZ6" s="2" t="s">
        <v>157</v>
      </c>
      <c r="DA6" s="2" t="s">
        <v>148</v>
      </c>
      <c r="DB6" s="4">
        <v>1</v>
      </c>
      <c r="DC6" s="8">
        <v>156</v>
      </c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158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148</v>
      </c>
      <c r="DX6" s="2" t="s">
        <v>159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160</v>
      </c>
      <c r="EI6" s="2" t="s">
        <v>145</v>
      </c>
      <c r="EJ6" s="2" t="s">
        <v>148</v>
      </c>
      <c r="EK6" s="2" t="s">
        <v>148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148</v>
      </c>
      <c r="EX6" s="2" t="s">
        <v>148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161</v>
      </c>
      <c r="FI6" s="2" t="s">
        <v>145</v>
      </c>
      <c r="FJ6" s="2" t="s">
        <v>148</v>
      </c>
      <c r="FK6" s="2" t="s">
        <v>148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148</v>
      </c>
      <c r="FX6" s="2" t="s">
        <v>162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160</v>
      </c>
      <c r="GI6" s="2" t="s">
        <v>145</v>
      </c>
      <c r="GJ6" s="2" t="s">
        <v>148</v>
      </c>
      <c r="GK6" s="2" t="s">
        <v>148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163</v>
      </c>
      <c r="GV6" s="2" t="s">
        <v>145</v>
      </c>
      <c r="GW6" s="2" t="s">
        <v>148</v>
      </c>
      <c r="GX6" s="2" t="s">
        <v>148</v>
      </c>
      <c r="GY6" s="2" t="s">
        <v>157</v>
      </c>
      <c r="GZ6" s="2" t="s">
        <v>157</v>
      </c>
      <c r="HA6" s="2" t="s">
        <v>148</v>
      </c>
      <c r="HB6" s="4"/>
      <c r="HC6" s="8"/>
      <c r="HD6" s="4"/>
      <c r="HE6" s="8"/>
      <c r="HF6" s="7"/>
      <c r="HG6" s="7"/>
      <c r="HH6" s="2" t="s">
        <v>160</v>
      </c>
      <c r="HI6" s="2" t="s">
        <v>145</v>
      </c>
      <c r="HJ6" s="2" t="s">
        <v>148</v>
      </c>
      <c r="HK6" s="2" t="s">
        <v>148</v>
      </c>
      <c r="HL6" s="2" t="s">
        <v>157</v>
      </c>
      <c r="HM6" s="2" t="s">
        <v>157</v>
      </c>
      <c r="HN6" s="2" t="s">
        <v>148</v>
      </c>
      <c r="HO6" s="4"/>
      <c r="HP6" s="8"/>
      <c r="HQ6" s="4"/>
      <c r="HR6" s="8"/>
      <c r="HS6" s="7"/>
      <c r="HT6" s="7"/>
      <c r="HU6" s="2" t="s">
        <v>160</v>
      </c>
      <c r="HV6" s="2" t="s">
        <v>145</v>
      </c>
      <c r="HW6" s="2" t="s">
        <v>148</v>
      </c>
      <c r="HX6" s="2" t="s">
        <v>148</v>
      </c>
      <c r="HY6" s="2" t="s">
        <v>157</v>
      </c>
      <c r="HZ6" s="2" t="s">
        <v>157</v>
      </c>
      <c r="IA6" s="2" t="s">
        <v>148</v>
      </c>
      <c r="IB6" s="4"/>
      <c r="IC6" s="8"/>
      <c r="ID6" s="4"/>
      <c r="IE6" s="8"/>
      <c r="IF6" s="7"/>
      <c r="IG6" s="7"/>
      <c r="IH6" s="2" t="s">
        <v>163</v>
      </c>
      <c r="II6" s="2" t="s">
        <v>145</v>
      </c>
      <c r="IJ6" s="2" t="s">
        <v>148</v>
      </c>
      <c r="IK6" s="2" t="s">
        <v>148</v>
      </c>
      <c r="IL6" s="2" t="s">
        <v>157</v>
      </c>
      <c r="IM6" s="2" t="s">
        <v>157</v>
      </c>
      <c r="IN6" s="2" t="s">
        <v>148</v>
      </c>
      <c r="IO6" s="4"/>
      <c r="IP6" s="8"/>
      <c r="IQ6" s="4"/>
      <c r="IR6" s="8"/>
      <c r="IS6" s="7"/>
      <c r="IT6" s="7"/>
      <c r="IU6" s="2" t="s">
        <v>163</v>
      </c>
      <c r="IV6" s="2" t="s">
        <v>145</v>
      </c>
      <c r="IW6" s="2" t="s">
        <v>148</v>
      </c>
      <c r="IX6" s="2" t="s">
        <v>148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160</v>
      </c>
      <c r="JI6" s="2" t="s">
        <v>145</v>
      </c>
      <c r="JJ6" s="2" t="s">
        <v>148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148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163</v>
      </c>
      <c r="KI6" s="2" t="s">
        <v>145</v>
      </c>
      <c r="KJ6" s="2" t="s">
        <v>148</v>
      </c>
      <c r="KK6" s="2" t="s">
        <v>148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159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163</v>
      </c>
      <c r="LI6" s="2" t="s">
        <v>145</v>
      </c>
      <c r="LJ6" s="2" t="s">
        <v>148</v>
      </c>
      <c r="LK6" s="2" t="s">
        <v>148</v>
      </c>
      <c r="LL6" s="2" t="s">
        <v>157</v>
      </c>
      <c r="LM6" s="2" t="s">
        <v>157</v>
      </c>
      <c r="LN6" s="2" t="s">
        <v>148</v>
      </c>
      <c r="LO6" s="4"/>
      <c r="LP6" s="8"/>
      <c r="LQ6" s="4"/>
      <c r="LR6" s="8"/>
      <c r="LS6" s="7"/>
      <c r="LT6" s="7"/>
      <c r="LU6" s="2" t="s">
        <v>163</v>
      </c>
      <c r="LV6" s="2" t="s">
        <v>145</v>
      </c>
      <c r="LW6" s="2" t="s">
        <v>148</v>
      </c>
      <c r="LX6" s="2" t="s">
        <v>148</v>
      </c>
      <c r="LY6" s="2" t="s">
        <v>157</v>
      </c>
      <c r="LZ6" s="2" t="s">
        <v>157</v>
      </c>
      <c r="MA6" s="2" t="s">
        <v>148</v>
      </c>
      <c r="MB6" s="4"/>
      <c r="MC6" s="8"/>
      <c r="MD6" s="4"/>
      <c r="ME6" s="8"/>
      <c r="MF6" s="7"/>
      <c r="MG6" s="7"/>
      <c r="MH6" s="2" t="s">
        <v>160</v>
      </c>
      <c r="MI6" s="2" t="s">
        <v>145</v>
      </c>
      <c r="MJ6" s="2" t="s">
        <v>148</v>
      </c>
      <c r="MK6" s="2" t="s">
        <v>148</v>
      </c>
      <c r="ML6" s="2" t="s">
        <v>157</v>
      </c>
      <c r="MM6" s="2" t="s">
        <v>157</v>
      </c>
      <c r="MN6" s="2" t="s">
        <v>148</v>
      </c>
      <c r="MO6" s="4"/>
      <c r="MP6" s="8"/>
      <c r="MQ6" s="4"/>
      <c r="MR6" s="8"/>
      <c r="MS6" s="7"/>
      <c r="MT6" s="7"/>
      <c r="MU6" s="2" t="s">
        <v>163</v>
      </c>
      <c r="MV6" s="2" t="s">
        <v>145</v>
      </c>
      <c r="MW6" s="2" t="s">
        <v>148</v>
      </c>
      <c r="MX6" s="2" t="s">
        <v>148</v>
      </c>
      <c r="MY6" s="2" t="s">
        <v>157</v>
      </c>
      <c r="MZ6" s="2" t="s">
        <v>157</v>
      </c>
      <c r="NA6" s="2" t="s">
        <v>148</v>
      </c>
      <c r="NB6" s="4"/>
      <c r="NC6" s="8"/>
      <c r="ND6" s="4"/>
      <c r="NE6" s="8"/>
      <c r="NF6" s="7"/>
      <c r="NG6" s="7"/>
      <c r="NH6" s="2" t="s">
        <v>160</v>
      </c>
      <c r="NI6" s="2" t="s">
        <v>145</v>
      </c>
      <c r="NJ6" s="2" t="s">
        <v>148</v>
      </c>
      <c r="NK6" s="2" t="s">
        <v>148</v>
      </c>
      <c r="NL6" s="2" t="s">
        <v>157</v>
      </c>
      <c r="NM6" s="2" t="s">
        <v>157</v>
      </c>
      <c r="NN6" s="2" t="s">
        <v>148</v>
      </c>
      <c r="NO6" s="4"/>
      <c r="NP6" s="8"/>
      <c r="NQ6" s="4"/>
      <c r="NR6" s="8"/>
      <c r="NS6" s="7"/>
      <c r="NT6" s="7"/>
      <c r="NU6" s="2" t="s">
        <v>163</v>
      </c>
      <c r="NV6" s="2" t="s">
        <v>145</v>
      </c>
      <c r="NW6" s="2" t="s">
        <v>148</v>
      </c>
      <c r="NX6" s="2" t="s">
        <v>148</v>
      </c>
      <c r="NY6" s="2" t="s">
        <v>157</v>
      </c>
      <c r="NZ6" s="2" t="s">
        <v>157</v>
      </c>
      <c r="OA6" s="2" t="s">
        <v>148</v>
      </c>
      <c r="OB6" s="4"/>
      <c r="OC6" s="8"/>
      <c r="OD6" s="4"/>
      <c r="OE6" s="8"/>
      <c r="OF6" s="7"/>
      <c r="OG6" s="7"/>
      <c r="OH6" s="2" t="s">
        <v>163</v>
      </c>
      <c r="OI6" s="2" t="s">
        <v>164</v>
      </c>
      <c r="OJ6" s="2" t="s">
        <v>148</v>
      </c>
      <c r="OK6" s="2" t="s">
        <v>148</v>
      </c>
      <c r="OL6" s="2" t="s">
        <v>157</v>
      </c>
      <c r="OM6" s="2" t="s">
        <v>157</v>
      </c>
      <c r="ON6" s="2" t="s">
        <v>148</v>
      </c>
      <c r="OO6" s="4"/>
      <c r="OP6" s="8"/>
      <c r="OQ6" s="4"/>
      <c r="OR6" s="8"/>
      <c r="OS6" s="7"/>
      <c r="OT6" s="7"/>
      <c r="OU6" s="2" t="s">
        <v>160</v>
      </c>
      <c r="OV6" s="2" t="s">
        <v>145</v>
      </c>
      <c r="OW6" s="2" t="s">
        <v>148</v>
      </c>
      <c r="OX6" s="2" t="s">
        <v>148</v>
      </c>
      <c r="OY6" s="2" t="s">
        <v>157</v>
      </c>
      <c r="OZ6" s="2" t="s">
        <v>157</v>
      </c>
      <c r="PA6" s="2" t="s">
        <v>148</v>
      </c>
      <c r="PB6" s="4">
        <v>168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265</v>
      </c>
      <c r="PU6" s="4"/>
      <c r="PV6" s="4"/>
    </row>
    <row r="7">
      <c r="A7" s="2" t="s">
        <v>165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166</v>
      </c>
      <c r="K7" s="2" t="s">
        <v>144</v>
      </c>
      <c r="L7" s="3">
        <v>156.96</v>
      </c>
      <c r="M7" s="3">
        <v>164.81</v>
      </c>
      <c r="N7" s="3">
        <v>444.99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148</v>
      </c>
      <c r="X7" s="2" t="s">
        <v>148</v>
      </c>
      <c r="Y7" s="2" t="s">
        <v>152</v>
      </c>
      <c r="Z7" s="4">
        <v>212</v>
      </c>
      <c r="AA7" s="4">
        <f>=ROUNDDOWN(26.5,0)</f>
      </c>
      <c r="AB7" s="5">
        <v>8</v>
      </c>
      <c r="AC7" s="2" t="s">
        <v>153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10</v>
      </c>
      <c r="AQ7" s="8">
        <v>1672.15</v>
      </c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0.5807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10</v>
      </c>
      <c r="BK7" s="8">
        <v>1672.15</v>
      </c>
      <c r="BL7" s="2" t="s">
        <v>167</v>
      </c>
      <c r="BM7" s="7">
        <v>1</v>
      </c>
      <c r="BN7" s="7">
        <v>1</v>
      </c>
      <c r="BO7" s="4">
        <v>7</v>
      </c>
      <c r="BP7" s="8">
        <v>933.66</v>
      </c>
      <c r="BQ7" s="4"/>
      <c r="BR7" s="8"/>
      <c r="BS7" s="7"/>
      <c r="BT7" s="7"/>
      <c r="BU7" s="2" t="s">
        <v>155</v>
      </c>
      <c r="BV7" s="2" t="s">
        <v>145</v>
      </c>
      <c r="BW7" s="2" t="s">
        <v>148</v>
      </c>
      <c r="BX7" s="2" t="s">
        <v>168</v>
      </c>
      <c r="BY7" s="2" t="s">
        <v>157</v>
      </c>
      <c r="BZ7" s="2" t="s">
        <v>157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148</v>
      </c>
      <c r="CK7" s="2" t="s">
        <v>156</v>
      </c>
      <c r="CL7" s="2" t="s">
        <v>157</v>
      </c>
      <c r="CM7" s="2" t="s">
        <v>157</v>
      </c>
      <c r="CN7" s="2" t="s">
        <v>148</v>
      </c>
      <c r="CO7" s="4">
        <v>1</v>
      </c>
      <c r="CP7" s="8">
        <v>179.46</v>
      </c>
      <c r="CQ7" s="4"/>
      <c r="CR7" s="8"/>
      <c r="CS7" s="7"/>
      <c r="CT7" s="7"/>
      <c r="CU7" s="2" t="s">
        <v>155</v>
      </c>
      <c r="CV7" s="2" t="s">
        <v>145</v>
      </c>
      <c r="CW7" s="2" t="s">
        <v>148</v>
      </c>
      <c r="CX7" s="2" t="s">
        <v>169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148</v>
      </c>
      <c r="DK7" s="2" t="s">
        <v>170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315.02</v>
      </c>
      <c r="DQ7" s="4"/>
      <c r="DR7" s="8"/>
      <c r="DS7" s="7"/>
      <c r="DT7" s="7"/>
      <c r="DU7" s="2" t="s">
        <v>155</v>
      </c>
      <c r="DV7" s="2" t="s">
        <v>145</v>
      </c>
      <c r="DW7" s="2" t="s">
        <v>148</v>
      </c>
      <c r="DX7" s="2" t="s">
        <v>171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160</v>
      </c>
      <c r="EI7" s="2" t="s">
        <v>145</v>
      </c>
      <c r="EJ7" s="2" t="s">
        <v>148</v>
      </c>
      <c r="EK7" s="2" t="s">
        <v>148</v>
      </c>
      <c r="EL7" s="2" t="s">
        <v>157</v>
      </c>
      <c r="EM7" s="2" t="s">
        <v>157</v>
      </c>
      <c r="EN7" s="2" t="s">
        <v>148</v>
      </c>
      <c r="EO7" s="4">
        <v>1</v>
      </c>
      <c r="EP7" s="8">
        <v>244.01</v>
      </c>
      <c r="EQ7" s="4"/>
      <c r="ER7" s="8"/>
      <c r="ES7" s="7"/>
      <c r="ET7" s="7"/>
      <c r="EU7" s="2" t="s">
        <v>155</v>
      </c>
      <c r="EV7" s="2" t="s">
        <v>145</v>
      </c>
      <c r="EW7" s="2" t="s">
        <v>148</v>
      </c>
      <c r="EX7" s="2" t="s">
        <v>172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161</v>
      </c>
      <c r="FI7" s="2" t="s">
        <v>145</v>
      </c>
      <c r="FJ7" s="2" t="s">
        <v>148</v>
      </c>
      <c r="FK7" s="2" t="s">
        <v>148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148</v>
      </c>
      <c r="FX7" s="2" t="s">
        <v>173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160</v>
      </c>
      <c r="GI7" s="2" t="s">
        <v>145</v>
      </c>
      <c r="GJ7" s="2" t="s">
        <v>148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163</v>
      </c>
      <c r="GV7" s="2" t="s">
        <v>145</v>
      </c>
      <c r="GW7" s="2" t="s">
        <v>148</v>
      </c>
      <c r="GX7" s="2" t="s">
        <v>148</v>
      </c>
      <c r="GY7" s="2" t="s">
        <v>157</v>
      </c>
      <c r="GZ7" s="2" t="s">
        <v>157</v>
      </c>
      <c r="HA7" s="2" t="s">
        <v>148</v>
      </c>
      <c r="HB7" s="4"/>
      <c r="HC7" s="8"/>
      <c r="HD7" s="4"/>
      <c r="HE7" s="8"/>
      <c r="HF7" s="7"/>
      <c r="HG7" s="7"/>
      <c r="HH7" s="2" t="s">
        <v>160</v>
      </c>
      <c r="HI7" s="2" t="s">
        <v>145</v>
      </c>
      <c r="HJ7" s="2" t="s">
        <v>148</v>
      </c>
      <c r="HK7" s="2" t="s">
        <v>148</v>
      </c>
      <c r="HL7" s="2" t="s">
        <v>157</v>
      </c>
      <c r="HM7" s="2" t="s">
        <v>157</v>
      </c>
      <c r="HN7" s="2" t="s">
        <v>148</v>
      </c>
      <c r="HO7" s="4"/>
      <c r="HP7" s="8"/>
      <c r="HQ7" s="4"/>
      <c r="HR7" s="8"/>
      <c r="HS7" s="7"/>
      <c r="HT7" s="7"/>
      <c r="HU7" s="2" t="s">
        <v>160</v>
      </c>
      <c r="HV7" s="2" t="s">
        <v>145</v>
      </c>
      <c r="HW7" s="2" t="s">
        <v>148</v>
      </c>
      <c r="HX7" s="2" t="s">
        <v>148</v>
      </c>
      <c r="HY7" s="2" t="s">
        <v>157</v>
      </c>
      <c r="HZ7" s="2" t="s">
        <v>157</v>
      </c>
      <c r="IA7" s="2" t="s">
        <v>148</v>
      </c>
      <c r="IB7" s="4"/>
      <c r="IC7" s="8"/>
      <c r="ID7" s="4"/>
      <c r="IE7" s="8"/>
      <c r="IF7" s="7"/>
      <c r="IG7" s="7"/>
      <c r="IH7" s="2" t="s">
        <v>163</v>
      </c>
      <c r="II7" s="2" t="s">
        <v>145</v>
      </c>
      <c r="IJ7" s="2" t="s">
        <v>148</v>
      </c>
      <c r="IK7" s="2" t="s">
        <v>148</v>
      </c>
      <c r="IL7" s="2" t="s">
        <v>157</v>
      </c>
      <c r="IM7" s="2" t="s">
        <v>157</v>
      </c>
      <c r="IN7" s="2" t="s">
        <v>148</v>
      </c>
      <c r="IO7" s="4"/>
      <c r="IP7" s="8"/>
      <c r="IQ7" s="4"/>
      <c r="IR7" s="8"/>
      <c r="IS7" s="7"/>
      <c r="IT7" s="7"/>
      <c r="IU7" s="2" t="s">
        <v>163</v>
      </c>
      <c r="IV7" s="2" t="s">
        <v>145</v>
      </c>
      <c r="IW7" s="2" t="s">
        <v>148</v>
      </c>
      <c r="IX7" s="2" t="s">
        <v>148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160</v>
      </c>
      <c r="JI7" s="2" t="s">
        <v>145</v>
      </c>
      <c r="JJ7" s="2" t="s">
        <v>148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148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163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148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163</v>
      </c>
      <c r="LI7" s="2" t="s">
        <v>145</v>
      </c>
      <c r="LJ7" s="2" t="s">
        <v>148</v>
      </c>
      <c r="LK7" s="2" t="s">
        <v>148</v>
      </c>
      <c r="LL7" s="2" t="s">
        <v>157</v>
      </c>
      <c r="LM7" s="2" t="s">
        <v>157</v>
      </c>
      <c r="LN7" s="2" t="s">
        <v>148</v>
      </c>
      <c r="LO7" s="4"/>
      <c r="LP7" s="8"/>
      <c r="LQ7" s="4"/>
      <c r="LR7" s="8"/>
      <c r="LS7" s="7"/>
      <c r="LT7" s="7"/>
      <c r="LU7" s="2" t="s">
        <v>163</v>
      </c>
      <c r="LV7" s="2" t="s">
        <v>145</v>
      </c>
      <c r="LW7" s="2" t="s">
        <v>148</v>
      </c>
      <c r="LX7" s="2" t="s">
        <v>148</v>
      </c>
      <c r="LY7" s="2" t="s">
        <v>157</v>
      </c>
      <c r="LZ7" s="2" t="s">
        <v>157</v>
      </c>
      <c r="MA7" s="2" t="s">
        <v>148</v>
      </c>
      <c r="MB7" s="4"/>
      <c r="MC7" s="8"/>
      <c r="MD7" s="4"/>
      <c r="ME7" s="8"/>
      <c r="MF7" s="7"/>
      <c r="MG7" s="7"/>
      <c r="MH7" s="2" t="s">
        <v>160</v>
      </c>
      <c r="MI7" s="2" t="s">
        <v>145</v>
      </c>
      <c r="MJ7" s="2" t="s">
        <v>148</v>
      </c>
      <c r="MK7" s="2" t="s">
        <v>148</v>
      </c>
      <c r="ML7" s="2" t="s">
        <v>157</v>
      </c>
      <c r="MM7" s="2" t="s">
        <v>157</v>
      </c>
      <c r="MN7" s="2" t="s">
        <v>148</v>
      </c>
      <c r="MO7" s="4"/>
      <c r="MP7" s="8"/>
      <c r="MQ7" s="4"/>
      <c r="MR7" s="8"/>
      <c r="MS7" s="7"/>
      <c r="MT7" s="7"/>
      <c r="MU7" s="2" t="s">
        <v>163</v>
      </c>
      <c r="MV7" s="2" t="s">
        <v>145</v>
      </c>
      <c r="MW7" s="2" t="s">
        <v>148</v>
      </c>
      <c r="MX7" s="2" t="s">
        <v>148</v>
      </c>
      <c r="MY7" s="2" t="s">
        <v>157</v>
      </c>
      <c r="MZ7" s="2" t="s">
        <v>157</v>
      </c>
      <c r="NA7" s="2" t="s">
        <v>148</v>
      </c>
      <c r="NB7" s="4"/>
      <c r="NC7" s="8"/>
      <c r="ND7" s="4"/>
      <c r="NE7" s="8"/>
      <c r="NF7" s="7"/>
      <c r="NG7" s="7"/>
      <c r="NH7" s="2" t="s">
        <v>160</v>
      </c>
      <c r="NI7" s="2" t="s">
        <v>145</v>
      </c>
      <c r="NJ7" s="2" t="s">
        <v>148</v>
      </c>
      <c r="NK7" s="2" t="s">
        <v>148</v>
      </c>
      <c r="NL7" s="2" t="s">
        <v>157</v>
      </c>
      <c r="NM7" s="2" t="s">
        <v>157</v>
      </c>
      <c r="NN7" s="2" t="s">
        <v>148</v>
      </c>
      <c r="NO7" s="4"/>
      <c r="NP7" s="8"/>
      <c r="NQ7" s="4"/>
      <c r="NR7" s="8"/>
      <c r="NS7" s="7"/>
      <c r="NT7" s="7"/>
      <c r="NU7" s="2" t="s">
        <v>163</v>
      </c>
      <c r="NV7" s="2" t="s">
        <v>145</v>
      </c>
      <c r="NW7" s="2" t="s">
        <v>148</v>
      </c>
      <c r="NX7" s="2" t="s">
        <v>148</v>
      </c>
      <c r="NY7" s="2" t="s">
        <v>157</v>
      </c>
      <c r="NZ7" s="2" t="s">
        <v>157</v>
      </c>
      <c r="OA7" s="2" t="s">
        <v>148</v>
      </c>
      <c r="OB7" s="4"/>
      <c r="OC7" s="8"/>
      <c r="OD7" s="4"/>
      <c r="OE7" s="8"/>
      <c r="OF7" s="7"/>
      <c r="OG7" s="7"/>
      <c r="OH7" s="2" t="s">
        <v>163</v>
      </c>
      <c r="OI7" s="2" t="s">
        <v>164</v>
      </c>
      <c r="OJ7" s="2" t="s">
        <v>148</v>
      </c>
      <c r="OK7" s="2" t="s">
        <v>148</v>
      </c>
      <c r="OL7" s="2" t="s">
        <v>157</v>
      </c>
      <c r="OM7" s="2" t="s">
        <v>157</v>
      </c>
      <c r="ON7" s="2" t="s">
        <v>148</v>
      </c>
      <c r="OO7" s="4"/>
      <c r="OP7" s="8"/>
      <c r="OQ7" s="4"/>
      <c r="OR7" s="8"/>
      <c r="OS7" s="7"/>
      <c r="OT7" s="7"/>
      <c r="OU7" s="2" t="s">
        <v>160</v>
      </c>
      <c r="OV7" s="2" t="s">
        <v>145</v>
      </c>
      <c r="OW7" s="2" t="s">
        <v>148</v>
      </c>
      <c r="OX7" s="2" t="s">
        <v>148</v>
      </c>
      <c r="OY7" s="2" t="s">
        <v>157</v>
      </c>
      <c r="OZ7" s="2" t="s">
        <v>157</v>
      </c>
      <c r="PA7" s="2" t="s">
        <v>148</v>
      </c>
      <c r="PB7" s="4">
        <v>212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150</v>
      </c>
      <c r="PU7" s="4"/>
      <c r="PV7" s="4"/>
    </row>
    <row r="8">
      <c r="A8" s="2" t="s">
        <v>174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175</v>
      </c>
      <c r="K8" s="2" t="s">
        <v>144</v>
      </c>
      <c r="L8" s="3">
        <v>157.02</v>
      </c>
      <c r="M8" s="3">
        <v>164.87</v>
      </c>
      <c r="N8" s="3">
        <v>444.99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149</v>
      </c>
      <c r="U8" s="2" t="s">
        <v>150</v>
      </c>
      <c r="V8" s="2" t="s">
        <v>151</v>
      </c>
      <c r="W8" s="2" t="s">
        <v>148</v>
      </c>
      <c r="X8" s="2" t="s">
        <v>148</v>
      </c>
      <c r="Y8" s="2" t="s">
        <v>152</v>
      </c>
      <c r="Z8" s="4">
        <v>78</v>
      </c>
      <c r="AA8" s="4">
        <f>=ROUNDDOWN(19.5,0)</f>
      </c>
      <c r="AB8" s="5">
        <v>4</v>
      </c>
      <c r="AC8" s="2" t="s">
        <v>153</v>
      </c>
      <c r="AD8" s="4">
        <v>180</v>
      </c>
      <c r="AE8" s="4">
        <v>180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1</v>
      </c>
      <c r="AQ8" s="8">
        <v>125.18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0.0435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1</v>
      </c>
      <c r="BK8" s="8">
        <v>125.18</v>
      </c>
      <c r="BL8" s="2" t="s">
        <v>16</v>
      </c>
      <c r="BM8" s="7">
        <v>1</v>
      </c>
      <c r="BN8" s="7">
        <v>1</v>
      </c>
      <c r="BO8" s="4">
        <v>1</v>
      </c>
      <c r="BP8" s="8">
        <v>125.18</v>
      </c>
      <c r="BQ8" s="4"/>
      <c r="BR8" s="8"/>
      <c r="BS8" s="7"/>
      <c r="BT8" s="7"/>
      <c r="BU8" s="2" t="s">
        <v>155</v>
      </c>
      <c r="BV8" s="2" t="s">
        <v>145</v>
      </c>
      <c r="BW8" s="2" t="s">
        <v>148</v>
      </c>
      <c r="BX8" s="2" t="s">
        <v>176</v>
      </c>
      <c r="BY8" s="2" t="s">
        <v>157</v>
      </c>
      <c r="BZ8" s="2" t="s">
        <v>157</v>
      </c>
      <c r="CA8" s="2" t="s">
        <v>148</v>
      </c>
      <c r="CB8" s="4"/>
      <c r="CC8" s="8"/>
      <c r="CD8" s="4"/>
      <c r="CE8" s="8"/>
      <c r="CF8" s="7"/>
      <c r="CG8" s="7"/>
      <c r="CH8" s="2" t="s">
        <v>155</v>
      </c>
      <c r="CI8" s="2" t="s">
        <v>145</v>
      </c>
      <c r="CJ8" s="2" t="s">
        <v>148</v>
      </c>
      <c r="CK8" s="2" t="s">
        <v>177</v>
      </c>
      <c r="CL8" s="2" t="s">
        <v>157</v>
      </c>
      <c r="CM8" s="2" t="s">
        <v>157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148</v>
      </c>
      <c r="CX8" s="2" t="s">
        <v>178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179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148</v>
      </c>
      <c r="DX8" s="2" t="s">
        <v>180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160</v>
      </c>
      <c r="EI8" s="2" t="s">
        <v>145</v>
      </c>
      <c r="EJ8" s="2" t="s">
        <v>148</v>
      </c>
      <c r="EK8" s="2" t="s">
        <v>148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148</v>
      </c>
      <c r="EX8" s="2" t="s">
        <v>148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161</v>
      </c>
      <c r="FI8" s="2" t="s">
        <v>145</v>
      </c>
      <c r="FJ8" s="2" t="s">
        <v>148</v>
      </c>
      <c r="FK8" s="2" t="s">
        <v>148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148</v>
      </c>
      <c r="FX8" s="2" t="s">
        <v>181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160</v>
      </c>
      <c r="GI8" s="2" t="s">
        <v>145</v>
      </c>
      <c r="GJ8" s="2" t="s">
        <v>148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163</v>
      </c>
      <c r="GV8" s="2" t="s">
        <v>145</v>
      </c>
      <c r="GW8" s="2" t="s">
        <v>148</v>
      </c>
      <c r="GX8" s="2" t="s">
        <v>148</v>
      </c>
      <c r="GY8" s="2" t="s">
        <v>157</v>
      </c>
      <c r="GZ8" s="2" t="s">
        <v>157</v>
      </c>
      <c r="HA8" s="2" t="s">
        <v>148</v>
      </c>
      <c r="HB8" s="4"/>
      <c r="HC8" s="8"/>
      <c r="HD8" s="4"/>
      <c r="HE8" s="8"/>
      <c r="HF8" s="7"/>
      <c r="HG8" s="7"/>
      <c r="HH8" s="2" t="s">
        <v>160</v>
      </c>
      <c r="HI8" s="2" t="s">
        <v>145</v>
      </c>
      <c r="HJ8" s="2" t="s">
        <v>148</v>
      </c>
      <c r="HK8" s="2" t="s">
        <v>148</v>
      </c>
      <c r="HL8" s="2" t="s">
        <v>157</v>
      </c>
      <c r="HM8" s="2" t="s">
        <v>157</v>
      </c>
      <c r="HN8" s="2" t="s">
        <v>148</v>
      </c>
      <c r="HO8" s="4"/>
      <c r="HP8" s="8"/>
      <c r="HQ8" s="4"/>
      <c r="HR8" s="8"/>
      <c r="HS8" s="7"/>
      <c r="HT8" s="7"/>
      <c r="HU8" s="2" t="s">
        <v>160</v>
      </c>
      <c r="HV8" s="2" t="s">
        <v>145</v>
      </c>
      <c r="HW8" s="2" t="s">
        <v>148</v>
      </c>
      <c r="HX8" s="2" t="s">
        <v>148</v>
      </c>
      <c r="HY8" s="2" t="s">
        <v>157</v>
      </c>
      <c r="HZ8" s="2" t="s">
        <v>157</v>
      </c>
      <c r="IA8" s="2" t="s">
        <v>148</v>
      </c>
      <c r="IB8" s="4"/>
      <c r="IC8" s="8"/>
      <c r="ID8" s="4"/>
      <c r="IE8" s="8"/>
      <c r="IF8" s="7"/>
      <c r="IG8" s="7"/>
      <c r="IH8" s="2" t="s">
        <v>163</v>
      </c>
      <c r="II8" s="2" t="s">
        <v>145</v>
      </c>
      <c r="IJ8" s="2" t="s">
        <v>148</v>
      </c>
      <c r="IK8" s="2" t="s">
        <v>148</v>
      </c>
      <c r="IL8" s="2" t="s">
        <v>157</v>
      </c>
      <c r="IM8" s="2" t="s">
        <v>157</v>
      </c>
      <c r="IN8" s="2" t="s">
        <v>148</v>
      </c>
      <c r="IO8" s="4"/>
      <c r="IP8" s="8"/>
      <c r="IQ8" s="4"/>
      <c r="IR8" s="8"/>
      <c r="IS8" s="7"/>
      <c r="IT8" s="7"/>
      <c r="IU8" s="2" t="s">
        <v>163</v>
      </c>
      <c r="IV8" s="2" t="s">
        <v>145</v>
      </c>
      <c r="IW8" s="2" t="s">
        <v>148</v>
      </c>
      <c r="IX8" s="2" t="s">
        <v>148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160</v>
      </c>
      <c r="JI8" s="2" t="s">
        <v>145</v>
      </c>
      <c r="JJ8" s="2" t="s">
        <v>148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148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163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148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163</v>
      </c>
      <c r="LI8" s="2" t="s">
        <v>145</v>
      </c>
      <c r="LJ8" s="2" t="s">
        <v>148</v>
      </c>
      <c r="LK8" s="2" t="s">
        <v>148</v>
      </c>
      <c r="LL8" s="2" t="s">
        <v>157</v>
      </c>
      <c r="LM8" s="2" t="s">
        <v>157</v>
      </c>
      <c r="LN8" s="2" t="s">
        <v>148</v>
      </c>
      <c r="LO8" s="4"/>
      <c r="LP8" s="8"/>
      <c r="LQ8" s="4"/>
      <c r="LR8" s="8"/>
      <c r="LS8" s="7"/>
      <c r="LT8" s="7"/>
      <c r="LU8" s="2" t="s">
        <v>163</v>
      </c>
      <c r="LV8" s="2" t="s">
        <v>145</v>
      </c>
      <c r="LW8" s="2" t="s">
        <v>148</v>
      </c>
      <c r="LX8" s="2" t="s">
        <v>148</v>
      </c>
      <c r="LY8" s="2" t="s">
        <v>157</v>
      </c>
      <c r="LZ8" s="2" t="s">
        <v>157</v>
      </c>
      <c r="MA8" s="2" t="s">
        <v>148</v>
      </c>
      <c r="MB8" s="4"/>
      <c r="MC8" s="8"/>
      <c r="MD8" s="4"/>
      <c r="ME8" s="8"/>
      <c r="MF8" s="7"/>
      <c r="MG8" s="7"/>
      <c r="MH8" s="2" t="s">
        <v>160</v>
      </c>
      <c r="MI8" s="2" t="s">
        <v>145</v>
      </c>
      <c r="MJ8" s="2" t="s">
        <v>148</v>
      </c>
      <c r="MK8" s="2" t="s">
        <v>148</v>
      </c>
      <c r="ML8" s="2" t="s">
        <v>157</v>
      </c>
      <c r="MM8" s="2" t="s">
        <v>157</v>
      </c>
      <c r="MN8" s="2" t="s">
        <v>148</v>
      </c>
      <c r="MO8" s="4"/>
      <c r="MP8" s="8"/>
      <c r="MQ8" s="4"/>
      <c r="MR8" s="8"/>
      <c r="MS8" s="7"/>
      <c r="MT8" s="7"/>
      <c r="MU8" s="2" t="s">
        <v>163</v>
      </c>
      <c r="MV8" s="2" t="s">
        <v>145</v>
      </c>
      <c r="MW8" s="2" t="s">
        <v>148</v>
      </c>
      <c r="MX8" s="2" t="s">
        <v>148</v>
      </c>
      <c r="MY8" s="2" t="s">
        <v>157</v>
      </c>
      <c r="MZ8" s="2" t="s">
        <v>157</v>
      </c>
      <c r="NA8" s="2" t="s">
        <v>148</v>
      </c>
      <c r="NB8" s="4"/>
      <c r="NC8" s="8"/>
      <c r="ND8" s="4"/>
      <c r="NE8" s="8"/>
      <c r="NF8" s="7"/>
      <c r="NG8" s="7"/>
      <c r="NH8" s="2" t="s">
        <v>160</v>
      </c>
      <c r="NI8" s="2" t="s">
        <v>145</v>
      </c>
      <c r="NJ8" s="2" t="s">
        <v>148</v>
      </c>
      <c r="NK8" s="2" t="s">
        <v>148</v>
      </c>
      <c r="NL8" s="2" t="s">
        <v>157</v>
      </c>
      <c r="NM8" s="2" t="s">
        <v>157</v>
      </c>
      <c r="NN8" s="2" t="s">
        <v>148</v>
      </c>
      <c r="NO8" s="4"/>
      <c r="NP8" s="8"/>
      <c r="NQ8" s="4"/>
      <c r="NR8" s="8"/>
      <c r="NS8" s="7"/>
      <c r="NT8" s="7"/>
      <c r="NU8" s="2" t="s">
        <v>163</v>
      </c>
      <c r="NV8" s="2" t="s">
        <v>145</v>
      </c>
      <c r="NW8" s="2" t="s">
        <v>148</v>
      </c>
      <c r="NX8" s="2" t="s">
        <v>148</v>
      </c>
      <c r="NY8" s="2" t="s">
        <v>157</v>
      </c>
      <c r="NZ8" s="2" t="s">
        <v>157</v>
      </c>
      <c r="OA8" s="2" t="s">
        <v>148</v>
      </c>
      <c r="OB8" s="4"/>
      <c r="OC8" s="8"/>
      <c r="OD8" s="4"/>
      <c r="OE8" s="8"/>
      <c r="OF8" s="7"/>
      <c r="OG8" s="7"/>
      <c r="OH8" s="2" t="s">
        <v>163</v>
      </c>
      <c r="OI8" s="2" t="s">
        <v>164</v>
      </c>
      <c r="OJ8" s="2" t="s">
        <v>148</v>
      </c>
      <c r="OK8" s="2" t="s">
        <v>148</v>
      </c>
      <c r="OL8" s="2" t="s">
        <v>157</v>
      </c>
      <c r="OM8" s="2" t="s">
        <v>157</v>
      </c>
      <c r="ON8" s="2" t="s">
        <v>148</v>
      </c>
      <c r="OO8" s="4"/>
      <c r="OP8" s="8"/>
      <c r="OQ8" s="4"/>
      <c r="OR8" s="8"/>
      <c r="OS8" s="7"/>
      <c r="OT8" s="7"/>
      <c r="OU8" s="2" t="s">
        <v>160</v>
      </c>
      <c r="OV8" s="2" t="s">
        <v>145</v>
      </c>
      <c r="OW8" s="2" t="s">
        <v>148</v>
      </c>
      <c r="OX8" s="2" t="s">
        <v>148</v>
      </c>
      <c r="OY8" s="2" t="s">
        <v>157</v>
      </c>
      <c r="OZ8" s="2" t="s">
        <v>157</v>
      </c>
      <c r="PA8" s="2" t="s">
        <v>148</v>
      </c>
      <c r="PB8" s="4">
        <v>78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180</v>
      </c>
      <c r="PU8" s="4"/>
      <c r="PV8" s="4"/>
    </row>
    <row r="9">
      <c r="A9" s="2" t="s">
        <v>182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183</v>
      </c>
      <c r="J9" s="2" t="s">
        <v>143</v>
      </c>
      <c r="K9" s="2" t="s">
        <v>184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185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150</v>
      </c>
      <c r="V9" s="2" t="s">
        <v>186</v>
      </c>
      <c r="W9" s="2" t="s">
        <v>187</v>
      </c>
      <c r="X9" s="2" t="s">
        <v>148</v>
      </c>
      <c r="Y9" s="2" t="s">
        <v>188</v>
      </c>
      <c r="Z9" s="4"/>
      <c r="AA9" s="4">
        <f>=ROUNDDOWN({0},0)</f>
      </c>
      <c r="AB9" s="5">
        <v>11</v>
      </c>
      <c r="AC9" s="2" t="s">
        <v>189</v>
      </c>
      <c r="AD9" s="4">
        <v>170</v>
      </c>
      <c r="AE9" s="4">
        <v>170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/>
      <c r="AQ9" s="8"/>
      <c r="AR9" s="4">
        <v>12</v>
      </c>
      <c r="AS9" s="8">
        <v>1863.9</v>
      </c>
      <c r="AT9" s="7">
        <v>-1</v>
      </c>
      <c r="AU9" s="7">
        <v>-1</v>
      </c>
      <c r="AV9" s="4">
        <v>15</v>
      </c>
      <c r="AW9" s="8">
        <v>2735.39</v>
      </c>
      <c r="AX9" s="4">
        <v>44</v>
      </c>
      <c r="AY9" s="8">
        <v>8442.56</v>
      </c>
      <c r="AZ9" s="7">
        <v>-0.6591</v>
      </c>
      <c r="BA9" s="7">
        <v>-0.676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0.4872</v>
      </c>
      <c r="BJ9" s="4"/>
      <c r="BK9" s="8"/>
      <c r="BL9" s="2" t="s">
        <v>190</v>
      </c>
      <c r="BM9" s="7"/>
      <c r="BN9" s="7"/>
      <c r="BO9" s="4"/>
      <c r="BP9" s="8"/>
      <c r="BQ9" s="4">
        <v>4</v>
      </c>
      <c r="BR9" s="8">
        <v>437.6</v>
      </c>
      <c r="BS9" s="7">
        <v>-1</v>
      </c>
      <c r="BT9" s="7">
        <v>-1</v>
      </c>
      <c r="BU9" s="2" t="s">
        <v>155</v>
      </c>
      <c r="BV9" s="2" t="s">
        <v>145</v>
      </c>
      <c r="BW9" s="2" t="s">
        <v>191</v>
      </c>
      <c r="BX9" s="2" t="s">
        <v>192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188</v>
      </c>
      <c r="CK9" s="2" t="s">
        <v>193</v>
      </c>
      <c r="CL9" s="2" t="s">
        <v>157</v>
      </c>
      <c r="CM9" s="2" t="s">
        <v>157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194</v>
      </c>
      <c r="CX9" s="2" t="s">
        <v>195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196</v>
      </c>
      <c r="DK9" s="2" t="s">
        <v>197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188</v>
      </c>
      <c r="DX9" s="2" t="s">
        <v>198</v>
      </c>
      <c r="DY9" s="2" t="s">
        <v>157</v>
      </c>
      <c r="DZ9" s="2" t="s">
        <v>157</v>
      </c>
      <c r="EA9" s="2" t="s">
        <v>148</v>
      </c>
      <c r="EB9" s="4"/>
      <c r="EC9" s="8"/>
      <c r="ED9" s="4">
        <v>7</v>
      </c>
      <c r="EE9" s="8">
        <v>1233.26</v>
      </c>
      <c r="EF9" s="7">
        <v>-1</v>
      </c>
      <c r="EG9" s="7">
        <v>-1</v>
      </c>
      <c r="EH9" s="2" t="s">
        <v>155</v>
      </c>
      <c r="EI9" s="2" t="s">
        <v>145</v>
      </c>
      <c r="EJ9" s="2" t="s">
        <v>148</v>
      </c>
      <c r="EK9" s="2" t="s">
        <v>199</v>
      </c>
      <c r="EL9" s="2" t="s">
        <v>157</v>
      </c>
      <c r="EM9" s="2" t="s">
        <v>157</v>
      </c>
      <c r="EN9" s="2" t="s">
        <v>148</v>
      </c>
      <c r="EO9" s="4"/>
      <c r="EP9" s="8"/>
      <c r="EQ9" s="4">
        <v>1</v>
      </c>
      <c r="ER9" s="8">
        <v>193.04</v>
      </c>
      <c r="ES9" s="7">
        <v>-1</v>
      </c>
      <c r="ET9" s="7">
        <v>-1</v>
      </c>
      <c r="EU9" s="2" t="s">
        <v>155</v>
      </c>
      <c r="EV9" s="2" t="s">
        <v>145</v>
      </c>
      <c r="EW9" s="2" t="s">
        <v>200</v>
      </c>
      <c r="EX9" s="2" t="s">
        <v>201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202</v>
      </c>
      <c r="FK9" s="2" t="s">
        <v>203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204</v>
      </c>
      <c r="FX9" s="2" t="s">
        <v>205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206</v>
      </c>
      <c r="GK9" s="2" t="s">
        <v>207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208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209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170</v>
      </c>
      <c r="PV9" s="4"/>
    </row>
    <row r="10">
      <c r="A10" s="2" t="s">
        <v>210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183</v>
      </c>
      <c r="J10" s="2" t="s">
        <v>166</v>
      </c>
      <c r="K10" s="2" t="s">
        <v>184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185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150</v>
      </c>
      <c r="V10" s="2" t="s">
        <v>186</v>
      </c>
      <c r="W10" s="2" t="s">
        <v>187</v>
      </c>
      <c r="X10" s="2" t="s">
        <v>148</v>
      </c>
      <c r="Y10" s="2" t="s">
        <v>211</v>
      </c>
      <c r="Z10" s="4">
        <v>49</v>
      </c>
      <c r="AA10" s="4">
        <f>=ROUNDDOWN(2.73743016759777,0)</f>
      </c>
      <c r="AB10" s="5">
        <v>17.9</v>
      </c>
      <c r="AC10" s="2" t="s">
        <v>189</v>
      </c>
      <c r="AD10" s="4">
        <v>260</v>
      </c>
      <c r="AE10" s="4">
        <v>260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11</v>
      </c>
      <c r="AQ10" s="8">
        <v>2002.21</v>
      </c>
      <c r="AR10" s="4">
        <v>26</v>
      </c>
      <c r="AS10" s="8">
        <v>5520.67</v>
      </c>
      <c r="AT10" s="7">
        <v>-0.5769</v>
      </c>
      <c r="AU10" s="7">
        <v>-0.6373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0.732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11</v>
      </c>
      <c r="BK10" s="8">
        <v>2002.21</v>
      </c>
      <c r="BL10" s="2" t="s">
        <v>212</v>
      </c>
      <c r="BM10" s="7">
        <v>1</v>
      </c>
      <c r="BN10" s="7">
        <v>1</v>
      </c>
      <c r="BO10" s="4">
        <v>4</v>
      </c>
      <c r="BP10" s="8">
        <v>666.88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191</v>
      </c>
      <c r="BX10" s="2" t="s">
        <v>213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247.26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211</v>
      </c>
      <c r="CK10" s="2" t="s">
        <v>214</v>
      </c>
      <c r="CL10" s="2" t="s">
        <v>157</v>
      </c>
      <c r="CM10" s="2" t="s">
        <v>157</v>
      </c>
      <c r="CN10" s="2" t="s">
        <v>148</v>
      </c>
      <c r="CO10" s="4">
        <v>3</v>
      </c>
      <c r="CP10" s="8">
        <v>538.38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194</v>
      </c>
      <c r="CX10" s="2" t="s">
        <v>195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196</v>
      </c>
      <c r="DK10" s="2" t="s">
        <v>215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211</v>
      </c>
      <c r="DX10" s="2" t="s">
        <v>216</v>
      </c>
      <c r="DY10" s="2" t="s">
        <v>157</v>
      </c>
      <c r="DZ10" s="2" t="s">
        <v>157</v>
      </c>
      <c r="EA10" s="2" t="s">
        <v>148</v>
      </c>
      <c r="EB10" s="4">
        <v>3</v>
      </c>
      <c r="EC10" s="8">
        <v>549.69</v>
      </c>
      <c r="ED10" s="4">
        <v>26</v>
      </c>
      <c r="EE10" s="8">
        <v>5520.67</v>
      </c>
      <c r="EF10" s="7">
        <v>-0.8846</v>
      </c>
      <c r="EG10" s="7">
        <v>-0.9004</v>
      </c>
      <c r="EH10" s="2" t="s">
        <v>155</v>
      </c>
      <c r="EI10" s="2" t="s">
        <v>145</v>
      </c>
      <c r="EJ10" s="2" t="s">
        <v>148</v>
      </c>
      <c r="EK10" s="2" t="s">
        <v>217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200</v>
      </c>
      <c r="EX10" s="2" t="s">
        <v>218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202</v>
      </c>
      <c r="FK10" s="2" t="s">
        <v>219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204</v>
      </c>
      <c r="FX10" s="2" t="s">
        <v>220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206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208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163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49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260</v>
      </c>
      <c r="PV10" s="4"/>
    </row>
    <row r="11">
      <c r="A11" s="2" t="s">
        <v>221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183</v>
      </c>
      <c r="J11" s="2" t="s">
        <v>175</v>
      </c>
      <c r="K11" s="2" t="s">
        <v>184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185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150</v>
      </c>
      <c r="V11" s="2" t="s">
        <v>186</v>
      </c>
      <c r="W11" s="2" t="s">
        <v>187</v>
      </c>
      <c r="X11" s="2" t="s">
        <v>148</v>
      </c>
      <c r="Y11" s="2" t="s">
        <v>211</v>
      </c>
      <c r="Z11" s="4">
        <v>87</v>
      </c>
      <c r="AA11" s="4">
        <f>=ROUNDDOWN(16.4150943396226,0)</f>
      </c>
      <c r="AB11" s="5">
        <v>5.3</v>
      </c>
      <c r="AC11" s="2" t="s">
        <v>189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733.18</v>
      </c>
      <c r="AR11" s="4">
        <v>6</v>
      </c>
      <c r="AS11" s="8">
        <v>1057.99</v>
      </c>
      <c r="AT11" s="7">
        <v>-0.3333</v>
      </c>
      <c r="AU11" s="7">
        <v>-0.307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0.268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733.18</v>
      </c>
      <c r="BL11" s="2" t="s">
        <v>222</v>
      </c>
      <c r="BM11" s="7">
        <v>1</v>
      </c>
      <c r="BN11" s="7">
        <v>1</v>
      </c>
      <c r="BO11" s="4">
        <v>1</v>
      </c>
      <c r="BP11" s="8">
        <v>133.52</v>
      </c>
      <c r="BQ11" s="4">
        <v>3</v>
      </c>
      <c r="BR11" s="8">
        <v>416.97</v>
      </c>
      <c r="BS11" s="7">
        <v>-0.6667</v>
      </c>
      <c r="BT11" s="7">
        <v>-0.6798</v>
      </c>
      <c r="BU11" s="2" t="s">
        <v>155</v>
      </c>
      <c r="BV11" s="2" t="s">
        <v>145</v>
      </c>
      <c r="BW11" s="2" t="s">
        <v>191</v>
      </c>
      <c r="BX11" s="2" t="s">
        <v>223</v>
      </c>
      <c r="BY11" s="2" t="s">
        <v>157</v>
      </c>
      <c r="BZ11" s="2" t="s">
        <v>157</v>
      </c>
      <c r="CA11" s="2" t="s">
        <v>148</v>
      </c>
      <c r="CB11" s="4">
        <v>1</v>
      </c>
      <c r="CC11" s="8">
        <v>247.26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211</v>
      </c>
      <c r="CK11" s="2" t="s">
        <v>224</v>
      </c>
      <c r="CL11" s="2" t="s">
        <v>157</v>
      </c>
      <c r="CM11" s="2" t="s">
        <v>157</v>
      </c>
      <c r="CN11" s="2" t="s">
        <v>148</v>
      </c>
      <c r="CO11" s="4">
        <v>1</v>
      </c>
      <c r="CP11" s="8">
        <v>179.66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200</v>
      </c>
      <c r="CX11" s="2" t="s">
        <v>225</v>
      </c>
      <c r="CY11" s="2" t="s">
        <v>157</v>
      </c>
      <c r="CZ11" s="2" t="s">
        <v>157</v>
      </c>
      <c r="DA11" s="2" t="s">
        <v>148</v>
      </c>
      <c r="DB11" s="4"/>
      <c r="DC11" s="8"/>
      <c r="DD11" s="4">
        <v>1</v>
      </c>
      <c r="DE11" s="8">
        <v>240.23</v>
      </c>
      <c r="DF11" s="7">
        <v>-1</v>
      </c>
      <c r="DG11" s="7">
        <v>-1</v>
      </c>
      <c r="DH11" s="2" t="s">
        <v>155</v>
      </c>
      <c r="DI11" s="2" t="s">
        <v>145</v>
      </c>
      <c r="DJ11" s="2" t="s">
        <v>226</v>
      </c>
      <c r="DK11" s="2" t="s">
        <v>227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211</v>
      </c>
      <c r="DX11" s="2" t="s">
        <v>228</v>
      </c>
      <c r="DY11" s="2" t="s">
        <v>157</v>
      </c>
      <c r="DZ11" s="2" t="s">
        <v>157</v>
      </c>
      <c r="EA11" s="2" t="s">
        <v>148</v>
      </c>
      <c r="EB11" s="4"/>
      <c r="EC11" s="8"/>
      <c r="ED11" s="4">
        <v>1</v>
      </c>
      <c r="EE11" s="8">
        <v>169.14</v>
      </c>
      <c r="EF11" s="7">
        <v>-1</v>
      </c>
      <c r="EG11" s="7">
        <v>-1</v>
      </c>
      <c r="EH11" s="2" t="s">
        <v>155</v>
      </c>
      <c r="EI11" s="2" t="s">
        <v>145</v>
      </c>
      <c r="EJ11" s="2" t="s">
        <v>148</v>
      </c>
      <c r="EK11" s="2" t="s">
        <v>229</v>
      </c>
      <c r="EL11" s="2" t="s">
        <v>157</v>
      </c>
      <c r="EM11" s="2" t="s">
        <v>157</v>
      </c>
      <c r="EN11" s="2" t="s">
        <v>148</v>
      </c>
      <c r="EO11" s="4"/>
      <c r="EP11" s="8"/>
      <c r="EQ11" s="4">
        <v>1</v>
      </c>
      <c r="ER11" s="8">
        <v>231.65</v>
      </c>
      <c r="ES11" s="7">
        <v>-1</v>
      </c>
      <c r="ET11" s="7">
        <v>-1</v>
      </c>
      <c r="EU11" s="2" t="s">
        <v>155</v>
      </c>
      <c r="EV11" s="2" t="s">
        <v>145</v>
      </c>
      <c r="EW11" s="2" t="s">
        <v>200</v>
      </c>
      <c r="EX11" s="2" t="s">
        <v>230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226</v>
      </c>
      <c r="FK11" s="2" t="s">
        <v>231</v>
      </c>
      <c r="FL11" s="2" t="s">
        <v>157</v>
      </c>
      <c r="FM11" s="2" t="s">
        <v>157</v>
      </c>
      <c r="FN11" s="2" t="s">
        <v>148</v>
      </c>
      <c r="FO11" s="4">
        <v>1</v>
      </c>
      <c r="FP11" s="8">
        <v>172.74</v>
      </c>
      <c r="FQ11" s="4"/>
      <c r="FR11" s="8"/>
      <c r="FS11" s="7"/>
      <c r="FT11" s="7"/>
      <c r="FU11" s="2" t="s">
        <v>155</v>
      </c>
      <c r="FV11" s="2" t="s">
        <v>145</v>
      </c>
      <c r="FW11" s="2" t="s">
        <v>204</v>
      </c>
      <c r="FX11" s="2" t="s">
        <v>232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206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233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163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>
        <v>87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183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185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150</v>
      </c>
      <c r="V12" s="2" t="s">
        <v>186</v>
      </c>
      <c r="W12" s="2" t="s">
        <v>187</v>
      </c>
      <c r="X12" s="2" t="s">
        <v>148</v>
      </c>
      <c r="Y12" s="2" t="s">
        <v>236</v>
      </c>
      <c r="Z12" s="4"/>
      <c r="AA12" s="4">
        <f>=ROUNDDOWN({0},0)</f>
      </c>
      <c r="AB12" s="5">
        <v>9.5</v>
      </c>
      <c r="AC12" s="2" t="s">
        <v>189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20</v>
      </c>
      <c r="AS12" s="8">
        <v>3258.02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45</v>
      </c>
      <c r="AY12" s="8">
        <v>7813.14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237</v>
      </c>
      <c r="BM12" s="7"/>
      <c r="BN12" s="7"/>
      <c r="BO12" s="4"/>
      <c r="BP12" s="8"/>
      <c r="BQ12" s="4">
        <v>3</v>
      </c>
      <c r="BR12" s="8">
        <v>328.2</v>
      </c>
      <c r="BS12" s="7">
        <v>-1</v>
      </c>
      <c r="BT12" s="7">
        <v>-1</v>
      </c>
      <c r="BU12" s="2" t="s">
        <v>155</v>
      </c>
      <c r="BV12" s="2" t="s">
        <v>145</v>
      </c>
      <c r="BW12" s="2" t="s">
        <v>191</v>
      </c>
      <c r="BX12" s="2" t="s">
        <v>238</v>
      </c>
      <c r="BY12" s="2" t="s">
        <v>157</v>
      </c>
      <c r="BZ12" s="2" t="s">
        <v>157</v>
      </c>
      <c r="CA12" s="2" t="s">
        <v>148</v>
      </c>
      <c r="CB12" s="4"/>
      <c r="CC12" s="8"/>
      <c r="CD12" s="4"/>
      <c r="CE12" s="8"/>
      <c r="CF12" s="7"/>
      <c r="CG12" s="7"/>
      <c r="CH12" s="2" t="s">
        <v>155</v>
      </c>
      <c r="CI12" s="2" t="s">
        <v>145</v>
      </c>
      <c r="CJ12" s="2" t="s">
        <v>216</v>
      </c>
      <c r="CK12" s="2" t="s">
        <v>239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4</v>
      </c>
      <c r="CR12" s="8">
        <v>555.96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194</v>
      </c>
      <c r="CX12" s="2" t="s">
        <v>240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1</v>
      </c>
      <c r="DE12" s="8">
        <v>200.19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196</v>
      </c>
      <c r="DK12" s="2" t="s">
        <v>241</v>
      </c>
      <c r="DL12" s="2" t="s">
        <v>157</v>
      </c>
      <c r="DM12" s="2" t="s">
        <v>157</v>
      </c>
      <c r="DN12" s="2" t="s">
        <v>148</v>
      </c>
      <c r="DO12" s="4"/>
      <c r="DP12" s="8"/>
      <c r="DQ12" s="4">
        <v>1</v>
      </c>
      <c r="DR12" s="8">
        <v>201.97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216</v>
      </c>
      <c r="DX12" s="2" t="s">
        <v>242</v>
      </c>
      <c r="DY12" s="2" t="s">
        <v>157</v>
      </c>
      <c r="DZ12" s="2" t="s">
        <v>157</v>
      </c>
      <c r="EA12" s="2" t="s">
        <v>148</v>
      </c>
      <c r="EB12" s="4"/>
      <c r="EC12" s="8"/>
      <c r="ED12" s="4">
        <v>9</v>
      </c>
      <c r="EE12" s="8">
        <v>1585.62</v>
      </c>
      <c r="EF12" s="7">
        <v>-1</v>
      </c>
      <c r="EG12" s="7">
        <v>-1</v>
      </c>
      <c r="EH12" s="2" t="s">
        <v>155</v>
      </c>
      <c r="EI12" s="2" t="s">
        <v>145</v>
      </c>
      <c r="EJ12" s="2" t="s">
        <v>148</v>
      </c>
      <c r="EK12" s="2" t="s">
        <v>243</v>
      </c>
      <c r="EL12" s="2" t="s">
        <v>157</v>
      </c>
      <c r="EM12" s="2" t="s">
        <v>157</v>
      </c>
      <c r="EN12" s="2" t="s">
        <v>148</v>
      </c>
      <c r="EO12" s="4"/>
      <c r="EP12" s="8"/>
      <c r="EQ12" s="4">
        <v>2</v>
      </c>
      <c r="ER12" s="8">
        <v>386.08</v>
      </c>
      <c r="ES12" s="7">
        <v>-1</v>
      </c>
      <c r="ET12" s="7">
        <v>-1</v>
      </c>
      <c r="EU12" s="2" t="s">
        <v>155</v>
      </c>
      <c r="EV12" s="2" t="s">
        <v>145</v>
      </c>
      <c r="EW12" s="2" t="s">
        <v>200</v>
      </c>
      <c r="EX12" s="2" t="s">
        <v>244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202</v>
      </c>
      <c r="FK12" s="2" t="s">
        <v>245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204</v>
      </c>
      <c r="FX12" s="2" t="s">
        <v>246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206</v>
      </c>
      <c r="GK12" s="2" t="s">
        <v>247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208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183</v>
      </c>
      <c r="J13" s="2" t="s">
        <v>166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185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150</v>
      </c>
      <c r="V13" s="2" t="s">
        <v>186</v>
      </c>
      <c r="W13" s="2" t="s">
        <v>187</v>
      </c>
      <c r="X13" s="2" t="s">
        <v>148</v>
      </c>
      <c r="Y13" s="2" t="s">
        <v>236</v>
      </c>
      <c r="Z13" s="4"/>
      <c r="AA13" s="4">
        <f>=ROUNDDOWN({0},0)</f>
      </c>
      <c r="AB13" s="5">
        <v>10.8</v>
      </c>
      <c r="AC13" s="2" t="s">
        <v>189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10</v>
      </c>
      <c r="AS13" s="8">
        <v>1655.29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250</v>
      </c>
      <c r="BM13" s="7"/>
      <c r="BN13" s="7"/>
      <c r="BO13" s="4"/>
      <c r="BP13" s="8"/>
      <c r="BQ13" s="4">
        <v>2</v>
      </c>
      <c r="BR13" s="8">
        <v>262.54</v>
      </c>
      <c r="BS13" s="7">
        <v>-1</v>
      </c>
      <c r="BT13" s="7">
        <v>-1</v>
      </c>
      <c r="BU13" s="2" t="s">
        <v>155</v>
      </c>
      <c r="BV13" s="2" t="s">
        <v>145</v>
      </c>
      <c r="BW13" s="2" t="s">
        <v>191</v>
      </c>
      <c r="BX13" s="2" t="s">
        <v>251</v>
      </c>
      <c r="BY13" s="2" t="s">
        <v>157</v>
      </c>
      <c r="BZ13" s="2" t="s">
        <v>157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216</v>
      </c>
      <c r="CK13" s="2" t="s">
        <v>252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7</v>
      </c>
      <c r="CR13" s="8">
        <v>1167.53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194</v>
      </c>
      <c r="CX13" s="2" t="s">
        <v>195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196</v>
      </c>
      <c r="DK13" s="2" t="s">
        <v>253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216</v>
      </c>
      <c r="DX13" s="2" t="s">
        <v>224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217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200</v>
      </c>
      <c r="EX13" s="2" t="s">
        <v>241</v>
      </c>
      <c r="EY13" s="2" t="s">
        <v>157</v>
      </c>
      <c r="EZ13" s="2" t="s">
        <v>157</v>
      </c>
      <c r="FA13" s="2" t="s">
        <v>148</v>
      </c>
      <c r="FB13" s="4"/>
      <c r="FC13" s="8"/>
      <c r="FD13" s="4">
        <v>1</v>
      </c>
      <c r="FE13" s="8">
        <v>225.22</v>
      </c>
      <c r="FF13" s="7">
        <v>-1</v>
      </c>
      <c r="FG13" s="7">
        <v>-1</v>
      </c>
      <c r="FH13" s="2" t="s">
        <v>155</v>
      </c>
      <c r="FI13" s="2" t="s">
        <v>145</v>
      </c>
      <c r="FJ13" s="2" t="s">
        <v>202</v>
      </c>
      <c r="FK13" s="2" t="s">
        <v>254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204</v>
      </c>
      <c r="FX13" s="2" t="s">
        <v>255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206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208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163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183</v>
      </c>
      <c r="J14" s="2" t="s">
        <v>175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185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150</v>
      </c>
      <c r="V14" s="2" t="s">
        <v>186</v>
      </c>
      <c r="W14" s="2" t="s">
        <v>187</v>
      </c>
      <c r="X14" s="2" t="s">
        <v>148</v>
      </c>
      <c r="Y14" s="2" t="s">
        <v>236</v>
      </c>
      <c r="Z14" s="4"/>
      <c r="AA14" s="4">
        <f>=ROUNDDOWN({0},0)</f>
      </c>
      <c r="AB14" s="5">
        <v>3</v>
      </c>
      <c r="AC14" s="2" t="s">
        <v>189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15</v>
      </c>
      <c r="AS14" s="8">
        <v>2899.83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257</v>
      </c>
      <c r="BM14" s="7"/>
      <c r="BN14" s="7"/>
      <c r="BO14" s="4"/>
      <c r="BP14" s="8"/>
      <c r="BQ14" s="4">
        <v>4</v>
      </c>
      <c r="BR14" s="8">
        <v>525.08</v>
      </c>
      <c r="BS14" s="7">
        <v>-1</v>
      </c>
      <c r="BT14" s="7">
        <v>-1</v>
      </c>
      <c r="BU14" s="2" t="s">
        <v>155</v>
      </c>
      <c r="BV14" s="2" t="s">
        <v>145</v>
      </c>
      <c r="BW14" s="2" t="s">
        <v>191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216</v>
      </c>
      <c r="CK14" s="2" t="s">
        <v>259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200</v>
      </c>
      <c r="CX14" s="2" t="s">
        <v>225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240.23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226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216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>
        <v>9</v>
      </c>
      <c r="EE14" s="8">
        <v>1902.87</v>
      </c>
      <c r="EF14" s="7">
        <v>-1</v>
      </c>
      <c r="EG14" s="7">
        <v>-1</v>
      </c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157</v>
      </c>
      <c r="EM14" s="2" t="s">
        <v>157</v>
      </c>
      <c r="EN14" s="2" t="s">
        <v>148</v>
      </c>
      <c r="EO14" s="4"/>
      <c r="EP14" s="8"/>
      <c r="EQ14" s="4">
        <v>1</v>
      </c>
      <c r="ER14" s="8">
        <v>231.65</v>
      </c>
      <c r="ES14" s="7">
        <v>-1</v>
      </c>
      <c r="ET14" s="7">
        <v>-1</v>
      </c>
      <c r="EU14" s="2" t="s">
        <v>155</v>
      </c>
      <c r="EV14" s="2" t="s">
        <v>145</v>
      </c>
      <c r="EW14" s="2" t="s">
        <v>200</v>
      </c>
      <c r="EX14" s="2" t="s">
        <v>263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226</v>
      </c>
      <c r="FK14" s="2" t="s">
        <v>229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204</v>
      </c>
      <c r="FX14" s="2" t="s">
        <v>264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206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233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163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142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149</v>
      </c>
      <c r="U15" s="2" t="s">
        <v>150</v>
      </c>
      <c r="V15" s="2" t="s">
        <v>151</v>
      </c>
      <c r="W15" s="2" t="s">
        <v>148</v>
      </c>
      <c r="X15" s="2" t="s">
        <v>148</v>
      </c>
      <c r="Y15" s="2" t="s">
        <v>152</v>
      </c>
      <c r="Z15" s="4">
        <v>177</v>
      </c>
      <c r="AA15" s="4">
        <f>=ROUNDDOWN(49.1666666666667,0)</f>
      </c>
      <c r="AB15" s="5">
        <v>3.6</v>
      </c>
      <c r="AC15" s="2" t="s">
        <v>153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801.06</v>
      </c>
      <c r="AR15" s="4"/>
      <c r="AS15" s="8"/>
      <c r="AT15" s="7"/>
      <c r="AU15" s="7"/>
      <c r="AV15" s="4">
        <v>13</v>
      </c>
      <c r="AW15" s="8">
        <v>2394.48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0.3345</v>
      </c>
      <c r="BC15" s="4">
        <v>13</v>
      </c>
      <c r="BD15" s="8">
        <v>2394.48</v>
      </c>
      <c r="BE15" s="4">
        <v>78</v>
      </c>
      <c r="BF15" s="8">
        <v>13208.15</v>
      </c>
      <c r="BG15" s="7">
        <v>-0.8333</v>
      </c>
      <c r="BH15" s="7">
        <v>-0.8187</v>
      </c>
      <c r="BI15" s="7">
        <v>1</v>
      </c>
      <c r="BJ15" s="4">
        <v>5</v>
      </c>
      <c r="BK15" s="8">
        <v>801.06</v>
      </c>
      <c r="BL15" s="2" t="s">
        <v>268</v>
      </c>
      <c r="BM15" s="7">
        <v>1</v>
      </c>
      <c r="BN15" s="7">
        <v>1</v>
      </c>
      <c r="BO15" s="4">
        <v>2</v>
      </c>
      <c r="BP15" s="8">
        <v>228.38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>
        <v>2</v>
      </c>
      <c r="CC15" s="8">
        <v>414.26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270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156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158.42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271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160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161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273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160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163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160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160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163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163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160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163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274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163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163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160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163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160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163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163</v>
      </c>
      <c r="OI15" s="2" t="s">
        <v>164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160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177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142</v>
      </c>
      <c r="J16" s="2" t="s">
        <v>166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149</v>
      </c>
      <c r="U16" s="2" t="s">
        <v>150</v>
      </c>
      <c r="V16" s="2" t="s">
        <v>151</v>
      </c>
      <c r="W16" s="2" t="s">
        <v>148</v>
      </c>
      <c r="X16" s="2" t="s">
        <v>148</v>
      </c>
      <c r="Y16" s="2" t="s">
        <v>152</v>
      </c>
      <c r="Z16" s="4">
        <v>184</v>
      </c>
      <c r="AA16" s="4">
        <f>=ROUNDDOWN(40,0)</f>
      </c>
      <c r="AB16" s="5">
        <v>4.6</v>
      </c>
      <c r="AC16" s="2" t="s">
        <v>153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1201.61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0.5018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6</v>
      </c>
      <c r="BK16" s="8">
        <v>1201.61</v>
      </c>
      <c r="BL16" s="2" t="s">
        <v>154</v>
      </c>
      <c r="BM16" s="7">
        <v>1</v>
      </c>
      <c r="BN16" s="7">
        <v>1</v>
      </c>
      <c r="BO16" s="4">
        <v>1</v>
      </c>
      <c r="BP16" s="8">
        <v>136.2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156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510.12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276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366.22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169</v>
      </c>
      <c r="CY16" s="2" t="s">
        <v>157</v>
      </c>
      <c r="CZ16" s="2" t="s">
        <v>157</v>
      </c>
      <c r="DA16" s="2" t="s">
        <v>148</v>
      </c>
      <c r="DB16" s="4">
        <v>1</v>
      </c>
      <c r="DC16" s="8">
        <v>189.07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170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160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161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160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163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160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160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163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163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160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163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148</v>
      </c>
      <c r="KX16" s="2" t="s">
        <v>279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163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163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160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163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160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163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163</v>
      </c>
      <c r="OI16" s="2" t="s">
        <v>164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160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184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142</v>
      </c>
      <c r="J17" s="2" t="s">
        <v>175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149</v>
      </c>
      <c r="U17" s="2" t="s">
        <v>150</v>
      </c>
      <c r="V17" s="2" t="s">
        <v>151</v>
      </c>
      <c r="W17" s="2" t="s">
        <v>148</v>
      </c>
      <c r="X17" s="2" t="s">
        <v>148</v>
      </c>
      <c r="Y17" s="2" t="s">
        <v>152</v>
      </c>
      <c r="Z17" s="4">
        <v>27</v>
      </c>
      <c r="AA17" s="4">
        <f>=ROUNDDOWN(8.70967741935484,0)</f>
      </c>
      <c r="AB17" s="5">
        <v>3.1</v>
      </c>
      <c r="AC17" s="2" t="s">
        <v>153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391.81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0.1636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391.81</v>
      </c>
      <c r="BL17" s="2" t="s">
        <v>281</v>
      </c>
      <c r="BM17" s="7">
        <v>1</v>
      </c>
      <c r="BN17" s="7">
        <v>1</v>
      </c>
      <c r="BO17" s="4">
        <v>1</v>
      </c>
      <c r="BP17" s="8">
        <v>144.5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282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283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156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273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160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>
        <v>1</v>
      </c>
      <c r="EP17" s="8">
        <v>247.31</v>
      </c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172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161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284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160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163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160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160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163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163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160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163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148</v>
      </c>
      <c r="KX17" s="2" t="s">
        <v>285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163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163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160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163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160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163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163</v>
      </c>
      <c r="OI17" s="2" t="s">
        <v>164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160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27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183</v>
      </c>
      <c r="J18" s="2" t="s">
        <v>143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185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150</v>
      </c>
      <c r="V18" s="2" t="s">
        <v>288</v>
      </c>
      <c r="W18" s="2" t="s">
        <v>187</v>
      </c>
      <c r="X18" s="2" t="s">
        <v>148</v>
      </c>
      <c r="Y18" s="2" t="s">
        <v>289</v>
      </c>
      <c r="Z18" s="4"/>
      <c r="AA18" s="4">
        <f>=ROUNDDOWN({0},0)</f>
      </c>
      <c r="AB18" s="5">
        <v>11.3</v>
      </c>
      <c r="AC18" s="2" t="s">
        <v>290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36</v>
      </c>
      <c r="AS18" s="8">
        <v>5695.88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68</v>
      </c>
      <c r="AY18" s="8">
        <v>11552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291</v>
      </c>
      <c r="BM18" s="7"/>
      <c r="BN18" s="7"/>
      <c r="BO18" s="4"/>
      <c r="BP18" s="8"/>
      <c r="BQ18" s="4">
        <v>8</v>
      </c>
      <c r="BR18" s="8">
        <v>868.76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292</v>
      </c>
      <c r="BX18" s="2" t="s">
        <v>293</v>
      </c>
      <c r="BY18" s="2" t="s">
        <v>157</v>
      </c>
      <c r="BZ18" s="2" t="s">
        <v>157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294</v>
      </c>
      <c r="CK18" s="2" t="s">
        <v>295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416.97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194</v>
      </c>
      <c r="CX18" s="2" t="s">
        <v>296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</v>
      </c>
      <c r="DE18" s="8">
        <v>200.19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297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294</v>
      </c>
      <c r="DX18" s="2" t="s">
        <v>299</v>
      </c>
      <c r="DY18" s="2" t="s">
        <v>157</v>
      </c>
      <c r="DZ18" s="2" t="s">
        <v>157</v>
      </c>
      <c r="EA18" s="2" t="s">
        <v>148</v>
      </c>
      <c r="EB18" s="4"/>
      <c r="EC18" s="8"/>
      <c r="ED18" s="4">
        <v>23</v>
      </c>
      <c r="EE18" s="8">
        <v>4016.92</v>
      </c>
      <c r="EF18" s="7">
        <v>-1</v>
      </c>
      <c r="EG18" s="7">
        <v>-1</v>
      </c>
      <c r="EH18" s="2" t="s">
        <v>155</v>
      </c>
      <c r="EI18" s="2" t="s">
        <v>145</v>
      </c>
      <c r="EJ18" s="2" t="s">
        <v>148</v>
      </c>
      <c r="EK18" s="2" t="s">
        <v>300</v>
      </c>
      <c r="EL18" s="2" t="s">
        <v>157</v>
      </c>
      <c r="EM18" s="2" t="s">
        <v>157</v>
      </c>
      <c r="EN18" s="2" t="s">
        <v>148</v>
      </c>
      <c r="EO18" s="4"/>
      <c r="EP18" s="8"/>
      <c r="EQ18" s="4">
        <v>1</v>
      </c>
      <c r="ER18" s="8">
        <v>193.04</v>
      </c>
      <c r="ES18" s="7">
        <v>-1</v>
      </c>
      <c r="ET18" s="7">
        <v>-1</v>
      </c>
      <c r="EU18" s="2" t="s">
        <v>155</v>
      </c>
      <c r="EV18" s="2" t="s">
        <v>145</v>
      </c>
      <c r="EW18" s="2" t="s">
        <v>301</v>
      </c>
      <c r="EX18" s="2" t="s">
        <v>302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294</v>
      </c>
      <c r="FK18" s="2" t="s">
        <v>195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294</v>
      </c>
      <c r="FX18" s="2" t="s">
        <v>303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294</v>
      </c>
      <c r="JX18" s="2" t="s">
        <v>304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305</v>
      </c>
      <c r="KY18" s="2" t="s">
        <v>157</v>
      </c>
      <c r="KZ18" s="2" t="s">
        <v>157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183</v>
      </c>
      <c r="J19" s="2" t="s">
        <v>166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185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150</v>
      </c>
      <c r="V19" s="2" t="s">
        <v>288</v>
      </c>
      <c r="W19" s="2" t="s">
        <v>187</v>
      </c>
      <c r="X19" s="2" t="s">
        <v>148</v>
      </c>
      <c r="Y19" s="2" t="s">
        <v>289</v>
      </c>
      <c r="Z19" s="4"/>
      <c r="AA19" s="4">
        <f>=ROUNDDOWN({0},0)</f>
      </c>
      <c r="AB19" s="5">
        <v>10.1</v>
      </c>
      <c r="AC19" s="2" t="s">
        <v>290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12</v>
      </c>
      <c r="AS19" s="8">
        <v>1936.93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307</v>
      </c>
      <c r="BM19" s="7"/>
      <c r="BN19" s="7"/>
      <c r="BO19" s="4"/>
      <c r="BP19" s="8"/>
      <c r="BQ19" s="4">
        <v>4</v>
      </c>
      <c r="BR19" s="8">
        <v>525.08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292</v>
      </c>
      <c r="BX19" s="2" t="s">
        <v>195</v>
      </c>
      <c r="BY19" s="2" t="s">
        <v>157</v>
      </c>
      <c r="BZ19" s="2" t="s">
        <v>157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294</v>
      </c>
      <c r="CK19" s="2" t="s">
        <v>308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3</v>
      </c>
      <c r="CR19" s="8">
        <v>500.37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194</v>
      </c>
      <c r="CX19" s="2" t="s">
        <v>309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297</v>
      </c>
      <c r="DK19" s="2" t="s">
        <v>310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294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>
        <v>5</v>
      </c>
      <c r="EE19" s="8">
        <v>911.48</v>
      </c>
      <c r="EF19" s="7">
        <v>-1</v>
      </c>
      <c r="EG19" s="7">
        <v>-1</v>
      </c>
      <c r="EH19" s="2" t="s">
        <v>155</v>
      </c>
      <c r="EI19" s="2" t="s">
        <v>145</v>
      </c>
      <c r="EJ19" s="2" t="s">
        <v>148</v>
      </c>
      <c r="EK19" s="2" t="s">
        <v>300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200</v>
      </c>
      <c r="EX19" s="2" t="s">
        <v>217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294</v>
      </c>
      <c r="FK19" s="2" t="s">
        <v>312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294</v>
      </c>
      <c r="FX19" s="2" t="s">
        <v>313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294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163</v>
      </c>
      <c r="KV19" s="2" t="s">
        <v>145</v>
      </c>
      <c r="KW19" s="2" t="s">
        <v>148</v>
      </c>
      <c r="KX19" s="2" t="s">
        <v>148</v>
      </c>
      <c r="KY19" s="2" t="s">
        <v>157</v>
      </c>
      <c r="KZ19" s="2" t="s">
        <v>157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183</v>
      </c>
      <c r="J20" s="2" t="s">
        <v>175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185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150</v>
      </c>
      <c r="V20" s="2" t="s">
        <v>288</v>
      </c>
      <c r="W20" s="2" t="s">
        <v>187</v>
      </c>
      <c r="X20" s="2" t="s">
        <v>148</v>
      </c>
      <c r="Y20" s="2" t="s">
        <v>289</v>
      </c>
      <c r="Z20" s="4"/>
      <c r="AA20" s="4">
        <f>=ROUNDDOWN({0},0)</f>
      </c>
      <c r="AB20" s="5">
        <v>5.2</v>
      </c>
      <c r="AC20" s="2" t="s">
        <v>290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20</v>
      </c>
      <c r="AS20" s="8">
        <v>3919.19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307</v>
      </c>
      <c r="BM20" s="7"/>
      <c r="BN20" s="7"/>
      <c r="BO20" s="4"/>
      <c r="BP20" s="8"/>
      <c r="BQ20" s="4">
        <v>1</v>
      </c>
      <c r="BR20" s="8">
        <v>115.82</v>
      </c>
      <c r="BS20" s="7">
        <v>-1</v>
      </c>
      <c r="BT20" s="7">
        <v>-1</v>
      </c>
      <c r="BU20" s="2" t="s">
        <v>155</v>
      </c>
      <c r="BV20" s="2" t="s">
        <v>145</v>
      </c>
      <c r="BW20" s="2" t="s">
        <v>292</v>
      </c>
      <c r="BX20" s="2" t="s">
        <v>315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294</v>
      </c>
      <c r="CK20" s="2" t="s">
        <v>308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1</v>
      </c>
      <c r="CR20" s="8">
        <v>166.79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194</v>
      </c>
      <c r="CX20" s="2" t="s">
        <v>313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297</v>
      </c>
      <c r="DK20" s="2" t="s">
        <v>316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294</v>
      </c>
      <c r="DX20" s="2" t="s">
        <v>317</v>
      </c>
      <c r="DY20" s="2" t="s">
        <v>157</v>
      </c>
      <c r="DZ20" s="2" t="s">
        <v>157</v>
      </c>
      <c r="EA20" s="2" t="s">
        <v>148</v>
      </c>
      <c r="EB20" s="4"/>
      <c r="EC20" s="8"/>
      <c r="ED20" s="4">
        <v>18</v>
      </c>
      <c r="EE20" s="8">
        <v>3636.58</v>
      </c>
      <c r="EF20" s="7">
        <v>-1</v>
      </c>
      <c r="EG20" s="7">
        <v>-1</v>
      </c>
      <c r="EH20" s="2" t="s">
        <v>155</v>
      </c>
      <c r="EI20" s="2" t="s">
        <v>145</v>
      </c>
      <c r="EJ20" s="2" t="s">
        <v>148</v>
      </c>
      <c r="EK20" s="2" t="s">
        <v>300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301</v>
      </c>
      <c r="EX20" s="2" t="s">
        <v>318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294</v>
      </c>
      <c r="FK20" s="2" t="s">
        <v>319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294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294</v>
      </c>
      <c r="JX20" s="2" t="s">
        <v>320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163</v>
      </c>
      <c r="KV20" s="2" t="s">
        <v>145</v>
      </c>
      <c r="KW20" s="2" t="s">
        <v>148</v>
      </c>
      <c r="KX20" s="2" t="s">
        <v>148</v>
      </c>
      <c r="KY20" s="2" t="s">
        <v>157</v>
      </c>
      <c r="KZ20" s="2" t="s">
        <v>157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321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183</v>
      </c>
      <c r="J21" s="2" t="s">
        <v>143</v>
      </c>
      <c r="K21" s="2" t="s">
        <v>322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185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150</v>
      </c>
      <c r="V21" s="2" t="s">
        <v>288</v>
      </c>
      <c r="W21" s="2" t="s">
        <v>187</v>
      </c>
      <c r="X21" s="2" t="s">
        <v>148</v>
      </c>
      <c r="Y21" s="2" t="s">
        <v>188</v>
      </c>
      <c r="Z21" s="4"/>
      <c r="AA21" s="4">
        <f>=ROUNDDOWN({0},0)</f>
      </c>
      <c r="AB21" s="5">
        <v>7.6</v>
      </c>
      <c r="AC21" s="2" t="s">
        <v>323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3</v>
      </c>
      <c r="AS21" s="8">
        <v>471.02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10</v>
      </c>
      <c r="AY21" s="8">
        <v>1656.15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324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191</v>
      </c>
      <c r="BX21" s="2" t="s">
        <v>325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188</v>
      </c>
      <c r="CK21" s="2" t="s">
        <v>326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2</v>
      </c>
      <c r="CR21" s="8">
        <v>277.98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194</v>
      </c>
      <c r="CX21" s="2" t="s">
        <v>327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196</v>
      </c>
      <c r="DK21" s="2" t="s">
        <v>328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188</v>
      </c>
      <c r="DX21" s="2" t="s">
        <v>329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148</v>
      </c>
      <c r="EK21" s="2" t="s">
        <v>330</v>
      </c>
      <c r="EL21" s="2" t="s">
        <v>157</v>
      </c>
      <c r="EM21" s="2" t="s">
        <v>157</v>
      </c>
      <c r="EN21" s="2" t="s">
        <v>148</v>
      </c>
      <c r="EO21" s="4"/>
      <c r="EP21" s="8"/>
      <c r="EQ21" s="4">
        <v>1</v>
      </c>
      <c r="ER21" s="8">
        <v>193.04</v>
      </c>
      <c r="ES21" s="7">
        <v>-1</v>
      </c>
      <c r="ET21" s="7">
        <v>-1</v>
      </c>
      <c r="EU21" s="2" t="s">
        <v>155</v>
      </c>
      <c r="EV21" s="2" t="s">
        <v>145</v>
      </c>
      <c r="EW21" s="2" t="s">
        <v>331</v>
      </c>
      <c r="EX21" s="2" t="s">
        <v>332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202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204</v>
      </c>
      <c r="FX21" s="2" t="s">
        <v>334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206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208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335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336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183</v>
      </c>
      <c r="J22" s="2" t="s">
        <v>166</v>
      </c>
      <c r="K22" s="2" t="s">
        <v>322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185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150</v>
      </c>
      <c r="V22" s="2" t="s">
        <v>288</v>
      </c>
      <c r="W22" s="2" t="s">
        <v>187</v>
      </c>
      <c r="X22" s="2" t="s">
        <v>148</v>
      </c>
      <c r="Y22" s="2" t="s">
        <v>188</v>
      </c>
      <c r="Z22" s="4"/>
      <c r="AA22" s="4">
        <f>=ROUNDDOWN({0},0)</f>
      </c>
      <c r="AB22" s="5">
        <v>9.7</v>
      </c>
      <c r="AC22" s="2" t="s">
        <v>323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4</v>
      </c>
      <c r="AS22" s="8">
        <v>623.98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337</v>
      </c>
      <c r="BM22" s="7"/>
      <c r="BN22" s="7"/>
      <c r="BO22" s="4"/>
      <c r="BP22" s="8"/>
      <c r="BQ22" s="4">
        <v>2</v>
      </c>
      <c r="BR22" s="8">
        <v>285.7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191</v>
      </c>
      <c r="BX22" s="2" t="s">
        <v>192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188</v>
      </c>
      <c r="CK22" s="2" t="s">
        <v>239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194</v>
      </c>
      <c r="CX22" s="2" t="s">
        <v>296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196</v>
      </c>
      <c r="DK22" s="2" t="s">
        <v>338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188</v>
      </c>
      <c r="DX22" s="2" t="s">
        <v>339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2</v>
      </c>
      <c r="EE22" s="8">
        <v>338.28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148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200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202</v>
      </c>
      <c r="FK22" s="2" t="s">
        <v>342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204</v>
      </c>
      <c r="FX22" s="2" t="s">
        <v>338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206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208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163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343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183</v>
      </c>
      <c r="J23" s="2" t="s">
        <v>175</v>
      </c>
      <c r="K23" s="2" t="s">
        <v>322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185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150</v>
      </c>
      <c r="V23" s="2" t="s">
        <v>288</v>
      </c>
      <c r="W23" s="2" t="s">
        <v>187</v>
      </c>
      <c r="X23" s="2" t="s">
        <v>148</v>
      </c>
      <c r="Y23" s="2" t="s">
        <v>188</v>
      </c>
      <c r="Z23" s="4"/>
      <c r="AA23" s="4">
        <f>=ROUNDDOWN({0},0)</f>
      </c>
      <c r="AB23" s="5">
        <v>5.8</v>
      </c>
      <c r="AC23" s="2" t="s">
        <v>323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561.15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344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191</v>
      </c>
      <c r="BX23" s="2" t="s">
        <v>223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188</v>
      </c>
      <c r="CK23" s="2" t="s">
        <v>224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166.79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345</v>
      </c>
      <c r="CX23" s="2" t="s">
        <v>346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331</v>
      </c>
      <c r="DK23" s="2" t="s">
        <v>302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188</v>
      </c>
      <c r="DX23" s="2" t="s">
        <v>216</v>
      </c>
      <c r="DY23" s="2" t="s">
        <v>157</v>
      </c>
      <c r="DZ23" s="2" t="s">
        <v>157</v>
      </c>
      <c r="EA23" s="2" t="s">
        <v>148</v>
      </c>
      <c r="EB23" s="4"/>
      <c r="EC23" s="8"/>
      <c r="ED23" s="4">
        <v>1</v>
      </c>
      <c r="EE23" s="8">
        <v>169.14</v>
      </c>
      <c r="EF23" s="7">
        <v>-1</v>
      </c>
      <c r="EG23" s="7">
        <v>-1</v>
      </c>
      <c r="EH23" s="2" t="s">
        <v>155</v>
      </c>
      <c r="EI23" s="2" t="s">
        <v>145</v>
      </c>
      <c r="EJ23" s="2" t="s">
        <v>148</v>
      </c>
      <c r="EK23" s="2" t="s">
        <v>310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331</v>
      </c>
      <c r="EX23" s="2" t="s">
        <v>347</v>
      </c>
      <c r="EY23" s="2" t="s">
        <v>157</v>
      </c>
      <c r="EZ23" s="2" t="s">
        <v>157</v>
      </c>
      <c r="FA23" s="2" t="s">
        <v>148</v>
      </c>
      <c r="FB23" s="4"/>
      <c r="FC23" s="8"/>
      <c r="FD23" s="4">
        <v>1</v>
      </c>
      <c r="FE23" s="8">
        <v>225.22</v>
      </c>
      <c r="FF23" s="7">
        <v>-1</v>
      </c>
      <c r="FG23" s="7">
        <v>-1</v>
      </c>
      <c r="FH23" s="2" t="s">
        <v>155</v>
      </c>
      <c r="FI23" s="2" t="s">
        <v>145</v>
      </c>
      <c r="FJ23" s="2" t="s">
        <v>202</v>
      </c>
      <c r="FK23" s="2" t="s">
        <v>348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204</v>
      </c>
      <c r="FX23" s="2" t="s">
        <v>349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206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233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163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350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351</v>
      </c>
      <c r="G24" s="2" t="s">
        <v>351</v>
      </c>
      <c r="H24" s="2" t="s">
        <v>351</v>
      </c>
      <c r="I24" s="2" t="s">
        <v>183</v>
      </c>
      <c r="J24" s="2" t="s">
        <v>166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353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150</v>
      </c>
      <c r="V24" s="2" t="s">
        <v>288</v>
      </c>
      <c r="W24" s="2" t="s">
        <v>187</v>
      </c>
      <c r="X24" s="2" t="s">
        <v>148</v>
      </c>
      <c r="Y24" s="2" t="s">
        <v>211</v>
      </c>
      <c r="Z24" s="4">
        <v>32</v>
      </c>
      <c r="AA24" s="4">
        <f>=ROUNDDOWN(6.4,0)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8</v>
      </c>
      <c r="AQ24" s="8">
        <v>1231.13</v>
      </c>
      <c r="AR24" s="4">
        <v>2</v>
      </c>
      <c r="AS24" s="8">
        <v>480.46</v>
      </c>
      <c r="AT24" s="7">
        <v>3</v>
      </c>
      <c r="AU24" s="7">
        <v>1.5624</v>
      </c>
      <c r="AV24" s="4">
        <v>9</v>
      </c>
      <c r="AW24" s="8">
        <v>1456.35</v>
      </c>
      <c r="AX24" s="4">
        <v>2</v>
      </c>
      <c r="AY24" s="8">
        <v>480.46</v>
      </c>
      <c r="AZ24" s="7">
        <v>3.5</v>
      </c>
      <c r="BA24" s="7">
        <v>2.0312</v>
      </c>
      <c r="BB24" s="7">
        <v>0.8454</v>
      </c>
      <c r="BC24" s="4">
        <v>9</v>
      </c>
      <c r="BD24" s="8">
        <v>1456.35</v>
      </c>
      <c r="BE24" s="4">
        <v>2</v>
      </c>
      <c r="BF24" s="8">
        <v>480.46</v>
      </c>
      <c r="BG24" s="7">
        <v>3.5</v>
      </c>
      <c r="BH24" s="7">
        <v>2.0312</v>
      </c>
      <c r="BI24" s="7">
        <v>1</v>
      </c>
      <c r="BJ24" s="4">
        <v>8</v>
      </c>
      <c r="BK24" s="8">
        <v>1231.13</v>
      </c>
      <c r="BL24" s="2" t="s">
        <v>354</v>
      </c>
      <c r="BM24" s="7">
        <v>1</v>
      </c>
      <c r="BN24" s="7">
        <v>1</v>
      </c>
      <c r="BO24" s="4">
        <v>3</v>
      </c>
      <c r="BP24" s="8">
        <v>386.07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191</v>
      </c>
      <c r="BX24" s="2" t="s">
        <v>355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211</v>
      </c>
      <c r="CK24" s="2" t="s">
        <v>239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311</v>
      </c>
      <c r="CX24" s="2" t="s">
        <v>356</v>
      </c>
      <c r="CY24" s="2" t="s">
        <v>157</v>
      </c>
      <c r="CZ24" s="2" t="s">
        <v>157</v>
      </c>
      <c r="DA24" s="2" t="s">
        <v>148</v>
      </c>
      <c r="DB24" s="4">
        <v>4</v>
      </c>
      <c r="DC24" s="8">
        <v>576.56</v>
      </c>
      <c r="DD24" s="4">
        <v>2</v>
      </c>
      <c r="DE24" s="8">
        <v>480.46</v>
      </c>
      <c r="DF24" s="7">
        <v>1</v>
      </c>
      <c r="DG24" s="7">
        <v>0.2</v>
      </c>
      <c r="DH24" s="2" t="s">
        <v>155</v>
      </c>
      <c r="DI24" s="2" t="s">
        <v>145</v>
      </c>
      <c r="DJ24" s="2" t="s">
        <v>196</v>
      </c>
      <c r="DK24" s="2" t="s">
        <v>357</v>
      </c>
      <c r="DL24" s="2" t="s">
        <v>157</v>
      </c>
      <c r="DM24" s="2" t="s">
        <v>157</v>
      </c>
      <c r="DN24" s="2" t="s">
        <v>148</v>
      </c>
      <c r="DO24" s="4">
        <v>1</v>
      </c>
      <c r="DP24" s="8">
        <v>268.5</v>
      </c>
      <c r="DQ24" s="4"/>
      <c r="DR24" s="8"/>
      <c r="DS24" s="7"/>
      <c r="DT24" s="7"/>
      <c r="DU24" s="2" t="s">
        <v>155</v>
      </c>
      <c r="DV24" s="2" t="s">
        <v>145</v>
      </c>
      <c r="DW24" s="2" t="s">
        <v>211</v>
      </c>
      <c r="DX24" s="2" t="s">
        <v>358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148</v>
      </c>
      <c r="EK24" s="2" t="s">
        <v>300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200</v>
      </c>
      <c r="EX24" s="2" t="s">
        <v>359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202</v>
      </c>
      <c r="FK24" s="2" t="s">
        <v>333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204</v>
      </c>
      <c r="FX24" s="2" t="s">
        <v>360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206</v>
      </c>
      <c r="GK24" s="2" t="s">
        <v>361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208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32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362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351</v>
      </c>
      <c r="G25" s="2" t="s">
        <v>351</v>
      </c>
      <c r="H25" s="2" t="s">
        <v>351</v>
      </c>
      <c r="I25" s="2" t="s">
        <v>183</v>
      </c>
      <c r="J25" s="2" t="s">
        <v>175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353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150</v>
      </c>
      <c r="V25" s="2" t="s">
        <v>288</v>
      </c>
      <c r="W25" s="2" t="s">
        <v>187</v>
      </c>
      <c r="X25" s="2" t="s">
        <v>148</v>
      </c>
      <c r="Y25" s="2" t="s">
        <v>211</v>
      </c>
      <c r="Z25" s="4">
        <v>21</v>
      </c>
      <c r="AA25" s="4">
        <f>=ROUNDDOWN(21,0)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225.22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0.1546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225.22</v>
      </c>
      <c r="BL25" s="2" t="s">
        <v>23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191</v>
      </c>
      <c r="BX25" s="2" t="s">
        <v>363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211</v>
      </c>
      <c r="CK25" s="2" t="s">
        <v>205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311</v>
      </c>
      <c r="CX25" s="2" t="s">
        <v>364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196</v>
      </c>
      <c r="DK25" s="2" t="s">
        <v>148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211</v>
      </c>
      <c r="DX25" s="2" t="s">
        <v>365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160</v>
      </c>
      <c r="EI25" s="2" t="s">
        <v>145</v>
      </c>
      <c r="EJ25" s="2" t="s">
        <v>148</v>
      </c>
      <c r="EK25" s="2" t="s">
        <v>148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366</v>
      </c>
      <c r="EX25" s="2" t="s">
        <v>367</v>
      </c>
      <c r="EY25" s="2" t="s">
        <v>157</v>
      </c>
      <c r="EZ25" s="2" t="s">
        <v>157</v>
      </c>
      <c r="FA25" s="2" t="s">
        <v>148</v>
      </c>
      <c r="FB25" s="4">
        <v>1</v>
      </c>
      <c r="FC25" s="8">
        <v>225.22</v>
      </c>
      <c r="FD25" s="4"/>
      <c r="FE25" s="8"/>
      <c r="FF25" s="7"/>
      <c r="FG25" s="7"/>
      <c r="FH25" s="2" t="s">
        <v>155</v>
      </c>
      <c r="FI25" s="2" t="s">
        <v>145</v>
      </c>
      <c r="FJ25" s="2" t="s">
        <v>202</v>
      </c>
      <c r="FK25" s="2" t="s">
        <v>303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204</v>
      </c>
      <c r="FX25" s="2" t="s">
        <v>148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206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233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21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368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369</v>
      </c>
      <c r="G26" s="2" t="s">
        <v>369</v>
      </c>
      <c r="H26" s="2" t="s">
        <v>369</v>
      </c>
      <c r="I26" s="2" t="s">
        <v>183</v>
      </c>
      <c r="J26" s="2" t="s">
        <v>166</v>
      </c>
      <c r="K26" s="2" t="s">
        <v>144</v>
      </c>
      <c r="L26" s="3">
        <v>204.28</v>
      </c>
      <c r="M26" s="3">
        <v>214.49</v>
      </c>
      <c r="N26" s="3">
        <v>599.99</v>
      </c>
      <c r="O26" s="2" t="s">
        <v>370</v>
      </c>
      <c r="P26" s="2" t="s">
        <v>353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150</v>
      </c>
      <c r="V26" s="2" t="s">
        <v>288</v>
      </c>
      <c r="W26" s="2" t="s">
        <v>187</v>
      </c>
      <c r="X26" s="2" t="s">
        <v>148</v>
      </c>
      <c r="Y26" s="2" t="s">
        <v>239</v>
      </c>
      <c r="Z26" s="4"/>
      <c r="AA26" s="4">
        <f>=ROUNDDOWN({0},0)</f>
      </c>
      <c r="AB26" s="5">
        <v>4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4</v>
      </c>
      <c r="AS26" s="8">
        <v>929.98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6</v>
      </c>
      <c r="AY26" s="8">
        <v>1311.77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6</v>
      </c>
      <c r="BF26" s="8">
        <v>1311.77</v>
      </c>
      <c r="BG26" s="7" t="s">
        <v>148</v>
      </c>
      <c r="BH26" s="7" t="s">
        <v>148</v>
      </c>
      <c r="BI26" s="7"/>
      <c r="BJ26" s="4"/>
      <c r="BK26" s="8"/>
      <c r="BL26" s="2" t="s">
        <v>371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164</v>
      </c>
      <c r="BW26" s="2" t="s">
        <v>191</v>
      </c>
      <c r="BX26" s="2" t="s">
        <v>372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164</v>
      </c>
      <c r="CJ26" s="2" t="s">
        <v>239</v>
      </c>
      <c r="CK26" s="2" t="s">
        <v>261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164</v>
      </c>
      <c r="CW26" s="2" t="s">
        <v>315</v>
      </c>
      <c r="CX26" s="2" t="s">
        <v>373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164</v>
      </c>
      <c r="DJ26" s="2" t="s">
        <v>196</v>
      </c>
      <c r="DK26" s="2" t="s">
        <v>328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164</v>
      </c>
      <c r="DW26" s="2" t="s">
        <v>239</v>
      </c>
      <c r="DX26" s="2" t="s">
        <v>374</v>
      </c>
      <c r="DY26" s="2" t="s">
        <v>157</v>
      </c>
      <c r="DZ26" s="2" t="s">
        <v>157</v>
      </c>
      <c r="EA26" s="2" t="s">
        <v>148</v>
      </c>
      <c r="EB26" s="4"/>
      <c r="EC26" s="8"/>
      <c r="ED26" s="4">
        <v>3</v>
      </c>
      <c r="EE26" s="8">
        <v>704.76</v>
      </c>
      <c r="EF26" s="7">
        <v>-1</v>
      </c>
      <c r="EG26" s="7">
        <v>-1</v>
      </c>
      <c r="EH26" s="2" t="s">
        <v>155</v>
      </c>
      <c r="EI26" s="2" t="s">
        <v>164</v>
      </c>
      <c r="EJ26" s="2" t="s">
        <v>148</v>
      </c>
      <c r="EK26" s="2" t="s">
        <v>300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164</v>
      </c>
      <c r="EW26" s="2" t="s">
        <v>200</v>
      </c>
      <c r="EX26" s="2" t="s">
        <v>375</v>
      </c>
      <c r="EY26" s="2" t="s">
        <v>157</v>
      </c>
      <c r="EZ26" s="2" t="s">
        <v>157</v>
      </c>
      <c r="FA26" s="2" t="s">
        <v>148</v>
      </c>
      <c r="FB26" s="4"/>
      <c r="FC26" s="8"/>
      <c r="FD26" s="4">
        <v>1</v>
      </c>
      <c r="FE26" s="8">
        <v>225.22</v>
      </c>
      <c r="FF26" s="7">
        <v>-1</v>
      </c>
      <c r="FG26" s="7">
        <v>-1</v>
      </c>
      <c r="FH26" s="2" t="s">
        <v>155</v>
      </c>
      <c r="FI26" s="2" t="s">
        <v>164</v>
      </c>
      <c r="FJ26" s="2" t="s">
        <v>202</v>
      </c>
      <c r="FK26" s="2" t="s">
        <v>376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164</v>
      </c>
      <c r="FW26" s="2" t="s">
        <v>204</v>
      </c>
      <c r="FX26" s="2" t="s">
        <v>377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164</v>
      </c>
      <c r="GJ26" s="2" t="s">
        <v>206</v>
      </c>
      <c r="GK26" s="2" t="s">
        <v>378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164</v>
      </c>
      <c r="JW26" s="2" t="s">
        <v>208</v>
      </c>
      <c r="JX26" s="2" t="s">
        <v>379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369</v>
      </c>
      <c r="G27" s="2" t="s">
        <v>369</v>
      </c>
      <c r="H27" s="2" t="s">
        <v>369</v>
      </c>
      <c r="I27" s="2" t="s">
        <v>183</v>
      </c>
      <c r="J27" s="2" t="s">
        <v>175</v>
      </c>
      <c r="K27" s="2" t="s">
        <v>144</v>
      </c>
      <c r="L27" s="3">
        <v>204.28</v>
      </c>
      <c r="M27" s="3">
        <v>214.49</v>
      </c>
      <c r="N27" s="3">
        <v>599.99</v>
      </c>
      <c r="O27" s="2" t="s">
        <v>381</v>
      </c>
      <c r="P27" s="2" t="s">
        <v>382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150</v>
      </c>
      <c r="V27" s="2" t="s">
        <v>288</v>
      </c>
      <c r="W27" s="2" t="s">
        <v>187</v>
      </c>
      <c r="X27" s="2" t="s">
        <v>148</v>
      </c>
      <c r="Y27" s="2" t="s">
        <v>239</v>
      </c>
      <c r="Z27" s="4"/>
      <c r="AA27" s="4">
        <f>=ROUNDDOWN({0},0)</f>
      </c>
      <c r="AB27" s="5">
        <v>1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381.79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383</v>
      </c>
      <c r="BM27" s="7"/>
      <c r="BN27" s="7"/>
      <c r="BO27" s="4"/>
      <c r="BP27" s="8"/>
      <c r="BQ27" s="4">
        <v>1</v>
      </c>
      <c r="BR27" s="8">
        <v>150.14</v>
      </c>
      <c r="BS27" s="7">
        <v>-1</v>
      </c>
      <c r="BT27" s="7">
        <v>-1</v>
      </c>
      <c r="BU27" s="2" t="s">
        <v>155</v>
      </c>
      <c r="BV27" s="2" t="s">
        <v>164</v>
      </c>
      <c r="BW27" s="2" t="s">
        <v>191</v>
      </c>
      <c r="BX27" s="2" t="s">
        <v>384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164</v>
      </c>
      <c r="CJ27" s="2" t="s">
        <v>239</v>
      </c>
      <c r="CK27" s="2" t="s">
        <v>365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231.65</v>
      </c>
      <c r="CS27" s="7">
        <v>-1</v>
      </c>
      <c r="CT27" s="7">
        <v>-1</v>
      </c>
      <c r="CU27" s="2" t="s">
        <v>155</v>
      </c>
      <c r="CV27" s="2" t="s">
        <v>164</v>
      </c>
      <c r="CW27" s="2" t="s">
        <v>315</v>
      </c>
      <c r="CX27" s="2" t="s">
        <v>295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164</v>
      </c>
      <c r="DJ27" s="2" t="s">
        <v>196</v>
      </c>
      <c r="DK27" s="2" t="s">
        <v>263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164</v>
      </c>
      <c r="DW27" s="2" t="s">
        <v>239</v>
      </c>
      <c r="DX27" s="2" t="s">
        <v>385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160</v>
      </c>
      <c r="EI27" s="2" t="s">
        <v>164</v>
      </c>
      <c r="EJ27" s="2" t="s">
        <v>148</v>
      </c>
      <c r="EK27" s="2" t="s">
        <v>148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164</v>
      </c>
      <c r="EW27" s="2" t="s">
        <v>347</v>
      </c>
      <c r="EX27" s="2" t="s">
        <v>386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164</v>
      </c>
      <c r="FJ27" s="2" t="s">
        <v>202</v>
      </c>
      <c r="FK27" s="2" t="s">
        <v>348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164</v>
      </c>
      <c r="FW27" s="2" t="s">
        <v>204</v>
      </c>
      <c r="FX27" s="2" t="s">
        <v>148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164</v>
      </c>
      <c r="GJ27" s="2" t="s">
        <v>206</v>
      </c>
      <c r="GK27" s="2" t="s">
        <v>148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164</v>
      </c>
      <c r="JW27" s="2" t="s">
        <v>233</v>
      </c>
      <c r="JX27" s="2" t="s">
        <v>148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387</v>
      </c>
      <c r="B28" s="2" t="s">
        <v>137</v>
      </c>
      <c r="C28" s="2" t="s">
        <v>138</v>
      </c>
      <c r="D28" s="2" t="s">
        <v>388</v>
      </c>
      <c r="E28" s="2" t="s">
        <v>389</v>
      </c>
      <c r="F28" s="2" t="s">
        <v>390</v>
      </c>
      <c r="G28" s="2" t="s">
        <v>390</v>
      </c>
      <c r="H28" s="2" t="s">
        <v>390</v>
      </c>
      <c r="I28" s="2" t="s">
        <v>391</v>
      </c>
      <c r="J28" s="2" t="s">
        <v>392</v>
      </c>
      <c r="K28" s="2" t="s">
        <v>144</v>
      </c>
      <c r="L28" s="3">
        <v>34.73</v>
      </c>
      <c r="M28" s="3">
        <v>36.47</v>
      </c>
      <c r="N28" s="3">
        <v>114.99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393</v>
      </c>
      <c r="V28" s="2" t="s">
        <v>288</v>
      </c>
      <c r="W28" s="2" t="s">
        <v>187</v>
      </c>
      <c r="X28" s="2" t="s">
        <v>148</v>
      </c>
      <c r="Y28" s="2" t="s">
        <v>216</v>
      </c>
      <c r="Z28" s="4">
        <v>45</v>
      </c>
      <c r="AA28" s="4">
        <f>=ROUNDDOWN(21.4285714285714,0)</f>
      </c>
      <c r="AB28" s="5">
        <v>2.1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4</v>
      </c>
      <c r="AQ28" s="8">
        <v>169.94</v>
      </c>
      <c r="AR28" s="4">
        <v>1</v>
      </c>
      <c r="AS28" s="8">
        <v>29.25</v>
      </c>
      <c r="AT28" s="7">
        <v>3</v>
      </c>
      <c r="AU28" s="7">
        <v>4.8099</v>
      </c>
      <c r="AV28" s="4">
        <v>4</v>
      </c>
      <c r="AW28" s="8">
        <v>169.94</v>
      </c>
      <c r="AX28" s="4">
        <v>1</v>
      </c>
      <c r="AY28" s="8">
        <v>29.25</v>
      </c>
      <c r="AZ28" s="7">
        <v>3</v>
      </c>
      <c r="BA28" s="7">
        <v>4.8099</v>
      </c>
      <c r="BB28" s="7">
        <v>1</v>
      </c>
      <c r="BC28" s="4">
        <v>7</v>
      </c>
      <c r="BD28" s="8">
        <v>304.74</v>
      </c>
      <c r="BE28" s="4">
        <v>12</v>
      </c>
      <c r="BF28" s="8">
        <v>402.02</v>
      </c>
      <c r="BG28" s="7">
        <v>-0.4167</v>
      </c>
      <c r="BH28" s="7">
        <v>-0.242</v>
      </c>
      <c r="BI28" s="7">
        <v>0.5577</v>
      </c>
      <c r="BJ28" s="4">
        <v>4</v>
      </c>
      <c r="BK28" s="8">
        <v>169.94</v>
      </c>
      <c r="BL28" s="2" t="s">
        <v>154</v>
      </c>
      <c r="BM28" s="7">
        <v>1</v>
      </c>
      <c r="BN28" s="7">
        <v>1</v>
      </c>
      <c r="BO28" s="4"/>
      <c r="BP28" s="8"/>
      <c r="BQ28" s="4">
        <v>1</v>
      </c>
      <c r="BR28" s="8">
        <v>29.25</v>
      </c>
      <c r="BS28" s="7">
        <v>-1</v>
      </c>
      <c r="BT28" s="7">
        <v>-1</v>
      </c>
      <c r="BU28" s="2" t="s">
        <v>155</v>
      </c>
      <c r="BV28" s="2" t="s">
        <v>145</v>
      </c>
      <c r="BW28" s="2" t="s">
        <v>206</v>
      </c>
      <c r="BX28" s="2" t="s">
        <v>394</v>
      </c>
      <c r="BY28" s="2" t="s">
        <v>157</v>
      </c>
      <c r="BZ28" s="2" t="s">
        <v>157</v>
      </c>
      <c r="CA28" s="2" t="s">
        <v>148</v>
      </c>
      <c r="CB28" s="4">
        <v>2</v>
      </c>
      <c r="CC28" s="8">
        <v>93.58</v>
      </c>
      <c r="CD28" s="4"/>
      <c r="CE28" s="8"/>
      <c r="CF28" s="7"/>
      <c r="CG28" s="7"/>
      <c r="CH28" s="2" t="s">
        <v>155</v>
      </c>
      <c r="CI28" s="2" t="s">
        <v>145</v>
      </c>
      <c r="CJ28" s="2" t="s">
        <v>236</v>
      </c>
      <c r="CK28" s="2" t="s">
        <v>365</v>
      </c>
      <c r="CL28" s="2" t="s">
        <v>157</v>
      </c>
      <c r="CM28" s="2" t="s">
        <v>157</v>
      </c>
      <c r="CN28" s="2" t="s">
        <v>148</v>
      </c>
      <c r="CO28" s="4">
        <v>1</v>
      </c>
      <c r="CP28" s="8">
        <v>35.1</v>
      </c>
      <c r="CQ28" s="4"/>
      <c r="CR28" s="8"/>
      <c r="CS28" s="7"/>
      <c r="CT28" s="7"/>
      <c r="CU28" s="2" t="s">
        <v>155</v>
      </c>
      <c r="CV28" s="2" t="s">
        <v>145</v>
      </c>
      <c r="CW28" s="2" t="s">
        <v>395</v>
      </c>
      <c r="CX28" s="2" t="s">
        <v>396</v>
      </c>
      <c r="CY28" s="2" t="s">
        <v>157</v>
      </c>
      <c r="CZ28" s="2" t="s">
        <v>157</v>
      </c>
      <c r="DA28" s="2" t="s">
        <v>148</v>
      </c>
      <c r="DB28" s="4">
        <v>1</v>
      </c>
      <c r="DC28" s="8">
        <v>41.26</v>
      </c>
      <c r="DD28" s="4"/>
      <c r="DE28" s="8"/>
      <c r="DF28" s="7"/>
      <c r="DG28" s="7"/>
      <c r="DH28" s="2" t="s">
        <v>155</v>
      </c>
      <c r="DI28" s="2" t="s">
        <v>145</v>
      </c>
      <c r="DJ28" s="2" t="s">
        <v>196</v>
      </c>
      <c r="DK28" s="2" t="s">
        <v>397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236</v>
      </c>
      <c r="DX28" s="2" t="s">
        <v>398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148</v>
      </c>
      <c r="EK28" s="2" t="s">
        <v>399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258</v>
      </c>
      <c r="EX28" s="2" t="s">
        <v>400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401</v>
      </c>
      <c r="FK28" s="2" t="s">
        <v>402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403</v>
      </c>
      <c r="FX28" s="2" t="s">
        <v>176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145</v>
      </c>
      <c r="GJ28" s="2" t="s">
        <v>404</v>
      </c>
      <c r="GK28" s="2" t="s">
        <v>148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145</v>
      </c>
      <c r="JW28" s="2" t="s">
        <v>233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>
        <v>45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405</v>
      </c>
      <c r="B29" s="2" t="s">
        <v>137</v>
      </c>
      <c r="C29" s="2" t="s">
        <v>138</v>
      </c>
      <c r="D29" s="2" t="s">
        <v>388</v>
      </c>
      <c r="E29" s="2" t="s">
        <v>389</v>
      </c>
      <c r="F29" s="2" t="s">
        <v>390</v>
      </c>
      <c r="G29" s="2" t="s">
        <v>390</v>
      </c>
      <c r="H29" s="2" t="s">
        <v>390</v>
      </c>
      <c r="I29" s="2" t="s">
        <v>391</v>
      </c>
      <c r="J29" s="2" t="s">
        <v>392</v>
      </c>
      <c r="K29" s="2" t="s">
        <v>406</v>
      </c>
      <c r="L29" s="3">
        <v>34.73</v>
      </c>
      <c r="M29" s="3">
        <v>36.47</v>
      </c>
      <c r="N29" s="3">
        <v>114.99</v>
      </c>
      <c r="O29" s="2" t="s">
        <v>145</v>
      </c>
      <c r="P29" s="2" t="s">
        <v>146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393</v>
      </c>
      <c r="V29" s="2" t="s">
        <v>288</v>
      </c>
      <c r="W29" s="2" t="s">
        <v>187</v>
      </c>
      <c r="X29" s="2" t="s">
        <v>148</v>
      </c>
      <c r="Y29" s="2" t="s">
        <v>211</v>
      </c>
      <c r="Z29" s="4">
        <v>52</v>
      </c>
      <c r="AA29" s="4">
        <f>=ROUNDDOWN(13.3333333333333,0)</f>
      </c>
      <c r="AB29" s="5">
        <v>3.9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</v>
      </c>
      <c r="AQ29" s="8">
        <v>134.8</v>
      </c>
      <c r="AR29" s="4">
        <v>5</v>
      </c>
      <c r="AS29" s="8">
        <v>177.12</v>
      </c>
      <c r="AT29" s="7">
        <v>-0.4</v>
      </c>
      <c r="AU29" s="7">
        <v>-0.2389</v>
      </c>
      <c r="AV29" s="4">
        <v>3</v>
      </c>
      <c r="AW29" s="8">
        <v>134.8</v>
      </c>
      <c r="AX29" s="4">
        <v>5</v>
      </c>
      <c r="AY29" s="8">
        <v>177.12</v>
      </c>
      <c r="AZ29" s="7">
        <v>-0.4</v>
      </c>
      <c r="BA29" s="7">
        <v>-0.2389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0.4423</v>
      </c>
      <c r="BJ29" s="4">
        <v>3</v>
      </c>
      <c r="BK29" s="8">
        <v>134.8</v>
      </c>
      <c r="BL29" s="2" t="s">
        <v>407</v>
      </c>
      <c r="BM29" s="7">
        <v>1</v>
      </c>
      <c r="BN29" s="7">
        <v>1</v>
      </c>
      <c r="BO29" s="4">
        <v>1</v>
      </c>
      <c r="BP29" s="8">
        <v>33.55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206</v>
      </c>
      <c r="BX29" s="2" t="s">
        <v>408</v>
      </c>
      <c r="BY29" s="2" t="s">
        <v>157</v>
      </c>
      <c r="BZ29" s="2" t="s">
        <v>157</v>
      </c>
      <c r="CA29" s="2" t="s">
        <v>148</v>
      </c>
      <c r="CB29" s="4">
        <v>1</v>
      </c>
      <c r="CC29" s="8">
        <v>59.99</v>
      </c>
      <c r="CD29" s="4"/>
      <c r="CE29" s="8"/>
      <c r="CF29" s="7"/>
      <c r="CG29" s="7"/>
      <c r="CH29" s="2" t="s">
        <v>155</v>
      </c>
      <c r="CI29" s="2" t="s">
        <v>145</v>
      </c>
      <c r="CJ29" s="2" t="s">
        <v>236</v>
      </c>
      <c r="CK29" s="2" t="s">
        <v>409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395</v>
      </c>
      <c r="CX29" s="2" t="s">
        <v>410</v>
      </c>
      <c r="CY29" s="2" t="s">
        <v>157</v>
      </c>
      <c r="CZ29" s="2" t="s">
        <v>157</v>
      </c>
      <c r="DA29" s="2" t="s">
        <v>148</v>
      </c>
      <c r="DB29" s="4">
        <v>1</v>
      </c>
      <c r="DC29" s="8">
        <v>41.26</v>
      </c>
      <c r="DD29" s="4">
        <v>2</v>
      </c>
      <c r="DE29" s="8">
        <v>72.8</v>
      </c>
      <c r="DF29" s="7">
        <v>-0.5</v>
      </c>
      <c r="DG29" s="7">
        <v>-0.4332</v>
      </c>
      <c r="DH29" s="2" t="s">
        <v>155</v>
      </c>
      <c r="DI29" s="2" t="s">
        <v>145</v>
      </c>
      <c r="DJ29" s="2" t="s">
        <v>196</v>
      </c>
      <c r="DK29" s="2" t="s">
        <v>411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236</v>
      </c>
      <c r="DX29" s="2" t="s">
        <v>412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148</v>
      </c>
      <c r="EK29" s="2" t="s">
        <v>413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258</v>
      </c>
      <c r="EX29" s="2" t="s">
        <v>414</v>
      </c>
      <c r="EY29" s="2" t="s">
        <v>157</v>
      </c>
      <c r="EZ29" s="2" t="s">
        <v>157</v>
      </c>
      <c r="FA29" s="2" t="s">
        <v>148</v>
      </c>
      <c r="FB29" s="4"/>
      <c r="FC29" s="8"/>
      <c r="FD29" s="4">
        <v>1</v>
      </c>
      <c r="FE29" s="8">
        <v>34.12</v>
      </c>
      <c r="FF29" s="7">
        <v>-1</v>
      </c>
      <c r="FG29" s="7">
        <v>-1</v>
      </c>
      <c r="FH29" s="2" t="s">
        <v>155</v>
      </c>
      <c r="FI29" s="2" t="s">
        <v>145</v>
      </c>
      <c r="FJ29" s="2" t="s">
        <v>401</v>
      </c>
      <c r="FK29" s="2" t="s">
        <v>415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403</v>
      </c>
      <c r="FX29" s="2" t="s">
        <v>416</v>
      </c>
      <c r="FY29" s="2" t="s">
        <v>157</v>
      </c>
      <c r="FZ29" s="2" t="s">
        <v>157</v>
      </c>
      <c r="GA29" s="2" t="s">
        <v>148</v>
      </c>
      <c r="GB29" s="4"/>
      <c r="GC29" s="8"/>
      <c r="GD29" s="4">
        <v>2</v>
      </c>
      <c r="GE29" s="8">
        <v>70.2</v>
      </c>
      <c r="GF29" s="7">
        <v>-1</v>
      </c>
      <c r="GG29" s="7">
        <v>-1</v>
      </c>
      <c r="GH29" s="2" t="s">
        <v>155</v>
      </c>
      <c r="GI29" s="2" t="s">
        <v>145</v>
      </c>
      <c r="GJ29" s="2" t="s">
        <v>404</v>
      </c>
      <c r="GK29" s="2" t="s">
        <v>417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233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52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418</v>
      </c>
      <c r="B30" s="2" t="s">
        <v>137</v>
      </c>
      <c r="C30" s="2" t="s">
        <v>138</v>
      </c>
      <c r="D30" s="2" t="s">
        <v>388</v>
      </c>
      <c r="E30" s="2" t="s">
        <v>389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235</v>
      </c>
      <c r="L30" s="3">
        <v>30.95</v>
      </c>
      <c r="M30" s="3">
        <v>32.5</v>
      </c>
      <c r="N30" s="3">
        <v>99.99</v>
      </c>
      <c r="O30" s="2" t="s">
        <v>381</v>
      </c>
      <c r="P30" s="2" t="s">
        <v>382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393</v>
      </c>
      <c r="V30" s="2" t="s">
        <v>288</v>
      </c>
      <c r="W30" s="2" t="s">
        <v>187</v>
      </c>
      <c r="X30" s="2" t="s">
        <v>148</v>
      </c>
      <c r="Y30" s="2" t="s">
        <v>216</v>
      </c>
      <c r="Z30" s="4"/>
      <c r="AA30" s="4">
        <f>=ROUNDDOWN({0},0)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3</v>
      </c>
      <c r="AS30" s="8">
        <v>89.05</v>
      </c>
      <c r="AT30" s="7">
        <v>-1</v>
      </c>
      <c r="AU30" s="7">
        <v>-1</v>
      </c>
      <c r="AV30" s="4"/>
      <c r="AW30" s="8"/>
      <c r="AX30" s="4">
        <v>3</v>
      </c>
      <c r="AY30" s="8">
        <v>89.05</v>
      </c>
      <c r="AZ30" s="7">
        <v>-1</v>
      </c>
      <c r="BA30" s="7">
        <v>-1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419</v>
      </c>
      <c r="BM30" s="7"/>
      <c r="BN30" s="7"/>
      <c r="BO30" s="4"/>
      <c r="BP30" s="8"/>
      <c r="BQ30" s="4">
        <v>1</v>
      </c>
      <c r="BR30" s="8">
        <v>16.25</v>
      </c>
      <c r="BS30" s="7">
        <v>-1</v>
      </c>
      <c r="BT30" s="7">
        <v>-1</v>
      </c>
      <c r="BU30" s="2" t="s">
        <v>155</v>
      </c>
      <c r="BV30" s="2" t="s">
        <v>164</v>
      </c>
      <c r="BW30" s="2" t="s">
        <v>206</v>
      </c>
      <c r="BX30" s="2" t="s">
        <v>420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164</v>
      </c>
      <c r="CJ30" s="2" t="s">
        <v>236</v>
      </c>
      <c r="CK30" s="2" t="s">
        <v>239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164</v>
      </c>
      <c r="CW30" s="2" t="s">
        <v>395</v>
      </c>
      <c r="CX30" s="2" t="s">
        <v>297</v>
      </c>
      <c r="CY30" s="2" t="s">
        <v>157</v>
      </c>
      <c r="CZ30" s="2" t="s">
        <v>157</v>
      </c>
      <c r="DA30" s="2" t="s">
        <v>148</v>
      </c>
      <c r="DB30" s="4"/>
      <c r="DC30" s="8"/>
      <c r="DD30" s="4">
        <v>2</v>
      </c>
      <c r="DE30" s="8">
        <v>72.8</v>
      </c>
      <c r="DF30" s="7">
        <v>-1</v>
      </c>
      <c r="DG30" s="7">
        <v>-1</v>
      </c>
      <c r="DH30" s="2" t="s">
        <v>155</v>
      </c>
      <c r="DI30" s="2" t="s">
        <v>164</v>
      </c>
      <c r="DJ30" s="2" t="s">
        <v>196</v>
      </c>
      <c r="DK30" s="2" t="s">
        <v>421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164</v>
      </c>
      <c r="DW30" s="2" t="s">
        <v>236</v>
      </c>
      <c r="DX30" s="2" t="s">
        <v>261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164</v>
      </c>
      <c r="EJ30" s="2" t="s">
        <v>148</v>
      </c>
      <c r="EK30" s="2" t="s">
        <v>310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164</v>
      </c>
      <c r="EW30" s="2" t="s">
        <v>258</v>
      </c>
      <c r="EX30" s="2" t="s">
        <v>422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164</v>
      </c>
      <c r="FJ30" s="2" t="s">
        <v>401</v>
      </c>
      <c r="FK30" s="2" t="s">
        <v>333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164</v>
      </c>
      <c r="FW30" s="2" t="s">
        <v>403</v>
      </c>
      <c r="FX30" s="2" t="s">
        <v>148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164</v>
      </c>
      <c r="GJ30" s="2" t="s">
        <v>404</v>
      </c>
      <c r="GK30" s="2" t="s">
        <v>148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164</v>
      </c>
      <c r="JW30" s="2" t="s">
        <v>233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423</v>
      </c>
      <c r="B31" s="2" t="s">
        <v>137</v>
      </c>
      <c r="C31" s="2" t="s">
        <v>138</v>
      </c>
      <c r="D31" s="2" t="s">
        <v>388</v>
      </c>
      <c r="E31" s="2" t="s">
        <v>389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424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146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393</v>
      </c>
      <c r="V31" s="2" t="s">
        <v>288</v>
      </c>
      <c r="W31" s="2" t="s">
        <v>187</v>
      </c>
      <c r="X31" s="2" t="s">
        <v>148</v>
      </c>
      <c r="Y31" s="2" t="s">
        <v>211</v>
      </c>
      <c r="Z31" s="4">
        <v>104</v>
      </c>
      <c r="AA31" s="4">
        <f>=ROUNDDOWN(94.5454545454545,0)</f>
      </c>
      <c r="AB31" s="5">
        <v>1.1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3</v>
      </c>
      <c r="AS31" s="8">
        <v>106.6</v>
      </c>
      <c r="AT31" s="7">
        <v>-1</v>
      </c>
      <c r="AU31" s="7">
        <v>-1</v>
      </c>
      <c r="AV31" s="4"/>
      <c r="AW31" s="8"/>
      <c r="AX31" s="4">
        <v>3</v>
      </c>
      <c r="AY31" s="8">
        <v>106.6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425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206</v>
      </c>
      <c r="BX31" s="2" t="s">
        <v>355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236</v>
      </c>
      <c r="CK31" s="2" t="s">
        <v>426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395</v>
      </c>
      <c r="CX31" s="2" t="s">
        <v>427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1</v>
      </c>
      <c r="DE31" s="8">
        <v>36.4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196</v>
      </c>
      <c r="DK31" s="2" t="s">
        <v>328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236</v>
      </c>
      <c r="DX31" s="2" t="s">
        <v>428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148</v>
      </c>
      <c r="EK31" s="2" t="s">
        <v>247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164</v>
      </c>
      <c r="EW31" s="2" t="s">
        <v>258</v>
      </c>
      <c r="EX31" s="2" t="s">
        <v>429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401</v>
      </c>
      <c r="FK31" s="2" t="s">
        <v>315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403</v>
      </c>
      <c r="FX31" s="2" t="s">
        <v>430</v>
      </c>
      <c r="FY31" s="2" t="s">
        <v>157</v>
      </c>
      <c r="FZ31" s="2" t="s">
        <v>157</v>
      </c>
      <c r="GA31" s="2" t="s">
        <v>148</v>
      </c>
      <c r="GB31" s="4"/>
      <c r="GC31" s="8"/>
      <c r="GD31" s="4">
        <v>2</v>
      </c>
      <c r="GE31" s="8">
        <v>70.2</v>
      </c>
      <c r="GF31" s="7">
        <v>-1</v>
      </c>
      <c r="GG31" s="7">
        <v>-1</v>
      </c>
      <c r="GH31" s="2" t="s">
        <v>155</v>
      </c>
      <c r="GI31" s="2" t="s">
        <v>145</v>
      </c>
      <c r="GJ31" s="2" t="s">
        <v>404</v>
      </c>
      <c r="GK31" s="2" t="s">
        <v>417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233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104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431</v>
      </c>
      <c r="B32" s="2" t="s">
        <v>137</v>
      </c>
      <c r="C32" s="2" t="s">
        <v>138</v>
      </c>
      <c r="D32" s="2" t="s">
        <v>388</v>
      </c>
      <c r="E32" s="2" t="s">
        <v>389</v>
      </c>
      <c r="F32" s="2" t="s">
        <v>432</v>
      </c>
      <c r="G32" s="2" t="s">
        <v>432</v>
      </c>
      <c r="H32" s="2" t="s">
        <v>432</v>
      </c>
      <c r="I32" s="2" t="s">
        <v>433</v>
      </c>
      <c r="J32" s="2" t="s">
        <v>434</v>
      </c>
      <c r="K32" s="2" t="s">
        <v>406</v>
      </c>
      <c r="L32" s="3">
        <v>27.69</v>
      </c>
      <c r="M32" s="3">
        <v>29.07</v>
      </c>
      <c r="N32" s="3">
        <v>84.99</v>
      </c>
      <c r="O32" s="2" t="s">
        <v>145</v>
      </c>
      <c r="P32" s="2" t="s">
        <v>146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393</v>
      </c>
      <c r="V32" s="2" t="s">
        <v>288</v>
      </c>
      <c r="W32" s="2" t="s">
        <v>187</v>
      </c>
      <c r="X32" s="2" t="s">
        <v>148</v>
      </c>
      <c r="Y32" s="2" t="s">
        <v>216</v>
      </c>
      <c r="Z32" s="4">
        <v>114</v>
      </c>
      <c r="AA32" s="4">
        <f>=ROUNDDOWN(33.5294117647059,0)</f>
      </c>
      <c r="AB32" s="5">
        <v>3.4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125.88</v>
      </c>
      <c r="AR32" s="4">
        <v>9</v>
      </c>
      <c r="AS32" s="8">
        <v>251.16</v>
      </c>
      <c r="AT32" s="7">
        <v>-0.6667</v>
      </c>
      <c r="AU32" s="7">
        <v>-0.4988</v>
      </c>
      <c r="AV32" s="4">
        <v>3</v>
      </c>
      <c r="AW32" s="8">
        <v>125.88</v>
      </c>
      <c r="AX32" s="4">
        <v>9</v>
      </c>
      <c r="AY32" s="8">
        <v>251.16</v>
      </c>
      <c r="AZ32" s="7">
        <v>-0.6667</v>
      </c>
      <c r="BA32" s="7">
        <v>-0.4988</v>
      </c>
      <c r="BB32" s="7">
        <v>1</v>
      </c>
      <c r="BC32" s="4">
        <v>6</v>
      </c>
      <c r="BD32" s="8">
        <v>212.23</v>
      </c>
      <c r="BE32" s="4">
        <v>13</v>
      </c>
      <c r="BF32" s="8">
        <v>363.48</v>
      </c>
      <c r="BG32" s="7">
        <v>-0.5385</v>
      </c>
      <c r="BH32" s="7">
        <v>-0.4161</v>
      </c>
      <c r="BI32" s="7">
        <v>0.5931</v>
      </c>
      <c r="BJ32" s="4">
        <v>3</v>
      </c>
      <c r="BK32" s="8">
        <v>125.88</v>
      </c>
      <c r="BL32" s="2" t="s">
        <v>435</v>
      </c>
      <c r="BM32" s="7">
        <v>1</v>
      </c>
      <c r="BN32" s="7">
        <v>1</v>
      </c>
      <c r="BO32" s="4">
        <v>1</v>
      </c>
      <c r="BP32" s="8">
        <v>25.25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191</v>
      </c>
      <c r="BX32" s="2" t="s">
        <v>334</v>
      </c>
      <c r="BY32" s="2" t="s">
        <v>157</v>
      </c>
      <c r="BZ32" s="2" t="s">
        <v>157</v>
      </c>
      <c r="CA32" s="2" t="s">
        <v>148</v>
      </c>
      <c r="CB32" s="4">
        <v>2</v>
      </c>
      <c r="CC32" s="8">
        <v>100.63</v>
      </c>
      <c r="CD32" s="4"/>
      <c r="CE32" s="8"/>
      <c r="CF32" s="7"/>
      <c r="CG32" s="7"/>
      <c r="CH32" s="2" t="s">
        <v>155</v>
      </c>
      <c r="CI32" s="2" t="s">
        <v>145</v>
      </c>
      <c r="CJ32" s="2" t="s">
        <v>236</v>
      </c>
      <c r="CK32" s="2" t="s">
        <v>326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395</v>
      </c>
      <c r="CX32" s="2" t="s">
        <v>436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196</v>
      </c>
      <c r="DK32" s="2" t="s">
        <v>328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236</v>
      </c>
      <c r="DX32" s="2" t="s">
        <v>437</v>
      </c>
      <c r="DY32" s="2" t="s">
        <v>157</v>
      </c>
      <c r="DZ32" s="2" t="s">
        <v>157</v>
      </c>
      <c r="EA32" s="2" t="s">
        <v>148</v>
      </c>
      <c r="EB32" s="4"/>
      <c r="EC32" s="8"/>
      <c r="ED32" s="4">
        <v>2</v>
      </c>
      <c r="EE32" s="8">
        <v>56.94</v>
      </c>
      <c r="EF32" s="7">
        <v>-1</v>
      </c>
      <c r="EG32" s="7">
        <v>-1</v>
      </c>
      <c r="EH32" s="2" t="s">
        <v>155</v>
      </c>
      <c r="EI32" s="2" t="s">
        <v>145</v>
      </c>
      <c r="EJ32" s="2" t="s">
        <v>148</v>
      </c>
      <c r="EK32" s="2" t="s">
        <v>263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258</v>
      </c>
      <c r="EX32" s="2" t="s">
        <v>438</v>
      </c>
      <c r="EY32" s="2" t="s">
        <v>157</v>
      </c>
      <c r="EZ32" s="2" t="s">
        <v>157</v>
      </c>
      <c r="FA32" s="2" t="s">
        <v>148</v>
      </c>
      <c r="FB32" s="4"/>
      <c r="FC32" s="8"/>
      <c r="FD32" s="4">
        <v>3</v>
      </c>
      <c r="FE32" s="8">
        <v>81.9</v>
      </c>
      <c r="FF32" s="7">
        <v>-1</v>
      </c>
      <c r="FG32" s="7">
        <v>-1</v>
      </c>
      <c r="FH32" s="2" t="s">
        <v>155</v>
      </c>
      <c r="FI32" s="2" t="s">
        <v>145</v>
      </c>
      <c r="FJ32" s="2" t="s">
        <v>401</v>
      </c>
      <c r="FK32" s="2" t="s">
        <v>439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403</v>
      </c>
      <c r="FX32" s="2" t="s">
        <v>440</v>
      </c>
      <c r="FY32" s="2" t="s">
        <v>157</v>
      </c>
      <c r="FZ32" s="2" t="s">
        <v>157</v>
      </c>
      <c r="GA32" s="2" t="s">
        <v>148</v>
      </c>
      <c r="GB32" s="4"/>
      <c r="GC32" s="8"/>
      <c r="GD32" s="4">
        <v>4</v>
      </c>
      <c r="GE32" s="8">
        <v>112.32</v>
      </c>
      <c r="GF32" s="7">
        <v>-1</v>
      </c>
      <c r="GG32" s="7">
        <v>-1</v>
      </c>
      <c r="GH32" s="2" t="s">
        <v>155</v>
      </c>
      <c r="GI32" s="2" t="s">
        <v>145</v>
      </c>
      <c r="GJ32" s="2" t="s">
        <v>404</v>
      </c>
      <c r="GK32" s="2" t="s">
        <v>417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233</v>
      </c>
      <c r="JX32" s="2" t="s">
        <v>441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114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442</v>
      </c>
      <c r="B33" s="2" t="s">
        <v>137</v>
      </c>
      <c r="C33" s="2" t="s">
        <v>138</v>
      </c>
      <c r="D33" s="2" t="s">
        <v>388</v>
      </c>
      <c r="E33" s="2" t="s">
        <v>389</v>
      </c>
      <c r="F33" s="2" t="s">
        <v>432</v>
      </c>
      <c r="G33" s="2" t="s">
        <v>432</v>
      </c>
      <c r="H33" s="2" t="s">
        <v>432</v>
      </c>
      <c r="I33" s="2" t="s">
        <v>433</v>
      </c>
      <c r="J33" s="2" t="s">
        <v>434</v>
      </c>
      <c r="K33" s="2" t="s">
        <v>424</v>
      </c>
      <c r="L33" s="3">
        <v>27.69</v>
      </c>
      <c r="M33" s="3">
        <v>29.07</v>
      </c>
      <c r="N33" s="3">
        <v>84.99</v>
      </c>
      <c r="O33" s="2" t="s">
        <v>145</v>
      </c>
      <c r="P33" s="2" t="s">
        <v>146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393</v>
      </c>
      <c r="V33" s="2" t="s">
        <v>288</v>
      </c>
      <c r="W33" s="2" t="s">
        <v>187</v>
      </c>
      <c r="X33" s="2" t="s">
        <v>148</v>
      </c>
      <c r="Y33" s="2" t="s">
        <v>216</v>
      </c>
      <c r="Z33" s="4">
        <v>26</v>
      </c>
      <c r="AA33" s="4">
        <f>=ROUNDDOWN(10,0)</f>
      </c>
      <c r="AB33" s="5">
        <v>2.6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86.35</v>
      </c>
      <c r="AR33" s="4">
        <v>4</v>
      </c>
      <c r="AS33" s="8">
        <v>112.32</v>
      </c>
      <c r="AT33" s="7">
        <v>-0.25</v>
      </c>
      <c r="AU33" s="7">
        <v>-0.2312</v>
      </c>
      <c r="AV33" s="4">
        <v>3</v>
      </c>
      <c r="AW33" s="8">
        <v>86.35</v>
      </c>
      <c r="AX33" s="4">
        <v>4</v>
      </c>
      <c r="AY33" s="8">
        <v>112.32</v>
      </c>
      <c r="AZ33" s="7">
        <v>-0.25</v>
      </c>
      <c r="BA33" s="7">
        <v>-0.2312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0.4069</v>
      </c>
      <c r="BJ33" s="4">
        <v>3</v>
      </c>
      <c r="BK33" s="8">
        <v>86.35</v>
      </c>
      <c r="BL33" s="2" t="s">
        <v>443</v>
      </c>
      <c r="BM33" s="7">
        <v>1</v>
      </c>
      <c r="BN33" s="7">
        <v>1</v>
      </c>
      <c r="BO33" s="4">
        <v>2</v>
      </c>
      <c r="BP33" s="8">
        <v>53.46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191</v>
      </c>
      <c r="BX33" s="2" t="s">
        <v>325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236</v>
      </c>
      <c r="CK33" s="2" t="s">
        <v>426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395</v>
      </c>
      <c r="CX33" s="2" t="s">
        <v>444</v>
      </c>
      <c r="CY33" s="2" t="s">
        <v>157</v>
      </c>
      <c r="CZ33" s="2" t="s">
        <v>157</v>
      </c>
      <c r="DA33" s="2" t="s">
        <v>148</v>
      </c>
      <c r="DB33" s="4">
        <v>1</v>
      </c>
      <c r="DC33" s="8">
        <v>32.89</v>
      </c>
      <c r="DD33" s="4"/>
      <c r="DE33" s="8"/>
      <c r="DF33" s="7"/>
      <c r="DG33" s="7"/>
      <c r="DH33" s="2" t="s">
        <v>155</v>
      </c>
      <c r="DI33" s="2" t="s">
        <v>145</v>
      </c>
      <c r="DJ33" s="2" t="s">
        <v>196</v>
      </c>
      <c r="DK33" s="2" t="s">
        <v>445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236</v>
      </c>
      <c r="DX33" s="2" t="s">
        <v>358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148</v>
      </c>
      <c r="EK33" s="2" t="s">
        <v>263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164</v>
      </c>
      <c r="EW33" s="2" t="s">
        <v>258</v>
      </c>
      <c r="EX33" s="2" t="s">
        <v>446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401</v>
      </c>
      <c r="FK33" s="2" t="s">
        <v>309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403</v>
      </c>
      <c r="FX33" s="2" t="s">
        <v>148</v>
      </c>
      <c r="FY33" s="2" t="s">
        <v>157</v>
      </c>
      <c r="FZ33" s="2" t="s">
        <v>157</v>
      </c>
      <c r="GA33" s="2" t="s">
        <v>148</v>
      </c>
      <c r="GB33" s="4"/>
      <c r="GC33" s="8"/>
      <c r="GD33" s="4">
        <v>4</v>
      </c>
      <c r="GE33" s="8">
        <v>112.32</v>
      </c>
      <c r="GF33" s="7">
        <v>-1</v>
      </c>
      <c r="GG33" s="7">
        <v>-1</v>
      </c>
      <c r="GH33" s="2" t="s">
        <v>155</v>
      </c>
      <c r="GI33" s="2" t="s">
        <v>145</v>
      </c>
      <c r="GJ33" s="2" t="s">
        <v>404</v>
      </c>
      <c r="GK33" s="2" t="s">
        <v>417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233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26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447</v>
      </c>
      <c r="B34" s="2" t="s">
        <v>137</v>
      </c>
      <c r="C34" s="2" t="s">
        <v>138</v>
      </c>
      <c r="D34" s="2" t="s">
        <v>388</v>
      </c>
      <c r="E34" s="2" t="s">
        <v>389</v>
      </c>
      <c r="F34" s="2" t="s">
        <v>448</v>
      </c>
      <c r="G34" s="2" t="s">
        <v>448</v>
      </c>
      <c r="H34" s="2" t="s">
        <v>448</v>
      </c>
      <c r="I34" s="2" t="s">
        <v>433</v>
      </c>
      <c r="J34" s="2" t="s">
        <v>449</v>
      </c>
      <c r="K34" s="2" t="s">
        <v>322</v>
      </c>
      <c r="L34" s="3">
        <v>34.04</v>
      </c>
      <c r="M34" s="3">
        <v>35.74</v>
      </c>
      <c r="N34" s="3">
        <v>109.99</v>
      </c>
      <c r="O34" s="2" t="s">
        <v>381</v>
      </c>
      <c r="P34" s="2" t="s">
        <v>382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393</v>
      </c>
      <c r="V34" s="2" t="s">
        <v>450</v>
      </c>
      <c r="W34" s="2" t="s">
        <v>187</v>
      </c>
      <c r="X34" s="2" t="s">
        <v>148</v>
      </c>
      <c r="Y34" s="2" t="s">
        <v>216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</v>
      </c>
      <c r="AS34" s="8">
        <v>40.03</v>
      </c>
      <c r="AT34" s="7">
        <v>-1</v>
      </c>
      <c r="AU34" s="7">
        <v>-1</v>
      </c>
      <c r="AV34" s="4"/>
      <c r="AW34" s="8"/>
      <c r="AX34" s="4">
        <v>1</v>
      </c>
      <c r="AY34" s="8">
        <v>40.03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>
        <v>10</v>
      </c>
      <c r="BF34" s="8">
        <v>388.86</v>
      </c>
      <c r="BG34" s="7" t="s">
        <v>148</v>
      </c>
      <c r="BH34" s="7" t="s">
        <v>148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164</v>
      </c>
      <c r="BW34" s="2" t="s">
        <v>191</v>
      </c>
      <c r="BX34" s="2" t="s">
        <v>451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164</v>
      </c>
      <c r="CJ34" s="2" t="s">
        <v>236</v>
      </c>
      <c r="CK34" s="2" t="s">
        <v>326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164</v>
      </c>
      <c r="CW34" s="2" t="s">
        <v>395</v>
      </c>
      <c r="CX34" s="2" t="s">
        <v>315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40.03</v>
      </c>
      <c r="DF34" s="7">
        <v>-1</v>
      </c>
      <c r="DG34" s="7">
        <v>-1</v>
      </c>
      <c r="DH34" s="2" t="s">
        <v>155</v>
      </c>
      <c r="DI34" s="2" t="s">
        <v>164</v>
      </c>
      <c r="DJ34" s="2" t="s">
        <v>196</v>
      </c>
      <c r="DK34" s="2" t="s">
        <v>357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164</v>
      </c>
      <c r="DW34" s="2" t="s">
        <v>236</v>
      </c>
      <c r="DX34" s="2" t="s">
        <v>452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164</v>
      </c>
      <c r="EJ34" s="2" t="s">
        <v>148</v>
      </c>
      <c r="EK34" s="2" t="s">
        <v>330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164</v>
      </c>
      <c r="EW34" s="2" t="s">
        <v>258</v>
      </c>
      <c r="EX34" s="2" t="s">
        <v>453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164</v>
      </c>
      <c r="FJ34" s="2" t="s">
        <v>401</v>
      </c>
      <c r="FK34" s="2" t="s">
        <v>454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164</v>
      </c>
      <c r="FW34" s="2" t="s">
        <v>403</v>
      </c>
      <c r="FX34" s="2" t="s">
        <v>148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164</v>
      </c>
      <c r="GJ34" s="2" t="s">
        <v>404</v>
      </c>
      <c r="GK34" s="2" t="s">
        <v>191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164</v>
      </c>
      <c r="JW34" s="2" t="s">
        <v>233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455</v>
      </c>
      <c r="B35" s="2" t="s">
        <v>137</v>
      </c>
      <c r="C35" s="2" t="s">
        <v>138</v>
      </c>
      <c r="D35" s="2" t="s">
        <v>388</v>
      </c>
      <c r="E35" s="2" t="s">
        <v>389</v>
      </c>
      <c r="F35" s="2" t="s">
        <v>448</v>
      </c>
      <c r="G35" s="2" t="s">
        <v>448</v>
      </c>
      <c r="H35" s="2" t="s">
        <v>448</v>
      </c>
      <c r="I35" s="2" t="s">
        <v>433</v>
      </c>
      <c r="J35" s="2" t="s">
        <v>449</v>
      </c>
      <c r="K35" s="2" t="s">
        <v>406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146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393</v>
      </c>
      <c r="V35" s="2" t="s">
        <v>450</v>
      </c>
      <c r="W35" s="2" t="s">
        <v>187</v>
      </c>
      <c r="X35" s="2" t="s">
        <v>148</v>
      </c>
      <c r="Y35" s="2" t="s">
        <v>216</v>
      </c>
      <c r="Z35" s="4">
        <v>3</v>
      </c>
      <c r="AA35" s="4">
        <f>=ROUNDDOWN(0.6,0)</f>
      </c>
      <c r="AB35" s="5">
        <v>5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4</v>
      </c>
      <c r="AS35" s="8">
        <v>154.4</v>
      </c>
      <c r="AT35" s="7">
        <v>-1</v>
      </c>
      <c r="AU35" s="7">
        <v>-1</v>
      </c>
      <c r="AV35" s="4"/>
      <c r="AW35" s="8"/>
      <c r="AX35" s="4">
        <v>4</v>
      </c>
      <c r="AY35" s="8">
        <v>154.4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25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191</v>
      </c>
      <c r="BX35" s="2" t="s">
        <v>376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236</v>
      </c>
      <c r="CK35" s="2" t="s">
        <v>409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395</v>
      </c>
      <c r="CX35" s="2" t="s">
        <v>456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196</v>
      </c>
      <c r="DK35" s="2" t="s">
        <v>328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236</v>
      </c>
      <c r="DX35" s="2" t="s">
        <v>192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148</v>
      </c>
      <c r="EK35" s="2" t="s">
        <v>457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164</v>
      </c>
      <c r="EW35" s="2" t="s">
        <v>258</v>
      </c>
      <c r="EX35" s="2" t="s">
        <v>458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401</v>
      </c>
      <c r="FK35" s="2" t="s">
        <v>333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403</v>
      </c>
      <c r="FX35" s="2" t="s">
        <v>176</v>
      </c>
      <c r="FY35" s="2" t="s">
        <v>157</v>
      </c>
      <c r="FZ35" s="2" t="s">
        <v>157</v>
      </c>
      <c r="GA35" s="2" t="s">
        <v>148</v>
      </c>
      <c r="GB35" s="4"/>
      <c r="GC35" s="8"/>
      <c r="GD35" s="4">
        <v>4</v>
      </c>
      <c r="GE35" s="8">
        <v>154.4</v>
      </c>
      <c r="GF35" s="7">
        <v>-1</v>
      </c>
      <c r="GG35" s="7">
        <v>-1</v>
      </c>
      <c r="GH35" s="2" t="s">
        <v>155</v>
      </c>
      <c r="GI35" s="2" t="s">
        <v>145</v>
      </c>
      <c r="GJ35" s="2" t="s">
        <v>404</v>
      </c>
      <c r="GK35" s="2" t="s">
        <v>417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233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459</v>
      </c>
      <c r="B36" s="2" t="s">
        <v>137</v>
      </c>
      <c r="C36" s="2" t="s">
        <v>138</v>
      </c>
      <c r="D36" s="2" t="s">
        <v>388</v>
      </c>
      <c r="E36" s="2" t="s">
        <v>389</v>
      </c>
      <c r="F36" s="2" t="s">
        <v>448</v>
      </c>
      <c r="G36" s="2" t="s">
        <v>448</v>
      </c>
      <c r="H36" s="2" t="s">
        <v>448</v>
      </c>
      <c r="I36" s="2" t="s">
        <v>433</v>
      </c>
      <c r="J36" s="2" t="s">
        <v>449</v>
      </c>
      <c r="K36" s="2" t="s">
        <v>144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393</v>
      </c>
      <c r="V36" s="2" t="s">
        <v>450</v>
      </c>
      <c r="W36" s="2" t="s">
        <v>187</v>
      </c>
      <c r="X36" s="2" t="s">
        <v>148</v>
      </c>
      <c r="Y36" s="2" t="s">
        <v>216</v>
      </c>
      <c r="Z36" s="4">
        <v>97</v>
      </c>
      <c r="AA36" s="4">
        <f>=ROUNDDOWN(34.6428571428571,0)</f>
      </c>
      <c r="AB36" s="5">
        <v>2.8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1</v>
      </c>
      <c r="AS36" s="8">
        <v>40.03</v>
      </c>
      <c r="AT36" s="7">
        <v>-1</v>
      </c>
      <c r="AU36" s="7">
        <v>-1</v>
      </c>
      <c r="AV36" s="4"/>
      <c r="AW36" s="8"/>
      <c r="AX36" s="4">
        <v>1</v>
      </c>
      <c r="AY36" s="8">
        <v>40.03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191</v>
      </c>
      <c r="BX36" s="2" t="s">
        <v>460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358</v>
      </c>
      <c r="CK36" s="2" t="s">
        <v>198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395</v>
      </c>
      <c r="CX36" s="2" t="s">
        <v>456</v>
      </c>
      <c r="CY36" s="2" t="s">
        <v>157</v>
      </c>
      <c r="CZ36" s="2" t="s">
        <v>157</v>
      </c>
      <c r="DA36" s="2" t="s">
        <v>148</v>
      </c>
      <c r="DB36" s="4"/>
      <c r="DC36" s="8"/>
      <c r="DD36" s="4">
        <v>1</v>
      </c>
      <c r="DE36" s="8">
        <v>40.03</v>
      </c>
      <c r="DF36" s="7">
        <v>-1</v>
      </c>
      <c r="DG36" s="7">
        <v>-1</v>
      </c>
      <c r="DH36" s="2" t="s">
        <v>155</v>
      </c>
      <c r="DI36" s="2" t="s">
        <v>145</v>
      </c>
      <c r="DJ36" s="2" t="s">
        <v>196</v>
      </c>
      <c r="DK36" s="2" t="s">
        <v>461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216</v>
      </c>
      <c r="DX36" s="2" t="s">
        <v>192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148</v>
      </c>
      <c r="EK36" s="2" t="s">
        <v>462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164</v>
      </c>
      <c r="EW36" s="2" t="s">
        <v>258</v>
      </c>
      <c r="EX36" s="2" t="s">
        <v>148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401</v>
      </c>
      <c r="FK36" s="2" t="s">
        <v>376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403</v>
      </c>
      <c r="FX36" s="2" t="s">
        <v>463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404</v>
      </c>
      <c r="GK36" s="2" t="s">
        <v>464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233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1</v>
      </c>
      <c r="PC36" s="4"/>
      <c r="PD36" s="4"/>
      <c r="PE36" s="4">
        <v>96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465</v>
      </c>
      <c r="B37" s="2" t="s">
        <v>137</v>
      </c>
      <c r="C37" s="2" t="s">
        <v>138</v>
      </c>
      <c r="D37" s="2" t="s">
        <v>388</v>
      </c>
      <c r="E37" s="2" t="s">
        <v>389</v>
      </c>
      <c r="F37" s="2" t="s">
        <v>448</v>
      </c>
      <c r="G37" s="2" t="s">
        <v>448</v>
      </c>
      <c r="H37" s="2" t="s">
        <v>448</v>
      </c>
      <c r="I37" s="2" t="s">
        <v>433</v>
      </c>
      <c r="J37" s="2" t="s">
        <v>449</v>
      </c>
      <c r="K37" s="2" t="s">
        <v>424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146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393</v>
      </c>
      <c r="V37" s="2" t="s">
        <v>450</v>
      </c>
      <c r="W37" s="2" t="s">
        <v>187</v>
      </c>
      <c r="X37" s="2" t="s">
        <v>148</v>
      </c>
      <c r="Y37" s="2" t="s">
        <v>216</v>
      </c>
      <c r="Z37" s="4"/>
      <c r="AA37" s="4">
        <f>=ROUNDDOWN({0},0)</f>
      </c>
      <c r="AB37" s="5">
        <v>2.4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4</v>
      </c>
      <c r="AS37" s="8">
        <v>154.4</v>
      </c>
      <c r="AT37" s="7">
        <v>-1</v>
      </c>
      <c r="AU37" s="7">
        <v>-1</v>
      </c>
      <c r="AV37" s="4"/>
      <c r="AW37" s="8"/>
      <c r="AX37" s="4">
        <v>4</v>
      </c>
      <c r="AY37" s="8">
        <v>154.4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25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191</v>
      </c>
      <c r="BX37" s="2" t="s">
        <v>466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216</v>
      </c>
      <c r="CK37" s="2" t="s">
        <v>467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395</v>
      </c>
      <c r="CX37" s="2" t="s">
        <v>396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196</v>
      </c>
      <c r="DK37" s="2" t="s">
        <v>468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236</v>
      </c>
      <c r="DX37" s="2" t="s">
        <v>216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148</v>
      </c>
      <c r="EK37" s="2" t="s">
        <v>469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258</v>
      </c>
      <c r="EX37" s="2" t="s">
        <v>173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401</v>
      </c>
      <c r="FK37" s="2" t="s">
        <v>470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403</v>
      </c>
      <c r="FX37" s="2" t="s">
        <v>148</v>
      </c>
      <c r="FY37" s="2" t="s">
        <v>157</v>
      </c>
      <c r="FZ37" s="2" t="s">
        <v>157</v>
      </c>
      <c r="GA37" s="2" t="s">
        <v>148</v>
      </c>
      <c r="GB37" s="4"/>
      <c r="GC37" s="8"/>
      <c r="GD37" s="4">
        <v>4</v>
      </c>
      <c r="GE37" s="8">
        <v>154.4</v>
      </c>
      <c r="GF37" s="7">
        <v>-1</v>
      </c>
      <c r="GG37" s="7">
        <v>-1</v>
      </c>
      <c r="GH37" s="2" t="s">
        <v>155</v>
      </c>
      <c r="GI37" s="2" t="s">
        <v>145</v>
      </c>
      <c r="GJ37" s="2" t="s">
        <v>404</v>
      </c>
      <c r="GK37" s="2" t="s">
        <v>417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233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472</v>
      </c>
      <c r="E38" s="2" t="s">
        <v>473</v>
      </c>
      <c r="F38" s="2" t="s">
        <v>474</v>
      </c>
      <c r="G38" s="2" t="s">
        <v>474</v>
      </c>
      <c r="H38" s="2" t="s">
        <v>474</v>
      </c>
      <c r="I38" s="2" t="s">
        <v>475</v>
      </c>
      <c r="J38" s="2" t="s">
        <v>476</v>
      </c>
      <c r="K38" s="2" t="s">
        <v>406</v>
      </c>
      <c r="L38" s="3">
        <v>26.68</v>
      </c>
      <c r="M38" s="3">
        <v>28.01</v>
      </c>
      <c r="N38" s="3">
        <v>89.99</v>
      </c>
      <c r="O38" s="2" t="s">
        <v>145</v>
      </c>
      <c r="P38" s="2" t="s">
        <v>146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393</v>
      </c>
      <c r="V38" s="2" t="s">
        <v>477</v>
      </c>
      <c r="W38" s="2" t="s">
        <v>187</v>
      </c>
      <c r="X38" s="2" t="s">
        <v>148</v>
      </c>
      <c r="Y38" s="2" t="s">
        <v>211</v>
      </c>
      <c r="Z38" s="4">
        <v>83</v>
      </c>
      <c r="AA38" s="4">
        <f>=ROUNDDOWN(13.8333333333333,0)</f>
      </c>
      <c r="AB38" s="5">
        <v>6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4</v>
      </c>
      <c r="AQ38" s="8">
        <v>181.16</v>
      </c>
      <c r="AR38" s="4">
        <v>1</v>
      </c>
      <c r="AS38" s="8">
        <v>27.3</v>
      </c>
      <c r="AT38" s="7">
        <v>3</v>
      </c>
      <c r="AU38" s="7">
        <v>5.6359</v>
      </c>
      <c r="AV38" s="4">
        <v>4</v>
      </c>
      <c r="AW38" s="8">
        <v>181.16</v>
      </c>
      <c r="AX38" s="4">
        <v>1</v>
      </c>
      <c r="AY38" s="8">
        <v>27.3</v>
      </c>
      <c r="AZ38" s="7">
        <v>3</v>
      </c>
      <c r="BA38" s="7">
        <v>5.6359</v>
      </c>
      <c r="BB38" s="7">
        <v>1</v>
      </c>
      <c r="BC38" s="4">
        <v>4</v>
      </c>
      <c r="BD38" s="8">
        <v>181.16</v>
      </c>
      <c r="BE38" s="4">
        <v>1</v>
      </c>
      <c r="BF38" s="8">
        <v>27.3</v>
      </c>
      <c r="BG38" s="7">
        <v>3</v>
      </c>
      <c r="BH38" s="7">
        <v>5.6359</v>
      </c>
      <c r="BI38" s="7">
        <v>1</v>
      </c>
      <c r="BJ38" s="4">
        <v>4</v>
      </c>
      <c r="BK38" s="8">
        <v>181.16</v>
      </c>
      <c r="BL38" s="2" t="s">
        <v>478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191</v>
      </c>
      <c r="BX38" s="2" t="s">
        <v>420</v>
      </c>
      <c r="BY38" s="2" t="s">
        <v>157</v>
      </c>
      <c r="BZ38" s="2" t="s">
        <v>157</v>
      </c>
      <c r="CA38" s="2" t="s">
        <v>148</v>
      </c>
      <c r="CB38" s="4">
        <v>2</v>
      </c>
      <c r="CC38" s="8">
        <v>119.98</v>
      </c>
      <c r="CD38" s="4"/>
      <c r="CE38" s="8"/>
      <c r="CF38" s="7"/>
      <c r="CG38" s="7"/>
      <c r="CH38" s="2" t="s">
        <v>155</v>
      </c>
      <c r="CI38" s="2" t="s">
        <v>145</v>
      </c>
      <c r="CJ38" s="2" t="s">
        <v>236</v>
      </c>
      <c r="CK38" s="2" t="s">
        <v>326</v>
      </c>
      <c r="CL38" s="2" t="s">
        <v>157</v>
      </c>
      <c r="CM38" s="2" t="s">
        <v>157</v>
      </c>
      <c r="CN38" s="2" t="s">
        <v>148</v>
      </c>
      <c r="CO38" s="4">
        <v>2</v>
      </c>
      <c r="CP38" s="8">
        <v>61.18</v>
      </c>
      <c r="CQ38" s="4"/>
      <c r="CR38" s="8"/>
      <c r="CS38" s="7"/>
      <c r="CT38" s="7"/>
      <c r="CU38" s="2" t="s">
        <v>155</v>
      </c>
      <c r="CV38" s="2" t="s">
        <v>145</v>
      </c>
      <c r="CW38" s="2" t="s">
        <v>395</v>
      </c>
      <c r="CX38" s="2" t="s">
        <v>436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164</v>
      </c>
      <c r="DJ38" s="2" t="s">
        <v>196</v>
      </c>
      <c r="DK38" s="2" t="s">
        <v>397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211</v>
      </c>
      <c r="DX38" s="2" t="s">
        <v>479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148</v>
      </c>
      <c r="EK38" s="2" t="s">
        <v>247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200</v>
      </c>
      <c r="EX38" s="2" t="s">
        <v>310</v>
      </c>
      <c r="EY38" s="2" t="s">
        <v>157</v>
      </c>
      <c r="EZ38" s="2" t="s">
        <v>157</v>
      </c>
      <c r="FA38" s="2" t="s">
        <v>148</v>
      </c>
      <c r="FB38" s="4"/>
      <c r="FC38" s="8"/>
      <c r="FD38" s="4">
        <v>1</v>
      </c>
      <c r="FE38" s="8">
        <v>27.3</v>
      </c>
      <c r="FF38" s="7">
        <v>-1</v>
      </c>
      <c r="FG38" s="7">
        <v>-1</v>
      </c>
      <c r="FH38" s="2" t="s">
        <v>155</v>
      </c>
      <c r="FI38" s="2" t="s">
        <v>145</v>
      </c>
      <c r="FJ38" s="2" t="s">
        <v>202</v>
      </c>
      <c r="FK38" s="2" t="s">
        <v>240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403</v>
      </c>
      <c r="FX38" s="2" t="s">
        <v>480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404</v>
      </c>
      <c r="GK38" s="2" t="s">
        <v>481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233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83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482</v>
      </c>
      <c r="B39" s="2" t="s">
        <v>137</v>
      </c>
      <c r="C39" s="2" t="s">
        <v>138</v>
      </c>
      <c r="D39" s="2" t="s">
        <v>472</v>
      </c>
      <c r="E39" s="2" t="s">
        <v>473</v>
      </c>
      <c r="F39" s="2" t="s">
        <v>141</v>
      </c>
      <c r="G39" s="2" t="s">
        <v>148</v>
      </c>
      <c r="H39" s="2" t="s">
        <v>148</v>
      </c>
      <c r="I39" s="2" t="s">
        <v>483</v>
      </c>
      <c r="J39" s="2" t="s">
        <v>476</v>
      </c>
      <c r="K39" s="2" t="s">
        <v>144</v>
      </c>
      <c r="L39" s="3">
        <v>30.86</v>
      </c>
      <c r="M39" s="3">
        <v>32.4</v>
      </c>
      <c r="N39" s="3">
        <v>89.99</v>
      </c>
      <c r="O39" s="2" t="s">
        <v>145</v>
      </c>
      <c r="P39" s="2" t="s">
        <v>146</v>
      </c>
      <c r="Q39" s="2" t="s">
        <v>147</v>
      </c>
      <c r="R39" s="2" t="s">
        <v>148</v>
      </c>
      <c r="S39" s="2" t="s">
        <v>148</v>
      </c>
      <c r="T39" s="2" t="s">
        <v>149</v>
      </c>
      <c r="U39" s="2" t="s">
        <v>393</v>
      </c>
      <c r="V39" s="2" t="s">
        <v>151</v>
      </c>
      <c r="W39" s="2" t="s">
        <v>148</v>
      </c>
      <c r="X39" s="2" t="s">
        <v>148</v>
      </c>
      <c r="Y39" s="2" t="s">
        <v>484</v>
      </c>
      <c r="Z39" s="4">
        <v>183</v>
      </c>
      <c r="AA39" s="4">
        <f>=ROUNDDOWN(183,0)</f>
      </c>
      <c r="AB39" s="5">
        <v>1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3</v>
      </c>
      <c r="AQ39" s="8">
        <v>177.58</v>
      </c>
      <c r="AR39" s="4"/>
      <c r="AS39" s="8"/>
      <c r="AT39" s="7"/>
      <c r="AU39" s="7"/>
      <c r="AV39" s="4">
        <v>3</v>
      </c>
      <c r="AW39" s="8">
        <v>177.58</v>
      </c>
      <c r="AX39" s="4"/>
      <c r="AY39" s="8"/>
      <c r="AZ39" s="7"/>
      <c r="BA39" s="7"/>
      <c r="BB39" s="7">
        <v>1</v>
      </c>
      <c r="BC39" s="4">
        <v>3</v>
      </c>
      <c r="BD39" s="8">
        <v>177.58</v>
      </c>
      <c r="BE39" s="4"/>
      <c r="BF39" s="8"/>
      <c r="BG39" s="7"/>
      <c r="BH39" s="7"/>
      <c r="BI39" s="7">
        <v>1</v>
      </c>
      <c r="BJ39" s="4">
        <v>3</v>
      </c>
      <c r="BK39" s="8">
        <v>177.58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148</v>
      </c>
      <c r="BW39" s="2" t="s">
        <v>148</v>
      </c>
      <c r="BX39" s="2" t="s">
        <v>148</v>
      </c>
      <c r="BY39" s="2" t="s">
        <v>148</v>
      </c>
      <c r="BZ39" s="2" t="s">
        <v>148</v>
      </c>
      <c r="CA39" s="2" t="s">
        <v>148</v>
      </c>
      <c r="CB39" s="4">
        <v>3</v>
      </c>
      <c r="CC39" s="8">
        <v>177.58</v>
      </c>
      <c r="CD39" s="4"/>
      <c r="CE39" s="8"/>
      <c r="CF39" s="7"/>
      <c r="CG39" s="7"/>
      <c r="CH39" s="2" t="s">
        <v>155</v>
      </c>
      <c r="CI39" s="2" t="s">
        <v>145</v>
      </c>
      <c r="CJ39" s="2" t="s">
        <v>148</v>
      </c>
      <c r="CK39" s="2" t="s">
        <v>168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148</v>
      </c>
      <c r="CV39" s="2" t="s">
        <v>148</v>
      </c>
      <c r="CW39" s="2" t="s">
        <v>148</v>
      </c>
      <c r="CX39" s="2" t="s">
        <v>148</v>
      </c>
      <c r="CY39" s="2" t="s">
        <v>148</v>
      </c>
      <c r="CZ39" s="2" t="s">
        <v>148</v>
      </c>
      <c r="DA39" s="2" t="s">
        <v>148</v>
      </c>
      <c r="DB39" s="4"/>
      <c r="DC39" s="8"/>
      <c r="DD39" s="4"/>
      <c r="DE39" s="8"/>
      <c r="DF39" s="7"/>
      <c r="DG39" s="7"/>
      <c r="DH39" s="2" t="s">
        <v>148</v>
      </c>
      <c r="DI39" s="2" t="s">
        <v>148</v>
      </c>
      <c r="DJ39" s="2" t="s">
        <v>148</v>
      </c>
      <c r="DK39" s="2" t="s">
        <v>148</v>
      </c>
      <c r="DL39" s="2" t="s">
        <v>148</v>
      </c>
      <c r="DM39" s="2" t="s">
        <v>148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148</v>
      </c>
      <c r="DX39" s="2" t="s">
        <v>148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148</v>
      </c>
      <c r="EI39" s="2" t="s">
        <v>148</v>
      </c>
      <c r="EJ39" s="2" t="s">
        <v>148</v>
      </c>
      <c r="EK39" s="2" t="s">
        <v>148</v>
      </c>
      <c r="EL39" s="2" t="s">
        <v>148</v>
      </c>
      <c r="EM39" s="2" t="s">
        <v>148</v>
      </c>
      <c r="EN39" s="2" t="s">
        <v>148</v>
      </c>
      <c r="EO39" s="4"/>
      <c r="EP39" s="8"/>
      <c r="EQ39" s="4"/>
      <c r="ER39" s="8"/>
      <c r="ES39" s="7"/>
      <c r="ET39" s="7"/>
      <c r="EU39" s="2" t="s">
        <v>148</v>
      </c>
      <c r="EV39" s="2" t="s">
        <v>148</v>
      </c>
      <c r="EW39" s="2" t="s">
        <v>148</v>
      </c>
      <c r="EX39" s="2" t="s">
        <v>148</v>
      </c>
      <c r="EY39" s="2" t="s">
        <v>148</v>
      </c>
      <c r="EZ39" s="2" t="s">
        <v>148</v>
      </c>
      <c r="FA39" s="2" t="s">
        <v>148</v>
      </c>
      <c r="FB39" s="4"/>
      <c r="FC39" s="8"/>
      <c r="FD39" s="4"/>
      <c r="FE39" s="8"/>
      <c r="FF39" s="7"/>
      <c r="FG39" s="7"/>
      <c r="FH39" s="2" t="s">
        <v>148</v>
      </c>
      <c r="FI39" s="2" t="s">
        <v>148</v>
      </c>
      <c r="FJ39" s="2" t="s">
        <v>148</v>
      </c>
      <c r="FK39" s="2" t="s">
        <v>148</v>
      </c>
      <c r="FL39" s="2" t="s">
        <v>148</v>
      </c>
      <c r="FM39" s="2" t="s">
        <v>148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148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>
        <v>183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485</v>
      </c>
      <c r="B40" s="2" t="s">
        <v>137</v>
      </c>
      <c r="C40" s="2" t="s">
        <v>138</v>
      </c>
      <c r="D40" s="2" t="s">
        <v>472</v>
      </c>
      <c r="E40" s="2" t="s">
        <v>473</v>
      </c>
      <c r="F40" s="2" t="s">
        <v>486</v>
      </c>
      <c r="G40" s="2" t="s">
        <v>486</v>
      </c>
      <c r="H40" s="2" t="s">
        <v>486</v>
      </c>
      <c r="I40" s="2" t="s">
        <v>475</v>
      </c>
      <c r="J40" s="2" t="s">
        <v>476</v>
      </c>
      <c r="K40" s="2" t="s">
        <v>487</v>
      </c>
      <c r="L40" s="3">
        <v>24.76</v>
      </c>
      <c r="M40" s="3">
        <v>26</v>
      </c>
      <c r="N40" s="3">
        <v>79.99</v>
      </c>
      <c r="O40" s="2" t="s">
        <v>370</v>
      </c>
      <c r="P40" s="2" t="s">
        <v>382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393</v>
      </c>
      <c r="V40" s="2" t="s">
        <v>288</v>
      </c>
      <c r="W40" s="2" t="s">
        <v>187</v>
      </c>
      <c r="X40" s="2" t="s">
        <v>148</v>
      </c>
      <c r="Y40" s="2" t="s">
        <v>211</v>
      </c>
      <c r="Z40" s="4">
        <v>1</v>
      </c>
      <c r="AA40" s="4">
        <f>=ROUNDDOWN(0.333333333333333,0)</f>
      </c>
      <c r="AB40" s="5">
        <v>3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9</v>
      </c>
      <c r="AS40" s="8">
        <v>222.3</v>
      </c>
      <c r="AT40" s="7">
        <v>-1</v>
      </c>
      <c r="AU40" s="7">
        <v>-1</v>
      </c>
      <c r="AV40" s="4"/>
      <c r="AW40" s="8"/>
      <c r="AX40" s="4">
        <v>9</v>
      </c>
      <c r="AY40" s="8">
        <v>222.3</v>
      </c>
      <c r="AZ40" s="7">
        <v>-1</v>
      </c>
      <c r="BA40" s="7">
        <v>-1</v>
      </c>
      <c r="BB40" s="7"/>
      <c r="BC40" s="4"/>
      <c r="BD40" s="8"/>
      <c r="BE40" s="4">
        <v>9</v>
      </c>
      <c r="BF40" s="8">
        <v>222.3</v>
      </c>
      <c r="BG40" s="7">
        <v>-1</v>
      </c>
      <c r="BH40" s="7">
        <v>-1</v>
      </c>
      <c r="BI40" s="7"/>
      <c r="BJ40" s="4"/>
      <c r="BK40" s="8"/>
      <c r="BL40" s="2" t="s">
        <v>488</v>
      </c>
      <c r="BM40" s="7"/>
      <c r="BN40" s="7"/>
      <c r="BO40" s="4"/>
      <c r="BP40" s="8"/>
      <c r="BQ40" s="4">
        <v>6</v>
      </c>
      <c r="BR40" s="8">
        <v>140.4</v>
      </c>
      <c r="BS40" s="7">
        <v>-1</v>
      </c>
      <c r="BT40" s="7">
        <v>-1</v>
      </c>
      <c r="BU40" s="2" t="s">
        <v>155</v>
      </c>
      <c r="BV40" s="2" t="s">
        <v>164</v>
      </c>
      <c r="BW40" s="2" t="s">
        <v>191</v>
      </c>
      <c r="BX40" s="2" t="s">
        <v>489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164</v>
      </c>
      <c r="CJ40" s="2" t="s">
        <v>211</v>
      </c>
      <c r="CK40" s="2" t="s">
        <v>467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164</v>
      </c>
      <c r="CW40" s="2" t="s">
        <v>395</v>
      </c>
      <c r="CX40" s="2" t="s">
        <v>148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164</v>
      </c>
      <c r="DJ40" s="2" t="s">
        <v>196</v>
      </c>
      <c r="DK40" s="2" t="s">
        <v>357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164</v>
      </c>
      <c r="DW40" s="2" t="s">
        <v>211</v>
      </c>
      <c r="DX40" s="2" t="s">
        <v>216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164</v>
      </c>
      <c r="EJ40" s="2" t="s">
        <v>148</v>
      </c>
      <c r="EK40" s="2" t="s">
        <v>490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164</v>
      </c>
      <c r="EW40" s="2" t="s">
        <v>200</v>
      </c>
      <c r="EX40" s="2" t="s">
        <v>491</v>
      </c>
      <c r="EY40" s="2" t="s">
        <v>157</v>
      </c>
      <c r="EZ40" s="2" t="s">
        <v>157</v>
      </c>
      <c r="FA40" s="2" t="s">
        <v>148</v>
      </c>
      <c r="FB40" s="4"/>
      <c r="FC40" s="8"/>
      <c r="FD40" s="4">
        <v>3</v>
      </c>
      <c r="FE40" s="8">
        <v>81.9</v>
      </c>
      <c r="FF40" s="7">
        <v>-1</v>
      </c>
      <c r="FG40" s="7">
        <v>-1</v>
      </c>
      <c r="FH40" s="2" t="s">
        <v>155</v>
      </c>
      <c r="FI40" s="2" t="s">
        <v>164</v>
      </c>
      <c r="FJ40" s="2" t="s">
        <v>202</v>
      </c>
      <c r="FK40" s="2" t="s">
        <v>303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164</v>
      </c>
      <c r="FW40" s="2" t="s">
        <v>403</v>
      </c>
      <c r="FX40" s="2" t="s">
        <v>148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164</v>
      </c>
      <c r="GJ40" s="2" t="s">
        <v>404</v>
      </c>
      <c r="GK40" s="2" t="s">
        <v>492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164</v>
      </c>
      <c r="JW40" s="2" t="s">
        <v>233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493</v>
      </c>
      <c r="B41" s="2" t="s">
        <v>137</v>
      </c>
      <c r="C41" s="2" t="s">
        <v>138</v>
      </c>
      <c r="D41" s="2" t="s">
        <v>472</v>
      </c>
      <c r="E41" s="2" t="s">
        <v>494</v>
      </c>
      <c r="F41" s="2" t="s">
        <v>474</v>
      </c>
      <c r="G41" s="2" t="s">
        <v>474</v>
      </c>
      <c r="H41" s="2" t="s">
        <v>474</v>
      </c>
      <c r="I41" s="2" t="s">
        <v>475</v>
      </c>
      <c r="J41" s="2" t="s">
        <v>476</v>
      </c>
      <c r="K41" s="2" t="s">
        <v>322</v>
      </c>
      <c r="L41" s="3">
        <v>24.76</v>
      </c>
      <c r="M41" s="3">
        <v>26</v>
      </c>
      <c r="N41" s="3">
        <v>79.99</v>
      </c>
      <c r="O41" s="2" t="s">
        <v>145</v>
      </c>
      <c r="P41" s="2" t="s">
        <v>495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393</v>
      </c>
      <c r="V41" s="2" t="s">
        <v>477</v>
      </c>
      <c r="W41" s="2" t="s">
        <v>187</v>
      </c>
      <c r="X41" s="2" t="s">
        <v>148</v>
      </c>
      <c r="Y41" s="2" t="s">
        <v>211</v>
      </c>
      <c r="Z41" s="4">
        <v>19</v>
      </c>
      <c r="AA41" s="4">
        <f>=ROUNDDOWN(15.8333333333333,0)</f>
      </c>
      <c r="AB41" s="5">
        <v>1.2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95.99</v>
      </c>
      <c r="AR41" s="4"/>
      <c r="AS41" s="8"/>
      <c r="AT41" s="7"/>
      <c r="AU41" s="7"/>
      <c r="AV41" s="4">
        <v>2</v>
      </c>
      <c r="AW41" s="8">
        <v>95.99</v>
      </c>
      <c r="AX41" s="4"/>
      <c r="AY41" s="8"/>
      <c r="AZ41" s="7"/>
      <c r="BA41" s="7"/>
      <c r="BB41" s="7">
        <v>1</v>
      </c>
      <c r="BC41" s="4">
        <v>2</v>
      </c>
      <c r="BD41" s="8">
        <v>95.99</v>
      </c>
      <c r="BE41" s="4">
        <v>6</v>
      </c>
      <c r="BF41" s="8">
        <v>209.17</v>
      </c>
      <c r="BG41" s="7">
        <v>-0.6667</v>
      </c>
      <c r="BH41" s="7">
        <v>-0.5411</v>
      </c>
      <c r="BI41" s="7">
        <v>1</v>
      </c>
      <c r="BJ41" s="4">
        <v>2</v>
      </c>
      <c r="BK41" s="8">
        <v>95.99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191</v>
      </c>
      <c r="BX41" s="2" t="s">
        <v>496</v>
      </c>
      <c r="BY41" s="2" t="s">
        <v>157</v>
      </c>
      <c r="BZ41" s="2" t="s">
        <v>157</v>
      </c>
      <c r="CA41" s="2" t="s">
        <v>148</v>
      </c>
      <c r="CB41" s="4">
        <v>2</v>
      </c>
      <c r="CC41" s="8">
        <v>95.99</v>
      </c>
      <c r="CD41" s="4"/>
      <c r="CE41" s="8"/>
      <c r="CF41" s="7"/>
      <c r="CG41" s="7"/>
      <c r="CH41" s="2" t="s">
        <v>155</v>
      </c>
      <c r="CI41" s="2" t="s">
        <v>145</v>
      </c>
      <c r="CJ41" s="2" t="s">
        <v>236</v>
      </c>
      <c r="CK41" s="2" t="s">
        <v>214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395</v>
      </c>
      <c r="CX41" s="2" t="s">
        <v>497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164</v>
      </c>
      <c r="DJ41" s="2" t="s">
        <v>196</v>
      </c>
      <c r="DK41" s="2" t="s">
        <v>397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211</v>
      </c>
      <c r="DX41" s="2" t="s">
        <v>216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148</v>
      </c>
      <c r="EK41" s="2" t="s">
        <v>148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200</v>
      </c>
      <c r="EX41" s="2" t="s">
        <v>498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202</v>
      </c>
      <c r="FK41" s="2" t="s">
        <v>496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403</v>
      </c>
      <c r="FX41" s="2" t="s">
        <v>148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404</v>
      </c>
      <c r="GK41" s="2" t="s">
        <v>148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233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19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499</v>
      </c>
      <c r="B42" s="2" t="s">
        <v>137</v>
      </c>
      <c r="C42" s="2" t="s">
        <v>138</v>
      </c>
      <c r="D42" s="2" t="s">
        <v>472</v>
      </c>
      <c r="E42" s="2" t="s">
        <v>494</v>
      </c>
      <c r="F42" s="2" t="s">
        <v>474</v>
      </c>
      <c r="G42" s="2" t="s">
        <v>474</v>
      </c>
      <c r="H42" s="2" t="s">
        <v>474</v>
      </c>
      <c r="I42" s="2" t="s">
        <v>475</v>
      </c>
      <c r="J42" s="2" t="s">
        <v>476</v>
      </c>
      <c r="K42" s="2" t="s">
        <v>235</v>
      </c>
      <c r="L42" s="3">
        <v>24.76</v>
      </c>
      <c r="M42" s="3">
        <v>26</v>
      </c>
      <c r="N42" s="3">
        <v>79.99</v>
      </c>
      <c r="O42" s="2" t="s">
        <v>500</v>
      </c>
      <c r="P42" s="2" t="s">
        <v>353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393</v>
      </c>
      <c r="V42" s="2" t="s">
        <v>477</v>
      </c>
      <c r="W42" s="2" t="s">
        <v>187</v>
      </c>
      <c r="X42" s="2" t="s">
        <v>148</v>
      </c>
      <c r="Y42" s="2" t="s">
        <v>211</v>
      </c>
      <c r="Z42" s="4">
        <v>33</v>
      </c>
      <c r="AA42" s="4">
        <f>=ROUNDDOWN(20.625,0)</f>
      </c>
      <c r="AB42" s="5">
        <v>1.6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1</v>
      </c>
      <c r="AS42" s="8">
        <v>67.99</v>
      </c>
      <c r="AT42" s="7">
        <v>-1</v>
      </c>
      <c r="AU42" s="7">
        <v>-1</v>
      </c>
      <c r="AV42" s="4"/>
      <c r="AW42" s="8"/>
      <c r="AX42" s="4">
        <v>1</v>
      </c>
      <c r="AY42" s="8">
        <v>67.99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191</v>
      </c>
      <c r="BX42" s="2" t="s">
        <v>501</v>
      </c>
      <c r="BY42" s="2" t="s">
        <v>157</v>
      </c>
      <c r="BZ42" s="2" t="s">
        <v>157</v>
      </c>
      <c r="CA42" s="2" t="s">
        <v>148</v>
      </c>
      <c r="CB42" s="4"/>
      <c r="CC42" s="8"/>
      <c r="CD42" s="4">
        <v>1</v>
      </c>
      <c r="CE42" s="8">
        <v>67.99</v>
      </c>
      <c r="CF42" s="7">
        <v>-1</v>
      </c>
      <c r="CG42" s="7">
        <v>-1</v>
      </c>
      <c r="CH42" s="2" t="s">
        <v>155</v>
      </c>
      <c r="CI42" s="2" t="s">
        <v>145</v>
      </c>
      <c r="CJ42" s="2" t="s">
        <v>211</v>
      </c>
      <c r="CK42" s="2" t="s">
        <v>239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395</v>
      </c>
      <c r="CX42" s="2" t="s">
        <v>397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164</v>
      </c>
      <c r="DJ42" s="2" t="s">
        <v>196</v>
      </c>
      <c r="DK42" s="2" t="s">
        <v>502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211</v>
      </c>
      <c r="DX42" s="2" t="s">
        <v>261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148</v>
      </c>
      <c r="EK42" s="2" t="s">
        <v>503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200</v>
      </c>
      <c r="EX42" s="2" t="s">
        <v>332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202</v>
      </c>
      <c r="FK42" s="2" t="s">
        <v>378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403</v>
      </c>
      <c r="FX42" s="2" t="s">
        <v>148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404</v>
      </c>
      <c r="GK42" s="2" t="s">
        <v>148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233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33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504</v>
      </c>
      <c r="B43" s="2" t="s">
        <v>137</v>
      </c>
      <c r="C43" s="2" t="s">
        <v>138</v>
      </c>
      <c r="D43" s="2" t="s">
        <v>472</v>
      </c>
      <c r="E43" s="2" t="s">
        <v>494</v>
      </c>
      <c r="F43" s="2" t="s">
        <v>474</v>
      </c>
      <c r="G43" s="2" t="s">
        <v>474</v>
      </c>
      <c r="H43" s="2" t="s">
        <v>474</v>
      </c>
      <c r="I43" s="2" t="s">
        <v>475</v>
      </c>
      <c r="J43" s="2" t="s">
        <v>476</v>
      </c>
      <c r="K43" s="2" t="s">
        <v>144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393</v>
      </c>
      <c r="V43" s="2" t="s">
        <v>477</v>
      </c>
      <c r="W43" s="2" t="s">
        <v>187</v>
      </c>
      <c r="X43" s="2" t="s">
        <v>148</v>
      </c>
      <c r="Y43" s="2" t="s">
        <v>211</v>
      </c>
      <c r="Z43" s="4">
        <v>132</v>
      </c>
      <c r="AA43" s="4">
        <f>=ROUNDDOWN(146.666666666667,0)</f>
      </c>
      <c r="AB43" s="5">
        <v>0.9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5</v>
      </c>
      <c r="AS43" s="8">
        <v>141.18</v>
      </c>
      <c r="AT43" s="7">
        <v>-1</v>
      </c>
      <c r="AU43" s="7">
        <v>-1</v>
      </c>
      <c r="AV43" s="4"/>
      <c r="AW43" s="8"/>
      <c r="AX43" s="4">
        <v>5</v>
      </c>
      <c r="AY43" s="8">
        <v>141.18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505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191</v>
      </c>
      <c r="BX43" s="2" t="s">
        <v>506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236</v>
      </c>
      <c r="CK43" s="2" t="s">
        <v>365</v>
      </c>
      <c r="CL43" s="2" t="s">
        <v>157</v>
      </c>
      <c r="CM43" s="2" t="s">
        <v>157</v>
      </c>
      <c r="CN43" s="2" t="s">
        <v>148</v>
      </c>
      <c r="CO43" s="4"/>
      <c r="CP43" s="8"/>
      <c r="CQ43" s="4">
        <v>3</v>
      </c>
      <c r="CR43" s="8">
        <v>84.24</v>
      </c>
      <c r="CS43" s="7">
        <v>-1</v>
      </c>
      <c r="CT43" s="7">
        <v>-1</v>
      </c>
      <c r="CU43" s="2" t="s">
        <v>155</v>
      </c>
      <c r="CV43" s="2" t="s">
        <v>145</v>
      </c>
      <c r="CW43" s="2" t="s">
        <v>395</v>
      </c>
      <c r="CX43" s="2" t="s">
        <v>396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164</v>
      </c>
      <c r="DJ43" s="2" t="s">
        <v>196</v>
      </c>
      <c r="DK43" s="2" t="s">
        <v>507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211</v>
      </c>
      <c r="DX43" s="2" t="s">
        <v>437</v>
      </c>
      <c r="DY43" s="2" t="s">
        <v>157</v>
      </c>
      <c r="DZ43" s="2" t="s">
        <v>157</v>
      </c>
      <c r="EA43" s="2" t="s">
        <v>148</v>
      </c>
      <c r="EB43" s="4"/>
      <c r="EC43" s="8"/>
      <c r="ED43" s="4">
        <v>2</v>
      </c>
      <c r="EE43" s="8">
        <v>56.94</v>
      </c>
      <c r="EF43" s="7">
        <v>-1</v>
      </c>
      <c r="EG43" s="7">
        <v>-1</v>
      </c>
      <c r="EH43" s="2" t="s">
        <v>155</v>
      </c>
      <c r="EI43" s="2" t="s">
        <v>145</v>
      </c>
      <c r="EJ43" s="2" t="s">
        <v>148</v>
      </c>
      <c r="EK43" s="2" t="s">
        <v>148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200</v>
      </c>
      <c r="EX43" s="2" t="s">
        <v>508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202</v>
      </c>
      <c r="FK43" s="2" t="s">
        <v>496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403</v>
      </c>
      <c r="FX43" s="2" t="s">
        <v>491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404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233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509</v>
      </c>
      <c r="B44" s="2" t="s">
        <v>137</v>
      </c>
      <c r="C44" s="2" t="s">
        <v>138</v>
      </c>
      <c r="D44" s="2" t="s">
        <v>472</v>
      </c>
      <c r="E44" s="2" t="s">
        <v>494</v>
      </c>
      <c r="F44" s="2" t="s">
        <v>486</v>
      </c>
      <c r="G44" s="2" t="s">
        <v>486</v>
      </c>
      <c r="H44" s="2" t="s">
        <v>486</v>
      </c>
      <c r="I44" s="2" t="s">
        <v>475</v>
      </c>
      <c r="J44" s="2" t="s">
        <v>476</v>
      </c>
      <c r="K44" s="2" t="s">
        <v>424</v>
      </c>
      <c r="L44" s="3">
        <v>24.76</v>
      </c>
      <c r="M44" s="3">
        <v>26</v>
      </c>
      <c r="N44" s="3">
        <v>79.99</v>
      </c>
      <c r="O44" s="2" t="s">
        <v>500</v>
      </c>
      <c r="P44" s="2" t="s">
        <v>353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393</v>
      </c>
      <c r="V44" s="2" t="s">
        <v>288</v>
      </c>
      <c r="W44" s="2" t="s">
        <v>187</v>
      </c>
      <c r="X44" s="2" t="s">
        <v>148</v>
      </c>
      <c r="Y44" s="2" t="s">
        <v>211</v>
      </c>
      <c r="Z44" s="4">
        <v>25</v>
      </c>
      <c r="AA44" s="4">
        <f>=ROUNDDOWN(14.7058823529412,0)</f>
      </c>
      <c r="AB44" s="5">
        <v>1.7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1</v>
      </c>
      <c r="AS44" s="8">
        <v>18.2</v>
      </c>
      <c r="AT44" s="7">
        <v>-1</v>
      </c>
      <c r="AU44" s="7">
        <v>-1</v>
      </c>
      <c r="AV44" s="4"/>
      <c r="AW44" s="8"/>
      <c r="AX44" s="4">
        <v>1</v>
      </c>
      <c r="AY44" s="8">
        <v>18.2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18.2</v>
      </c>
      <c r="BG44" s="7">
        <v>-1</v>
      </c>
      <c r="BH44" s="7">
        <v>-1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18.2</v>
      </c>
      <c r="BS44" s="7">
        <v>-1</v>
      </c>
      <c r="BT44" s="7">
        <v>-1</v>
      </c>
      <c r="BU44" s="2" t="s">
        <v>155</v>
      </c>
      <c r="BV44" s="2" t="s">
        <v>145</v>
      </c>
      <c r="BW44" s="2" t="s">
        <v>191</v>
      </c>
      <c r="BX44" s="2" t="s">
        <v>355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211</v>
      </c>
      <c r="CK44" s="2" t="s">
        <v>409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395</v>
      </c>
      <c r="CX44" s="2" t="s">
        <v>148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196</v>
      </c>
      <c r="DK44" s="2" t="s">
        <v>507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211</v>
      </c>
      <c r="DX44" s="2" t="s">
        <v>214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148</v>
      </c>
      <c r="EK44" s="2" t="s">
        <v>510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200</v>
      </c>
      <c r="EX44" s="2" t="s">
        <v>511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202</v>
      </c>
      <c r="FK44" s="2" t="s">
        <v>512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403</v>
      </c>
      <c r="FX44" s="2" t="s">
        <v>513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404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233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514</v>
      </c>
      <c r="B45" s="2" t="s">
        <v>137</v>
      </c>
      <c r="C45" s="2" t="s">
        <v>138</v>
      </c>
      <c r="D45" s="2" t="s">
        <v>515</v>
      </c>
      <c r="E45" s="2" t="s">
        <v>516</v>
      </c>
      <c r="F45" s="2" t="s">
        <v>517</v>
      </c>
      <c r="G45" s="2" t="s">
        <v>517</v>
      </c>
      <c r="H45" s="2" t="s">
        <v>517</v>
      </c>
      <c r="I45" s="2" t="s">
        <v>518</v>
      </c>
      <c r="J45" s="2" t="s">
        <v>143</v>
      </c>
      <c r="K45" s="2" t="s">
        <v>519</v>
      </c>
      <c r="L45" s="3">
        <v>85.12</v>
      </c>
      <c r="M45" s="3">
        <v>89.38</v>
      </c>
      <c r="N45" s="3">
        <v>249.99</v>
      </c>
      <c r="O45" s="2" t="s">
        <v>145</v>
      </c>
      <c r="P45" s="2" t="s">
        <v>353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520</v>
      </c>
      <c r="V45" s="2" t="s">
        <v>450</v>
      </c>
      <c r="W45" s="2" t="s">
        <v>187</v>
      </c>
      <c r="X45" s="2" t="s">
        <v>148</v>
      </c>
      <c r="Y45" s="2" t="s">
        <v>236</v>
      </c>
      <c r="Z45" s="4">
        <v>93</v>
      </c>
      <c r="AA45" s="4">
        <f>=ROUNDDOWN(84.5454545454545,0)</f>
      </c>
      <c r="AB45" s="5">
        <v>1.1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2</v>
      </c>
      <c r="AQ45" s="8">
        <v>93.84</v>
      </c>
      <c r="AR45" s="4"/>
      <c r="AS45" s="8"/>
      <c r="AT45" s="7"/>
      <c r="AU45" s="7"/>
      <c r="AV45" s="4">
        <v>4</v>
      </c>
      <c r="AW45" s="8">
        <v>255.14</v>
      </c>
      <c r="AX45" s="4">
        <v>2</v>
      </c>
      <c r="AY45" s="8">
        <v>380.26</v>
      </c>
      <c r="AZ45" s="7">
        <v>1</v>
      </c>
      <c r="BA45" s="7">
        <v>-0.329</v>
      </c>
      <c r="BB45" s="7">
        <v>0.3678</v>
      </c>
      <c r="BC45" s="4">
        <v>4</v>
      </c>
      <c r="BD45" s="8">
        <v>255.14</v>
      </c>
      <c r="BE45" s="4">
        <v>7</v>
      </c>
      <c r="BF45" s="8">
        <v>866.45</v>
      </c>
      <c r="BG45" s="7">
        <v>-0.4286</v>
      </c>
      <c r="BH45" s="7">
        <v>-0.7055</v>
      </c>
      <c r="BI45" s="7">
        <v>1</v>
      </c>
      <c r="BJ45" s="4">
        <v>2</v>
      </c>
      <c r="BK45" s="8">
        <v>93.84</v>
      </c>
      <c r="BL45" s="2" t="s">
        <v>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191</v>
      </c>
      <c r="BX45" s="2" t="s">
        <v>521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216</v>
      </c>
      <c r="CK45" s="2" t="s">
        <v>467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522</v>
      </c>
      <c r="CX45" s="2" t="s">
        <v>342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196</v>
      </c>
      <c r="DK45" s="2" t="s">
        <v>421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236</v>
      </c>
      <c r="DX45" s="2" t="s">
        <v>428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148</v>
      </c>
      <c r="EK45" s="2" t="s">
        <v>523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524</v>
      </c>
      <c r="EX45" s="2" t="s">
        <v>525</v>
      </c>
      <c r="EY45" s="2" t="s">
        <v>157</v>
      </c>
      <c r="EZ45" s="2" t="s">
        <v>157</v>
      </c>
      <c r="FA45" s="2" t="s">
        <v>148</v>
      </c>
      <c r="FB45" s="4">
        <v>2</v>
      </c>
      <c r="FC45" s="8">
        <v>93.84</v>
      </c>
      <c r="FD45" s="4"/>
      <c r="FE45" s="8"/>
      <c r="FF45" s="7"/>
      <c r="FG45" s="7"/>
      <c r="FH45" s="2" t="s">
        <v>155</v>
      </c>
      <c r="FI45" s="2" t="s">
        <v>145</v>
      </c>
      <c r="FJ45" s="2" t="s">
        <v>202</v>
      </c>
      <c r="FK45" s="2" t="s">
        <v>526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204</v>
      </c>
      <c r="FX45" s="2" t="s">
        <v>527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206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233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93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528</v>
      </c>
      <c r="B46" s="2" t="s">
        <v>137</v>
      </c>
      <c r="C46" s="2" t="s">
        <v>138</v>
      </c>
      <c r="D46" s="2" t="s">
        <v>515</v>
      </c>
      <c r="E46" s="2" t="s">
        <v>516</v>
      </c>
      <c r="F46" s="2" t="s">
        <v>517</v>
      </c>
      <c r="G46" s="2" t="s">
        <v>517</v>
      </c>
      <c r="H46" s="2" t="s">
        <v>517</v>
      </c>
      <c r="I46" s="2" t="s">
        <v>518</v>
      </c>
      <c r="J46" s="2" t="s">
        <v>166</v>
      </c>
      <c r="K46" s="2" t="s">
        <v>519</v>
      </c>
      <c r="L46" s="3">
        <v>102.14</v>
      </c>
      <c r="M46" s="3">
        <v>107.25</v>
      </c>
      <c r="N46" s="3">
        <v>299.99</v>
      </c>
      <c r="O46" s="2" t="s">
        <v>145</v>
      </c>
      <c r="P46" s="2" t="s">
        <v>353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520</v>
      </c>
      <c r="V46" s="2" t="s">
        <v>450</v>
      </c>
      <c r="W46" s="2" t="s">
        <v>187</v>
      </c>
      <c r="X46" s="2" t="s">
        <v>148</v>
      </c>
      <c r="Y46" s="2" t="s">
        <v>236</v>
      </c>
      <c r="Z46" s="4">
        <v>81</v>
      </c>
      <c r="AA46" s="4">
        <f>=ROUNDDOWN(50.625,0)</f>
      </c>
      <c r="AB46" s="5">
        <v>1.6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161.3</v>
      </c>
      <c r="AR46" s="4">
        <v>2</v>
      </c>
      <c r="AS46" s="8">
        <v>380.26</v>
      </c>
      <c r="AT46" s="7"/>
      <c r="AU46" s="7">
        <v>-0.5758</v>
      </c>
      <c r="AV46" s="4" t="s">
        <v>148</v>
      </c>
      <c r="AW46" s="8" t="s">
        <v>148</v>
      </c>
      <c r="AX46" s="4" t="s">
        <v>148</v>
      </c>
      <c r="AY46" s="8" t="s">
        <v>148</v>
      </c>
      <c r="AZ46" s="7" t="s">
        <v>148</v>
      </c>
      <c r="BA46" s="7" t="s">
        <v>148</v>
      </c>
      <c r="BB46" s="7">
        <v>0.6322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 t="s">
        <v>148</v>
      </c>
      <c r="BJ46" s="4">
        <v>2</v>
      </c>
      <c r="BK46" s="8">
        <v>161.3</v>
      </c>
      <c r="BL46" s="2" t="s">
        <v>529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191</v>
      </c>
      <c r="BX46" s="2" t="s">
        <v>466</v>
      </c>
      <c r="BY46" s="2" t="s">
        <v>157</v>
      </c>
      <c r="BZ46" s="2" t="s">
        <v>157</v>
      </c>
      <c r="CA46" s="2" t="s">
        <v>148</v>
      </c>
      <c r="CB46" s="4">
        <v>1</v>
      </c>
      <c r="CC46" s="8">
        <v>104.99</v>
      </c>
      <c r="CD46" s="4">
        <v>1</v>
      </c>
      <c r="CE46" s="8">
        <v>264.43</v>
      </c>
      <c r="CF46" s="7"/>
      <c r="CG46" s="7">
        <v>-0.603</v>
      </c>
      <c r="CH46" s="2" t="s">
        <v>155</v>
      </c>
      <c r="CI46" s="2" t="s">
        <v>145</v>
      </c>
      <c r="CJ46" s="2" t="s">
        <v>216</v>
      </c>
      <c r="CK46" s="2" t="s">
        <v>530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522</v>
      </c>
      <c r="CX46" s="2" t="s">
        <v>360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196</v>
      </c>
      <c r="DK46" s="2" t="s">
        <v>531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236</v>
      </c>
      <c r="DX46" s="2" t="s">
        <v>214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148</v>
      </c>
      <c r="EK46" s="2" t="s">
        <v>532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524</v>
      </c>
      <c r="EX46" s="2" t="s">
        <v>533</v>
      </c>
      <c r="EY46" s="2" t="s">
        <v>157</v>
      </c>
      <c r="EZ46" s="2" t="s">
        <v>157</v>
      </c>
      <c r="FA46" s="2" t="s">
        <v>148</v>
      </c>
      <c r="FB46" s="4">
        <v>1</v>
      </c>
      <c r="FC46" s="8">
        <v>56.31</v>
      </c>
      <c r="FD46" s="4"/>
      <c r="FE46" s="8"/>
      <c r="FF46" s="7"/>
      <c r="FG46" s="7"/>
      <c r="FH46" s="2" t="s">
        <v>155</v>
      </c>
      <c r="FI46" s="2" t="s">
        <v>145</v>
      </c>
      <c r="FJ46" s="2" t="s">
        <v>202</v>
      </c>
      <c r="FK46" s="2" t="s">
        <v>315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204</v>
      </c>
      <c r="FX46" s="2" t="s">
        <v>534</v>
      </c>
      <c r="FY46" s="2" t="s">
        <v>157</v>
      </c>
      <c r="FZ46" s="2" t="s">
        <v>157</v>
      </c>
      <c r="GA46" s="2" t="s">
        <v>148</v>
      </c>
      <c r="GB46" s="4"/>
      <c r="GC46" s="8"/>
      <c r="GD46" s="4">
        <v>1</v>
      </c>
      <c r="GE46" s="8">
        <v>115.83</v>
      </c>
      <c r="GF46" s="7">
        <v>-1</v>
      </c>
      <c r="GG46" s="7">
        <v>-1</v>
      </c>
      <c r="GH46" s="2" t="s">
        <v>155</v>
      </c>
      <c r="GI46" s="2" t="s">
        <v>145</v>
      </c>
      <c r="GJ46" s="2" t="s">
        <v>206</v>
      </c>
      <c r="GK46" s="2" t="s">
        <v>417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233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81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535</v>
      </c>
      <c r="B47" s="2" t="s">
        <v>137</v>
      </c>
      <c r="C47" s="2" t="s">
        <v>138</v>
      </c>
      <c r="D47" s="2" t="s">
        <v>515</v>
      </c>
      <c r="E47" s="2" t="s">
        <v>516</v>
      </c>
      <c r="F47" s="2" t="s">
        <v>517</v>
      </c>
      <c r="G47" s="2" t="s">
        <v>517</v>
      </c>
      <c r="H47" s="2" t="s">
        <v>517</v>
      </c>
      <c r="I47" s="2" t="s">
        <v>518</v>
      </c>
      <c r="J47" s="2" t="s">
        <v>143</v>
      </c>
      <c r="K47" s="2" t="s">
        <v>487</v>
      </c>
      <c r="L47" s="3">
        <v>85.12</v>
      </c>
      <c r="M47" s="3">
        <v>89.38</v>
      </c>
      <c r="N47" s="3">
        <v>249.99</v>
      </c>
      <c r="O47" s="2" t="s">
        <v>370</v>
      </c>
      <c r="P47" s="2" t="s">
        <v>382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520</v>
      </c>
      <c r="V47" s="2" t="s">
        <v>450</v>
      </c>
      <c r="W47" s="2" t="s">
        <v>187</v>
      </c>
      <c r="X47" s="2" t="s">
        <v>148</v>
      </c>
      <c r="Y47" s="2" t="s">
        <v>236</v>
      </c>
      <c r="Z47" s="4"/>
      <c r="AA47" s="4">
        <f>=ROUNDDOWN({0},0)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1</v>
      </c>
      <c r="AS47" s="8">
        <v>100.1</v>
      </c>
      <c r="AT47" s="7">
        <v>-1</v>
      </c>
      <c r="AU47" s="7">
        <v>-1</v>
      </c>
      <c r="AV47" s="4" t="s">
        <v>148</v>
      </c>
      <c r="AW47" s="8" t="s">
        <v>148</v>
      </c>
      <c r="AX47" s="4">
        <v>5</v>
      </c>
      <c r="AY47" s="8">
        <v>486.19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164</v>
      </c>
      <c r="BW47" s="2" t="s">
        <v>191</v>
      </c>
      <c r="BX47" s="2" t="s">
        <v>325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164</v>
      </c>
      <c r="CJ47" s="2" t="s">
        <v>216</v>
      </c>
      <c r="CK47" s="2" t="s">
        <v>536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164</v>
      </c>
      <c r="CW47" s="2" t="s">
        <v>522</v>
      </c>
      <c r="CX47" s="2" t="s">
        <v>313</v>
      </c>
      <c r="CY47" s="2" t="s">
        <v>157</v>
      </c>
      <c r="CZ47" s="2" t="s">
        <v>157</v>
      </c>
      <c r="DA47" s="2" t="s">
        <v>148</v>
      </c>
      <c r="DB47" s="4"/>
      <c r="DC47" s="8"/>
      <c r="DD47" s="4">
        <v>1</v>
      </c>
      <c r="DE47" s="8">
        <v>100.1</v>
      </c>
      <c r="DF47" s="7">
        <v>-1</v>
      </c>
      <c r="DG47" s="7">
        <v>-1</v>
      </c>
      <c r="DH47" s="2" t="s">
        <v>155</v>
      </c>
      <c r="DI47" s="2" t="s">
        <v>164</v>
      </c>
      <c r="DJ47" s="2" t="s">
        <v>196</v>
      </c>
      <c r="DK47" s="2" t="s">
        <v>461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164</v>
      </c>
      <c r="DW47" s="2" t="s">
        <v>236</v>
      </c>
      <c r="DX47" s="2" t="s">
        <v>537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160</v>
      </c>
      <c r="EI47" s="2" t="s">
        <v>164</v>
      </c>
      <c r="EJ47" s="2" t="s">
        <v>148</v>
      </c>
      <c r="EK47" s="2" t="s">
        <v>148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164</v>
      </c>
      <c r="EW47" s="2" t="s">
        <v>524</v>
      </c>
      <c r="EX47" s="2" t="s">
        <v>538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164</v>
      </c>
      <c r="FJ47" s="2" t="s">
        <v>202</v>
      </c>
      <c r="FK47" s="2" t="s">
        <v>294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164</v>
      </c>
      <c r="FW47" s="2" t="s">
        <v>204</v>
      </c>
      <c r="FX47" s="2" t="s">
        <v>313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164</v>
      </c>
      <c r="GJ47" s="2" t="s">
        <v>206</v>
      </c>
      <c r="GK47" s="2" t="s">
        <v>539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164</v>
      </c>
      <c r="JW47" s="2" t="s">
        <v>208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540</v>
      </c>
      <c r="B48" s="2" t="s">
        <v>137</v>
      </c>
      <c r="C48" s="2" t="s">
        <v>138</v>
      </c>
      <c r="D48" s="2" t="s">
        <v>515</v>
      </c>
      <c r="E48" s="2" t="s">
        <v>516</v>
      </c>
      <c r="F48" s="2" t="s">
        <v>517</v>
      </c>
      <c r="G48" s="2" t="s">
        <v>517</v>
      </c>
      <c r="H48" s="2" t="s">
        <v>517</v>
      </c>
      <c r="I48" s="2" t="s">
        <v>518</v>
      </c>
      <c r="J48" s="2" t="s">
        <v>166</v>
      </c>
      <c r="K48" s="2" t="s">
        <v>487</v>
      </c>
      <c r="L48" s="3">
        <v>102.14</v>
      </c>
      <c r="M48" s="3">
        <v>107.25</v>
      </c>
      <c r="N48" s="3">
        <v>299.99</v>
      </c>
      <c r="O48" s="2" t="s">
        <v>370</v>
      </c>
      <c r="P48" s="2" t="s">
        <v>353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520</v>
      </c>
      <c r="V48" s="2" t="s">
        <v>450</v>
      </c>
      <c r="W48" s="2" t="s">
        <v>187</v>
      </c>
      <c r="X48" s="2" t="s">
        <v>148</v>
      </c>
      <c r="Y48" s="2" t="s">
        <v>236</v>
      </c>
      <c r="Z48" s="4"/>
      <c r="AA48" s="4">
        <f>=ROUNDDOWN({0},0)</f>
      </c>
      <c r="AB48" s="5"/>
      <c r="AC48" s="2" t="s">
        <v>148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4</v>
      </c>
      <c r="AS48" s="8">
        <v>386.09</v>
      </c>
      <c r="AT48" s="7">
        <v>-1</v>
      </c>
      <c r="AU48" s="7">
        <v>-1</v>
      </c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/>
      <c r="BK48" s="8"/>
      <c r="BL48" s="2" t="s">
        <v>443</v>
      </c>
      <c r="BM48" s="7"/>
      <c r="BN48" s="7"/>
      <c r="BO48" s="4"/>
      <c r="BP48" s="8"/>
      <c r="BQ48" s="4">
        <v>2</v>
      </c>
      <c r="BR48" s="8">
        <v>150.14</v>
      </c>
      <c r="BS48" s="7">
        <v>-1</v>
      </c>
      <c r="BT48" s="7">
        <v>-1</v>
      </c>
      <c r="BU48" s="2" t="s">
        <v>155</v>
      </c>
      <c r="BV48" s="2" t="s">
        <v>164</v>
      </c>
      <c r="BW48" s="2" t="s">
        <v>191</v>
      </c>
      <c r="BX48" s="2" t="s">
        <v>541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164</v>
      </c>
      <c r="CJ48" s="2" t="s">
        <v>216</v>
      </c>
      <c r="CK48" s="2" t="s">
        <v>542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164</v>
      </c>
      <c r="CW48" s="2" t="s">
        <v>522</v>
      </c>
      <c r="CX48" s="2" t="s">
        <v>327</v>
      </c>
      <c r="CY48" s="2" t="s">
        <v>157</v>
      </c>
      <c r="CZ48" s="2" t="s">
        <v>157</v>
      </c>
      <c r="DA48" s="2" t="s">
        <v>148</v>
      </c>
      <c r="DB48" s="4"/>
      <c r="DC48" s="8"/>
      <c r="DD48" s="4">
        <v>1</v>
      </c>
      <c r="DE48" s="8">
        <v>120.12</v>
      </c>
      <c r="DF48" s="7">
        <v>-1</v>
      </c>
      <c r="DG48" s="7">
        <v>-1</v>
      </c>
      <c r="DH48" s="2" t="s">
        <v>155</v>
      </c>
      <c r="DI48" s="2" t="s">
        <v>164</v>
      </c>
      <c r="DJ48" s="2" t="s">
        <v>196</v>
      </c>
      <c r="DK48" s="2" t="s">
        <v>328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164</v>
      </c>
      <c r="DW48" s="2" t="s">
        <v>236</v>
      </c>
      <c r="DX48" s="2" t="s">
        <v>216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160</v>
      </c>
      <c r="EI48" s="2" t="s">
        <v>164</v>
      </c>
      <c r="EJ48" s="2" t="s">
        <v>148</v>
      </c>
      <c r="EK48" s="2" t="s">
        <v>148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164</v>
      </c>
      <c r="EW48" s="2" t="s">
        <v>524</v>
      </c>
      <c r="EX48" s="2" t="s">
        <v>218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164</v>
      </c>
      <c r="FJ48" s="2" t="s">
        <v>202</v>
      </c>
      <c r="FK48" s="2" t="s">
        <v>543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164</v>
      </c>
      <c r="FW48" s="2" t="s">
        <v>204</v>
      </c>
      <c r="FX48" s="2" t="s">
        <v>534</v>
      </c>
      <c r="FY48" s="2" t="s">
        <v>157</v>
      </c>
      <c r="FZ48" s="2" t="s">
        <v>157</v>
      </c>
      <c r="GA48" s="2" t="s">
        <v>148</v>
      </c>
      <c r="GB48" s="4"/>
      <c r="GC48" s="8"/>
      <c r="GD48" s="4">
        <v>1</v>
      </c>
      <c r="GE48" s="8">
        <v>115.83</v>
      </c>
      <c r="GF48" s="7">
        <v>-1</v>
      </c>
      <c r="GG48" s="7">
        <v>-1</v>
      </c>
      <c r="GH48" s="2" t="s">
        <v>155</v>
      </c>
      <c r="GI48" s="2" t="s">
        <v>164</v>
      </c>
      <c r="GJ48" s="2" t="s">
        <v>206</v>
      </c>
      <c r="GK48" s="2" t="s">
        <v>417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164</v>
      </c>
      <c r="JW48" s="2" t="s">
        <v>208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544</v>
      </c>
      <c r="B49" s="2" t="s">
        <v>137</v>
      </c>
      <c r="C49" s="2" t="s">
        <v>545</v>
      </c>
      <c r="D49" s="2" t="s">
        <v>388</v>
      </c>
      <c r="E49" s="2" t="s">
        <v>389</v>
      </c>
      <c r="F49" s="2" t="s">
        <v>546</v>
      </c>
      <c r="G49" s="2" t="s">
        <v>546</v>
      </c>
      <c r="H49" s="2" t="s">
        <v>546</v>
      </c>
      <c r="I49" s="2" t="s">
        <v>391</v>
      </c>
      <c r="J49" s="2" t="s">
        <v>547</v>
      </c>
      <c r="K49" s="2" t="s">
        <v>548</v>
      </c>
      <c r="L49" s="3">
        <v>24.76</v>
      </c>
      <c r="M49" s="3">
        <v>26</v>
      </c>
      <c r="N49" s="3">
        <v>79.99</v>
      </c>
      <c r="O49" s="2" t="s">
        <v>500</v>
      </c>
      <c r="P49" s="2" t="s">
        <v>353</v>
      </c>
      <c r="Q49" s="2" t="s">
        <v>147</v>
      </c>
      <c r="R49" s="2" t="s">
        <v>148</v>
      </c>
      <c r="S49" s="2" t="s">
        <v>148</v>
      </c>
      <c r="T49" s="2" t="s">
        <v>549</v>
      </c>
      <c r="U49" s="2" t="s">
        <v>148</v>
      </c>
      <c r="V49" s="2" t="s">
        <v>450</v>
      </c>
      <c r="W49" s="2" t="s">
        <v>151</v>
      </c>
      <c r="X49" s="2" t="s">
        <v>148</v>
      </c>
      <c r="Y49" s="2" t="s">
        <v>550</v>
      </c>
      <c r="Z49" s="4">
        <v>18</v>
      </c>
      <c r="AA49" s="4">
        <f>=ROUNDDOWN(18,0)</f>
      </c>
      <c r="AB49" s="5">
        <v>1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3</v>
      </c>
      <c r="AQ49" s="8">
        <v>40.95</v>
      </c>
      <c r="AR49" s="4">
        <v>2</v>
      </c>
      <c r="AS49" s="8">
        <v>133.27</v>
      </c>
      <c r="AT49" s="7">
        <v>0.5</v>
      </c>
      <c r="AU49" s="7">
        <v>-0.6927</v>
      </c>
      <c r="AV49" s="4">
        <v>3</v>
      </c>
      <c r="AW49" s="8">
        <v>40.95</v>
      </c>
      <c r="AX49" s="4">
        <v>2</v>
      </c>
      <c r="AY49" s="8">
        <v>133.27</v>
      </c>
      <c r="AZ49" s="7">
        <v>0.5</v>
      </c>
      <c r="BA49" s="7">
        <v>-0.6927</v>
      </c>
      <c r="BB49" s="7">
        <v>1</v>
      </c>
      <c r="BC49" s="4">
        <v>3</v>
      </c>
      <c r="BD49" s="8">
        <v>40.95</v>
      </c>
      <c r="BE49" s="4">
        <v>2</v>
      </c>
      <c r="BF49" s="8">
        <v>133.27</v>
      </c>
      <c r="BG49" s="7">
        <v>0.5</v>
      </c>
      <c r="BH49" s="7">
        <v>-0.6927</v>
      </c>
      <c r="BI49" s="7">
        <v>1</v>
      </c>
      <c r="BJ49" s="4">
        <v>3</v>
      </c>
      <c r="BK49" s="8">
        <v>40.95</v>
      </c>
      <c r="BL49" s="2" t="s">
        <v>551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191</v>
      </c>
      <c r="BX49" s="2" t="s">
        <v>289</v>
      </c>
      <c r="BY49" s="2" t="s">
        <v>157</v>
      </c>
      <c r="BZ49" s="2" t="s">
        <v>157</v>
      </c>
      <c r="CA49" s="2" t="s">
        <v>148</v>
      </c>
      <c r="CB49" s="4"/>
      <c r="CC49" s="8"/>
      <c r="CD49" s="4">
        <v>2</v>
      </c>
      <c r="CE49" s="8">
        <v>133.27</v>
      </c>
      <c r="CF49" s="7">
        <v>-1</v>
      </c>
      <c r="CG49" s="7">
        <v>-1</v>
      </c>
      <c r="CH49" s="2" t="s">
        <v>155</v>
      </c>
      <c r="CI49" s="2" t="s">
        <v>145</v>
      </c>
      <c r="CJ49" s="2" t="s">
        <v>550</v>
      </c>
      <c r="CK49" s="2" t="s">
        <v>552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395</v>
      </c>
      <c r="CX49" s="2" t="s">
        <v>313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196</v>
      </c>
      <c r="DK49" s="2" t="s">
        <v>397</v>
      </c>
      <c r="DL49" s="2" t="s">
        <v>553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550</v>
      </c>
      <c r="DX49" s="2" t="s">
        <v>428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160</v>
      </c>
      <c r="EI49" s="2" t="s">
        <v>145</v>
      </c>
      <c r="EJ49" s="2" t="s">
        <v>148</v>
      </c>
      <c r="EK49" s="2" t="s">
        <v>148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161</v>
      </c>
      <c r="EV49" s="2" t="s">
        <v>145</v>
      </c>
      <c r="EW49" s="2" t="s">
        <v>148</v>
      </c>
      <c r="EX49" s="2" t="s">
        <v>148</v>
      </c>
      <c r="EY49" s="2" t="s">
        <v>157</v>
      </c>
      <c r="EZ49" s="2" t="s">
        <v>157</v>
      </c>
      <c r="FA49" s="2" t="s">
        <v>148</v>
      </c>
      <c r="FB49" s="4">
        <v>3</v>
      </c>
      <c r="FC49" s="8">
        <v>40.95</v>
      </c>
      <c r="FD49" s="4"/>
      <c r="FE49" s="8"/>
      <c r="FF49" s="7"/>
      <c r="FG49" s="7"/>
      <c r="FH49" s="2" t="s">
        <v>155</v>
      </c>
      <c r="FI49" s="2" t="s">
        <v>145</v>
      </c>
      <c r="FJ49" s="2" t="s">
        <v>401</v>
      </c>
      <c r="FK49" s="2" t="s">
        <v>554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148</v>
      </c>
      <c r="FX49" s="2" t="s">
        <v>171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145</v>
      </c>
      <c r="GJ49" s="2" t="s">
        <v>404</v>
      </c>
      <c r="GK49" s="2" t="s">
        <v>402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233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160</v>
      </c>
      <c r="OV49" s="2" t="s">
        <v>145</v>
      </c>
      <c r="OW49" s="2" t="s">
        <v>148</v>
      </c>
      <c r="OX49" s="2" t="s">
        <v>148</v>
      </c>
      <c r="OY49" s="2" t="s">
        <v>157</v>
      </c>
      <c r="OZ49" s="2" t="s">
        <v>157</v>
      </c>
      <c r="PA49" s="2" t="s">
        <v>148</v>
      </c>
      <c r="PB49" s="4">
        <v>18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555</v>
      </c>
      <c r="B50" s="2" t="s">
        <v>137</v>
      </c>
      <c r="C50" s="2" t="s">
        <v>545</v>
      </c>
      <c r="D50" s="2" t="s">
        <v>388</v>
      </c>
      <c r="E50" s="2" t="s">
        <v>389</v>
      </c>
      <c r="F50" s="2" t="s">
        <v>556</v>
      </c>
      <c r="G50" s="2" t="s">
        <v>556</v>
      </c>
      <c r="H50" s="2" t="s">
        <v>556</v>
      </c>
      <c r="I50" s="2" t="s">
        <v>433</v>
      </c>
      <c r="J50" s="2" t="s">
        <v>449</v>
      </c>
      <c r="K50" s="2" t="s">
        <v>519</v>
      </c>
      <c r="L50" s="3">
        <v>24.76</v>
      </c>
      <c r="M50" s="3">
        <v>26</v>
      </c>
      <c r="N50" s="3">
        <v>79.99</v>
      </c>
      <c r="O50" s="2" t="s">
        <v>500</v>
      </c>
      <c r="P50" s="2" t="s">
        <v>353</v>
      </c>
      <c r="Q50" s="2" t="s">
        <v>147</v>
      </c>
      <c r="R50" s="2" t="s">
        <v>148</v>
      </c>
      <c r="S50" s="2" t="s">
        <v>148</v>
      </c>
      <c r="T50" s="2" t="s">
        <v>557</v>
      </c>
      <c r="U50" s="2" t="s">
        <v>148</v>
      </c>
      <c r="V50" s="2" t="s">
        <v>558</v>
      </c>
      <c r="W50" s="2" t="s">
        <v>151</v>
      </c>
      <c r="X50" s="2" t="s">
        <v>148</v>
      </c>
      <c r="Y50" s="2" t="s">
        <v>559</v>
      </c>
      <c r="Z50" s="4">
        <v>36</v>
      </c>
      <c r="AA50" s="4">
        <f>=ROUNDDOWN(36,0)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2</v>
      </c>
      <c r="AQ50" s="8">
        <v>27.3</v>
      </c>
      <c r="AR50" s="4">
        <v>1</v>
      </c>
      <c r="AS50" s="8">
        <v>67.99</v>
      </c>
      <c r="AT50" s="7">
        <v>1</v>
      </c>
      <c r="AU50" s="7">
        <v>-0.5985</v>
      </c>
      <c r="AV50" s="4">
        <v>2</v>
      </c>
      <c r="AW50" s="8">
        <v>27.3</v>
      </c>
      <c r="AX50" s="4">
        <v>1</v>
      </c>
      <c r="AY50" s="8">
        <v>67.99</v>
      </c>
      <c r="AZ50" s="7">
        <v>1</v>
      </c>
      <c r="BA50" s="7">
        <v>-0.5985</v>
      </c>
      <c r="BB50" s="7">
        <v>1</v>
      </c>
      <c r="BC50" s="4">
        <v>2</v>
      </c>
      <c r="BD50" s="8">
        <v>27.3</v>
      </c>
      <c r="BE50" s="4">
        <v>10</v>
      </c>
      <c r="BF50" s="8">
        <v>199.03</v>
      </c>
      <c r="BG50" s="7">
        <v>-0.8</v>
      </c>
      <c r="BH50" s="7">
        <v>-0.8628</v>
      </c>
      <c r="BI50" s="7">
        <v>1</v>
      </c>
      <c r="BJ50" s="4">
        <v>2</v>
      </c>
      <c r="BK50" s="8">
        <v>27.3</v>
      </c>
      <c r="BL50" s="2" t="s">
        <v>551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191</v>
      </c>
      <c r="BX50" s="2" t="s">
        <v>560</v>
      </c>
      <c r="BY50" s="2" t="s">
        <v>157</v>
      </c>
      <c r="BZ50" s="2" t="s">
        <v>157</v>
      </c>
      <c r="CA50" s="2" t="s">
        <v>148</v>
      </c>
      <c r="CB50" s="4"/>
      <c r="CC50" s="8"/>
      <c r="CD50" s="4">
        <v>1</v>
      </c>
      <c r="CE50" s="8">
        <v>67.99</v>
      </c>
      <c r="CF50" s="7">
        <v>-1</v>
      </c>
      <c r="CG50" s="7">
        <v>-1</v>
      </c>
      <c r="CH50" s="2" t="s">
        <v>155</v>
      </c>
      <c r="CI50" s="2" t="s">
        <v>145</v>
      </c>
      <c r="CJ50" s="2" t="s">
        <v>561</v>
      </c>
      <c r="CK50" s="2" t="s">
        <v>562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395</v>
      </c>
      <c r="CX50" s="2" t="s">
        <v>563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196</v>
      </c>
      <c r="DK50" s="2" t="s">
        <v>397</v>
      </c>
      <c r="DL50" s="2" t="s">
        <v>553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559</v>
      </c>
      <c r="DX50" s="2" t="s">
        <v>564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160</v>
      </c>
      <c r="EI50" s="2" t="s">
        <v>145</v>
      </c>
      <c r="EJ50" s="2" t="s">
        <v>148</v>
      </c>
      <c r="EK50" s="2" t="s">
        <v>148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161</v>
      </c>
      <c r="EV50" s="2" t="s">
        <v>145</v>
      </c>
      <c r="EW50" s="2" t="s">
        <v>148</v>
      </c>
      <c r="EX50" s="2" t="s">
        <v>148</v>
      </c>
      <c r="EY50" s="2" t="s">
        <v>157</v>
      </c>
      <c r="EZ50" s="2" t="s">
        <v>157</v>
      </c>
      <c r="FA50" s="2" t="s">
        <v>148</v>
      </c>
      <c r="FB50" s="4">
        <v>2</v>
      </c>
      <c r="FC50" s="8">
        <v>27.3</v>
      </c>
      <c r="FD50" s="4"/>
      <c r="FE50" s="8"/>
      <c r="FF50" s="7"/>
      <c r="FG50" s="7"/>
      <c r="FH50" s="2" t="s">
        <v>155</v>
      </c>
      <c r="FI50" s="2" t="s">
        <v>145</v>
      </c>
      <c r="FJ50" s="2" t="s">
        <v>401</v>
      </c>
      <c r="FK50" s="2" t="s">
        <v>565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148</v>
      </c>
      <c r="FX50" s="2" t="s">
        <v>148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404</v>
      </c>
      <c r="GK50" s="2" t="s">
        <v>148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233</v>
      </c>
      <c r="JX50" s="2" t="s">
        <v>148</v>
      </c>
      <c r="JY50" s="2" t="s">
        <v>157</v>
      </c>
      <c r="JZ50" s="2" t="s">
        <v>157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160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36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566</v>
      </c>
      <c r="B51" s="2" t="s">
        <v>137</v>
      </c>
      <c r="C51" s="2" t="s">
        <v>545</v>
      </c>
      <c r="D51" s="2" t="s">
        <v>388</v>
      </c>
      <c r="E51" s="2" t="s">
        <v>389</v>
      </c>
      <c r="F51" s="2" t="s">
        <v>556</v>
      </c>
      <c r="G51" s="2" t="s">
        <v>556</v>
      </c>
      <c r="H51" s="2" t="s">
        <v>556</v>
      </c>
      <c r="I51" s="2" t="s">
        <v>433</v>
      </c>
      <c r="J51" s="2" t="s">
        <v>449</v>
      </c>
      <c r="K51" s="2" t="s">
        <v>567</v>
      </c>
      <c r="L51" s="3">
        <v>24.76</v>
      </c>
      <c r="M51" s="3">
        <v>26</v>
      </c>
      <c r="N51" s="3">
        <v>79.99</v>
      </c>
      <c r="O51" s="2" t="s">
        <v>381</v>
      </c>
      <c r="P51" s="2" t="s">
        <v>353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148</v>
      </c>
      <c r="V51" s="2" t="s">
        <v>558</v>
      </c>
      <c r="W51" s="2" t="s">
        <v>151</v>
      </c>
      <c r="X51" s="2" t="s">
        <v>148</v>
      </c>
      <c r="Y51" s="2" t="s">
        <v>559</v>
      </c>
      <c r="Z51" s="4"/>
      <c r="AA51" s="4">
        <f>=ROUNDDOWN({0},0)</f>
      </c>
      <c r="AB51" s="5">
        <v>2</v>
      </c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9</v>
      </c>
      <c r="AS51" s="8">
        <v>131.04</v>
      </c>
      <c r="AT51" s="7">
        <v>-1</v>
      </c>
      <c r="AU51" s="7">
        <v>-1</v>
      </c>
      <c r="AV51" s="4"/>
      <c r="AW51" s="8"/>
      <c r="AX51" s="4">
        <v>9</v>
      </c>
      <c r="AY51" s="8">
        <v>131.04</v>
      </c>
      <c r="AZ51" s="7">
        <v>-1</v>
      </c>
      <c r="BA51" s="7">
        <v>-1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164</v>
      </c>
      <c r="BW51" s="2" t="s">
        <v>191</v>
      </c>
      <c r="BX51" s="2" t="s">
        <v>568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164</v>
      </c>
      <c r="CJ51" s="2" t="s">
        <v>561</v>
      </c>
      <c r="CK51" s="2" t="s">
        <v>569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164</v>
      </c>
      <c r="CW51" s="2" t="s">
        <v>395</v>
      </c>
      <c r="CX51" s="2" t="s">
        <v>570</v>
      </c>
      <c r="CY51" s="2" t="s">
        <v>157</v>
      </c>
      <c r="CZ51" s="2" t="s">
        <v>157</v>
      </c>
      <c r="DA51" s="2" t="s">
        <v>148</v>
      </c>
      <c r="DB51" s="4"/>
      <c r="DC51" s="8"/>
      <c r="DD51" s="4">
        <v>9</v>
      </c>
      <c r="DE51" s="8">
        <v>131.04</v>
      </c>
      <c r="DF51" s="7">
        <v>-1</v>
      </c>
      <c r="DG51" s="7">
        <v>-1</v>
      </c>
      <c r="DH51" s="2" t="s">
        <v>155</v>
      </c>
      <c r="DI51" s="2" t="s">
        <v>164</v>
      </c>
      <c r="DJ51" s="2" t="s">
        <v>196</v>
      </c>
      <c r="DK51" s="2" t="s">
        <v>357</v>
      </c>
      <c r="DL51" s="2" t="s">
        <v>553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164</v>
      </c>
      <c r="DW51" s="2" t="s">
        <v>559</v>
      </c>
      <c r="DX51" s="2" t="s">
        <v>561</v>
      </c>
      <c r="DY51" s="2" t="s">
        <v>157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160</v>
      </c>
      <c r="EI51" s="2" t="s">
        <v>164</v>
      </c>
      <c r="EJ51" s="2" t="s">
        <v>148</v>
      </c>
      <c r="EK51" s="2" t="s">
        <v>148</v>
      </c>
      <c r="EL51" s="2" t="s">
        <v>157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161</v>
      </c>
      <c r="EV51" s="2" t="s">
        <v>164</v>
      </c>
      <c r="EW51" s="2" t="s">
        <v>148</v>
      </c>
      <c r="EX51" s="2" t="s">
        <v>148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164</v>
      </c>
      <c r="FJ51" s="2" t="s">
        <v>401</v>
      </c>
      <c r="FK51" s="2" t="s">
        <v>444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163</v>
      </c>
      <c r="FV51" s="2" t="s">
        <v>164</v>
      </c>
      <c r="FW51" s="2" t="s">
        <v>148</v>
      </c>
      <c r="FX51" s="2" t="s">
        <v>148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155</v>
      </c>
      <c r="GI51" s="2" t="s">
        <v>164</v>
      </c>
      <c r="GJ51" s="2" t="s">
        <v>404</v>
      </c>
      <c r="GK51" s="2" t="s">
        <v>148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164</v>
      </c>
      <c r="JW51" s="2" t="s">
        <v>233</v>
      </c>
      <c r="JX51" s="2" t="s">
        <v>148</v>
      </c>
      <c r="JY51" s="2" t="s">
        <v>157</v>
      </c>
      <c r="JZ51" s="2" t="s">
        <v>157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160</v>
      </c>
      <c r="OV51" s="2" t="s">
        <v>164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571</v>
      </c>
      <c r="B52" s="2" t="s">
        <v>137</v>
      </c>
      <c r="C52" s="2" t="s">
        <v>545</v>
      </c>
      <c r="D52" s="2" t="s">
        <v>472</v>
      </c>
      <c r="E52" s="2" t="s">
        <v>494</v>
      </c>
      <c r="F52" s="2" t="s">
        <v>572</v>
      </c>
      <c r="G52" s="2" t="s">
        <v>572</v>
      </c>
      <c r="H52" s="2" t="s">
        <v>572</v>
      </c>
      <c r="I52" s="2" t="s">
        <v>475</v>
      </c>
      <c r="J52" s="2" t="s">
        <v>476</v>
      </c>
      <c r="K52" s="2" t="s">
        <v>519</v>
      </c>
      <c r="L52" s="3">
        <v>21.66</v>
      </c>
      <c r="M52" s="3">
        <v>22.74</v>
      </c>
      <c r="N52" s="3">
        <v>69.99</v>
      </c>
      <c r="O52" s="2" t="s">
        <v>500</v>
      </c>
      <c r="P52" s="2" t="s">
        <v>353</v>
      </c>
      <c r="Q52" s="2" t="s">
        <v>147</v>
      </c>
      <c r="R52" s="2" t="s">
        <v>148</v>
      </c>
      <c r="S52" s="2" t="s">
        <v>148</v>
      </c>
      <c r="T52" s="2" t="s">
        <v>557</v>
      </c>
      <c r="U52" s="2" t="s">
        <v>148</v>
      </c>
      <c r="V52" s="2" t="s">
        <v>573</v>
      </c>
      <c r="W52" s="2" t="s">
        <v>574</v>
      </c>
      <c r="X52" s="2" t="s">
        <v>148</v>
      </c>
      <c r="Y52" s="2" t="s">
        <v>550</v>
      </c>
      <c r="Z52" s="4">
        <v>60</v>
      </c>
      <c r="AA52" s="4">
        <f>=ROUNDDOWN(60,0)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4</v>
      </c>
      <c r="AS52" s="8">
        <v>141.72</v>
      </c>
      <c r="AT52" s="7">
        <v>-1</v>
      </c>
      <c r="AU52" s="7">
        <v>-1</v>
      </c>
      <c r="AV52" s="4"/>
      <c r="AW52" s="8"/>
      <c r="AX52" s="4">
        <v>4</v>
      </c>
      <c r="AY52" s="8">
        <v>141.72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141.72</v>
      </c>
      <c r="BG52" s="7">
        <v>-1</v>
      </c>
      <c r="BH52" s="7">
        <v>-1</v>
      </c>
      <c r="BI52" s="7"/>
      <c r="BJ52" s="4"/>
      <c r="BK52" s="8"/>
      <c r="BL52" s="2" t="s">
        <v>575</v>
      </c>
      <c r="BM52" s="7"/>
      <c r="BN52" s="7"/>
      <c r="BO52" s="4"/>
      <c r="BP52" s="8"/>
      <c r="BQ52" s="4">
        <v>2</v>
      </c>
      <c r="BR52" s="8">
        <v>22.74</v>
      </c>
      <c r="BS52" s="7">
        <v>-1</v>
      </c>
      <c r="BT52" s="7">
        <v>-1</v>
      </c>
      <c r="BU52" s="2" t="s">
        <v>155</v>
      </c>
      <c r="BV52" s="2" t="s">
        <v>145</v>
      </c>
      <c r="BW52" s="2" t="s">
        <v>191</v>
      </c>
      <c r="BX52" s="2" t="s">
        <v>568</v>
      </c>
      <c r="BY52" s="2" t="s">
        <v>157</v>
      </c>
      <c r="BZ52" s="2" t="s">
        <v>157</v>
      </c>
      <c r="CA52" s="2" t="s">
        <v>148</v>
      </c>
      <c r="CB52" s="4"/>
      <c r="CC52" s="8"/>
      <c r="CD52" s="4">
        <v>2</v>
      </c>
      <c r="CE52" s="8">
        <v>118.98</v>
      </c>
      <c r="CF52" s="7">
        <v>-1</v>
      </c>
      <c r="CG52" s="7">
        <v>-1</v>
      </c>
      <c r="CH52" s="2" t="s">
        <v>155</v>
      </c>
      <c r="CI52" s="2" t="s">
        <v>145</v>
      </c>
      <c r="CJ52" s="2" t="s">
        <v>550</v>
      </c>
      <c r="CK52" s="2" t="s">
        <v>561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395</v>
      </c>
      <c r="CX52" s="2" t="s">
        <v>563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145</v>
      </c>
      <c r="DJ52" s="2" t="s">
        <v>196</v>
      </c>
      <c r="DK52" s="2" t="s">
        <v>397</v>
      </c>
      <c r="DL52" s="2" t="s">
        <v>553</v>
      </c>
      <c r="DM52" s="2" t="s">
        <v>157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550</v>
      </c>
      <c r="DX52" s="2" t="s">
        <v>559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160</v>
      </c>
      <c r="EI52" s="2" t="s">
        <v>145</v>
      </c>
      <c r="EJ52" s="2" t="s">
        <v>148</v>
      </c>
      <c r="EK52" s="2" t="s">
        <v>148</v>
      </c>
      <c r="EL52" s="2" t="s">
        <v>157</v>
      </c>
      <c r="EM52" s="2" t="s">
        <v>157</v>
      </c>
      <c r="EN52" s="2" t="s">
        <v>148</v>
      </c>
      <c r="EO52" s="4"/>
      <c r="EP52" s="8"/>
      <c r="EQ52" s="4"/>
      <c r="ER52" s="8"/>
      <c r="ES52" s="7"/>
      <c r="ET52" s="7"/>
      <c r="EU52" s="2" t="s">
        <v>161</v>
      </c>
      <c r="EV52" s="2" t="s">
        <v>145</v>
      </c>
      <c r="EW52" s="2" t="s">
        <v>148</v>
      </c>
      <c r="EX52" s="2" t="s">
        <v>148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202</v>
      </c>
      <c r="FK52" s="2" t="s">
        <v>576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145</v>
      </c>
      <c r="FW52" s="2" t="s">
        <v>148</v>
      </c>
      <c r="FX52" s="2" t="s">
        <v>170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145</v>
      </c>
      <c r="GJ52" s="2" t="s">
        <v>404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233</v>
      </c>
      <c r="JX52" s="2" t="s">
        <v>148</v>
      </c>
      <c r="JY52" s="2" t="s">
        <v>157</v>
      </c>
      <c r="JZ52" s="2" t="s">
        <v>157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160</v>
      </c>
      <c r="OV52" s="2" t="s">
        <v>145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>
        <v>60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577</v>
      </c>
      <c r="B53" s="2" t="s">
        <v>137</v>
      </c>
      <c r="C53" s="2" t="s">
        <v>545</v>
      </c>
      <c r="D53" s="2" t="s">
        <v>515</v>
      </c>
      <c r="E53" s="2" t="s">
        <v>516</v>
      </c>
      <c r="F53" s="2" t="s">
        <v>578</v>
      </c>
      <c r="G53" s="2" t="s">
        <v>578</v>
      </c>
      <c r="H53" s="2" t="s">
        <v>578</v>
      </c>
      <c r="I53" s="2" t="s">
        <v>579</v>
      </c>
      <c r="J53" s="2" t="s">
        <v>580</v>
      </c>
      <c r="K53" s="2" t="s">
        <v>581</v>
      </c>
      <c r="L53" s="3">
        <v>102.14</v>
      </c>
      <c r="M53" s="3">
        <v>107.25</v>
      </c>
      <c r="N53" s="3">
        <v>299.99</v>
      </c>
      <c r="O53" s="2" t="s">
        <v>370</v>
      </c>
      <c r="P53" s="2" t="s">
        <v>353</v>
      </c>
      <c r="Q53" s="2" t="s">
        <v>147</v>
      </c>
      <c r="R53" s="2" t="s">
        <v>148</v>
      </c>
      <c r="S53" s="2" t="s">
        <v>148</v>
      </c>
      <c r="T53" s="2" t="s">
        <v>549</v>
      </c>
      <c r="U53" s="2" t="s">
        <v>148</v>
      </c>
      <c r="V53" s="2" t="s">
        <v>450</v>
      </c>
      <c r="W53" s="2" t="s">
        <v>151</v>
      </c>
      <c r="X53" s="2" t="s">
        <v>148</v>
      </c>
      <c r="Y53" s="2" t="s">
        <v>582</v>
      </c>
      <c r="Z53" s="4"/>
      <c r="AA53" s="4">
        <f>=ROUNDDOWN({0},0)</f>
      </c>
      <c r="AB53" s="5"/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120.12</v>
      </c>
      <c r="AT53" s="7">
        <v>-1</v>
      </c>
      <c r="AU53" s="7">
        <v>-1</v>
      </c>
      <c r="AV53" s="4" t="s">
        <v>148</v>
      </c>
      <c r="AW53" s="8" t="s">
        <v>148</v>
      </c>
      <c r="AX53" s="4">
        <v>7</v>
      </c>
      <c r="AY53" s="8">
        <v>1240.91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>
        <v>7</v>
      </c>
      <c r="BF53" s="8">
        <v>1240.91</v>
      </c>
      <c r="BG53" s="7" t="s">
        <v>148</v>
      </c>
      <c r="BH53" s="7" t="s">
        <v>148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164</v>
      </c>
      <c r="BW53" s="2" t="s">
        <v>191</v>
      </c>
      <c r="BX53" s="2" t="s">
        <v>394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164</v>
      </c>
      <c r="CJ53" s="2" t="s">
        <v>582</v>
      </c>
      <c r="CK53" s="2" t="s">
        <v>208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164</v>
      </c>
      <c r="CW53" s="2" t="s">
        <v>522</v>
      </c>
      <c r="CX53" s="2" t="s">
        <v>313</v>
      </c>
      <c r="CY53" s="2" t="s">
        <v>157</v>
      </c>
      <c r="CZ53" s="2" t="s">
        <v>157</v>
      </c>
      <c r="DA53" s="2" t="s">
        <v>148</v>
      </c>
      <c r="DB53" s="4"/>
      <c r="DC53" s="8"/>
      <c r="DD53" s="4">
        <v>1</v>
      </c>
      <c r="DE53" s="8">
        <v>120.12</v>
      </c>
      <c r="DF53" s="7">
        <v>-1</v>
      </c>
      <c r="DG53" s="7">
        <v>-1</v>
      </c>
      <c r="DH53" s="2" t="s">
        <v>155</v>
      </c>
      <c r="DI53" s="2" t="s">
        <v>164</v>
      </c>
      <c r="DJ53" s="2" t="s">
        <v>196</v>
      </c>
      <c r="DK53" s="2" t="s">
        <v>583</v>
      </c>
      <c r="DL53" s="2" t="s">
        <v>157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164</v>
      </c>
      <c r="DW53" s="2" t="s">
        <v>582</v>
      </c>
      <c r="DX53" s="2" t="s">
        <v>428</v>
      </c>
      <c r="DY53" s="2" t="s">
        <v>157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164</v>
      </c>
      <c r="EJ53" s="2" t="s">
        <v>148</v>
      </c>
      <c r="EK53" s="2" t="s">
        <v>148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161</v>
      </c>
      <c r="EV53" s="2" t="s">
        <v>164</v>
      </c>
      <c r="EW53" s="2" t="s">
        <v>148</v>
      </c>
      <c r="EX53" s="2" t="s">
        <v>148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164</v>
      </c>
      <c r="FJ53" s="2" t="s">
        <v>202</v>
      </c>
      <c r="FK53" s="2" t="s">
        <v>296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155</v>
      </c>
      <c r="FV53" s="2" t="s">
        <v>164</v>
      </c>
      <c r="FW53" s="2" t="s">
        <v>148</v>
      </c>
      <c r="FX53" s="2" t="s">
        <v>148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164</v>
      </c>
      <c r="GJ53" s="2" t="s">
        <v>206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164</v>
      </c>
      <c r="JW53" s="2" t="s">
        <v>233</v>
      </c>
      <c r="JX53" s="2" t="s">
        <v>148</v>
      </c>
      <c r="JY53" s="2" t="s">
        <v>157</v>
      </c>
      <c r="JZ53" s="2" t="s">
        <v>157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160</v>
      </c>
      <c r="OV53" s="2" t="s">
        <v>164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584</v>
      </c>
      <c r="B54" s="2" t="s">
        <v>137</v>
      </c>
      <c r="C54" s="2" t="s">
        <v>545</v>
      </c>
      <c r="D54" s="2" t="s">
        <v>515</v>
      </c>
      <c r="E54" s="2" t="s">
        <v>516</v>
      </c>
      <c r="F54" s="2" t="s">
        <v>578</v>
      </c>
      <c r="G54" s="2" t="s">
        <v>578</v>
      </c>
      <c r="H54" s="2" t="s">
        <v>578</v>
      </c>
      <c r="I54" s="2" t="s">
        <v>579</v>
      </c>
      <c r="J54" s="2" t="s">
        <v>585</v>
      </c>
      <c r="K54" s="2" t="s">
        <v>581</v>
      </c>
      <c r="L54" s="3">
        <v>136.19</v>
      </c>
      <c r="M54" s="3">
        <v>143</v>
      </c>
      <c r="N54" s="3">
        <v>399.99</v>
      </c>
      <c r="O54" s="2" t="s">
        <v>370</v>
      </c>
      <c r="P54" s="2" t="s">
        <v>353</v>
      </c>
      <c r="Q54" s="2" t="s">
        <v>147</v>
      </c>
      <c r="R54" s="2" t="s">
        <v>148</v>
      </c>
      <c r="S54" s="2" t="s">
        <v>148</v>
      </c>
      <c r="T54" s="2" t="s">
        <v>549</v>
      </c>
      <c r="U54" s="2" t="s">
        <v>148</v>
      </c>
      <c r="V54" s="2" t="s">
        <v>450</v>
      </c>
      <c r="W54" s="2" t="s">
        <v>151</v>
      </c>
      <c r="X54" s="2" t="s">
        <v>148</v>
      </c>
      <c r="Y54" s="2" t="s">
        <v>582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6</v>
      </c>
      <c r="AS54" s="8">
        <v>1120.79</v>
      </c>
      <c r="AT54" s="7">
        <v>-1</v>
      </c>
      <c r="AU54" s="7">
        <v>-1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586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164</v>
      </c>
      <c r="BW54" s="2" t="s">
        <v>191</v>
      </c>
      <c r="BX54" s="2" t="s">
        <v>205</v>
      </c>
      <c r="BY54" s="2" t="s">
        <v>157</v>
      </c>
      <c r="BZ54" s="2" t="s">
        <v>157</v>
      </c>
      <c r="CA54" s="2" t="s">
        <v>148</v>
      </c>
      <c r="CB54" s="4"/>
      <c r="CC54" s="8"/>
      <c r="CD54" s="4">
        <v>1</v>
      </c>
      <c r="CE54" s="8">
        <v>319.99</v>
      </c>
      <c r="CF54" s="7">
        <v>-1</v>
      </c>
      <c r="CG54" s="7">
        <v>-1</v>
      </c>
      <c r="CH54" s="2" t="s">
        <v>155</v>
      </c>
      <c r="CI54" s="2" t="s">
        <v>164</v>
      </c>
      <c r="CJ54" s="2" t="s">
        <v>582</v>
      </c>
      <c r="CK54" s="2" t="s">
        <v>587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164</v>
      </c>
      <c r="CW54" s="2" t="s">
        <v>522</v>
      </c>
      <c r="CX54" s="2" t="s">
        <v>295</v>
      </c>
      <c r="CY54" s="2" t="s">
        <v>157</v>
      </c>
      <c r="CZ54" s="2" t="s">
        <v>157</v>
      </c>
      <c r="DA54" s="2" t="s">
        <v>148</v>
      </c>
      <c r="DB54" s="4"/>
      <c r="DC54" s="8"/>
      <c r="DD54" s="4">
        <v>5</v>
      </c>
      <c r="DE54" s="8">
        <v>800.8</v>
      </c>
      <c r="DF54" s="7">
        <v>-1</v>
      </c>
      <c r="DG54" s="7">
        <v>-1</v>
      </c>
      <c r="DH54" s="2" t="s">
        <v>155</v>
      </c>
      <c r="DI54" s="2" t="s">
        <v>164</v>
      </c>
      <c r="DJ54" s="2" t="s">
        <v>196</v>
      </c>
      <c r="DK54" s="2" t="s">
        <v>531</v>
      </c>
      <c r="DL54" s="2" t="s">
        <v>157</v>
      </c>
      <c r="DM54" s="2" t="s">
        <v>157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164</v>
      </c>
      <c r="DW54" s="2" t="s">
        <v>582</v>
      </c>
      <c r="DX54" s="2" t="s">
        <v>588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164</v>
      </c>
      <c r="EJ54" s="2" t="s">
        <v>148</v>
      </c>
      <c r="EK54" s="2" t="s">
        <v>148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161</v>
      </c>
      <c r="EV54" s="2" t="s">
        <v>164</v>
      </c>
      <c r="EW54" s="2" t="s">
        <v>148</v>
      </c>
      <c r="EX54" s="2" t="s">
        <v>148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164</v>
      </c>
      <c r="FJ54" s="2" t="s">
        <v>202</v>
      </c>
      <c r="FK54" s="2" t="s">
        <v>589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163</v>
      </c>
      <c r="FV54" s="2" t="s">
        <v>164</v>
      </c>
      <c r="FW54" s="2" t="s">
        <v>148</v>
      </c>
      <c r="FX54" s="2" t="s">
        <v>148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164</v>
      </c>
      <c r="GJ54" s="2" t="s">
        <v>206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164</v>
      </c>
      <c r="JW54" s="2" t="s">
        <v>233</v>
      </c>
      <c r="JX54" s="2" t="s">
        <v>148</v>
      </c>
      <c r="JY54" s="2" t="s">
        <v>157</v>
      </c>
      <c r="JZ54" s="2" t="s">
        <v>157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160</v>
      </c>
      <c r="OV54" s="2" t="s">
        <v>164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590</v>
      </c>
      <c r="B55" s="2" t="s">
        <v>137</v>
      </c>
      <c r="C55" s="2" t="s">
        <v>545</v>
      </c>
      <c r="D55" s="2" t="s">
        <v>591</v>
      </c>
      <c r="E55" s="2" t="s">
        <v>592</v>
      </c>
      <c r="F55" s="2" t="s">
        <v>593</v>
      </c>
      <c r="G55" s="2" t="s">
        <v>593</v>
      </c>
      <c r="H55" s="2" t="s">
        <v>593</v>
      </c>
      <c r="I55" s="2" t="s">
        <v>594</v>
      </c>
      <c r="J55" s="2" t="s">
        <v>585</v>
      </c>
      <c r="K55" s="2" t="s">
        <v>595</v>
      </c>
      <c r="L55" s="3">
        <v>136.19</v>
      </c>
      <c r="M55" s="3">
        <v>143</v>
      </c>
      <c r="N55" s="3">
        <v>399.99</v>
      </c>
      <c r="O55" s="2" t="s">
        <v>381</v>
      </c>
      <c r="P55" s="2" t="s">
        <v>353</v>
      </c>
      <c r="Q55" s="2" t="s">
        <v>147</v>
      </c>
      <c r="R55" s="2" t="s">
        <v>148</v>
      </c>
      <c r="S55" s="2" t="s">
        <v>148</v>
      </c>
      <c r="T55" s="2" t="s">
        <v>596</v>
      </c>
      <c r="U55" s="2" t="s">
        <v>148</v>
      </c>
      <c r="V55" s="2" t="s">
        <v>450</v>
      </c>
      <c r="W55" s="2" t="s">
        <v>574</v>
      </c>
      <c r="X55" s="2" t="s">
        <v>148</v>
      </c>
      <c r="Y55" s="2" t="s">
        <v>550</v>
      </c>
      <c r="Z55" s="4"/>
      <c r="AA55" s="4">
        <f>=ROUNDDOWN({0},0)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1</v>
      </c>
      <c r="AS55" s="8">
        <v>339.99</v>
      </c>
      <c r="AT55" s="7">
        <v>-1</v>
      </c>
      <c r="AU55" s="7">
        <v>-1</v>
      </c>
      <c r="AV55" s="4"/>
      <c r="AW55" s="8"/>
      <c r="AX55" s="4">
        <v>1</v>
      </c>
      <c r="AY55" s="8">
        <v>339.99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339.99</v>
      </c>
      <c r="BG55" s="7">
        <v>-1</v>
      </c>
      <c r="BH55" s="7">
        <v>-1</v>
      </c>
      <c r="BI55" s="7"/>
      <c r="BJ55" s="4"/>
      <c r="BK55" s="8"/>
      <c r="BL55" s="2" t="s">
        <v>17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164</v>
      </c>
      <c r="BW55" s="2" t="s">
        <v>597</v>
      </c>
      <c r="BX55" s="2" t="s">
        <v>466</v>
      </c>
      <c r="BY55" s="2" t="s">
        <v>157</v>
      </c>
      <c r="BZ55" s="2" t="s">
        <v>157</v>
      </c>
      <c r="CA55" s="2" t="s">
        <v>148</v>
      </c>
      <c r="CB55" s="4"/>
      <c r="CC55" s="8"/>
      <c r="CD55" s="4">
        <v>1</v>
      </c>
      <c r="CE55" s="8">
        <v>339.99</v>
      </c>
      <c r="CF55" s="7">
        <v>-1</v>
      </c>
      <c r="CG55" s="7">
        <v>-1</v>
      </c>
      <c r="CH55" s="2" t="s">
        <v>155</v>
      </c>
      <c r="CI55" s="2" t="s">
        <v>164</v>
      </c>
      <c r="CJ55" s="2" t="s">
        <v>550</v>
      </c>
      <c r="CK55" s="2" t="s">
        <v>559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164</v>
      </c>
      <c r="CW55" s="2" t="s">
        <v>395</v>
      </c>
      <c r="CX55" s="2" t="s">
        <v>444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155</v>
      </c>
      <c r="DI55" s="2" t="s">
        <v>164</v>
      </c>
      <c r="DJ55" s="2" t="s">
        <v>196</v>
      </c>
      <c r="DK55" s="2" t="s">
        <v>297</v>
      </c>
      <c r="DL55" s="2" t="s">
        <v>553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164</v>
      </c>
      <c r="DW55" s="2" t="s">
        <v>550</v>
      </c>
      <c r="DX55" s="2" t="s">
        <v>428</v>
      </c>
      <c r="DY55" s="2" t="s">
        <v>157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160</v>
      </c>
      <c r="EI55" s="2" t="s">
        <v>164</v>
      </c>
      <c r="EJ55" s="2" t="s">
        <v>148</v>
      </c>
      <c r="EK55" s="2" t="s">
        <v>148</v>
      </c>
      <c r="EL55" s="2" t="s">
        <v>157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161</v>
      </c>
      <c r="EV55" s="2" t="s">
        <v>164</v>
      </c>
      <c r="EW55" s="2" t="s">
        <v>148</v>
      </c>
      <c r="EX55" s="2" t="s">
        <v>148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164</v>
      </c>
      <c r="FJ55" s="2" t="s">
        <v>202</v>
      </c>
      <c r="FK55" s="2" t="s">
        <v>327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163</v>
      </c>
      <c r="FV55" s="2" t="s">
        <v>164</v>
      </c>
      <c r="FW55" s="2" t="s">
        <v>148</v>
      </c>
      <c r="FX55" s="2" t="s">
        <v>148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164</v>
      </c>
      <c r="GJ55" s="2" t="s">
        <v>206</v>
      </c>
      <c r="GK55" s="2" t="s">
        <v>148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164</v>
      </c>
      <c r="JW55" s="2" t="s">
        <v>233</v>
      </c>
      <c r="JX55" s="2" t="s">
        <v>148</v>
      </c>
      <c r="JY55" s="2" t="s">
        <v>157</v>
      </c>
      <c r="JZ55" s="2" t="s">
        <v>157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160</v>
      </c>
      <c r="OV55" s="2" t="s">
        <v>164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598</v>
      </c>
      <c r="B56" s="2" t="s">
        <v>137</v>
      </c>
      <c r="C56" s="2" t="s">
        <v>599</v>
      </c>
      <c r="D56" s="2" t="s">
        <v>515</v>
      </c>
      <c r="E56" s="2" t="s">
        <v>516</v>
      </c>
      <c r="F56" s="2" t="s">
        <v>600</v>
      </c>
      <c r="G56" s="2" t="s">
        <v>600</v>
      </c>
      <c r="H56" s="2" t="s">
        <v>600</v>
      </c>
      <c r="I56" s="2" t="s">
        <v>601</v>
      </c>
      <c r="J56" s="2" t="s">
        <v>580</v>
      </c>
      <c r="K56" s="2" t="s">
        <v>602</v>
      </c>
      <c r="L56" s="3">
        <v>68.09</v>
      </c>
      <c r="M56" s="3">
        <v>71.49</v>
      </c>
      <c r="N56" s="3">
        <v>199.99</v>
      </c>
      <c r="O56" s="2" t="s">
        <v>370</v>
      </c>
      <c r="P56" s="2" t="s">
        <v>353</v>
      </c>
      <c r="Q56" s="2" t="s">
        <v>147</v>
      </c>
      <c r="R56" s="2" t="s">
        <v>148</v>
      </c>
      <c r="S56" s="2" t="s">
        <v>148</v>
      </c>
      <c r="T56" s="2" t="s">
        <v>549</v>
      </c>
      <c r="U56" s="2" t="s">
        <v>148</v>
      </c>
      <c r="V56" s="2" t="s">
        <v>450</v>
      </c>
      <c r="W56" s="2" t="s">
        <v>574</v>
      </c>
      <c r="X56" s="2" t="s">
        <v>148</v>
      </c>
      <c r="Y56" s="2" t="s">
        <v>603</v>
      </c>
      <c r="Z56" s="4">
        <v>3</v>
      </c>
      <c r="AA56" s="4">
        <f>=ROUNDDOWN(4.28571428571429,0)</f>
      </c>
      <c r="AB56" s="5">
        <v>0.7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2</v>
      </c>
      <c r="AS56" s="8">
        <v>142.98</v>
      </c>
      <c r="AT56" s="7">
        <v>-1</v>
      </c>
      <c r="AU56" s="7">
        <v>-1</v>
      </c>
      <c r="AV56" s="4"/>
      <c r="AW56" s="8"/>
      <c r="AX56" s="4">
        <v>2</v>
      </c>
      <c r="AY56" s="8">
        <v>142.98</v>
      </c>
      <c r="AZ56" s="7">
        <v>-1</v>
      </c>
      <c r="BA56" s="7">
        <v>-1</v>
      </c>
      <c r="BB56" s="7"/>
      <c r="BC56" s="4"/>
      <c r="BD56" s="8"/>
      <c r="BE56" s="4">
        <v>2</v>
      </c>
      <c r="BF56" s="8">
        <v>142.98</v>
      </c>
      <c r="BG56" s="7">
        <v>-1</v>
      </c>
      <c r="BH56" s="7">
        <v>-1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145</v>
      </c>
      <c r="BW56" s="2" t="s">
        <v>191</v>
      </c>
      <c r="BX56" s="2" t="s">
        <v>506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145</v>
      </c>
      <c r="CJ56" s="2" t="s">
        <v>603</v>
      </c>
      <c r="CK56" s="2" t="s">
        <v>208</v>
      </c>
      <c r="CL56" s="2" t="s">
        <v>157</v>
      </c>
      <c r="CM56" s="2" t="s">
        <v>157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145</v>
      </c>
      <c r="CW56" s="2" t="s">
        <v>522</v>
      </c>
      <c r="CX56" s="2" t="s">
        <v>604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145</v>
      </c>
      <c r="DJ56" s="2" t="s">
        <v>196</v>
      </c>
      <c r="DK56" s="2" t="s">
        <v>421</v>
      </c>
      <c r="DL56" s="2" t="s">
        <v>553</v>
      </c>
      <c r="DM56" s="2" t="s">
        <v>157</v>
      </c>
      <c r="DN56" s="2" t="s">
        <v>148</v>
      </c>
      <c r="DO56" s="4"/>
      <c r="DP56" s="8"/>
      <c r="DQ56" s="4">
        <v>2</v>
      </c>
      <c r="DR56" s="8">
        <v>142.98</v>
      </c>
      <c r="DS56" s="7">
        <v>-1</v>
      </c>
      <c r="DT56" s="7">
        <v>-1</v>
      </c>
      <c r="DU56" s="2" t="s">
        <v>155</v>
      </c>
      <c r="DV56" s="2" t="s">
        <v>145</v>
      </c>
      <c r="DW56" s="2" t="s">
        <v>603</v>
      </c>
      <c r="DX56" s="2" t="s">
        <v>188</v>
      </c>
      <c r="DY56" s="2" t="s">
        <v>157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145</v>
      </c>
      <c r="EJ56" s="2" t="s">
        <v>148</v>
      </c>
      <c r="EK56" s="2" t="s">
        <v>523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161</v>
      </c>
      <c r="EV56" s="2" t="s">
        <v>145</v>
      </c>
      <c r="EW56" s="2" t="s">
        <v>148</v>
      </c>
      <c r="EX56" s="2" t="s">
        <v>148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155</v>
      </c>
      <c r="FI56" s="2" t="s">
        <v>145</v>
      </c>
      <c r="FJ56" s="2" t="s">
        <v>202</v>
      </c>
      <c r="FK56" s="2" t="s">
        <v>312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163</v>
      </c>
      <c r="FV56" s="2" t="s">
        <v>145</v>
      </c>
      <c r="FW56" s="2" t="s">
        <v>148</v>
      </c>
      <c r="FX56" s="2" t="s">
        <v>148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145</v>
      </c>
      <c r="GJ56" s="2" t="s">
        <v>206</v>
      </c>
      <c r="GK56" s="2" t="s">
        <v>605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145</v>
      </c>
      <c r="JW56" s="2" t="s">
        <v>208</v>
      </c>
      <c r="JX56" s="2" t="s">
        <v>148</v>
      </c>
      <c r="JY56" s="2" t="s">
        <v>157</v>
      </c>
      <c r="JZ56" s="2" t="s">
        <v>157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160</v>
      </c>
      <c r="OV56" s="2" t="s">
        <v>145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>
        <v>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606</v>
      </c>
      <c r="B57" s="2" t="s">
        <v>137</v>
      </c>
      <c r="C57" s="2" t="s">
        <v>599</v>
      </c>
      <c r="D57" s="2" t="s">
        <v>591</v>
      </c>
      <c r="E57" s="2" t="s">
        <v>592</v>
      </c>
      <c r="F57" s="2" t="s">
        <v>607</v>
      </c>
      <c r="G57" s="2" t="s">
        <v>607</v>
      </c>
      <c r="H57" s="2" t="s">
        <v>607</v>
      </c>
      <c r="I57" s="2" t="s">
        <v>608</v>
      </c>
      <c r="J57" s="2" t="s">
        <v>580</v>
      </c>
      <c r="K57" s="2" t="s">
        <v>609</v>
      </c>
      <c r="L57" s="3">
        <v>68.09</v>
      </c>
      <c r="M57" s="3">
        <v>71.49</v>
      </c>
      <c r="N57" s="3">
        <v>199.99</v>
      </c>
      <c r="O57" s="2" t="s">
        <v>370</v>
      </c>
      <c r="P57" s="2" t="s">
        <v>353</v>
      </c>
      <c r="Q57" s="2" t="s">
        <v>147</v>
      </c>
      <c r="R57" s="2" t="s">
        <v>148</v>
      </c>
      <c r="S57" s="2" t="s">
        <v>148</v>
      </c>
      <c r="T57" s="2" t="s">
        <v>549</v>
      </c>
      <c r="U57" s="2" t="s">
        <v>148</v>
      </c>
      <c r="V57" s="2" t="s">
        <v>450</v>
      </c>
      <c r="W57" s="2" t="s">
        <v>574</v>
      </c>
      <c r="X57" s="2" t="s">
        <v>148</v>
      </c>
      <c r="Y57" s="2" t="s">
        <v>603</v>
      </c>
      <c r="Z57" s="4"/>
      <c r="AA57" s="4">
        <f>=ROUNDDOWN({0},0)</f>
      </c>
      <c r="AB57" s="5"/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3</v>
      </c>
      <c r="AS57" s="8">
        <v>151.57</v>
      </c>
      <c r="AT57" s="7">
        <v>-1</v>
      </c>
      <c r="AU57" s="7">
        <v>-1</v>
      </c>
      <c r="AV57" s="4"/>
      <c r="AW57" s="8"/>
      <c r="AX57" s="4">
        <v>3</v>
      </c>
      <c r="AY57" s="8">
        <v>151.57</v>
      </c>
      <c r="AZ57" s="7">
        <v>-1</v>
      </c>
      <c r="BA57" s="7">
        <v>-1</v>
      </c>
      <c r="BB57" s="7"/>
      <c r="BC57" s="4"/>
      <c r="BD57" s="8"/>
      <c r="BE57" s="4">
        <v>3</v>
      </c>
      <c r="BF57" s="8">
        <v>151.57</v>
      </c>
      <c r="BG57" s="7">
        <v>-1</v>
      </c>
      <c r="BH57" s="7">
        <v>-1</v>
      </c>
      <c r="BI57" s="7"/>
      <c r="BJ57" s="4"/>
      <c r="BK57" s="8"/>
      <c r="BL57" s="2" t="s">
        <v>610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164</v>
      </c>
      <c r="BW57" s="2" t="s">
        <v>191</v>
      </c>
      <c r="BX57" s="2" t="s">
        <v>611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164</v>
      </c>
      <c r="CJ57" s="2" t="s">
        <v>612</v>
      </c>
      <c r="CK57" s="2" t="s">
        <v>588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164</v>
      </c>
      <c r="CW57" s="2" t="s">
        <v>395</v>
      </c>
      <c r="CX57" s="2" t="s">
        <v>220</v>
      </c>
      <c r="CY57" s="2" t="s">
        <v>157</v>
      </c>
      <c r="CZ57" s="2" t="s">
        <v>157</v>
      </c>
      <c r="DA57" s="2" t="s">
        <v>148</v>
      </c>
      <c r="DB57" s="4"/>
      <c r="DC57" s="8"/>
      <c r="DD57" s="4">
        <v>2</v>
      </c>
      <c r="DE57" s="8">
        <v>80.08</v>
      </c>
      <c r="DF57" s="7">
        <v>-1</v>
      </c>
      <c r="DG57" s="7">
        <v>-1</v>
      </c>
      <c r="DH57" s="2" t="s">
        <v>155</v>
      </c>
      <c r="DI57" s="2" t="s">
        <v>164</v>
      </c>
      <c r="DJ57" s="2" t="s">
        <v>196</v>
      </c>
      <c r="DK57" s="2" t="s">
        <v>613</v>
      </c>
      <c r="DL57" s="2" t="s">
        <v>553</v>
      </c>
      <c r="DM57" s="2" t="s">
        <v>157</v>
      </c>
      <c r="DN57" s="2" t="s">
        <v>148</v>
      </c>
      <c r="DO57" s="4"/>
      <c r="DP57" s="8"/>
      <c r="DQ57" s="4">
        <v>1</v>
      </c>
      <c r="DR57" s="8">
        <v>71.49</v>
      </c>
      <c r="DS57" s="7">
        <v>-1</v>
      </c>
      <c r="DT57" s="7">
        <v>-1</v>
      </c>
      <c r="DU57" s="2" t="s">
        <v>155</v>
      </c>
      <c r="DV57" s="2" t="s">
        <v>164</v>
      </c>
      <c r="DW57" s="2" t="s">
        <v>603</v>
      </c>
      <c r="DX57" s="2" t="s">
        <v>216</v>
      </c>
      <c r="DY57" s="2" t="s">
        <v>157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160</v>
      </c>
      <c r="EI57" s="2" t="s">
        <v>164</v>
      </c>
      <c r="EJ57" s="2" t="s">
        <v>148</v>
      </c>
      <c r="EK57" s="2" t="s">
        <v>148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161</v>
      </c>
      <c r="EV57" s="2" t="s">
        <v>164</v>
      </c>
      <c r="EW57" s="2" t="s">
        <v>148</v>
      </c>
      <c r="EX57" s="2" t="s">
        <v>148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164</v>
      </c>
      <c r="FJ57" s="2" t="s">
        <v>202</v>
      </c>
      <c r="FK57" s="2" t="s">
        <v>436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163</v>
      </c>
      <c r="FV57" s="2" t="s">
        <v>164</v>
      </c>
      <c r="FW57" s="2" t="s">
        <v>148</v>
      </c>
      <c r="FX57" s="2" t="s">
        <v>148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164</v>
      </c>
      <c r="GJ57" s="2" t="s">
        <v>206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164</v>
      </c>
      <c r="JW57" s="2" t="s">
        <v>233</v>
      </c>
      <c r="JX57" s="2" t="s">
        <v>148</v>
      </c>
      <c r="JY57" s="2" t="s">
        <v>157</v>
      </c>
      <c r="JZ57" s="2" t="s">
        <v>157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160</v>
      </c>
      <c r="OV57" s="2" t="s">
        <v>164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614</v>
      </c>
      <c r="B58" s="2" t="s">
        <v>137</v>
      </c>
      <c r="C58" s="2" t="s">
        <v>599</v>
      </c>
      <c r="D58" s="2" t="s">
        <v>591</v>
      </c>
      <c r="E58" s="2" t="s">
        <v>592</v>
      </c>
      <c r="F58" s="2" t="s">
        <v>615</v>
      </c>
      <c r="G58" s="2" t="s">
        <v>615</v>
      </c>
      <c r="H58" s="2" t="s">
        <v>615</v>
      </c>
      <c r="I58" s="2" t="s">
        <v>608</v>
      </c>
      <c r="J58" s="2" t="s">
        <v>580</v>
      </c>
      <c r="K58" s="2" t="s">
        <v>616</v>
      </c>
      <c r="L58" s="3">
        <v>68.09</v>
      </c>
      <c r="M58" s="3">
        <v>71.49</v>
      </c>
      <c r="N58" s="3">
        <v>199.99</v>
      </c>
      <c r="O58" s="2" t="s">
        <v>370</v>
      </c>
      <c r="P58" s="2" t="s">
        <v>353</v>
      </c>
      <c r="Q58" s="2" t="s">
        <v>147</v>
      </c>
      <c r="R58" s="2" t="s">
        <v>148</v>
      </c>
      <c r="S58" s="2" t="s">
        <v>148</v>
      </c>
      <c r="T58" s="2" t="s">
        <v>549</v>
      </c>
      <c r="U58" s="2" t="s">
        <v>148</v>
      </c>
      <c r="V58" s="2" t="s">
        <v>617</v>
      </c>
      <c r="W58" s="2" t="s">
        <v>574</v>
      </c>
      <c r="X58" s="2" t="s">
        <v>148</v>
      </c>
      <c r="Y58" s="2" t="s">
        <v>550</v>
      </c>
      <c r="Z58" s="4"/>
      <c r="AA58" s="4">
        <f>=ROUNDDOWN({0},0)</f>
      </c>
      <c r="AB58" s="5">
        <v>4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3</v>
      </c>
      <c r="AS58" s="8">
        <v>151.57</v>
      </c>
      <c r="AT58" s="7">
        <v>-1</v>
      </c>
      <c r="AU58" s="7">
        <v>-1</v>
      </c>
      <c r="AV58" s="4"/>
      <c r="AW58" s="8"/>
      <c r="AX58" s="4">
        <v>3</v>
      </c>
      <c r="AY58" s="8">
        <v>151.57</v>
      </c>
      <c r="AZ58" s="7">
        <v>-1</v>
      </c>
      <c r="BA58" s="7">
        <v>-1</v>
      </c>
      <c r="BB58" s="7"/>
      <c r="BC58" s="4"/>
      <c r="BD58" s="8"/>
      <c r="BE58" s="4">
        <v>3</v>
      </c>
      <c r="BF58" s="8">
        <v>151.57</v>
      </c>
      <c r="BG58" s="7">
        <v>-1</v>
      </c>
      <c r="BH58" s="7">
        <v>-1</v>
      </c>
      <c r="BI58" s="7"/>
      <c r="BJ58" s="4"/>
      <c r="BK58" s="8"/>
      <c r="BL58" s="2" t="s">
        <v>610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164</v>
      </c>
      <c r="BW58" s="2" t="s">
        <v>191</v>
      </c>
      <c r="BX58" s="2" t="s">
        <v>618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164</v>
      </c>
      <c r="CJ58" s="2" t="s">
        <v>550</v>
      </c>
      <c r="CK58" s="2" t="s">
        <v>619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164</v>
      </c>
      <c r="CW58" s="2" t="s">
        <v>395</v>
      </c>
      <c r="CX58" s="2" t="s">
        <v>620</v>
      </c>
      <c r="CY58" s="2" t="s">
        <v>157</v>
      </c>
      <c r="CZ58" s="2" t="s">
        <v>157</v>
      </c>
      <c r="DA58" s="2" t="s">
        <v>148</v>
      </c>
      <c r="DB58" s="4"/>
      <c r="DC58" s="8"/>
      <c r="DD58" s="4">
        <v>2</v>
      </c>
      <c r="DE58" s="8">
        <v>80.08</v>
      </c>
      <c r="DF58" s="7">
        <v>-1</v>
      </c>
      <c r="DG58" s="7">
        <v>-1</v>
      </c>
      <c r="DH58" s="2" t="s">
        <v>155</v>
      </c>
      <c r="DI58" s="2" t="s">
        <v>164</v>
      </c>
      <c r="DJ58" s="2" t="s">
        <v>196</v>
      </c>
      <c r="DK58" s="2" t="s">
        <v>621</v>
      </c>
      <c r="DL58" s="2" t="s">
        <v>553</v>
      </c>
      <c r="DM58" s="2" t="s">
        <v>157</v>
      </c>
      <c r="DN58" s="2" t="s">
        <v>148</v>
      </c>
      <c r="DO58" s="4"/>
      <c r="DP58" s="8"/>
      <c r="DQ58" s="4">
        <v>1</v>
      </c>
      <c r="DR58" s="8">
        <v>71.49</v>
      </c>
      <c r="DS58" s="7">
        <v>-1</v>
      </c>
      <c r="DT58" s="7">
        <v>-1</v>
      </c>
      <c r="DU58" s="2" t="s">
        <v>155</v>
      </c>
      <c r="DV58" s="2" t="s">
        <v>164</v>
      </c>
      <c r="DW58" s="2" t="s">
        <v>550</v>
      </c>
      <c r="DX58" s="2" t="s">
        <v>428</v>
      </c>
      <c r="DY58" s="2" t="s">
        <v>157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160</v>
      </c>
      <c r="EI58" s="2" t="s">
        <v>164</v>
      </c>
      <c r="EJ58" s="2" t="s">
        <v>148</v>
      </c>
      <c r="EK58" s="2" t="s">
        <v>148</v>
      </c>
      <c r="EL58" s="2" t="s">
        <v>157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161</v>
      </c>
      <c r="EV58" s="2" t="s">
        <v>164</v>
      </c>
      <c r="EW58" s="2" t="s">
        <v>148</v>
      </c>
      <c r="EX58" s="2" t="s">
        <v>148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164</v>
      </c>
      <c r="FJ58" s="2" t="s">
        <v>202</v>
      </c>
      <c r="FK58" s="2" t="s">
        <v>289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163</v>
      </c>
      <c r="FV58" s="2" t="s">
        <v>164</v>
      </c>
      <c r="FW58" s="2" t="s">
        <v>148</v>
      </c>
      <c r="FX58" s="2" t="s">
        <v>148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164</v>
      </c>
      <c r="GJ58" s="2" t="s">
        <v>206</v>
      </c>
      <c r="GK58" s="2" t="s">
        <v>148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164</v>
      </c>
      <c r="JW58" s="2" t="s">
        <v>233</v>
      </c>
      <c r="JX58" s="2" t="s">
        <v>622</v>
      </c>
      <c r="JY58" s="2" t="s">
        <v>157</v>
      </c>
      <c r="JZ58" s="2" t="s">
        <v>157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160</v>
      </c>
      <c r="OV58" s="2" t="s">
        <v>164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623</v>
      </c>
      <c r="B59" s="2" t="s">
        <v>137</v>
      </c>
      <c r="C59" s="2" t="s">
        <v>599</v>
      </c>
      <c r="D59" s="2" t="s">
        <v>591</v>
      </c>
      <c r="E59" s="2" t="s">
        <v>592</v>
      </c>
      <c r="F59" s="2" t="s">
        <v>624</v>
      </c>
      <c r="G59" s="2" t="s">
        <v>624</v>
      </c>
      <c r="H59" s="2" t="s">
        <v>624</v>
      </c>
      <c r="I59" s="2" t="s">
        <v>608</v>
      </c>
      <c r="J59" s="2" t="s">
        <v>580</v>
      </c>
      <c r="K59" s="2" t="s">
        <v>625</v>
      </c>
      <c r="L59" s="3">
        <v>68.09</v>
      </c>
      <c r="M59" s="3">
        <v>71.49</v>
      </c>
      <c r="N59" s="3">
        <v>199.99</v>
      </c>
      <c r="O59" s="2" t="s">
        <v>500</v>
      </c>
      <c r="P59" s="2" t="s">
        <v>353</v>
      </c>
      <c r="Q59" s="2" t="s">
        <v>147</v>
      </c>
      <c r="R59" s="2" t="s">
        <v>148</v>
      </c>
      <c r="S59" s="2" t="s">
        <v>148</v>
      </c>
      <c r="T59" s="2" t="s">
        <v>549</v>
      </c>
      <c r="U59" s="2" t="s">
        <v>148</v>
      </c>
      <c r="V59" s="2" t="s">
        <v>450</v>
      </c>
      <c r="W59" s="2" t="s">
        <v>574</v>
      </c>
      <c r="X59" s="2" t="s">
        <v>148</v>
      </c>
      <c r="Y59" s="2" t="s">
        <v>329</v>
      </c>
      <c r="Z59" s="4">
        <v>140</v>
      </c>
      <c r="AA59" s="4">
        <f>=ROUNDDOWN(140,0)</f>
      </c>
      <c r="AB59" s="5">
        <v>1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2</v>
      </c>
      <c r="AS59" s="8">
        <v>80.08</v>
      </c>
      <c r="AT59" s="7">
        <v>-1</v>
      </c>
      <c r="AU59" s="7">
        <v>-1</v>
      </c>
      <c r="AV59" s="4" t="s">
        <v>148</v>
      </c>
      <c r="AW59" s="8" t="s">
        <v>148</v>
      </c>
      <c r="AX59" s="4">
        <v>3</v>
      </c>
      <c r="AY59" s="8">
        <v>130.13</v>
      </c>
      <c r="AZ59" s="7" t="s">
        <v>148</v>
      </c>
      <c r="BA59" s="7" t="s">
        <v>148</v>
      </c>
      <c r="BB59" s="7"/>
      <c r="BC59" s="4" t="s">
        <v>148</v>
      </c>
      <c r="BD59" s="8" t="s">
        <v>148</v>
      </c>
      <c r="BE59" s="4">
        <v>3</v>
      </c>
      <c r="BF59" s="8">
        <v>130.13</v>
      </c>
      <c r="BG59" s="7" t="s">
        <v>148</v>
      </c>
      <c r="BH59" s="7" t="s">
        <v>148</v>
      </c>
      <c r="BI59" s="7"/>
      <c r="BJ59" s="4"/>
      <c r="BK59" s="8"/>
      <c r="BL59" s="2" t="s">
        <v>19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191</v>
      </c>
      <c r="BX59" s="2" t="s">
        <v>355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329</v>
      </c>
      <c r="CK59" s="2" t="s">
        <v>626</v>
      </c>
      <c r="CL59" s="2" t="s">
        <v>157</v>
      </c>
      <c r="CM59" s="2" t="s">
        <v>157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395</v>
      </c>
      <c r="CX59" s="2" t="s">
        <v>296</v>
      </c>
      <c r="CY59" s="2" t="s">
        <v>157</v>
      </c>
      <c r="CZ59" s="2" t="s">
        <v>157</v>
      </c>
      <c r="DA59" s="2" t="s">
        <v>148</v>
      </c>
      <c r="DB59" s="4"/>
      <c r="DC59" s="8"/>
      <c r="DD59" s="4">
        <v>2</v>
      </c>
      <c r="DE59" s="8">
        <v>80.08</v>
      </c>
      <c r="DF59" s="7">
        <v>-1</v>
      </c>
      <c r="DG59" s="7">
        <v>-1</v>
      </c>
      <c r="DH59" s="2" t="s">
        <v>155</v>
      </c>
      <c r="DI59" s="2" t="s">
        <v>145</v>
      </c>
      <c r="DJ59" s="2" t="s">
        <v>196</v>
      </c>
      <c r="DK59" s="2" t="s">
        <v>461</v>
      </c>
      <c r="DL59" s="2" t="s">
        <v>553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627</v>
      </c>
      <c r="DX59" s="2" t="s">
        <v>628</v>
      </c>
      <c r="DY59" s="2" t="s">
        <v>157</v>
      </c>
      <c r="DZ59" s="2" t="s">
        <v>157</v>
      </c>
      <c r="EA59" s="2" t="s">
        <v>148</v>
      </c>
      <c r="EB59" s="4"/>
      <c r="EC59" s="8"/>
      <c r="ED59" s="4"/>
      <c r="EE59" s="8"/>
      <c r="EF59" s="7"/>
      <c r="EG59" s="7"/>
      <c r="EH59" s="2" t="s">
        <v>160</v>
      </c>
      <c r="EI59" s="2" t="s">
        <v>145</v>
      </c>
      <c r="EJ59" s="2" t="s">
        <v>148</v>
      </c>
      <c r="EK59" s="2" t="s">
        <v>148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161</v>
      </c>
      <c r="EV59" s="2" t="s">
        <v>145</v>
      </c>
      <c r="EW59" s="2" t="s">
        <v>148</v>
      </c>
      <c r="EX59" s="2" t="s">
        <v>148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145</v>
      </c>
      <c r="FJ59" s="2" t="s">
        <v>202</v>
      </c>
      <c r="FK59" s="2" t="s">
        <v>629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163</v>
      </c>
      <c r="FV59" s="2" t="s">
        <v>145</v>
      </c>
      <c r="FW59" s="2" t="s">
        <v>148</v>
      </c>
      <c r="FX59" s="2" t="s">
        <v>148</v>
      </c>
      <c r="FY59" s="2" t="s">
        <v>157</v>
      </c>
      <c r="FZ59" s="2" t="s">
        <v>157</v>
      </c>
      <c r="GA59" s="2" t="s">
        <v>148</v>
      </c>
      <c r="GB59" s="4"/>
      <c r="GC59" s="8"/>
      <c r="GD59" s="4"/>
      <c r="GE59" s="8"/>
      <c r="GF59" s="7"/>
      <c r="GG59" s="7"/>
      <c r="GH59" s="2" t="s">
        <v>155</v>
      </c>
      <c r="GI59" s="2" t="s">
        <v>145</v>
      </c>
      <c r="GJ59" s="2" t="s">
        <v>206</v>
      </c>
      <c r="GK59" s="2" t="s">
        <v>148</v>
      </c>
      <c r="GL59" s="2" t="s">
        <v>157</v>
      </c>
      <c r="GM59" s="2" t="s">
        <v>157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145</v>
      </c>
      <c r="JW59" s="2" t="s">
        <v>233</v>
      </c>
      <c r="JX59" s="2" t="s">
        <v>630</v>
      </c>
      <c r="JY59" s="2" t="s">
        <v>157</v>
      </c>
      <c r="JZ59" s="2" t="s">
        <v>157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160</v>
      </c>
      <c r="OV59" s="2" t="s">
        <v>145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>
        <v>140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631</v>
      </c>
      <c r="B60" s="2" t="s">
        <v>137</v>
      </c>
      <c r="C60" s="2" t="s">
        <v>599</v>
      </c>
      <c r="D60" s="2" t="s">
        <v>591</v>
      </c>
      <c r="E60" s="2" t="s">
        <v>592</v>
      </c>
      <c r="F60" s="2" t="s">
        <v>624</v>
      </c>
      <c r="G60" s="2" t="s">
        <v>624</v>
      </c>
      <c r="H60" s="2" t="s">
        <v>624</v>
      </c>
      <c r="I60" s="2" t="s">
        <v>608</v>
      </c>
      <c r="J60" s="2" t="s">
        <v>585</v>
      </c>
      <c r="K60" s="2" t="s">
        <v>625</v>
      </c>
      <c r="L60" s="3">
        <v>85.12</v>
      </c>
      <c r="M60" s="3">
        <v>89.38</v>
      </c>
      <c r="N60" s="3">
        <v>249.99</v>
      </c>
      <c r="O60" s="2" t="s">
        <v>370</v>
      </c>
      <c r="P60" s="2" t="s">
        <v>353</v>
      </c>
      <c r="Q60" s="2" t="s">
        <v>147</v>
      </c>
      <c r="R60" s="2" t="s">
        <v>148</v>
      </c>
      <c r="S60" s="2" t="s">
        <v>148</v>
      </c>
      <c r="T60" s="2" t="s">
        <v>549</v>
      </c>
      <c r="U60" s="2" t="s">
        <v>148</v>
      </c>
      <c r="V60" s="2" t="s">
        <v>450</v>
      </c>
      <c r="W60" s="2" t="s">
        <v>574</v>
      </c>
      <c r="X60" s="2" t="s">
        <v>148</v>
      </c>
      <c r="Y60" s="2" t="s">
        <v>329</v>
      </c>
      <c r="Z60" s="4"/>
      <c r="AA60" s="4">
        <f>=ROUNDDOWN({0},0)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1</v>
      </c>
      <c r="AS60" s="8">
        <v>50.05</v>
      </c>
      <c r="AT60" s="7">
        <v>-1</v>
      </c>
      <c r="AU60" s="7">
        <v>-1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145</v>
      </c>
      <c r="BW60" s="2" t="s">
        <v>191</v>
      </c>
      <c r="BX60" s="2" t="s">
        <v>420</v>
      </c>
      <c r="BY60" s="2" t="s">
        <v>157</v>
      </c>
      <c r="BZ60" s="2" t="s">
        <v>157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145</v>
      </c>
      <c r="CJ60" s="2" t="s">
        <v>329</v>
      </c>
      <c r="CK60" s="2" t="s">
        <v>632</v>
      </c>
      <c r="CL60" s="2" t="s">
        <v>157</v>
      </c>
      <c r="CM60" s="2" t="s">
        <v>157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145</v>
      </c>
      <c r="CW60" s="2" t="s">
        <v>395</v>
      </c>
      <c r="CX60" s="2" t="s">
        <v>456</v>
      </c>
      <c r="CY60" s="2" t="s">
        <v>157</v>
      </c>
      <c r="CZ60" s="2" t="s">
        <v>157</v>
      </c>
      <c r="DA60" s="2" t="s">
        <v>148</v>
      </c>
      <c r="DB60" s="4"/>
      <c r="DC60" s="8"/>
      <c r="DD60" s="4">
        <v>1</v>
      </c>
      <c r="DE60" s="8">
        <v>50.05</v>
      </c>
      <c r="DF60" s="7">
        <v>-1</v>
      </c>
      <c r="DG60" s="7">
        <v>-1</v>
      </c>
      <c r="DH60" s="2" t="s">
        <v>155</v>
      </c>
      <c r="DI60" s="2" t="s">
        <v>145</v>
      </c>
      <c r="DJ60" s="2" t="s">
        <v>196</v>
      </c>
      <c r="DK60" s="2" t="s">
        <v>613</v>
      </c>
      <c r="DL60" s="2" t="s">
        <v>553</v>
      </c>
      <c r="DM60" s="2" t="s">
        <v>157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145</v>
      </c>
      <c r="DW60" s="2" t="s">
        <v>329</v>
      </c>
      <c r="DX60" s="2" t="s">
        <v>628</v>
      </c>
      <c r="DY60" s="2" t="s">
        <v>157</v>
      </c>
      <c r="DZ60" s="2" t="s">
        <v>157</v>
      </c>
      <c r="EA60" s="2" t="s">
        <v>148</v>
      </c>
      <c r="EB60" s="4"/>
      <c r="EC60" s="8"/>
      <c r="ED60" s="4"/>
      <c r="EE60" s="8"/>
      <c r="EF60" s="7"/>
      <c r="EG60" s="7"/>
      <c r="EH60" s="2" t="s">
        <v>160</v>
      </c>
      <c r="EI60" s="2" t="s">
        <v>145</v>
      </c>
      <c r="EJ60" s="2" t="s">
        <v>148</v>
      </c>
      <c r="EK60" s="2" t="s">
        <v>148</v>
      </c>
      <c r="EL60" s="2" t="s">
        <v>157</v>
      </c>
      <c r="EM60" s="2" t="s">
        <v>157</v>
      </c>
      <c r="EN60" s="2" t="s">
        <v>148</v>
      </c>
      <c r="EO60" s="4"/>
      <c r="EP60" s="8"/>
      <c r="EQ60" s="4"/>
      <c r="ER60" s="8"/>
      <c r="ES60" s="7"/>
      <c r="ET60" s="7"/>
      <c r="EU60" s="2" t="s">
        <v>161</v>
      </c>
      <c r="EV60" s="2" t="s">
        <v>145</v>
      </c>
      <c r="EW60" s="2" t="s">
        <v>148</v>
      </c>
      <c r="EX60" s="2" t="s">
        <v>148</v>
      </c>
      <c r="EY60" s="2" t="s">
        <v>157</v>
      </c>
      <c r="EZ60" s="2" t="s">
        <v>157</v>
      </c>
      <c r="FA60" s="2" t="s">
        <v>148</v>
      </c>
      <c r="FB60" s="4"/>
      <c r="FC60" s="8"/>
      <c r="FD60" s="4"/>
      <c r="FE60" s="8"/>
      <c r="FF60" s="7"/>
      <c r="FG60" s="7"/>
      <c r="FH60" s="2" t="s">
        <v>155</v>
      </c>
      <c r="FI60" s="2" t="s">
        <v>145</v>
      </c>
      <c r="FJ60" s="2" t="s">
        <v>202</v>
      </c>
      <c r="FK60" s="2" t="s">
        <v>315</v>
      </c>
      <c r="FL60" s="2" t="s">
        <v>157</v>
      </c>
      <c r="FM60" s="2" t="s">
        <v>157</v>
      </c>
      <c r="FN60" s="2" t="s">
        <v>148</v>
      </c>
      <c r="FO60" s="4"/>
      <c r="FP60" s="8"/>
      <c r="FQ60" s="4"/>
      <c r="FR60" s="8"/>
      <c r="FS60" s="7"/>
      <c r="FT60" s="7"/>
      <c r="FU60" s="2" t="s">
        <v>163</v>
      </c>
      <c r="FV60" s="2" t="s">
        <v>145</v>
      </c>
      <c r="FW60" s="2" t="s">
        <v>148</v>
      </c>
      <c r="FX60" s="2" t="s">
        <v>148</v>
      </c>
      <c r="FY60" s="2" t="s">
        <v>157</v>
      </c>
      <c r="FZ60" s="2" t="s">
        <v>157</v>
      </c>
      <c r="GA60" s="2" t="s">
        <v>148</v>
      </c>
      <c r="GB60" s="4"/>
      <c r="GC60" s="8"/>
      <c r="GD60" s="4"/>
      <c r="GE60" s="8"/>
      <c r="GF60" s="7"/>
      <c r="GG60" s="7"/>
      <c r="GH60" s="2" t="s">
        <v>155</v>
      </c>
      <c r="GI60" s="2" t="s">
        <v>145</v>
      </c>
      <c r="GJ60" s="2" t="s">
        <v>206</v>
      </c>
      <c r="GK60" s="2" t="s">
        <v>148</v>
      </c>
      <c r="GL60" s="2" t="s">
        <v>157</v>
      </c>
      <c r="GM60" s="2" t="s">
        <v>157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155</v>
      </c>
      <c r="JV60" s="2" t="s">
        <v>145</v>
      </c>
      <c r="JW60" s="2" t="s">
        <v>233</v>
      </c>
      <c r="JX60" s="2" t="s">
        <v>148</v>
      </c>
      <c r="JY60" s="2" t="s">
        <v>157</v>
      </c>
      <c r="JZ60" s="2" t="s">
        <v>157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160</v>
      </c>
      <c r="OV60" s="2" t="s">
        <v>145</v>
      </c>
      <c r="OW60" s="2" t="s">
        <v>148</v>
      </c>
      <c r="OX60" s="2" t="s">
        <v>148</v>
      </c>
      <c r="OY60" s="2" t="s">
        <v>157</v>
      </c>
      <c r="OZ60" s="2" t="s">
        <v>157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16" t="s">
        <v>633</v>
      </c>
      <c r="B61" s="9" t="s">
        <v>148</v>
      </c>
      <c r="C61" s="9" t="s">
        <v>148</v>
      </c>
      <c r="D61" s="9" t="s">
        <v>148</v>
      </c>
      <c r="E61" s="9" t="s">
        <v>148</v>
      </c>
      <c r="F61" s="9" t="s">
        <v>148</v>
      </c>
      <c r="G61" s="9" t="s">
        <v>148</v>
      </c>
      <c r="H61" s="9" t="s">
        <v>148</v>
      </c>
      <c r="I61" s="9" t="s">
        <v>148</v>
      </c>
      <c r="J61" s="9" t="s">
        <v>148</v>
      </c>
      <c r="K61" s="9" t="s">
        <v>148</v>
      </c>
      <c r="L61" s="10"/>
      <c r="M61" s="10"/>
      <c r="N61" s="10"/>
      <c r="O61" s="9" t="s">
        <v>148</v>
      </c>
      <c r="P61" s="9" t="s">
        <v>148</v>
      </c>
      <c r="Q61" s="9" t="s">
        <v>148</v>
      </c>
      <c r="R61" s="9" t="s">
        <v>148</v>
      </c>
      <c r="S61" s="9" t="s">
        <v>148</v>
      </c>
      <c r="T61" s="9" t="s">
        <v>148</v>
      </c>
      <c r="U61" s="9" t="s">
        <v>148</v>
      </c>
      <c r="V61" s="9" t="s">
        <v>148</v>
      </c>
      <c r="W61" s="9" t="s">
        <v>148</v>
      </c>
      <c r="X61" s="9" t="s">
        <v>148</v>
      </c>
      <c r="Y61" s="9" t="s">
        <v>148</v>
      </c>
      <c r="Z61" s="11">
        <v>2383</v>
      </c>
      <c r="AA61" s="11">
        <f>=ROUNDDOWN({0},0)</f>
      </c>
      <c r="AB61" s="12">
        <v>208.6</v>
      </c>
      <c r="AC61" s="9" t="s">
        <v>148</v>
      </c>
      <c r="AD61" s="11"/>
      <c r="AE61" s="11">
        <v>3654</v>
      </c>
      <c r="AF61" s="13"/>
      <c r="AG61" s="13"/>
      <c r="AH61" s="14"/>
      <c r="AI61" s="11"/>
      <c r="AJ61" s="11">
        <f>=ROUNDDOWN({0},0)</f>
      </c>
      <c r="AK61" s="12"/>
      <c r="AL61" s="9" t="s">
        <v>148</v>
      </c>
      <c r="AM61" s="11"/>
      <c r="AN61" s="11"/>
      <c r="AO61" s="14"/>
      <c r="AP61" s="11">
        <v>86</v>
      </c>
      <c r="AQ61" s="15">
        <v>10760.78</v>
      </c>
      <c r="AR61" s="11">
        <v>269</v>
      </c>
      <c r="AS61" s="15">
        <v>36385.03</v>
      </c>
      <c r="AT61" s="14">
        <v>-0.6803</v>
      </c>
      <c r="AU61" s="14">
        <v>-0.7043</v>
      </c>
      <c r="AV61" s="11">
        <v>86</v>
      </c>
      <c r="AW61" s="15">
        <v>10760.78</v>
      </c>
      <c r="AX61" s="11">
        <v>269</v>
      </c>
      <c r="AY61" s="15">
        <v>36385.03</v>
      </c>
      <c r="AZ61" s="14">
        <v>-0.6803</v>
      </c>
      <c r="BA61" s="14">
        <v>-0.7043</v>
      </c>
      <c r="BB61" s="14"/>
      <c r="BC61" s="11">
        <v>86</v>
      </c>
      <c r="BD61" s="15">
        <v>10760.78</v>
      </c>
      <c r="BE61" s="11">
        <v>269</v>
      </c>
      <c r="BF61" s="15">
        <v>36385.03</v>
      </c>
      <c r="BG61" s="14">
        <v>-0.6803</v>
      </c>
      <c r="BH61" s="14">
        <v>-0.7043</v>
      </c>
      <c r="BI61" s="14"/>
      <c r="BJ61" s="11"/>
      <c r="BK61" s="15"/>
      <c r="BL61" s="9" t="s">
        <v>148</v>
      </c>
      <c r="BM61" s="14"/>
      <c r="BN61" s="14"/>
      <c r="BO61" s="11">
        <v>25</v>
      </c>
      <c r="BP61" s="15">
        <v>2978.93</v>
      </c>
      <c r="BQ61" s="11">
        <v>45</v>
      </c>
      <c r="BR61" s="15">
        <v>4292.87</v>
      </c>
      <c r="BS61" s="14">
        <v>-0.4444</v>
      </c>
      <c r="BT61" s="14">
        <v>-0.3061</v>
      </c>
      <c r="BU61" s="9" t="s">
        <v>148</v>
      </c>
      <c r="BV61" s="9" t="s">
        <v>148</v>
      </c>
      <c r="BW61" s="9" t="s">
        <v>148</v>
      </c>
      <c r="BX61" s="9" t="s">
        <v>148</v>
      </c>
      <c r="BY61" s="9" t="s">
        <v>148</v>
      </c>
      <c r="BZ61" s="9" t="s">
        <v>148</v>
      </c>
      <c r="CA61" s="9" t="s">
        <v>148</v>
      </c>
      <c r="CB61" s="11">
        <v>20</v>
      </c>
      <c r="CC61" s="15">
        <v>2381.46</v>
      </c>
      <c r="CD61" s="11">
        <v>9</v>
      </c>
      <c r="CE61" s="15">
        <v>1312.64</v>
      </c>
      <c r="CF61" s="14">
        <v>1.2222</v>
      </c>
      <c r="CG61" s="14">
        <v>0.8143</v>
      </c>
      <c r="CH61" s="9" t="s">
        <v>148</v>
      </c>
      <c r="CI61" s="9" t="s">
        <v>148</v>
      </c>
      <c r="CJ61" s="9" t="s">
        <v>148</v>
      </c>
      <c r="CK61" s="9" t="s">
        <v>148</v>
      </c>
      <c r="CL61" s="9" t="s">
        <v>148</v>
      </c>
      <c r="CM61" s="9" t="s">
        <v>148</v>
      </c>
      <c r="CN61" s="9" t="s">
        <v>148</v>
      </c>
      <c r="CO61" s="11">
        <v>14</v>
      </c>
      <c r="CP61" s="15">
        <v>1964.04</v>
      </c>
      <c r="CQ61" s="11">
        <v>25</v>
      </c>
      <c r="CR61" s="15">
        <v>3568.28</v>
      </c>
      <c r="CS61" s="14">
        <v>-0.44</v>
      </c>
      <c r="CT61" s="14">
        <v>-0.4496</v>
      </c>
      <c r="CU61" s="9" t="s">
        <v>148</v>
      </c>
      <c r="CV61" s="9" t="s">
        <v>148</v>
      </c>
      <c r="CW61" s="9" t="s">
        <v>148</v>
      </c>
      <c r="CX61" s="9" t="s">
        <v>148</v>
      </c>
      <c r="CY61" s="9" t="s">
        <v>148</v>
      </c>
      <c r="CZ61" s="9" t="s">
        <v>148</v>
      </c>
      <c r="DA61" s="9" t="s">
        <v>148</v>
      </c>
      <c r="DB61" s="11">
        <v>10</v>
      </c>
      <c r="DC61" s="15">
        <v>1195.46</v>
      </c>
      <c r="DD61" s="11">
        <v>37</v>
      </c>
      <c r="DE61" s="15">
        <v>3185.83</v>
      </c>
      <c r="DF61" s="14">
        <v>-0.7297</v>
      </c>
      <c r="DG61" s="14">
        <v>-0.6248</v>
      </c>
      <c r="DH61" s="9" t="s">
        <v>148</v>
      </c>
      <c r="DI61" s="9" t="s">
        <v>148</v>
      </c>
      <c r="DJ61" s="9" t="s">
        <v>148</v>
      </c>
      <c r="DK61" s="9" t="s">
        <v>148</v>
      </c>
      <c r="DL61" s="9" t="s">
        <v>148</v>
      </c>
      <c r="DM61" s="9" t="s">
        <v>148</v>
      </c>
      <c r="DN61" s="9" t="s">
        <v>148</v>
      </c>
      <c r="DO61" s="11">
        <v>2</v>
      </c>
      <c r="DP61" s="15">
        <v>583.52</v>
      </c>
      <c r="DQ61" s="11">
        <v>5</v>
      </c>
      <c r="DR61" s="15">
        <v>487.93</v>
      </c>
      <c r="DS61" s="14">
        <v>-0.6</v>
      </c>
      <c r="DT61" s="14">
        <v>0.1959</v>
      </c>
      <c r="DU61" s="9" t="s">
        <v>148</v>
      </c>
      <c r="DV61" s="9" t="s">
        <v>148</v>
      </c>
      <c r="DW61" s="9" t="s">
        <v>148</v>
      </c>
      <c r="DX61" s="9" t="s">
        <v>148</v>
      </c>
      <c r="DY61" s="9" t="s">
        <v>148</v>
      </c>
      <c r="DZ61" s="9" t="s">
        <v>148</v>
      </c>
      <c r="EA61" s="9" t="s">
        <v>148</v>
      </c>
      <c r="EB61" s="11">
        <v>3</v>
      </c>
      <c r="EC61" s="15">
        <v>549.69</v>
      </c>
      <c r="ED61" s="11">
        <v>108</v>
      </c>
      <c r="EE61" s="15">
        <v>20302.6</v>
      </c>
      <c r="EF61" s="14">
        <v>-0.9722</v>
      </c>
      <c r="EG61" s="14">
        <v>-0.9729</v>
      </c>
      <c r="EH61" s="9" t="s">
        <v>148</v>
      </c>
      <c r="EI61" s="9" t="s">
        <v>148</v>
      </c>
      <c r="EJ61" s="9" t="s">
        <v>148</v>
      </c>
      <c r="EK61" s="9" t="s">
        <v>148</v>
      </c>
      <c r="EL61" s="9" t="s">
        <v>148</v>
      </c>
      <c r="EM61" s="9" t="s">
        <v>148</v>
      </c>
      <c r="EN61" s="9" t="s">
        <v>148</v>
      </c>
      <c r="EO61" s="11">
        <v>2</v>
      </c>
      <c r="EP61" s="15">
        <v>491.32</v>
      </c>
      <c r="EQ61" s="11">
        <v>7</v>
      </c>
      <c r="ER61" s="15">
        <v>1428.5</v>
      </c>
      <c r="ES61" s="14">
        <v>-0.7143</v>
      </c>
      <c r="ET61" s="14">
        <v>-0.6561</v>
      </c>
      <c r="EU61" s="9" t="s">
        <v>148</v>
      </c>
      <c r="EV61" s="9" t="s">
        <v>148</v>
      </c>
      <c r="EW61" s="9" t="s">
        <v>148</v>
      </c>
      <c r="EX61" s="9" t="s">
        <v>148</v>
      </c>
      <c r="EY61" s="9" t="s">
        <v>148</v>
      </c>
      <c r="EZ61" s="9" t="s">
        <v>148</v>
      </c>
      <c r="FA61" s="9" t="s">
        <v>148</v>
      </c>
      <c r="FB61" s="11">
        <v>9</v>
      </c>
      <c r="FC61" s="15">
        <v>443.62</v>
      </c>
      <c r="FD61" s="11">
        <v>11</v>
      </c>
      <c r="FE61" s="15">
        <v>900.88</v>
      </c>
      <c r="FF61" s="14">
        <v>-0.1818</v>
      </c>
      <c r="FG61" s="14">
        <v>-0.5076</v>
      </c>
      <c r="FH61" s="9" t="s">
        <v>148</v>
      </c>
      <c r="FI61" s="9" t="s">
        <v>148</v>
      </c>
      <c r="FJ61" s="9" t="s">
        <v>148</v>
      </c>
      <c r="FK61" s="9" t="s">
        <v>148</v>
      </c>
      <c r="FL61" s="9" t="s">
        <v>148</v>
      </c>
      <c r="FM61" s="9" t="s">
        <v>148</v>
      </c>
      <c r="FN61" s="9" t="s">
        <v>148</v>
      </c>
      <c r="FO61" s="11">
        <v>1</v>
      </c>
      <c r="FP61" s="15">
        <v>172.74</v>
      </c>
      <c r="FQ61" s="11"/>
      <c r="FR61" s="15"/>
      <c r="FS61" s="14"/>
      <c r="FT61" s="14"/>
      <c r="FU61" s="9" t="s">
        <v>148</v>
      </c>
      <c r="FV61" s="9" t="s">
        <v>148</v>
      </c>
      <c r="FW61" s="9" t="s">
        <v>148</v>
      </c>
      <c r="FX61" s="9" t="s">
        <v>148</v>
      </c>
      <c r="FY61" s="9" t="s">
        <v>148</v>
      </c>
      <c r="FZ61" s="9" t="s">
        <v>148</v>
      </c>
      <c r="GA61" s="9" t="s">
        <v>148</v>
      </c>
      <c r="GB61" s="11"/>
      <c r="GC61" s="15"/>
      <c r="GD61" s="11">
        <v>22</v>
      </c>
      <c r="GE61" s="15">
        <v>905.5</v>
      </c>
      <c r="GF61" s="14">
        <v>-1</v>
      </c>
      <c r="GG61" s="14">
        <v>-1</v>
      </c>
      <c r="GH61" s="9" t="s">
        <v>148</v>
      </c>
      <c r="GI61" s="9" t="s">
        <v>148</v>
      </c>
      <c r="GJ61" s="9" t="s">
        <v>148</v>
      </c>
      <c r="GK61" s="9" t="s">
        <v>148</v>
      </c>
      <c r="GL61" s="9" t="s">
        <v>148</v>
      </c>
      <c r="GM61" s="9" t="s">
        <v>148</v>
      </c>
      <c r="GN61" s="9" t="s">
        <v>148</v>
      </c>
      <c r="GO61" s="11"/>
      <c r="GP61" s="15"/>
      <c r="GQ61" s="11"/>
      <c r="GR61" s="15"/>
      <c r="GS61" s="14"/>
      <c r="GT61" s="14"/>
      <c r="GU61" s="9" t="s">
        <v>148</v>
      </c>
      <c r="GV61" s="9" t="s">
        <v>148</v>
      </c>
      <c r="GW61" s="9" t="s">
        <v>148</v>
      </c>
      <c r="GX61" s="9" t="s">
        <v>148</v>
      </c>
      <c r="GY61" s="9" t="s">
        <v>148</v>
      </c>
      <c r="GZ61" s="9" t="s">
        <v>148</v>
      </c>
      <c r="HA61" s="9" t="s">
        <v>148</v>
      </c>
      <c r="HB61" s="11"/>
      <c r="HC61" s="15"/>
      <c r="HD61" s="11"/>
      <c r="HE61" s="15"/>
      <c r="HF61" s="14"/>
      <c r="HG61" s="14"/>
      <c r="HH61" s="9" t="s">
        <v>148</v>
      </c>
      <c r="HI61" s="9" t="s">
        <v>148</v>
      </c>
      <c r="HJ61" s="9" t="s">
        <v>148</v>
      </c>
      <c r="HK61" s="9" t="s">
        <v>148</v>
      </c>
      <c r="HL61" s="9" t="s">
        <v>148</v>
      </c>
      <c r="HM61" s="9" t="s">
        <v>148</v>
      </c>
      <c r="HN61" s="9" t="s">
        <v>148</v>
      </c>
      <c r="HO61" s="11"/>
      <c r="HP61" s="15"/>
      <c r="HQ61" s="11"/>
      <c r="HR61" s="15"/>
      <c r="HS61" s="14"/>
      <c r="HT61" s="14"/>
      <c r="HU61" s="9" t="s">
        <v>148</v>
      </c>
      <c r="HV61" s="9" t="s">
        <v>148</v>
      </c>
      <c r="HW61" s="9" t="s">
        <v>148</v>
      </c>
      <c r="HX61" s="9" t="s">
        <v>148</v>
      </c>
      <c r="HY61" s="9" t="s">
        <v>148</v>
      </c>
      <c r="HZ61" s="9" t="s">
        <v>148</v>
      </c>
      <c r="IA61" s="9" t="s">
        <v>148</v>
      </c>
      <c r="IB61" s="11"/>
      <c r="IC61" s="15"/>
      <c r="ID61" s="11"/>
      <c r="IE61" s="15"/>
      <c r="IF61" s="14"/>
      <c r="IG61" s="14"/>
      <c r="IH61" s="9" t="s">
        <v>148</v>
      </c>
      <c r="II61" s="9" t="s">
        <v>148</v>
      </c>
      <c r="IJ61" s="9" t="s">
        <v>148</v>
      </c>
      <c r="IK61" s="9" t="s">
        <v>148</v>
      </c>
      <c r="IL61" s="9" t="s">
        <v>148</v>
      </c>
      <c r="IM61" s="9" t="s">
        <v>148</v>
      </c>
      <c r="IN61" s="9" t="s">
        <v>148</v>
      </c>
      <c r="IO61" s="11"/>
      <c r="IP61" s="15"/>
      <c r="IQ61" s="11"/>
      <c r="IR61" s="15"/>
      <c r="IS61" s="14"/>
      <c r="IT61" s="14"/>
      <c r="IU61" s="9" t="s">
        <v>148</v>
      </c>
      <c r="IV61" s="9" t="s">
        <v>148</v>
      </c>
      <c r="IW61" s="9" t="s">
        <v>148</v>
      </c>
      <c r="IX61" s="9" t="s">
        <v>148</v>
      </c>
      <c r="IY61" s="9" t="s">
        <v>148</v>
      </c>
      <c r="IZ61" s="9" t="s">
        <v>148</v>
      </c>
      <c r="JA61" s="9" t="s">
        <v>148</v>
      </c>
      <c r="JB61" s="11"/>
      <c r="JC61" s="15"/>
      <c r="JD61" s="11"/>
      <c r="JE61" s="15"/>
      <c r="JF61" s="14"/>
      <c r="JG61" s="14"/>
      <c r="JH61" s="9" t="s">
        <v>148</v>
      </c>
      <c r="JI61" s="9" t="s">
        <v>148</v>
      </c>
      <c r="JJ61" s="9" t="s">
        <v>148</v>
      </c>
      <c r="JK61" s="9" t="s">
        <v>148</v>
      </c>
      <c r="JL61" s="9" t="s">
        <v>148</v>
      </c>
      <c r="JM61" s="9" t="s">
        <v>148</v>
      </c>
      <c r="JN61" s="9" t="s">
        <v>148</v>
      </c>
      <c r="JO61" s="11"/>
      <c r="JP61" s="15"/>
      <c r="JQ61" s="11"/>
      <c r="JR61" s="15"/>
      <c r="JS61" s="14"/>
      <c r="JT61" s="14"/>
      <c r="JU61" s="9" t="s">
        <v>148</v>
      </c>
      <c r="JV61" s="9" t="s">
        <v>148</v>
      </c>
      <c r="JW61" s="9" t="s">
        <v>148</v>
      </c>
      <c r="JX61" s="9" t="s">
        <v>148</v>
      </c>
      <c r="JY61" s="9" t="s">
        <v>148</v>
      </c>
      <c r="JZ61" s="9" t="s">
        <v>148</v>
      </c>
      <c r="KA61" s="9" t="s">
        <v>148</v>
      </c>
      <c r="KB61" s="11"/>
      <c r="KC61" s="15"/>
      <c r="KD61" s="11"/>
      <c r="KE61" s="15"/>
      <c r="KF61" s="14"/>
      <c r="KG61" s="14"/>
      <c r="KH61" s="9" t="s">
        <v>148</v>
      </c>
      <c r="KI61" s="9" t="s">
        <v>148</v>
      </c>
      <c r="KJ61" s="9" t="s">
        <v>148</v>
      </c>
      <c r="KK61" s="9" t="s">
        <v>148</v>
      </c>
      <c r="KL61" s="9" t="s">
        <v>148</v>
      </c>
      <c r="KM61" s="9" t="s">
        <v>148</v>
      </c>
      <c r="KN61" s="9" t="s">
        <v>148</v>
      </c>
      <c r="KO61" s="11"/>
      <c r="KP61" s="15"/>
      <c r="KQ61" s="11"/>
      <c r="KR61" s="15"/>
      <c r="KS61" s="14"/>
      <c r="KT61" s="14"/>
      <c r="KU61" s="9" t="s">
        <v>148</v>
      </c>
      <c r="KV61" s="9" t="s">
        <v>148</v>
      </c>
      <c r="KW61" s="9" t="s">
        <v>148</v>
      </c>
      <c r="KX61" s="9" t="s">
        <v>148</v>
      </c>
      <c r="KY61" s="9" t="s">
        <v>148</v>
      </c>
      <c r="KZ61" s="9" t="s">
        <v>148</v>
      </c>
      <c r="LA61" s="9" t="s">
        <v>148</v>
      </c>
      <c r="LB61" s="11"/>
      <c r="LC61" s="15"/>
      <c r="LD61" s="11"/>
      <c r="LE61" s="15"/>
      <c r="LF61" s="14"/>
      <c r="LG61" s="14"/>
      <c r="LH61" s="9" t="s">
        <v>148</v>
      </c>
      <c r="LI61" s="9" t="s">
        <v>148</v>
      </c>
      <c r="LJ61" s="9" t="s">
        <v>148</v>
      </c>
      <c r="LK61" s="9" t="s">
        <v>148</v>
      </c>
      <c r="LL61" s="9" t="s">
        <v>148</v>
      </c>
      <c r="LM61" s="9" t="s">
        <v>148</v>
      </c>
      <c r="LN61" s="9" t="s">
        <v>148</v>
      </c>
      <c r="LO61" s="11"/>
      <c r="LP61" s="15"/>
      <c r="LQ61" s="11"/>
      <c r="LR61" s="15"/>
      <c r="LS61" s="14"/>
      <c r="LT61" s="14"/>
      <c r="LU61" s="9" t="s">
        <v>148</v>
      </c>
      <c r="LV61" s="9" t="s">
        <v>148</v>
      </c>
      <c r="LW61" s="9" t="s">
        <v>148</v>
      </c>
      <c r="LX61" s="9" t="s">
        <v>148</v>
      </c>
      <c r="LY61" s="9" t="s">
        <v>148</v>
      </c>
      <c r="LZ61" s="9" t="s">
        <v>148</v>
      </c>
      <c r="MA61" s="9" t="s">
        <v>148</v>
      </c>
      <c r="MB61" s="11"/>
      <c r="MC61" s="15"/>
      <c r="MD61" s="11"/>
      <c r="ME61" s="15"/>
      <c r="MF61" s="14"/>
      <c r="MG61" s="14"/>
      <c r="MH61" s="9" t="s">
        <v>148</v>
      </c>
      <c r="MI61" s="9" t="s">
        <v>148</v>
      </c>
      <c r="MJ61" s="9" t="s">
        <v>148</v>
      </c>
      <c r="MK61" s="9" t="s">
        <v>148</v>
      </c>
      <c r="ML61" s="9" t="s">
        <v>148</v>
      </c>
      <c r="MM61" s="9" t="s">
        <v>148</v>
      </c>
      <c r="MN61" s="9" t="s">
        <v>148</v>
      </c>
      <c r="MO61" s="11"/>
      <c r="MP61" s="15"/>
      <c r="MQ61" s="11"/>
      <c r="MR61" s="15"/>
      <c r="MS61" s="14"/>
      <c r="MT61" s="14"/>
      <c r="MU61" s="9" t="s">
        <v>148</v>
      </c>
      <c r="MV61" s="9" t="s">
        <v>148</v>
      </c>
      <c r="MW61" s="9" t="s">
        <v>148</v>
      </c>
      <c r="MX61" s="9" t="s">
        <v>148</v>
      </c>
      <c r="MY61" s="9" t="s">
        <v>148</v>
      </c>
      <c r="MZ61" s="9" t="s">
        <v>148</v>
      </c>
      <c r="NA61" s="9" t="s">
        <v>148</v>
      </c>
      <c r="NB61" s="11"/>
      <c r="NC61" s="15"/>
      <c r="ND61" s="11"/>
      <c r="NE61" s="15"/>
      <c r="NF61" s="14"/>
      <c r="NG61" s="14"/>
      <c r="NH61" s="9" t="s">
        <v>148</v>
      </c>
      <c r="NI61" s="9" t="s">
        <v>148</v>
      </c>
      <c r="NJ61" s="9" t="s">
        <v>148</v>
      </c>
      <c r="NK61" s="9" t="s">
        <v>148</v>
      </c>
      <c r="NL61" s="9" t="s">
        <v>148</v>
      </c>
      <c r="NM61" s="9" t="s">
        <v>148</v>
      </c>
      <c r="NN61" s="9" t="s">
        <v>148</v>
      </c>
      <c r="NO61" s="11"/>
      <c r="NP61" s="15"/>
      <c r="NQ61" s="11"/>
      <c r="NR61" s="15"/>
      <c r="NS61" s="14"/>
      <c r="NT61" s="14"/>
      <c r="NU61" s="9" t="s">
        <v>148</v>
      </c>
      <c r="NV61" s="9" t="s">
        <v>148</v>
      </c>
      <c r="NW61" s="9" t="s">
        <v>148</v>
      </c>
      <c r="NX61" s="9" t="s">
        <v>148</v>
      </c>
      <c r="NY61" s="9" t="s">
        <v>148</v>
      </c>
      <c r="NZ61" s="9" t="s">
        <v>148</v>
      </c>
      <c r="OA61" s="9" t="s">
        <v>148</v>
      </c>
      <c r="OB61" s="11"/>
      <c r="OC61" s="15"/>
      <c r="OD61" s="11"/>
      <c r="OE61" s="15"/>
      <c r="OF61" s="14"/>
      <c r="OG61" s="14"/>
      <c r="OH61" s="9" t="s">
        <v>148</v>
      </c>
      <c r="OI61" s="9" t="s">
        <v>148</v>
      </c>
      <c r="OJ61" s="9" t="s">
        <v>148</v>
      </c>
      <c r="OK61" s="9" t="s">
        <v>148</v>
      </c>
      <c r="OL61" s="9" t="s">
        <v>148</v>
      </c>
      <c r="OM61" s="9" t="s">
        <v>148</v>
      </c>
      <c r="ON61" s="9" t="s">
        <v>148</v>
      </c>
      <c r="OO61" s="11"/>
      <c r="OP61" s="15"/>
      <c r="OQ61" s="11"/>
      <c r="OR61" s="15"/>
      <c r="OS61" s="14"/>
      <c r="OT61" s="14"/>
      <c r="OU61" s="9" t="s">
        <v>148</v>
      </c>
      <c r="OV61" s="9" t="s">
        <v>148</v>
      </c>
      <c r="OW61" s="9" t="s">
        <v>148</v>
      </c>
      <c r="OX61" s="9" t="s">
        <v>148</v>
      </c>
      <c r="OY61" s="9" t="s">
        <v>148</v>
      </c>
      <c r="OZ61" s="9" t="s">
        <v>148</v>
      </c>
      <c r="PA61" s="9" t="s">
        <v>148</v>
      </c>
      <c r="PB61" s="11">
        <v>2104</v>
      </c>
      <c r="PC61" s="11"/>
      <c r="PD61" s="11"/>
      <c r="PE61" s="11">
        <v>279</v>
      </c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  <c r="PQ61" s="11"/>
      <c r="PR61" s="11"/>
      <c r="PS61" s="11">
        <v>500</v>
      </c>
      <c r="PT61" s="11">
        <v>1622</v>
      </c>
      <c r="PU61" s="11">
        <v>1010</v>
      </c>
      <c r="PV61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1:BC43"/>
    <mergeCell ref="BD41:BD43"/>
    <mergeCell ref="BE41:BE43"/>
    <mergeCell ref="BF41:BF43"/>
    <mergeCell ref="BG41:BG43"/>
    <mergeCell ref="BH41:BH43"/>
    <mergeCell ref="BC45:BC48"/>
    <mergeCell ref="BD45:BD48"/>
    <mergeCell ref="BE45:BE48"/>
    <mergeCell ref="BF45:BF48"/>
    <mergeCell ref="BG45:BG48"/>
    <mergeCell ref="BH45:BH48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9:BC60"/>
    <mergeCell ref="BD59:BD60"/>
    <mergeCell ref="BE59:BE60"/>
    <mergeCell ref="BF59:BF60"/>
    <mergeCell ref="BG59:BG60"/>
    <mergeCell ref="BH59:BH6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3:AV54"/>
    <mergeCell ref="AW53:AW54"/>
    <mergeCell ref="AX53:AX54"/>
    <mergeCell ref="AY53:AY54"/>
    <mergeCell ref="AZ53:AZ54"/>
    <mergeCell ref="BA53:BA54"/>
    <mergeCell ref="AV59:AV60"/>
    <mergeCell ref="AW59:AW60"/>
    <mergeCell ref="AX59:AX60"/>
    <mergeCell ref="AY59:AY60"/>
    <mergeCell ref="AZ59:AZ60"/>
    <mergeCell ref="BA59:BA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634</v>
      </c>
      <c r="D2" s="0" t="s">
        <v>635</v>
      </c>
      <c r="E2" s="0" t="s">
        <v>636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637</v>
      </c>
      <c r="J4" s="1" t="s">
        <v>638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639</v>
      </c>
      <c r="P4" s="1" t="s">
        <v>640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55</v>
      </c>
      <c r="F6" s="8">
        <v>9465.69</v>
      </c>
      <c r="G6" s="4">
        <v>175</v>
      </c>
      <c r="H6" s="8">
        <v>31256.08</v>
      </c>
      <c r="I6" s="7">
        <v>-0.6857</v>
      </c>
      <c r="J6" s="7">
        <v>-0.6972</v>
      </c>
      <c r="K6" s="4">
        <v>55</v>
      </c>
      <c r="L6" s="8">
        <v>9465.69</v>
      </c>
      <c r="M6" s="4">
        <v>175</v>
      </c>
      <c r="N6" s="8">
        <v>31256.08</v>
      </c>
      <c r="O6" s="7">
        <v>-0.6857</v>
      </c>
      <c r="P6" s="7">
        <v>-0.6972</v>
      </c>
    </row>
    <row r="7">
      <c r="A7" s="2" t="s">
        <v>137</v>
      </c>
      <c r="B7" s="2" t="s">
        <v>138</v>
      </c>
      <c r="C7" s="2" t="s">
        <v>388</v>
      </c>
      <c r="D7" s="2" t="s">
        <v>389</v>
      </c>
      <c r="E7" s="4">
        <v>13</v>
      </c>
      <c r="F7" s="8">
        <v>516.97</v>
      </c>
      <c r="G7" s="4">
        <v>35</v>
      </c>
      <c r="H7" s="8">
        <v>1154.36</v>
      </c>
      <c r="I7" s="7">
        <v>-0.6286</v>
      </c>
      <c r="J7" s="7">
        <v>-0.5522</v>
      </c>
      <c r="K7" s="4">
        <v>13</v>
      </c>
      <c r="L7" s="8">
        <v>516.97</v>
      </c>
      <c r="M7" s="4">
        <v>35</v>
      </c>
      <c r="N7" s="8">
        <v>1154.36</v>
      </c>
      <c r="O7" s="7">
        <v>-0.6286</v>
      </c>
      <c r="P7" s="7">
        <v>-0.5522</v>
      </c>
    </row>
    <row r="8">
      <c r="A8" s="2" t="s">
        <v>137</v>
      </c>
      <c r="B8" s="2" t="s">
        <v>138</v>
      </c>
      <c r="C8" s="2" t="s">
        <v>472</v>
      </c>
      <c r="D8" s="2" t="s">
        <v>473</v>
      </c>
      <c r="E8" s="4">
        <v>9</v>
      </c>
      <c r="F8" s="8">
        <v>454.73</v>
      </c>
      <c r="G8" s="4">
        <v>17</v>
      </c>
      <c r="H8" s="8">
        <v>476.97</v>
      </c>
      <c r="I8" s="7">
        <v>-0.4706</v>
      </c>
      <c r="J8" s="7">
        <v>-0.0466</v>
      </c>
      <c r="K8" s="4">
        <v>7</v>
      </c>
      <c r="L8" s="8">
        <v>358.74</v>
      </c>
      <c r="M8" s="4">
        <v>10</v>
      </c>
      <c r="N8" s="8">
        <v>249.6</v>
      </c>
      <c r="O8" s="7">
        <v>-0.3</v>
      </c>
      <c r="P8" s="7">
        <v>0.4373</v>
      </c>
    </row>
    <row r="9">
      <c r="A9" s="2" t="s">
        <v>137</v>
      </c>
      <c r="B9" s="2" t="s">
        <v>138</v>
      </c>
      <c r="C9" s="2" t="s">
        <v>472</v>
      </c>
      <c r="D9" s="2" t="s">
        <v>494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2</v>
      </c>
      <c r="L9" s="8">
        <v>95.99</v>
      </c>
      <c r="M9" s="4">
        <v>7</v>
      </c>
      <c r="N9" s="8">
        <v>227.37</v>
      </c>
      <c r="O9" s="7">
        <v>-0.7143</v>
      </c>
      <c r="P9" s="7">
        <v>-0.5778</v>
      </c>
    </row>
    <row r="10">
      <c r="A10" s="2" t="s">
        <v>137</v>
      </c>
      <c r="B10" s="2" t="s">
        <v>138</v>
      </c>
      <c r="C10" s="2" t="s">
        <v>515</v>
      </c>
      <c r="D10" s="2" t="s">
        <v>516</v>
      </c>
      <c r="E10" s="4">
        <v>4</v>
      </c>
      <c r="F10" s="8">
        <v>255.14</v>
      </c>
      <c r="G10" s="4">
        <v>7</v>
      </c>
      <c r="H10" s="8">
        <v>866.45</v>
      </c>
      <c r="I10" s="7">
        <v>-0.4286</v>
      </c>
      <c r="J10" s="7">
        <v>-0.7055</v>
      </c>
      <c r="K10" s="4">
        <v>4</v>
      </c>
      <c r="L10" s="8">
        <v>255.14</v>
      </c>
      <c r="M10" s="4">
        <v>7</v>
      </c>
      <c r="N10" s="8">
        <v>866.45</v>
      </c>
      <c r="O10" s="7">
        <v>-0.4286</v>
      </c>
      <c r="P10" s="7">
        <v>-0.7055</v>
      </c>
    </row>
    <row r="11">
      <c r="A11" s="2" t="s">
        <v>137</v>
      </c>
      <c r="B11" s="2" t="s">
        <v>545</v>
      </c>
      <c r="C11" s="2" t="s">
        <v>388</v>
      </c>
      <c r="D11" s="2" t="s">
        <v>389</v>
      </c>
      <c r="E11" s="4">
        <v>5</v>
      </c>
      <c r="F11" s="8">
        <v>68.25</v>
      </c>
      <c r="G11" s="4">
        <v>12</v>
      </c>
      <c r="H11" s="8">
        <v>332.3</v>
      </c>
      <c r="I11" s="7">
        <v>-0.5833</v>
      </c>
      <c r="J11" s="7">
        <v>-0.7946</v>
      </c>
      <c r="K11" s="4">
        <v>5</v>
      </c>
      <c r="L11" s="8">
        <v>68.25</v>
      </c>
      <c r="M11" s="4">
        <v>12</v>
      </c>
      <c r="N11" s="8">
        <v>332.3</v>
      </c>
      <c r="O11" s="7">
        <v>-0.5833</v>
      </c>
      <c r="P11" s="7">
        <v>-0.7946</v>
      </c>
    </row>
    <row r="12">
      <c r="A12" s="2" t="s">
        <v>137</v>
      </c>
      <c r="B12" s="2" t="s">
        <v>545</v>
      </c>
      <c r="C12" s="2" t="s">
        <v>472</v>
      </c>
      <c r="D12" s="2" t="s">
        <v>494</v>
      </c>
      <c r="E12" s="4"/>
      <c r="F12" s="8"/>
      <c r="G12" s="4">
        <v>4</v>
      </c>
      <c r="H12" s="8">
        <v>141.72</v>
      </c>
      <c r="I12" s="7"/>
      <c r="J12" s="7"/>
      <c r="K12" s="4"/>
      <c r="L12" s="8"/>
      <c r="M12" s="4">
        <v>4</v>
      </c>
      <c r="N12" s="8">
        <v>141.72</v>
      </c>
      <c r="O12" s="7"/>
      <c r="P12" s="7"/>
    </row>
    <row r="13">
      <c r="A13" s="2" t="s">
        <v>137</v>
      </c>
      <c r="B13" s="2" t="s">
        <v>545</v>
      </c>
      <c r="C13" s="2" t="s">
        <v>515</v>
      </c>
      <c r="D13" s="2" t="s">
        <v>516</v>
      </c>
      <c r="E13" s="4"/>
      <c r="F13" s="8"/>
      <c r="G13" s="4">
        <v>7</v>
      </c>
      <c r="H13" s="8">
        <v>1240.91</v>
      </c>
      <c r="I13" s="7"/>
      <c r="J13" s="7"/>
      <c r="K13" s="4"/>
      <c r="L13" s="8"/>
      <c r="M13" s="4">
        <v>7</v>
      </c>
      <c r="N13" s="8">
        <v>1240.91</v>
      </c>
      <c r="O13" s="7"/>
      <c r="P13" s="7"/>
    </row>
    <row r="14">
      <c r="A14" s="2" t="s">
        <v>137</v>
      </c>
      <c r="B14" s="2" t="s">
        <v>545</v>
      </c>
      <c r="C14" s="2" t="s">
        <v>591</v>
      </c>
      <c r="D14" s="2" t="s">
        <v>592</v>
      </c>
      <c r="E14" s="4"/>
      <c r="F14" s="8"/>
      <c r="G14" s="4">
        <v>1</v>
      </c>
      <c r="H14" s="8">
        <v>339.99</v>
      </c>
      <c r="I14" s="7"/>
      <c r="J14" s="7"/>
      <c r="K14" s="4"/>
      <c r="L14" s="8"/>
      <c r="M14" s="4">
        <v>1</v>
      </c>
      <c r="N14" s="8">
        <v>339.99</v>
      </c>
      <c r="O14" s="7"/>
      <c r="P14" s="7"/>
    </row>
    <row r="15">
      <c r="A15" s="2" t="s">
        <v>137</v>
      </c>
      <c r="B15" s="2" t="s">
        <v>599</v>
      </c>
      <c r="C15" s="2" t="s">
        <v>515</v>
      </c>
      <c r="D15" s="2" t="s">
        <v>516</v>
      </c>
      <c r="E15" s="4"/>
      <c r="F15" s="8"/>
      <c r="G15" s="4">
        <v>2</v>
      </c>
      <c r="H15" s="8">
        <v>142.98</v>
      </c>
      <c r="I15" s="7"/>
      <c r="J15" s="7"/>
      <c r="K15" s="4"/>
      <c r="L15" s="8"/>
      <c r="M15" s="4">
        <v>2</v>
      </c>
      <c r="N15" s="8">
        <v>142.98</v>
      </c>
      <c r="O15" s="7"/>
      <c r="P15" s="7"/>
    </row>
    <row r="16">
      <c r="A16" s="2" t="s">
        <v>137</v>
      </c>
      <c r="B16" s="2" t="s">
        <v>599</v>
      </c>
      <c r="C16" s="2" t="s">
        <v>591</v>
      </c>
      <c r="D16" s="2" t="s">
        <v>592</v>
      </c>
      <c r="E16" s="4"/>
      <c r="F16" s="8"/>
      <c r="G16" s="4">
        <v>9</v>
      </c>
      <c r="H16" s="8">
        <v>433.27</v>
      </c>
      <c r="I16" s="7"/>
      <c r="J16" s="7"/>
      <c r="K16" s="4"/>
      <c r="L16" s="8"/>
      <c r="M16" s="4">
        <v>9</v>
      </c>
      <c r="N16" s="8">
        <v>433.27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634</v>
      </c>
      <c r="D2" s="0" t="s">
        <v>635</v>
      </c>
      <c r="E2" s="0" t="s">
        <v>636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637</v>
      </c>
      <c r="I4" s="1" t="s">
        <v>638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639</v>
      </c>
      <c r="O4" s="1" t="s">
        <v>640</v>
      </c>
    </row>
    <row r="5">
      <c r="A5" s="1" t="s">
        <v>81</v>
      </c>
      <c r="B5" s="1" t="s">
        <v>83</v>
      </c>
      <c r="C5" s="1" t="s">
        <v>84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137</v>
      </c>
      <c r="B6" s="2" t="s">
        <v>139</v>
      </c>
      <c r="C6" s="2" t="s">
        <v>140</v>
      </c>
      <c r="D6" s="4">
        <v>55</v>
      </c>
      <c r="E6" s="8">
        <v>9465.69</v>
      </c>
      <c r="F6" s="4">
        <v>175</v>
      </c>
      <c r="G6" s="8">
        <v>31256.08</v>
      </c>
      <c r="H6" s="7">
        <v>-0.6857</v>
      </c>
      <c r="I6" s="7">
        <v>-0.6972</v>
      </c>
      <c r="J6" s="4">
        <v>55</v>
      </c>
      <c r="K6" s="8">
        <v>9465.69</v>
      </c>
      <c r="L6" s="4">
        <v>175</v>
      </c>
      <c r="M6" s="8">
        <v>31256.08</v>
      </c>
      <c r="N6" s="7">
        <v>-0.6857</v>
      </c>
      <c r="O6" s="7">
        <v>-0.6972</v>
      </c>
    </row>
    <row r="7">
      <c r="A7" s="2" t="s">
        <v>137</v>
      </c>
      <c r="B7" s="2" t="s">
        <v>388</v>
      </c>
      <c r="C7" s="2" t="s">
        <v>389</v>
      </c>
      <c r="D7" s="4">
        <v>18</v>
      </c>
      <c r="E7" s="8">
        <v>585.22</v>
      </c>
      <c r="F7" s="4">
        <v>47</v>
      </c>
      <c r="G7" s="8">
        <v>1486.66</v>
      </c>
      <c r="H7" s="7">
        <v>-0.617</v>
      </c>
      <c r="I7" s="7">
        <v>-0.6064</v>
      </c>
      <c r="J7" s="4">
        <v>18</v>
      </c>
      <c r="K7" s="8">
        <v>585.22</v>
      </c>
      <c r="L7" s="4">
        <v>47</v>
      </c>
      <c r="M7" s="8">
        <v>1486.66</v>
      </c>
      <c r="N7" s="7">
        <v>-0.617</v>
      </c>
      <c r="O7" s="7">
        <v>-0.6064</v>
      </c>
    </row>
    <row r="8">
      <c r="A8" s="2" t="s">
        <v>137</v>
      </c>
      <c r="B8" s="2" t="s">
        <v>472</v>
      </c>
      <c r="C8" s="2" t="s">
        <v>473</v>
      </c>
      <c r="D8" s="4">
        <v>9</v>
      </c>
      <c r="E8" s="8">
        <v>454.73</v>
      </c>
      <c r="F8" s="4">
        <v>21</v>
      </c>
      <c r="G8" s="8">
        <v>618.69</v>
      </c>
      <c r="H8" s="7">
        <v>-0.5714</v>
      </c>
      <c r="I8" s="7">
        <v>-0.265</v>
      </c>
      <c r="J8" s="4">
        <v>7</v>
      </c>
      <c r="K8" s="8">
        <v>358.74</v>
      </c>
      <c r="L8" s="4">
        <v>10</v>
      </c>
      <c r="M8" s="8">
        <v>249.6</v>
      </c>
      <c r="N8" s="7">
        <v>-0.3</v>
      </c>
      <c r="O8" s="7">
        <v>0.4373</v>
      </c>
    </row>
    <row r="9">
      <c r="A9" s="2" t="s">
        <v>137</v>
      </c>
      <c r="B9" s="2" t="s">
        <v>472</v>
      </c>
      <c r="C9" s="2" t="s">
        <v>494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2</v>
      </c>
      <c r="K9" s="8">
        <v>95.99</v>
      </c>
      <c r="L9" s="4">
        <v>11</v>
      </c>
      <c r="M9" s="8">
        <v>369.09</v>
      </c>
      <c r="N9" s="7">
        <v>-0.8182</v>
      </c>
      <c r="O9" s="7">
        <v>-0.7399</v>
      </c>
    </row>
    <row r="10">
      <c r="A10" s="2" t="s">
        <v>137</v>
      </c>
      <c r="B10" s="2" t="s">
        <v>515</v>
      </c>
      <c r="C10" s="2" t="s">
        <v>516</v>
      </c>
      <c r="D10" s="4">
        <v>4</v>
      </c>
      <c r="E10" s="8">
        <v>255.14</v>
      </c>
      <c r="F10" s="4">
        <v>16</v>
      </c>
      <c r="G10" s="8">
        <v>2250.34</v>
      </c>
      <c r="H10" s="7">
        <v>-0.75</v>
      </c>
      <c r="I10" s="7">
        <v>-0.8866</v>
      </c>
      <c r="J10" s="4">
        <v>4</v>
      </c>
      <c r="K10" s="8">
        <v>255.14</v>
      </c>
      <c r="L10" s="4">
        <v>16</v>
      </c>
      <c r="M10" s="8">
        <v>2250.34</v>
      </c>
      <c r="N10" s="7">
        <v>-0.75</v>
      </c>
      <c r="O10" s="7">
        <v>-0.8866</v>
      </c>
    </row>
    <row r="11">
      <c r="A11" s="2" t="s">
        <v>137</v>
      </c>
      <c r="B11" s="2" t="s">
        <v>591</v>
      </c>
      <c r="C11" s="2" t="s">
        <v>592</v>
      </c>
      <c r="D11" s="4"/>
      <c r="E11" s="8"/>
      <c r="F11" s="4">
        <v>10</v>
      </c>
      <c r="G11" s="8">
        <v>773.26</v>
      </c>
      <c r="H11" s="7"/>
      <c r="I11" s="7"/>
      <c r="J11" s="4"/>
      <c r="K11" s="8"/>
      <c r="L11" s="4">
        <v>10</v>
      </c>
      <c r="M11" s="8">
        <v>773.26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