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<sst xmlns="http://schemas.openxmlformats.org/spreadsheetml/2006/main" count="640" uniqueCount="640">
  <si>
    <t>Date Type:</t>
  </si>
  <si>
    <t>Shipped Date</t>
  </si>
  <si>
    <t>Start Date:</t>
  </si>
  <si>
    <t>02/02/2026</t>
  </si>
  <si>
    <t>End Date:</t>
  </si>
  <si>
    <t>02/08/2026</t>
  </si>
  <si>
    <t>Report Run Date:</t>
  </si>
  <si>
    <t>02/09/2026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</si>
  <si>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</si>
  <si>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</si>
  <si>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</si>
  <si>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</si>
  <si>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</si>
  <si>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</si>
  <si>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</si>
  <si>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</si>
  <si>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</si>
  <si>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</si>
  <si>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</si>
  <si>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</si>
  <si>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HSNDS</t>
  </si>
  <si>
    <t>ASHFURNDS</t>
  </si>
  <si>
    <t>BLK01</t>
  </si>
  <si>
    <t>JCPENNEY01</t>
  </si>
  <si>
    <t>OLLIIX</t>
  </si>
  <si>
    <t>KOHLDSN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</si>
  <si>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</si>
  <si>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</si>
  <si>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</si>
  <si>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</si>
  <si>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</si>
  <si>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</si>
  <si>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</si>
  <si>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</si>
  <si>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</si>
  <si>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</si>
  <si>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</si>
  <si>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</si>
  <si>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</si>
  <si>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</si>
  <si>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</si>
  <si>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</si>
  <si>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</si>
  <si>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</si>
  <si>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</si>
  <si>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</si>
  <si>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</si>
  <si>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</si>
  <si>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</si>
  <si>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</si>
  <si>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</si>
  <si>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</si>
  <si>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</si>
  <si>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</si>
  <si>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</si>
  <si>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</si>
  <si>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</si>
  <si>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</si>
  <si>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</si>
  <si>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</si>
  <si>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</si>
  <si>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</si>
  <si>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</si>
  <si>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</si>
  <si>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</si>
  <si>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</si>
  <si>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</si>
  <si>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</si>
  <si>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</si>
  <si>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</si>
  <si>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</si>
  <si>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</si>
  <si>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</si>
  <si>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</si>
  <si>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</si>
  <si>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</si>
  <si>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</si>
  <si>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</si>
  <si>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</si>
  <si>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</si>
  <si>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</si>
  <si>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</si>
  <si>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</si>
  <si>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</si>
  <si>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</si>
  <si>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</si>
  <si>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</si>
  <si>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</si>
  <si>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</si>
  <si>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</si>
  <si>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</si>
  <si>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</si>
  <si>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</si>
  <si>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</si>
  <si>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</si>
  <si>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</si>
  <si>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</si>
  <si>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</si>
  <si>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</si>
  <si>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</si>
  <si>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</si>
  <si>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</si>
  <si>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</si>
  <si>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</si>
  <si>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</si>
  <si>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</si>
  <si>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</si>
  <si>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</si>
  <si>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</si>
  <si>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</si>
  <si>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</si>
  <si>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</si>
  <si>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</si>
  <si>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</si>
  <si>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</si>
  <si>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</si>
  <si>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</si>
  <si>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</si>
  <si>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</si>
  <si>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</si>
  <si>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</si>
  <si>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</si>
  <si>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</si>
  <si>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</si>
  <si>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</si>
  <si>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</si>
  <si>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</si>
  <si>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</si>
  <si>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</si>
  <si>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</si>
  <si>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</si>
  <si>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03/05/2026</t>
  </si>
  <si>
    <t>04/30/2026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</si>
  <si>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</si>
  <si>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</si>
  <si>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</si>
  <si>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</si>
  <si>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</si>
  <si>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</si>
  <si>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</si>
  <si>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</si>
  <si>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</si>
  <si>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</si>
  <si>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</si>
  <si>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</si>
  <si>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</si>
  <si>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</si>
  <si>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</si>
  <si>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</si>
  <si>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</si>
  <si>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</si>
  <si>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</si>
  <si>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</si>
  <si>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CSNSTORES,OVERSTOCK01</t>
  </si>
  <si>
    <t>Setup</t>
  </si>
  <si>
    <t>10/1/2018</t>
  </si>
  <si>
    <t>7/23/2019</t>
  </si>
  <si>
    <t>No</t>
  </si>
  <si>
    <t>12/10/2018</t>
  </si>
  <si>
    <t>10/30/2018</t>
  </si>
  <si>
    <t>Dropped</t>
  </si>
  <si>
    <t>Discontinued</t>
  </si>
  <si>
    <t>2/25/2019</t>
  </si>
  <si>
    <t>12/31/2019</t>
  </si>
  <si>
    <t>1/14/2020</t>
  </si>
  <si>
    <t>1/24/2024</t>
  </si>
  <si>
    <t>8/11/2024</t>
  </si>
  <si>
    <t>7/1/2019</t>
  </si>
  <si>
    <t>5/27/2020</t>
  </si>
  <si>
    <t>5/17/2022</t>
  </si>
  <si>
    <t>6/29/2022</t>
  </si>
  <si>
    <t>11/20/2018</t>
  </si>
  <si>
    <t>5/9/2019</t>
  </si>
  <si>
    <t>11/7/2018</t>
  </si>
  <si>
    <t>12/6/2018</t>
  </si>
  <si>
    <t>Temp Discontinued</t>
  </si>
  <si>
    <t>11/22/2023</t>
  </si>
  <si>
    <t>5/6/2024</t>
  </si>
  <si>
    <t>Hold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</si>
  <si>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</si>
  <si>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</si>
  <si>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</si>
  <si>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</si>
  <si>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</si>
  <si>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</si>
  <si>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</si>
  <si>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</si>
  <si>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</si>
  <si>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</si>
  <si>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CSNSTORES,HSNDS,KOHLDSN,MACY02,OVERSTOCK01</t>
  </si>
  <si>
    <t>12/19/2018</t>
  </si>
  <si>
    <t>10/22/2018</t>
  </si>
  <si>
    <t>7/5/2019</t>
  </si>
  <si>
    <t>1/31/2020</t>
  </si>
  <si>
    <t>1/9/2024</t>
  </si>
  <si>
    <t>5/30/2024</t>
  </si>
  <si>
    <t>2/4/2020</t>
  </si>
  <si>
    <t>10/12/2022</t>
  </si>
  <si>
    <t>12/11/2018</t>
  </si>
  <si>
    <t>12/5/2018</t>
  </si>
  <si>
    <t>Open</t>
  </si>
  <si>
    <t>8/4/2019</t>
  </si>
  <si>
    <t>1/22/2019</t>
  </si>
  <si>
    <t>1/25/2021</t>
  </si>
  <si>
    <t>NS10-3243</t>
  </si>
  <si>
    <t>White</t>
  </si>
  <si>
    <t>B+</t>
  </si>
  <si>
    <t>PP000991;PF004455</t>
  </si>
  <si>
    <t>MACY02,OVERSTOCK01</t>
  </si>
  <si>
    <t>8/14/2019</t>
  </si>
  <si>
    <t>1/9/2019</t>
  </si>
  <si>
    <t>11/21/2018</t>
  </si>
  <si>
    <t>1/30/2020</t>
  </si>
  <si>
    <t>2/24/2020</t>
  </si>
  <si>
    <t>9/18/2024</t>
  </si>
  <si>
    <t>3/26/2020</t>
  </si>
  <si>
    <t>7/13/2022</t>
  </si>
  <si>
    <t>4/4/2019</t>
  </si>
  <si>
    <t>8/15/2019</t>
  </si>
  <si>
    <t>12/26/2018</t>
  </si>
  <si>
    <t>11/21/2020</t>
  </si>
  <si>
    <t>1/28/2021</t>
  </si>
  <si>
    <t>8/19/2019</t>
  </si>
  <si>
    <t>8/5/2019</t>
  </si>
  <si>
    <t>6/24/2018</t>
  </si>
  <si>
    <t>11/12/2018</t>
  </si>
  <si>
    <t>7/31/2020</t>
  </si>
  <si>
    <t>10/20/2020</t>
  </si>
  <si>
    <t>NS10-3244</t>
  </si>
  <si>
    <t>CSNSTORES,MACY02,OLLIIX,OVERSTOCK01</t>
  </si>
  <si>
    <t>11/13/2018</t>
  </si>
  <si>
    <t>3/4/2019</t>
  </si>
  <si>
    <t>1/29/2024</t>
  </si>
  <si>
    <t>4/23/2024</t>
  </si>
  <si>
    <t>7/26/2019</t>
  </si>
  <si>
    <t>3/16/2020</t>
  </si>
  <si>
    <t>5/23/2022</t>
  </si>
  <si>
    <t>4/25/2019</t>
  </si>
  <si>
    <t>12/23/2018</t>
  </si>
  <si>
    <t>1/21/2021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</si>
  <si>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</si>
  <si>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</si>
  <si>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</si>
  <si>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</si>
  <si>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</si>
  <si>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</si>
  <si>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</si>
  <si>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</si>
  <si>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</si>
  <si>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</si>
  <si>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BLK01,HSNDS,MACY02,OVERSTOCK01</t>
  </si>
  <si>
    <t>10/26/2018</t>
  </si>
  <si>
    <t>10/24/2018</t>
  </si>
  <si>
    <t>6/25/2019</t>
  </si>
  <si>
    <t>1/27/2020</t>
  </si>
  <si>
    <t>6/5/2024</t>
  </si>
  <si>
    <t>11/29/2018</t>
  </si>
  <si>
    <t>5/21/2019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</si>
  <si>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</si>
  <si>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</si>
  <si>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</si>
  <si>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</si>
  <si>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</si>
  <si>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</si>
  <si>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</si>
  <si>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</si>
  <si>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</si>
  <si>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</si>
  <si>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</si>
  <si>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AMAZON,ASHFURNDS,KOHLDSN,MACY02,OVERSTOCK01</t>
  </si>
  <si>
    <t>11/2/2018</t>
  </si>
  <si>
    <t>11/19/2018</t>
  </si>
  <si>
    <t>1/13/2025</t>
  </si>
  <si>
    <t>6/1/2020</t>
  </si>
  <si>
    <t>12/9/2018</t>
  </si>
  <si>
    <t>1/14/2019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</si>
  <si>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</si>
  <si>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</si>
  <si>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</si>
  <si>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</si>
  <si>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</si>
  <si>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</si>
  <si>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</si>
  <si>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</si>
  <si>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</si>
  <si>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</si>
  <si>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</si>
  <si>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</si>
  <si>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</si>
  <si>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</si>
  <si>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3/5/2026</t>
  </si>
  <si>
    <t>CSNSTORES,MACY02</t>
  </si>
  <si>
    <t>5/27/2022</t>
  </si>
  <si>
    <t>8/18/2022</t>
  </si>
  <si>
    <t>8/1/2023</t>
  </si>
  <si>
    <t>8/17/2023</t>
  </si>
  <si>
    <t>5/29/2022</t>
  </si>
  <si>
    <t>6/20/2022</t>
  </si>
  <si>
    <t>4/10/2024</t>
  </si>
  <si>
    <t>10/15/2024</t>
  </si>
  <si>
    <t>9/14/2022</t>
  </si>
  <si>
    <t>10/28/2022</t>
  </si>
  <si>
    <t>8/9/2022</t>
  </si>
  <si>
    <t>10/3/2022</t>
  </si>
  <si>
    <t>5/19/2022</t>
  </si>
  <si>
    <t>6/17/2022</t>
  </si>
  <si>
    <t>12/1/2023</t>
  </si>
  <si>
    <t>Unproductive</t>
  </si>
  <si>
    <t>1/10/2023</t>
  </si>
  <si>
    <t>7/5/2022</t>
  </si>
  <si>
    <t>9/8/2022</t>
  </si>
  <si>
    <t>NS10-3706</t>
  </si>
  <si>
    <t>6/5/2022</t>
  </si>
  <si>
    <t>8/28/2023</t>
  </si>
  <si>
    <t>10/21/2024</t>
  </si>
  <si>
    <t>10/2/2022</t>
  </si>
  <si>
    <t>10/5/2022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</si>
  <si>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</si>
  <si>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</si>
  <si>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</si>
  <si>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</si>
  <si>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</si>
  <si>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</si>
  <si>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</si>
  <si>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</si>
  <si>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</si>
  <si>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4/30/2026</t>
  </si>
  <si>
    <t>8/31/2016</t>
  </si>
  <si>
    <t>12/26/2016</t>
  </si>
  <si>
    <t>7/30/2016</t>
  </si>
  <si>
    <t>1/2/2015</t>
  </si>
  <si>
    <t>2/6/2015</t>
  </si>
  <si>
    <t>6/11/2015</t>
  </si>
  <si>
    <t>8/1/2016</t>
  </si>
  <si>
    <t>1/5/2015</t>
  </si>
  <si>
    <t>6/11/2020</t>
  </si>
  <si>
    <t>9/28/2017</t>
  </si>
  <si>
    <t>10/19/2017</t>
  </si>
  <si>
    <t>9/13/2015</t>
  </si>
  <si>
    <t>10/26/2016</t>
  </si>
  <si>
    <t>11/24/2017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</si>
  <si>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</si>
  <si>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</si>
  <si>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</si>
  <si>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</si>
  <si>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</si>
  <si>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</si>
  <si>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</si>
  <si>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</si>
  <si>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</si>
  <si>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1/7/2015</t>
  </si>
  <si>
    <t>1/9/2015</t>
  </si>
  <si>
    <t>10/1/2015</t>
  </si>
  <si>
    <t>2/3/2015</t>
  </si>
  <si>
    <t>10/27/2017</t>
  </si>
  <si>
    <t>9/9/2015</t>
  </si>
  <si>
    <t>12/6/2017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</si>
  <si>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</si>
  <si>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</si>
  <si>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</si>
  <si>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</si>
  <si>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</si>
  <si>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</si>
  <si>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</si>
  <si>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</si>
  <si>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</si>
  <si>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</si>
  <si>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11/10/2021</t>
  </si>
  <si>
    <t>11/22/2021</t>
  </si>
  <si>
    <t>4/7/2022</t>
  </si>
  <si>
    <t>5/2/2022</t>
  </si>
  <si>
    <t>11/19/2021</t>
  </si>
  <si>
    <t>12/8/2021</t>
  </si>
  <si>
    <t>2/20/2023</t>
  </si>
  <si>
    <t>10/29/2024</t>
  </si>
  <si>
    <t>10/22/2024</t>
  </si>
  <si>
    <t>6/6/2022</t>
  </si>
  <si>
    <t>2/8/2022</t>
  </si>
  <si>
    <t>3/6/2022</t>
  </si>
  <si>
    <t>11/3/2021</t>
  </si>
  <si>
    <t>12/9/2021</t>
  </si>
  <si>
    <t>3/25/2024</t>
  </si>
  <si>
    <t>9/20/2022</t>
  </si>
  <si>
    <t>5/13/2025</t>
  </si>
  <si>
    <t>NS10-3654</t>
  </si>
  <si>
    <t>Close-out</t>
  </si>
  <si>
    <t>ASHFURNDS,OLLIIX</t>
  </si>
  <si>
    <t>2/23/2022</t>
  </si>
  <si>
    <t>4/21/2022</t>
  </si>
  <si>
    <t>1/19/2023</t>
  </si>
  <si>
    <t>4/19/2024</t>
  </si>
  <si>
    <t>8/23/2024</t>
  </si>
  <si>
    <t>6/13/2022</t>
  </si>
  <si>
    <t>2/9/2022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</si>
  <si>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</si>
  <si>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</si>
  <si>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</si>
  <si>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</si>
  <si>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</si>
  <si>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</si>
  <si>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</si>
  <si>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</si>
  <si>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</si>
  <si>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</si>
  <si>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</si>
  <si>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</si>
  <si>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</si>
  <si>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</si>
  <si>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7/12/2019</t>
  </si>
  <si>
    <t>2/7/2020</t>
  </si>
  <si>
    <t>4/25/2025</t>
  </si>
  <si>
    <t>7/2/2019</t>
  </si>
  <si>
    <t>4/12/2020</t>
  </si>
  <si>
    <t>1/15/2019</t>
  </si>
  <si>
    <t>5/13/2020</t>
  </si>
  <si>
    <t>5/14/2023</t>
  </si>
  <si>
    <t>8/13/2020</t>
  </si>
  <si>
    <t>NS12-3258</t>
  </si>
  <si>
    <t>AMAZON,CSNSTORES,MACY02,OVERSTOCK01</t>
  </si>
  <si>
    <t>1/8/2019</t>
  </si>
  <si>
    <t>11/26/2018</t>
  </si>
  <si>
    <t>1/21/2020</t>
  </si>
  <si>
    <t>7/17/2025</t>
  </si>
  <si>
    <t>6/30/2020</t>
  </si>
  <si>
    <t>12/17/2018</t>
  </si>
  <si>
    <t>12/7/2018</t>
  </si>
  <si>
    <t>8/6/2019</t>
  </si>
  <si>
    <t>8/21/2020</t>
  </si>
  <si>
    <t>NS12-3245</t>
  </si>
  <si>
    <t>Cotton Blend Yarn Dyed 3 Piece Duvet Cover Set</t>
  </si>
  <si>
    <t>1/25/2019</t>
  </si>
  <si>
    <t>5/15/2019</t>
  </si>
  <si>
    <t>11/1/2018</t>
  </si>
  <si>
    <t>3/20/2019</t>
  </si>
  <si>
    <t>4/21/2020</t>
  </si>
  <si>
    <t>7/3/2019</t>
  </si>
  <si>
    <t>8/5/2020</t>
  </si>
  <si>
    <t>8/8/2022</t>
  </si>
  <si>
    <t>5/27/2019</t>
  </si>
  <si>
    <t>2/12/2019</t>
  </si>
  <si>
    <t>10/31/2018</t>
  </si>
  <si>
    <t>8/19/2020</t>
  </si>
  <si>
    <t>NS12-3246</t>
  </si>
  <si>
    <t>ASHFURNDS,MACY02,OLLIIX,OVERSTOCK01</t>
  </si>
  <si>
    <t>4/22/2019</t>
  </si>
  <si>
    <t>1/2/2019</t>
  </si>
  <si>
    <t>10/14/2018</t>
  </si>
  <si>
    <t>2/26/2019</t>
  </si>
  <si>
    <t>1/1/2020</t>
  </si>
  <si>
    <t>11/9/2022</t>
  </si>
  <si>
    <t>7/3/2024</t>
  </si>
  <si>
    <t>4/3/2020</t>
  </si>
  <si>
    <t>7/14/2022</t>
  </si>
  <si>
    <t>4/19/2019</t>
  </si>
  <si>
    <t>5/22/2022</t>
  </si>
  <si>
    <t>11/12/2025</t>
  </si>
  <si>
    <t>8/27/2020</t>
  </si>
  <si>
    <t>NS12-3251</t>
  </si>
  <si>
    <t>7/8/2019</t>
  </si>
  <si>
    <t>2/5/2019</t>
  </si>
  <si>
    <t>11/22/2018</t>
  </si>
  <si>
    <t>8/13/2024</t>
  </si>
  <si>
    <t>7/27/2020</t>
  </si>
  <si>
    <t>8/4/2022</t>
  </si>
  <si>
    <t>12/20/2018</t>
  </si>
  <si>
    <t>8/6/2020</t>
  </si>
  <si>
    <t>NS12-3252</t>
  </si>
  <si>
    <t>CSNSTORES,OLLIIX,OVERSTOCK01</t>
  </si>
  <si>
    <t>2/7/2019</t>
  </si>
  <si>
    <t>5/25/2020</t>
  </si>
  <si>
    <t>10/4/2024</t>
  </si>
  <si>
    <t>7/12/2020</t>
  </si>
  <si>
    <t>9/1/2022</t>
  </si>
  <si>
    <t>12/8/2020</t>
  </si>
  <si>
    <t>8/26/2020</t>
  </si>
  <si>
    <t>NS12-2005</t>
  </si>
  <si>
    <t>Duvet Cover Mini Set</t>
  </si>
  <si>
    <t>9/12/2016</t>
  </si>
  <si>
    <t>3/30/2015</t>
  </si>
  <si>
    <t>7/9/2015</t>
  </si>
  <si>
    <t>3/23/2015</t>
  </si>
  <si>
    <t>10/12/2017</t>
  </si>
  <si>
    <t>7/27/2016</t>
  </si>
  <si>
    <t>12/7/2017</t>
  </si>
  <si>
    <t>1/23/2019</t>
  </si>
  <si>
    <t>1/13/2020</t>
  </si>
  <si>
    <t>8/24/2020</t>
  </si>
  <si>
    <t>9/17/2020</t>
  </si>
  <si>
    <t>NS12-2006</t>
  </si>
  <si>
    <t>4/18/2017</t>
  </si>
  <si>
    <t>9/6/2016</t>
  </si>
  <si>
    <t>8/7/2015</t>
  </si>
  <si>
    <t>1/6/2015</t>
  </si>
  <si>
    <t>11/6/2017</t>
  </si>
  <si>
    <t>4/20/2016</t>
  </si>
  <si>
    <t>12/27/2017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</si>
  <si>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</si>
  <si>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</si>
  <si>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</si>
  <si>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</si>
  <si>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</si>
  <si>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</si>
  <si>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</t>
  </si>
  <si>
    <t>5/25/2022</t>
  </si>
  <si>
    <t>9/19/2022</t>
  </si>
  <si>
    <t>7/25/2022</t>
  </si>
  <si>
    <t>9/28/2022</t>
  </si>
  <si>
    <t>1/12/2023</t>
  </si>
  <si>
    <t>7/12/2022</t>
  </si>
  <si>
    <t>5/16/2022</t>
  </si>
  <si>
    <t>10/28/2025</t>
  </si>
  <si>
    <t>10/8/2023</t>
  </si>
  <si>
    <t>7/22/2022</t>
  </si>
  <si>
    <t>NS12-3708</t>
  </si>
  <si>
    <t>9/7/2022</t>
  </si>
  <si>
    <t>9/11/2023</t>
  </si>
  <si>
    <t>5/15/2025</t>
  </si>
  <si>
    <t>2/7/2023</t>
  </si>
  <si>
    <t>6/21/2022</t>
  </si>
  <si>
    <t>7/27/2022</t>
  </si>
  <si>
    <t>NS12-3655</t>
  </si>
  <si>
    <t>3 Piece Quilt Top Duvet Cover Mini Set</t>
  </si>
  <si>
    <t>1/3/2022</t>
  </si>
  <si>
    <t>12/14/2021</t>
  </si>
  <si>
    <t>4/10/2023</t>
  </si>
  <si>
    <t>6/25/2025</t>
  </si>
  <si>
    <t>7/29/2022</t>
  </si>
  <si>
    <t>4/20/2022</t>
  </si>
  <si>
    <t>11/5/2021</t>
  </si>
  <si>
    <t>1/25/2024</t>
  </si>
  <si>
    <t>7/16/2024</t>
  </si>
  <si>
    <t>NS12-3656</t>
  </si>
  <si>
    <t>11/29/2021</t>
  </si>
  <si>
    <t>2/3/2023</t>
  </si>
  <si>
    <t>4/22/2025</t>
  </si>
  <si>
    <t>4/3/2022</t>
  </si>
  <si>
    <t>11/21/2021</t>
  </si>
  <si>
    <t>2/4/2025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</si>
  <si>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</si>
  <si>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</si>
  <si>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</si>
  <si>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</si>
  <si>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</si>
  <si>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</si>
  <si>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</si>
  <si>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AMAZON,MACY02,OVERSTOCK01</t>
  </si>
  <si>
    <t>12/27/2018</t>
  </si>
  <si>
    <t>5/23/2019</t>
  </si>
  <si>
    <t>1/23/2020</t>
  </si>
  <si>
    <t>11/12/2024</t>
  </si>
  <si>
    <t>12/14/2018</t>
  </si>
  <si>
    <t>3/8/2020</t>
  </si>
  <si>
    <t>5/22/2019</t>
  </si>
  <si>
    <t>11/5/2018</t>
  </si>
  <si>
    <t>NS30-3248</t>
  </si>
  <si>
    <t>PP000991</t>
  </si>
  <si>
    <t>Glam/Luxury</t>
  </si>
  <si>
    <t>AMAZONDS,MACY02</t>
  </si>
  <si>
    <t>10/12/2018</t>
  </si>
  <si>
    <t>4/29/2020</t>
  </si>
  <si>
    <t>1/19/2026</t>
  </si>
  <si>
    <t>9/18/2022</t>
  </si>
  <si>
    <t>12/14/2022</t>
  </si>
  <si>
    <t>12/28/2018</t>
  </si>
  <si>
    <t>4/30/2019</t>
  </si>
  <si>
    <t>NS30-3254</t>
  </si>
  <si>
    <t>5/28/2019</t>
  </si>
  <si>
    <t>1/11/2019</t>
  </si>
  <si>
    <t>7/19/2019</t>
  </si>
  <si>
    <t>2/12/2025</t>
  </si>
  <si>
    <t>4/17/2020</t>
  </si>
  <si>
    <t>12/27/2022</t>
  </si>
  <si>
    <t>4/29/2019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</si>
  <si>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</si>
  <si>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</si>
  <si>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</si>
  <si>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</si>
  <si>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</si>
  <si>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</si>
  <si>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</si>
  <si>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6/10/2022</t>
  </si>
  <si>
    <t>8/4/2017</t>
  </si>
  <si>
    <t>10/25/2017</t>
  </si>
  <si>
    <t>8/14/2020</t>
  </si>
  <si>
    <t>9/3/2020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</si>
  <si>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</si>
  <si>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</si>
  <si>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</si>
  <si>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</si>
  <si>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</si>
  <si>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</si>
  <si>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5/7/2019</t>
  </si>
  <si>
    <t>10/29/2018</t>
  </si>
  <si>
    <t>5/7/2021</t>
  </si>
  <si>
    <t>6/6/2024</t>
  </si>
  <si>
    <t>9/10/2019</t>
  </si>
  <si>
    <t>NS11-3253</t>
  </si>
  <si>
    <t>11/27/2018</t>
  </si>
  <si>
    <t>10/3/2018</t>
  </si>
  <si>
    <t>9/30/2020</t>
  </si>
  <si>
    <t>3/3/2020</t>
  </si>
  <si>
    <t>3/2/2020</t>
  </si>
  <si>
    <t>6/1/2022</t>
  </si>
  <si>
    <t>8/29/2019</t>
  </si>
  <si>
    <t>NS11-1824A</t>
  </si>
  <si>
    <t>Euro Sham</t>
  </si>
  <si>
    <t>PF002589</t>
  </si>
  <si>
    <t>Striped</t>
  </si>
  <si>
    <t>AMAZONDS</t>
  </si>
  <si>
    <t>8/24/2016</t>
  </si>
  <si>
    <t>6/25/2015</t>
  </si>
  <si>
    <t>NS11-3662</t>
  </si>
  <si>
    <t>Quilt Top Euro Sham</t>
  </si>
  <si>
    <t>PP001696;PF005608</t>
  </si>
  <si>
    <t>Casual</t>
  </si>
  <si>
    <t>5/6/2022</t>
  </si>
  <si>
    <t>5/3/2022</t>
  </si>
  <si>
    <t>2/2/2022</t>
  </si>
  <si>
    <t>7/19/2022</t>
  </si>
  <si>
    <t>3/31/2022</t>
  </si>
  <si>
    <t>11/30/2021</t>
  </si>
  <si>
    <t>3/14/2022</t>
  </si>
  <si>
    <t>10/26/2022</t>
  </si>
  <si>
    <t>NS11-3657</t>
  </si>
  <si>
    <t>9/28/2023</t>
  </si>
  <si>
    <t>4/27/2022</t>
  </si>
  <si>
    <t>2/24/2022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</si>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</sst>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64</v>
      </c>
      <c r="AA6" s="4">
        <f>=ROUNDDOWN(16.4102564102564,0)</f>
      </c>
      <c r="AB6" s="5">
        <v>3.9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2</v>
      </c>
      <c r="AQ6" s="8">
        <v>189.28</v>
      </c>
      <c r="AR6" s="4">
        <v>1</v>
      </c>
      <c r="AS6" s="8">
        <v>93.13</v>
      </c>
      <c r="AT6" s="7">
        <v>1</v>
      </c>
      <c r="AU6" s="7">
        <v>1.0324</v>
      </c>
      <c r="AV6" s="4">
        <v>9</v>
      </c>
      <c r="AW6" s="8">
        <v>953.48</v>
      </c>
      <c r="AX6" s="4">
        <v>6</v>
      </c>
      <c r="AY6" s="8">
        <v>619.67</v>
      </c>
      <c r="AZ6" s="7">
        <v>0.5</v>
      </c>
      <c r="BA6" s="7">
        <v>0.5387</v>
      </c>
      <c r="BB6" s="7">
        <v>0.1985</v>
      </c>
      <c r="BC6" s="4">
        <v>14</v>
      </c>
      <c r="BD6" s="8">
        <v>1489.27</v>
      </c>
      <c r="BE6" s="4">
        <v>36</v>
      </c>
      <c r="BF6" s="8">
        <v>3732.69</v>
      </c>
      <c r="BG6" s="7">
        <v>-0.6111</v>
      </c>
      <c r="BH6" s="7">
        <v>-0.601</v>
      </c>
      <c r="BI6" s="7">
        <v>0.6402</v>
      </c>
      <c r="BJ6" s="4">
        <v>2</v>
      </c>
      <c r="BK6" s="8">
        <v>189.28</v>
      </c>
      <c r="BL6" s="2" t="s">
        <v>153</v>
      </c>
      <c r="BM6" s="7">
        <v>1</v>
      </c>
      <c r="BN6" s="7">
        <v>1</v>
      </c>
      <c r="BO6" s="4">
        <v>1</v>
      </c>
      <c r="BP6" s="8">
        <v>102.34</v>
      </c>
      <c r="BQ6" s="4">
        <v>1</v>
      </c>
      <c r="BR6" s="8">
        <v>93.13</v>
      </c>
      <c r="BS6" s="7"/>
      <c r="BT6" s="7">
        <v>0.0989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/>
      <c r="CC6" s="8"/>
      <c r="CD6" s="4"/>
      <c r="CE6" s="8"/>
      <c r="CF6" s="7"/>
      <c r="CG6" s="7"/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>
        <v>1</v>
      </c>
      <c r="CP6" s="8">
        <v>86.94</v>
      </c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/>
      <c r="DE6" s="8"/>
      <c r="DF6" s="7"/>
      <c r="DG6" s="7"/>
      <c r="DH6" s="2" t="s">
        <v>160</v>
      </c>
      <c r="DI6" s="2" t="s">
        <v>161</v>
      </c>
      <c r="DJ6" s="2" t="s">
        <v>145</v>
      </c>
      <c r="DK6" s="2" t="s">
        <v>162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154</v>
      </c>
      <c r="EI6" s="2" t="s">
        <v>142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161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142</v>
      </c>
      <c r="GJ6" s="2" t="s">
        <v>173</v>
      </c>
      <c r="GK6" s="2" t="s">
        <v>174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175</v>
      </c>
      <c r="GW6" s="2" t="s">
        <v>176</v>
      </c>
      <c r="GX6" s="2" t="s">
        <v>177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178</v>
      </c>
      <c r="HI6" s="2" t="s">
        <v>142</v>
      </c>
      <c r="HJ6" s="2" t="s">
        <v>145</v>
      </c>
      <c r="HK6" s="2" t="s">
        <v>145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161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178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182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178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161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178</v>
      </c>
      <c r="NV6" s="2" t="s">
        <v>161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61</v>
      </c>
      <c r="OP6" s="4">
        <v>3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251</v>
      </c>
      <c r="AA7" s="4">
        <f>=ROUNDDOWN(34.8611111111111,0)</f>
      </c>
      <c r="AB7" s="5">
        <v>7.2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7</v>
      </c>
      <c r="AQ7" s="8">
        <v>764.2</v>
      </c>
      <c r="AR7" s="4">
        <v>5</v>
      </c>
      <c r="AS7" s="8">
        <v>526.54</v>
      </c>
      <c r="AT7" s="7">
        <v>0.4</v>
      </c>
      <c r="AU7" s="7">
        <v>0.4514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0.8015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</v>
      </c>
      <c r="BK7" s="8">
        <v>764.2</v>
      </c>
      <c r="BL7" s="2" t="s">
        <v>189</v>
      </c>
      <c r="BM7" s="7">
        <v>1</v>
      </c>
      <c r="BN7" s="7">
        <v>1</v>
      </c>
      <c r="BO7" s="4">
        <v>2</v>
      </c>
      <c r="BP7" s="8">
        <v>228.76</v>
      </c>
      <c r="BQ7" s="4">
        <v>1</v>
      </c>
      <c r="BR7" s="8">
        <v>103.48</v>
      </c>
      <c r="BS7" s="7">
        <v>1</v>
      </c>
      <c r="BT7" s="7">
        <v>1.2107</v>
      </c>
      <c r="BU7" s="2" t="s">
        <v>154</v>
      </c>
      <c r="BV7" s="2" t="s">
        <v>142</v>
      </c>
      <c r="BW7" s="2" t="s">
        <v>155</v>
      </c>
      <c r="BX7" s="2" t="s">
        <v>190</v>
      </c>
      <c r="BY7" s="2" t="s">
        <v>157</v>
      </c>
      <c r="BZ7" s="2" t="s">
        <v>157</v>
      </c>
      <c r="CA7" s="2" t="s">
        <v>145</v>
      </c>
      <c r="CB7" s="4">
        <v>2</v>
      </c>
      <c r="CC7" s="8">
        <v>222.3</v>
      </c>
      <c r="CD7" s="4"/>
      <c r="CE7" s="8"/>
      <c r="CF7" s="7"/>
      <c r="CG7" s="7"/>
      <c r="CH7" s="2" t="s">
        <v>154</v>
      </c>
      <c r="CI7" s="2" t="s">
        <v>142</v>
      </c>
      <c r="CJ7" s="2" t="s">
        <v>155</v>
      </c>
      <c r="CK7" s="2" t="s">
        <v>158</v>
      </c>
      <c r="CL7" s="2" t="s">
        <v>157</v>
      </c>
      <c r="CM7" s="2" t="s">
        <v>157</v>
      </c>
      <c r="CN7" s="2" t="s">
        <v>145</v>
      </c>
      <c r="CO7" s="4">
        <v>3</v>
      </c>
      <c r="CP7" s="8">
        <v>313.14</v>
      </c>
      <c r="CQ7" s="4">
        <v>1</v>
      </c>
      <c r="CR7" s="8">
        <v>97.41</v>
      </c>
      <c r="CS7" s="7">
        <v>2</v>
      </c>
      <c r="CT7" s="7">
        <v>2.2147</v>
      </c>
      <c r="CU7" s="2" t="s">
        <v>154</v>
      </c>
      <c r="CV7" s="2" t="s">
        <v>142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145</v>
      </c>
      <c r="DB7" s="4"/>
      <c r="DC7" s="8"/>
      <c r="DD7" s="4"/>
      <c r="DE7" s="8"/>
      <c r="DF7" s="7"/>
      <c r="DG7" s="7"/>
      <c r="DH7" s="2" t="s">
        <v>160</v>
      </c>
      <c r="DI7" s="2" t="s">
        <v>161</v>
      </c>
      <c r="DJ7" s="2" t="s">
        <v>145</v>
      </c>
      <c r="DK7" s="2" t="s">
        <v>192</v>
      </c>
      <c r="DL7" s="2" t="s">
        <v>157</v>
      </c>
      <c r="DM7" s="2" t="s">
        <v>157</v>
      </c>
      <c r="DN7" s="2" t="s">
        <v>145</v>
      </c>
      <c r="DO7" s="4"/>
      <c r="DP7" s="8"/>
      <c r="DQ7" s="4">
        <v>2</v>
      </c>
      <c r="DR7" s="8">
        <v>228</v>
      </c>
      <c r="DS7" s="7">
        <v>-1</v>
      </c>
      <c r="DT7" s="7">
        <v>-1</v>
      </c>
      <c r="DU7" s="2" t="s">
        <v>154</v>
      </c>
      <c r="DV7" s="2" t="s">
        <v>142</v>
      </c>
      <c r="DW7" s="2" t="s">
        <v>163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154</v>
      </c>
      <c r="EI7" s="2" t="s">
        <v>142</v>
      </c>
      <c r="EJ7" s="2" t="s">
        <v>194</v>
      </c>
      <c r="EK7" s="2" t="s">
        <v>195</v>
      </c>
      <c r="EL7" s="2" t="s">
        <v>157</v>
      </c>
      <c r="EM7" s="2" t="s">
        <v>157</v>
      </c>
      <c r="EN7" s="2" t="s">
        <v>145</v>
      </c>
      <c r="EO7" s="4"/>
      <c r="EP7" s="8"/>
      <c r="EQ7" s="4"/>
      <c r="ER7" s="8"/>
      <c r="ES7" s="7"/>
      <c r="ET7" s="7"/>
      <c r="EU7" s="2" t="s">
        <v>154</v>
      </c>
      <c r="EV7" s="2" t="s">
        <v>161</v>
      </c>
      <c r="EW7" s="2" t="s">
        <v>167</v>
      </c>
      <c r="EX7" s="2" t="s">
        <v>196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169</v>
      </c>
      <c r="FK7" s="2" t="s">
        <v>197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142</v>
      </c>
      <c r="FW7" s="2" t="s">
        <v>171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>
        <v>1</v>
      </c>
      <c r="GE7" s="8">
        <v>97.65</v>
      </c>
      <c r="GF7" s="7">
        <v>-1</v>
      </c>
      <c r="GG7" s="7">
        <v>-1</v>
      </c>
      <c r="GH7" s="2" t="s">
        <v>154</v>
      </c>
      <c r="GI7" s="2" t="s">
        <v>142</v>
      </c>
      <c r="GJ7" s="2" t="s">
        <v>173</v>
      </c>
      <c r="GK7" s="2" t="s">
        <v>199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200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178</v>
      </c>
      <c r="HI7" s="2" t="s">
        <v>142</v>
      </c>
      <c r="HJ7" s="2" t="s">
        <v>145</v>
      </c>
      <c r="HK7" s="2" t="s">
        <v>145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161</v>
      </c>
      <c r="IJ7" s="2" t="s">
        <v>145</v>
      </c>
      <c r="IK7" s="2" t="s">
        <v>201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202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178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182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178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161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178</v>
      </c>
      <c r="NV7" s="2" t="s">
        <v>161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>
        <v>5</v>
      </c>
      <c r="OP7" s="4"/>
      <c r="OQ7" s="4"/>
      <c r="OR7" s="4">
        <v>246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144</v>
      </c>
      <c r="AA8" s="4">
        <f>=ROUNDDOWN(49.6551724137931,0)</f>
      </c>
      <c r="AB8" s="5">
        <v>2.9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</v>
      </c>
      <c r="AQ8" s="8">
        <v>202.28</v>
      </c>
      <c r="AR8" s="4"/>
      <c r="AS8" s="8"/>
      <c r="AT8" s="7"/>
      <c r="AU8" s="7"/>
      <c r="AV8" s="4">
        <v>5</v>
      </c>
      <c r="AW8" s="8">
        <v>535.79</v>
      </c>
      <c r="AX8" s="4">
        <v>30</v>
      </c>
      <c r="AY8" s="8">
        <v>3113.02</v>
      </c>
      <c r="AZ8" s="7">
        <v>-0.8333</v>
      </c>
      <c r="BA8" s="7">
        <v>-0.8279</v>
      </c>
      <c r="BB8" s="7">
        <v>0.3775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0.3598</v>
      </c>
      <c r="BJ8" s="4">
        <v>2</v>
      </c>
      <c r="BK8" s="8">
        <v>202.28</v>
      </c>
      <c r="BL8" s="2" t="s">
        <v>208</v>
      </c>
      <c r="BM8" s="7">
        <v>1</v>
      </c>
      <c r="BN8" s="7">
        <v>1</v>
      </c>
      <c r="BO8" s="4">
        <v>1</v>
      </c>
      <c r="BP8" s="8">
        <v>102.34</v>
      </c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>
        <v>1</v>
      </c>
      <c r="CC8" s="8">
        <v>99.94</v>
      </c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210</v>
      </c>
      <c r="CL8" s="2" t="s">
        <v>157</v>
      </c>
      <c r="CM8" s="2" t="s">
        <v>157</v>
      </c>
      <c r="CN8" s="2" t="s">
        <v>145</v>
      </c>
      <c r="CO8" s="4"/>
      <c r="CP8" s="8"/>
      <c r="CQ8" s="4"/>
      <c r="CR8" s="8"/>
      <c r="CS8" s="7"/>
      <c r="CT8" s="7"/>
      <c r="CU8" s="2" t="s">
        <v>154</v>
      </c>
      <c r="CV8" s="2" t="s">
        <v>142</v>
      </c>
      <c r="CW8" s="2" t="s">
        <v>155</v>
      </c>
      <c r="CX8" s="2" t="s">
        <v>211</v>
      </c>
      <c r="CY8" s="2" t="s">
        <v>157</v>
      </c>
      <c r="CZ8" s="2" t="s">
        <v>157</v>
      </c>
      <c r="DA8" s="2" t="s">
        <v>145</v>
      </c>
      <c r="DB8" s="4"/>
      <c r="DC8" s="8"/>
      <c r="DD8" s="4"/>
      <c r="DE8" s="8"/>
      <c r="DF8" s="7"/>
      <c r="DG8" s="7"/>
      <c r="DH8" s="2" t="s">
        <v>160</v>
      </c>
      <c r="DI8" s="2" t="s">
        <v>161</v>
      </c>
      <c r="DJ8" s="2" t="s">
        <v>145</v>
      </c>
      <c r="DK8" s="2" t="s">
        <v>162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212</v>
      </c>
      <c r="DX8" s="2" t="s">
        <v>213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194</v>
      </c>
      <c r="EK8" s="2" t="s">
        <v>214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161</v>
      </c>
      <c r="EW8" s="2" t="s">
        <v>167</v>
      </c>
      <c r="EX8" s="2" t="s">
        <v>215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169</v>
      </c>
      <c r="FK8" s="2" t="s">
        <v>216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217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142</v>
      </c>
      <c r="GJ8" s="2" t="s">
        <v>173</v>
      </c>
      <c r="GK8" s="2" t="s">
        <v>219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175</v>
      </c>
      <c r="GW8" s="2" t="s">
        <v>220</v>
      </c>
      <c r="GX8" s="2" t="s">
        <v>221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142</v>
      </c>
      <c r="HJ8" s="2" t="s">
        <v>222</v>
      </c>
      <c r="HK8" s="2" t="s">
        <v>145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161</v>
      </c>
      <c r="IJ8" s="2" t="s">
        <v>145</v>
      </c>
      <c r="IK8" s="2" t="s">
        <v>223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224</v>
      </c>
      <c r="JK8" s="2" t="s">
        <v>225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178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182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178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200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200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161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178</v>
      </c>
      <c r="NV8" s="2" t="s">
        <v>161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144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424</v>
      </c>
      <c r="AA9" s="4">
        <f>=ROUNDDOWN(84.8,0)</f>
      </c>
      <c r="AB9" s="5">
        <v>5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3</v>
      </c>
      <c r="AQ9" s="8">
        <v>333.51</v>
      </c>
      <c r="AR9" s="4">
        <v>30</v>
      </c>
      <c r="AS9" s="8">
        <v>3113.02</v>
      </c>
      <c r="AT9" s="7">
        <v>-0.9</v>
      </c>
      <c r="AU9" s="7">
        <v>-0.8929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0.6225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3</v>
      </c>
      <c r="BK9" s="8">
        <v>333.51</v>
      </c>
      <c r="BL9" s="2" t="s">
        <v>229</v>
      </c>
      <c r="BM9" s="7">
        <v>1</v>
      </c>
      <c r="BN9" s="7">
        <v>1</v>
      </c>
      <c r="BO9" s="4">
        <v>1</v>
      </c>
      <c r="BP9" s="8">
        <v>114.38</v>
      </c>
      <c r="BQ9" s="4">
        <v>2</v>
      </c>
      <c r="BR9" s="8">
        <v>206.96</v>
      </c>
      <c r="BS9" s="7">
        <v>-0.5</v>
      </c>
      <c r="BT9" s="7">
        <v>-0.4473</v>
      </c>
      <c r="BU9" s="2" t="s">
        <v>154</v>
      </c>
      <c r="BV9" s="2" t="s">
        <v>142</v>
      </c>
      <c r="BW9" s="2" t="s">
        <v>155</v>
      </c>
      <c r="BX9" s="2" t="s">
        <v>202</v>
      </c>
      <c r="BY9" s="2" t="s">
        <v>157</v>
      </c>
      <c r="BZ9" s="2" t="s">
        <v>157</v>
      </c>
      <c r="CA9" s="2" t="s">
        <v>145</v>
      </c>
      <c r="CB9" s="4">
        <v>1</v>
      </c>
      <c r="CC9" s="8">
        <v>111.15</v>
      </c>
      <c r="CD9" s="4">
        <v>1</v>
      </c>
      <c r="CE9" s="8">
        <v>100.8</v>
      </c>
      <c r="CF9" s="7"/>
      <c r="CG9" s="7">
        <v>0.1027</v>
      </c>
      <c r="CH9" s="2" t="s">
        <v>154</v>
      </c>
      <c r="CI9" s="2" t="s">
        <v>142</v>
      </c>
      <c r="CJ9" s="2" t="s">
        <v>155</v>
      </c>
      <c r="CK9" s="2" t="s">
        <v>198</v>
      </c>
      <c r="CL9" s="2" t="s">
        <v>157</v>
      </c>
      <c r="CM9" s="2" t="s">
        <v>157</v>
      </c>
      <c r="CN9" s="2" t="s">
        <v>145</v>
      </c>
      <c r="CO9" s="4">
        <v>1</v>
      </c>
      <c r="CP9" s="8">
        <v>107.98</v>
      </c>
      <c r="CQ9" s="4">
        <v>1</v>
      </c>
      <c r="CR9" s="8">
        <v>97.41</v>
      </c>
      <c r="CS9" s="7"/>
      <c r="CT9" s="7">
        <v>0.1085</v>
      </c>
      <c r="CU9" s="2" t="s">
        <v>154</v>
      </c>
      <c r="CV9" s="2" t="s">
        <v>142</v>
      </c>
      <c r="CW9" s="2" t="s">
        <v>155</v>
      </c>
      <c r="CX9" s="2" t="s">
        <v>230</v>
      </c>
      <c r="CY9" s="2" t="s">
        <v>157</v>
      </c>
      <c r="CZ9" s="2" t="s">
        <v>157</v>
      </c>
      <c r="DA9" s="2" t="s">
        <v>145</v>
      </c>
      <c r="DB9" s="4"/>
      <c r="DC9" s="8"/>
      <c r="DD9" s="4"/>
      <c r="DE9" s="8"/>
      <c r="DF9" s="7"/>
      <c r="DG9" s="7"/>
      <c r="DH9" s="2" t="s">
        <v>160</v>
      </c>
      <c r="DI9" s="2" t="s">
        <v>161</v>
      </c>
      <c r="DJ9" s="2" t="s">
        <v>145</v>
      </c>
      <c r="DK9" s="2" t="s">
        <v>231</v>
      </c>
      <c r="DL9" s="2" t="s">
        <v>157</v>
      </c>
      <c r="DM9" s="2" t="s">
        <v>157</v>
      </c>
      <c r="DN9" s="2" t="s">
        <v>145</v>
      </c>
      <c r="DO9" s="4"/>
      <c r="DP9" s="8"/>
      <c r="DQ9" s="4"/>
      <c r="DR9" s="8"/>
      <c r="DS9" s="7"/>
      <c r="DT9" s="7"/>
      <c r="DU9" s="2" t="s">
        <v>154</v>
      </c>
      <c r="DV9" s="2" t="s">
        <v>142</v>
      </c>
      <c r="DW9" s="2" t="s">
        <v>163</v>
      </c>
      <c r="DX9" s="2" t="s">
        <v>213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154</v>
      </c>
      <c r="EI9" s="2" t="s">
        <v>142</v>
      </c>
      <c r="EJ9" s="2" t="s">
        <v>232</v>
      </c>
      <c r="EK9" s="2" t="s">
        <v>233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161</v>
      </c>
      <c r="EW9" s="2" t="s">
        <v>234</v>
      </c>
      <c r="EX9" s="2" t="s">
        <v>235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169</v>
      </c>
      <c r="FK9" s="2" t="s">
        <v>236</v>
      </c>
      <c r="FL9" s="2" t="s">
        <v>157</v>
      </c>
      <c r="FM9" s="2" t="s">
        <v>157</v>
      </c>
      <c r="FN9" s="2" t="s">
        <v>145</v>
      </c>
      <c r="FO9" s="4"/>
      <c r="FP9" s="8"/>
      <c r="FQ9" s="4">
        <v>26</v>
      </c>
      <c r="FR9" s="8">
        <v>2707.85</v>
      </c>
      <c r="FS9" s="7">
        <v>-1</v>
      </c>
      <c r="FT9" s="7">
        <v>-1</v>
      </c>
      <c r="FU9" s="2" t="s">
        <v>154</v>
      </c>
      <c r="FV9" s="2" t="s">
        <v>142</v>
      </c>
      <c r="FW9" s="2" t="s">
        <v>217</v>
      </c>
      <c r="FX9" s="2" t="s">
        <v>237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142</v>
      </c>
      <c r="GJ9" s="2" t="s">
        <v>173</v>
      </c>
      <c r="GK9" s="2" t="s">
        <v>238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175</v>
      </c>
      <c r="GW9" s="2" t="s">
        <v>220</v>
      </c>
      <c r="GX9" s="2" t="s">
        <v>239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142</v>
      </c>
      <c r="HJ9" s="2" t="s">
        <v>222</v>
      </c>
      <c r="HK9" s="2" t="s">
        <v>145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161</v>
      </c>
      <c r="IJ9" s="2" t="s">
        <v>145</v>
      </c>
      <c r="IK9" s="2" t="s">
        <v>240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224</v>
      </c>
      <c r="JK9" s="2" t="s">
        <v>241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178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182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178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200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200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161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178</v>
      </c>
      <c r="NV9" s="2" t="s">
        <v>161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424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217</v>
      </c>
      <c r="AA10" s="4">
        <f>=ROUNDDOWN(57.1052631578947,0)</f>
      </c>
      <c r="AB10" s="5">
        <v>3.8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5</v>
      </c>
      <c r="AQ10" s="8">
        <v>473.8</v>
      </c>
      <c r="AR10" s="4">
        <v>3</v>
      </c>
      <c r="AS10" s="8">
        <v>281.74</v>
      </c>
      <c r="AT10" s="7">
        <v>0.6667</v>
      </c>
      <c r="AU10" s="7">
        <v>0.6817</v>
      </c>
      <c r="AV10" s="4">
        <v>11</v>
      </c>
      <c r="AW10" s="8">
        <v>1085.12</v>
      </c>
      <c r="AX10" s="4">
        <v>10</v>
      </c>
      <c r="AY10" s="8">
        <v>1010.16</v>
      </c>
      <c r="AZ10" s="7">
        <v>0.1</v>
      </c>
      <c r="BA10" s="7">
        <v>0.0742</v>
      </c>
      <c r="BB10" s="7">
        <v>0.4366</v>
      </c>
      <c r="BC10" s="4">
        <v>11</v>
      </c>
      <c r="BD10" s="8">
        <v>1085.12</v>
      </c>
      <c r="BE10" s="4">
        <v>10</v>
      </c>
      <c r="BF10" s="8">
        <v>1010.16</v>
      </c>
      <c r="BG10" s="7">
        <v>0.1</v>
      </c>
      <c r="BH10" s="7">
        <v>0.0742</v>
      </c>
      <c r="BI10" s="7">
        <v>1</v>
      </c>
      <c r="BJ10" s="4">
        <v>5</v>
      </c>
      <c r="BK10" s="8">
        <v>473.8</v>
      </c>
      <c r="BL10" s="2" t="s">
        <v>250</v>
      </c>
      <c r="BM10" s="7">
        <v>1</v>
      </c>
      <c r="BN10" s="7">
        <v>1</v>
      </c>
      <c r="BO10" s="4">
        <v>2</v>
      </c>
      <c r="BP10" s="8">
        <v>186.26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251</v>
      </c>
      <c r="BX10" s="2" t="s">
        <v>158</v>
      </c>
      <c r="BY10" s="2" t="s">
        <v>157</v>
      </c>
      <c r="BZ10" s="2" t="s">
        <v>157</v>
      </c>
      <c r="CA10" s="2" t="s">
        <v>145</v>
      </c>
      <c r="CB10" s="4">
        <v>1</v>
      </c>
      <c r="CC10" s="8">
        <v>89.3</v>
      </c>
      <c r="CD10" s="4">
        <v>2</v>
      </c>
      <c r="CE10" s="8">
        <v>178.6</v>
      </c>
      <c r="CF10" s="7">
        <v>-0.5</v>
      </c>
      <c r="CG10" s="7">
        <v>-0.5</v>
      </c>
      <c r="CH10" s="2" t="s">
        <v>154</v>
      </c>
      <c r="CI10" s="2" t="s">
        <v>142</v>
      </c>
      <c r="CJ10" s="2" t="s">
        <v>249</v>
      </c>
      <c r="CK10" s="2" t="s">
        <v>158</v>
      </c>
      <c r="CL10" s="2" t="s">
        <v>157</v>
      </c>
      <c r="CM10" s="2" t="s">
        <v>157</v>
      </c>
      <c r="CN10" s="2" t="s">
        <v>145</v>
      </c>
      <c r="CO10" s="4"/>
      <c r="CP10" s="8"/>
      <c r="CQ10" s="4"/>
      <c r="CR10" s="8"/>
      <c r="CS10" s="7"/>
      <c r="CT10" s="7"/>
      <c r="CU10" s="2" t="s">
        <v>154</v>
      </c>
      <c r="CV10" s="2" t="s">
        <v>142</v>
      </c>
      <c r="CW10" s="2" t="s">
        <v>252</v>
      </c>
      <c r="CX10" s="2" t="s">
        <v>230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145</v>
      </c>
      <c r="DK10" s="2" t="s">
        <v>253</v>
      </c>
      <c r="DL10" s="2" t="s">
        <v>157</v>
      </c>
      <c r="DM10" s="2" t="s">
        <v>157</v>
      </c>
      <c r="DN10" s="2" t="s">
        <v>145</v>
      </c>
      <c r="DO10" s="4">
        <v>1</v>
      </c>
      <c r="DP10" s="8">
        <v>103.14</v>
      </c>
      <c r="DQ10" s="4">
        <v>1</v>
      </c>
      <c r="DR10" s="8">
        <v>103.14</v>
      </c>
      <c r="DS10" s="7"/>
      <c r="DT10" s="7"/>
      <c r="DU10" s="2" t="s">
        <v>154</v>
      </c>
      <c r="DV10" s="2" t="s">
        <v>142</v>
      </c>
      <c r="DW10" s="2" t="s">
        <v>163</v>
      </c>
      <c r="DX10" s="2" t="s">
        <v>254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194</v>
      </c>
      <c r="EK10" s="2" t="s">
        <v>255</v>
      </c>
      <c r="EL10" s="2" t="s">
        <v>157</v>
      </c>
      <c r="EM10" s="2" t="s">
        <v>157</v>
      </c>
      <c r="EN10" s="2" t="s">
        <v>145</v>
      </c>
      <c r="EO10" s="4">
        <v>1</v>
      </c>
      <c r="EP10" s="8">
        <v>95.1</v>
      </c>
      <c r="EQ10" s="4"/>
      <c r="ER10" s="8"/>
      <c r="ES10" s="7"/>
      <c r="ET10" s="7"/>
      <c r="EU10" s="2" t="s">
        <v>154</v>
      </c>
      <c r="EV10" s="2" t="s">
        <v>142</v>
      </c>
      <c r="EW10" s="2" t="s">
        <v>167</v>
      </c>
      <c r="EX10" s="2" t="s">
        <v>213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256</v>
      </c>
      <c r="FK10" s="2" t="s">
        <v>158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171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142</v>
      </c>
      <c r="GJ10" s="2" t="s">
        <v>173</v>
      </c>
      <c r="GK10" s="2" t="s">
        <v>174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200</v>
      </c>
      <c r="GV10" s="2" t="s">
        <v>142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154</v>
      </c>
      <c r="HI10" s="2" t="s">
        <v>142</v>
      </c>
      <c r="HJ10" s="2" t="s">
        <v>258</v>
      </c>
      <c r="HK10" s="2" t="s">
        <v>259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161</v>
      </c>
      <c r="IJ10" s="2" t="s">
        <v>145</v>
      </c>
      <c r="IK10" s="2" t="s">
        <v>260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224</v>
      </c>
      <c r="JK10" s="2" t="s">
        <v>158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178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145</v>
      </c>
      <c r="KK10" s="2" t="s">
        <v>261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262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178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161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178</v>
      </c>
      <c r="NV10" s="2" t="s">
        <v>161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217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250</v>
      </c>
      <c r="AA11" s="4">
        <f>=ROUNDDOWN(37.3134328358209,0)</f>
      </c>
      <c r="AB11" s="5">
        <v>6.7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6</v>
      </c>
      <c r="AQ11" s="8">
        <v>611.32</v>
      </c>
      <c r="AR11" s="4">
        <v>7</v>
      </c>
      <c r="AS11" s="8">
        <v>728.42</v>
      </c>
      <c r="AT11" s="7">
        <v>-0.1429</v>
      </c>
      <c r="AU11" s="7">
        <v>-0.1608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0.5634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6</v>
      </c>
      <c r="BK11" s="8">
        <v>611.32</v>
      </c>
      <c r="BL11" s="2" t="s">
        <v>269</v>
      </c>
      <c r="BM11" s="7">
        <v>1</v>
      </c>
      <c r="BN11" s="7">
        <v>1</v>
      </c>
      <c r="BO11" s="4">
        <v>4</v>
      </c>
      <c r="BP11" s="8">
        <v>413.92</v>
      </c>
      <c r="BQ11" s="4">
        <v>2</v>
      </c>
      <c r="BR11" s="8">
        <v>206.96</v>
      </c>
      <c r="BS11" s="7">
        <v>1</v>
      </c>
      <c r="BT11" s="7">
        <v>1</v>
      </c>
      <c r="BU11" s="2" t="s">
        <v>154</v>
      </c>
      <c r="BV11" s="2" t="s">
        <v>142</v>
      </c>
      <c r="BW11" s="2" t="s">
        <v>251</v>
      </c>
      <c r="BX11" s="2" t="s">
        <v>270</v>
      </c>
      <c r="BY11" s="2" t="s">
        <v>157</v>
      </c>
      <c r="BZ11" s="2" t="s">
        <v>157</v>
      </c>
      <c r="CA11" s="2" t="s">
        <v>145</v>
      </c>
      <c r="CB11" s="4">
        <v>2</v>
      </c>
      <c r="CC11" s="8">
        <v>197.4</v>
      </c>
      <c r="CD11" s="4"/>
      <c r="CE11" s="8"/>
      <c r="CF11" s="7"/>
      <c r="CG11" s="7"/>
      <c r="CH11" s="2" t="s">
        <v>154</v>
      </c>
      <c r="CI11" s="2" t="s">
        <v>142</v>
      </c>
      <c r="CJ11" s="2" t="s">
        <v>249</v>
      </c>
      <c r="CK11" s="2" t="s">
        <v>158</v>
      </c>
      <c r="CL11" s="2" t="s">
        <v>157</v>
      </c>
      <c r="CM11" s="2" t="s">
        <v>157</v>
      </c>
      <c r="CN11" s="2" t="s">
        <v>145</v>
      </c>
      <c r="CO11" s="4"/>
      <c r="CP11" s="8"/>
      <c r="CQ11" s="4"/>
      <c r="CR11" s="8"/>
      <c r="CS11" s="7"/>
      <c r="CT11" s="7"/>
      <c r="CU11" s="2" t="s">
        <v>154</v>
      </c>
      <c r="CV11" s="2" t="s">
        <v>142</v>
      </c>
      <c r="CW11" s="2" t="s">
        <v>252</v>
      </c>
      <c r="CX11" s="2" t="s">
        <v>271</v>
      </c>
      <c r="CY11" s="2" t="s">
        <v>157</v>
      </c>
      <c r="CZ11" s="2" t="s">
        <v>157</v>
      </c>
      <c r="DA11" s="2" t="s">
        <v>145</v>
      </c>
      <c r="DB11" s="4"/>
      <c r="DC11" s="8"/>
      <c r="DD11" s="4">
        <v>2</v>
      </c>
      <c r="DE11" s="8">
        <v>222.52</v>
      </c>
      <c r="DF11" s="7">
        <v>-1</v>
      </c>
      <c r="DG11" s="7">
        <v>-1</v>
      </c>
      <c r="DH11" s="2" t="s">
        <v>154</v>
      </c>
      <c r="DI11" s="2" t="s">
        <v>142</v>
      </c>
      <c r="DJ11" s="2" t="s">
        <v>145</v>
      </c>
      <c r="DK11" s="2" t="s">
        <v>253</v>
      </c>
      <c r="DL11" s="2" t="s">
        <v>157</v>
      </c>
      <c r="DM11" s="2" t="s">
        <v>157</v>
      </c>
      <c r="DN11" s="2" t="s">
        <v>145</v>
      </c>
      <c r="DO11" s="4"/>
      <c r="DP11" s="8"/>
      <c r="DQ11" s="4"/>
      <c r="DR11" s="8"/>
      <c r="DS11" s="7"/>
      <c r="DT11" s="7"/>
      <c r="DU11" s="2" t="s">
        <v>154</v>
      </c>
      <c r="DV11" s="2" t="s">
        <v>142</v>
      </c>
      <c r="DW11" s="2" t="s">
        <v>163</v>
      </c>
      <c r="DX11" s="2" t="s">
        <v>254</v>
      </c>
      <c r="DY11" s="2" t="s">
        <v>157</v>
      </c>
      <c r="DZ11" s="2" t="s">
        <v>157</v>
      </c>
      <c r="EA11" s="2" t="s">
        <v>145</v>
      </c>
      <c r="EB11" s="4"/>
      <c r="EC11" s="8"/>
      <c r="ED11" s="4">
        <v>1</v>
      </c>
      <c r="EE11" s="8">
        <v>103.64</v>
      </c>
      <c r="EF11" s="7">
        <v>-1</v>
      </c>
      <c r="EG11" s="7">
        <v>-1</v>
      </c>
      <c r="EH11" s="2" t="s">
        <v>154</v>
      </c>
      <c r="EI11" s="2" t="s">
        <v>142</v>
      </c>
      <c r="EJ11" s="2" t="s">
        <v>194</v>
      </c>
      <c r="EK11" s="2" t="s">
        <v>272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167</v>
      </c>
      <c r="EX11" s="2" t="s">
        <v>273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256</v>
      </c>
      <c r="FK11" s="2" t="s">
        <v>274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142</v>
      </c>
      <c r="FW11" s="2" t="s">
        <v>171</v>
      </c>
      <c r="FX11" s="2" t="s">
        <v>275</v>
      </c>
      <c r="FY11" s="2" t="s">
        <v>157</v>
      </c>
      <c r="FZ11" s="2" t="s">
        <v>157</v>
      </c>
      <c r="GA11" s="2" t="s">
        <v>145</v>
      </c>
      <c r="GB11" s="4"/>
      <c r="GC11" s="8"/>
      <c r="GD11" s="4">
        <v>2</v>
      </c>
      <c r="GE11" s="8">
        <v>195.3</v>
      </c>
      <c r="GF11" s="7">
        <v>-1</v>
      </c>
      <c r="GG11" s="7">
        <v>-1</v>
      </c>
      <c r="GH11" s="2" t="s">
        <v>154</v>
      </c>
      <c r="GI11" s="2" t="s">
        <v>142</v>
      </c>
      <c r="GJ11" s="2" t="s">
        <v>173</v>
      </c>
      <c r="GK11" s="2" t="s">
        <v>219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200</v>
      </c>
      <c r="GV11" s="2" t="s">
        <v>142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154</v>
      </c>
      <c r="HI11" s="2" t="s">
        <v>142</v>
      </c>
      <c r="HJ11" s="2" t="s">
        <v>258</v>
      </c>
      <c r="HK11" s="2" t="s">
        <v>276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161</v>
      </c>
      <c r="IJ11" s="2" t="s">
        <v>145</v>
      </c>
      <c r="IK11" s="2" t="s">
        <v>277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180</v>
      </c>
      <c r="JK11" s="2" t="s">
        <v>278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178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262</v>
      </c>
      <c r="KX11" s="2" t="s">
        <v>279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178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161</v>
      </c>
      <c r="NJ11" s="2" t="s">
        <v>264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178</v>
      </c>
      <c r="NV11" s="2" t="s">
        <v>161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250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>
        <v>74</v>
      </c>
      <c r="AA12" s="4">
        <f>=ROUNDDOWN(30.8333333333333,0)</f>
      </c>
      <c r="AB12" s="5">
        <v>2.4</v>
      </c>
      <c r="AC12" s="2" t="s">
        <v>290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</v>
      </c>
      <c r="AQ12" s="8">
        <v>161.72</v>
      </c>
      <c r="AR12" s="4">
        <v>1</v>
      </c>
      <c r="AS12" s="8">
        <v>70.88</v>
      </c>
      <c r="AT12" s="7">
        <v>1</v>
      </c>
      <c r="AU12" s="7">
        <v>1.2816</v>
      </c>
      <c r="AV12" s="4">
        <v>2</v>
      </c>
      <c r="AW12" s="8">
        <v>161.72</v>
      </c>
      <c r="AX12" s="4">
        <v>2</v>
      </c>
      <c r="AY12" s="8">
        <v>151.2</v>
      </c>
      <c r="AZ12" s="7" t="s">
        <v>145</v>
      </c>
      <c r="BA12" s="7">
        <v>0.0696</v>
      </c>
      <c r="BB12" s="7">
        <v>1</v>
      </c>
      <c r="BC12" s="4">
        <v>2</v>
      </c>
      <c r="BD12" s="8">
        <v>161.72</v>
      </c>
      <c r="BE12" s="4">
        <v>2</v>
      </c>
      <c r="BF12" s="8">
        <v>151.2</v>
      </c>
      <c r="BG12" s="7" t="s">
        <v>145</v>
      </c>
      <c r="BH12" s="7">
        <v>0.0696</v>
      </c>
      <c r="BI12" s="7">
        <v>1</v>
      </c>
      <c r="BJ12" s="4">
        <v>2</v>
      </c>
      <c r="BK12" s="8">
        <v>161.72</v>
      </c>
      <c r="BL12" s="2" t="s">
        <v>291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142</v>
      </c>
      <c r="BW12" s="2" t="s">
        <v>292</v>
      </c>
      <c r="BX12" s="2" t="s">
        <v>293</v>
      </c>
      <c r="BY12" s="2" t="s">
        <v>157</v>
      </c>
      <c r="BZ12" s="2" t="s">
        <v>157</v>
      </c>
      <c r="CA12" s="2" t="s">
        <v>145</v>
      </c>
      <c r="CB12" s="4">
        <v>1</v>
      </c>
      <c r="CC12" s="8">
        <v>85.16</v>
      </c>
      <c r="CD12" s="4"/>
      <c r="CE12" s="8"/>
      <c r="CF12" s="7"/>
      <c r="CG12" s="7"/>
      <c r="CH12" s="2" t="s">
        <v>154</v>
      </c>
      <c r="CI12" s="2" t="s">
        <v>142</v>
      </c>
      <c r="CJ12" s="2" t="s">
        <v>294</v>
      </c>
      <c r="CK12" s="2" t="s">
        <v>295</v>
      </c>
      <c r="CL12" s="2" t="s">
        <v>157</v>
      </c>
      <c r="CM12" s="2" t="s">
        <v>157</v>
      </c>
      <c r="CN12" s="2" t="s">
        <v>145</v>
      </c>
      <c r="CO12" s="4">
        <v>1</v>
      </c>
      <c r="CP12" s="8">
        <v>76.56</v>
      </c>
      <c r="CQ12" s="4">
        <v>1</v>
      </c>
      <c r="CR12" s="8">
        <v>70.88</v>
      </c>
      <c r="CS12" s="7"/>
      <c r="CT12" s="7">
        <v>0.0801</v>
      </c>
      <c r="CU12" s="2" t="s">
        <v>154</v>
      </c>
      <c r="CV12" s="2" t="s">
        <v>142</v>
      </c>
      <c r="CW12" s="2" t="s">
        <v>296</v>
      </c>
      <c r="CX12" s="2" t="s">
        <v>297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145</v>
      </c>
      <c r="DK12" s="2" t="s">
        <v>145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178</v>
      </c>
      <c r="DV12" s="2" t="s">
        <v>142</v>
      </c>
      <c r="DW12" s="2" t="s">
        <v>145</v>
      </c>
      <c r="DX12" s="2" t="s">
        <v>145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200</v>
      </c>
      <c r="EI12" s="2" t="s">
        <v>142</v>
      </c>
      <c r="EJ12" s="2" t="s">
        <v>145</v>
      </c>
      <c r="EK12" s="2" t="s">
        <v>145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154</v>
      </c>
      <c r="EV12" s="2" t="s">
        <v>161</v>
      </c>
      <c r="EW12" s="2" t="s">
        <v>298</v>
      </c>
      <c r="EX12" s="2" t="s">
        <v>299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300</v>
      </c>
      <c r="FK12" s="2" t="s">
        <v>301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154</v>
      </c>
      <c r="FV12" s="2" t="s">
        <v>142</v>
      </c>
      <c r="FW12" s="2" t="s">
        <v>302</v>
      </c>
      <c r="FX12" s="2" t="s">
        <v>303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154</v>
      </c>
      <c r="GI12" s="2" t="s">
        <v>142</v>
      </c>
      <c r="GJ12" s="2" t="s">
        <v>304</v>
      </c>
      <c r="GK12" s="2" t="s">
        <v>305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200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178</v>
      </c>
      <c r="HI12" s="2" t="s">
        <v>142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178</v>
      </c>
      <c r="HV12" s="2" t="s">
        <v>161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200</v>
      </c>
      <c r="II12" s="2" t="s">
        <v>161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169</v>
      </c>
      <c r="JK12" s="2" t="s">
        <v>306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178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178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307</v>
      </c>
      <c r="KV12" s="2" t="s">
        <v>142</v>
      </c>
      <c r="KW12" s="2" t="s">
        <v>308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178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178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161</v>
      </c>
      <c r="NJ12" s="2" t="s">
        <v>309</v>
      </c>
      <c r="NK12" s="2" t="s">
        <v>310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178</v>
      </c>
      <c r="NV12" s="2" t="s">
        <v>161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200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74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>
        <v>74</v>
      </c>
      <c r="AA13" s="4">
        <f>=ROUNDDOWN(17.2093023255814,0)</f>
      </c>
      <c r="AB13" s="5">
        <v>4.3</v>
      </c>
      <c r="AC13" s="2" t="s">
        <v>290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>
        <v>1</v>
      </c>
      <c r="AS13" s="8">
        <v>80.32</v>
      </c>
      <c r="AT13" s="7">
        <v>-1</v>
      </c>
      <c r="AU13" s="7">
        <v>-1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154</v>
      </c>
      <c r="BV13" s="2" t="s">
        <v>142</v>
      </c>
      <c r="BW13" s="2" t="s">
        <v>292</v>
      </c>
      <c r="BX13" s="2" t="s">
        <v>312</v>
      </c>
      <c r="BY13" s="2" t="s">
        <v>157</v>
      </c>
      <c r="BZ13" s="2" t="s">
        <v>157</v>
      </c>
      <c r="CA13" s="2" t="s">
        <v>145</v>
      </c>
      <c r="CB13" s="4"/>
      <c r="CC13" s="8"/>
      <c r="CD13" s="4"/>
      <c r="CE13" s="8"/>
      <c r="CF13" s="7"/>
      <c r="CG13" s="7"/>
      <c r="CH13" s="2" t="s">
        <v>154</v>
      </c>
      <c r="CI13" s="2" t="s">
        <v>142</v>
      </c>
      <c r="CJ13" s="2" t="s">
        <v>294</v>
      </c>
      <c r="CK13" s="2" t="s">
        <v>313</v>
      </c>
      <c r="CL13" s="2" t="s">
        <v>157</v>
      </c>
      <c r="CM13" s="2" t="s">
        <v>157</v>
      </c>
      <c r="CN13" s="2" t="s">
        <v>145</v>
      </c>
      <c r="CO13" s="4"/>
      <c r="CP13" s="8"/>
      <c r="CQ13" s="4">
        <v>1</v>
      </c>
      <c r="CR13" s="8">
        <v>80.32</v>
      </c>
      <c r="CS13" s="7">
        <v>-1</v>
      </c>
      <c r="CT13" s="7">
        <v>-1</v>
      </c>
      <c r="CU13" s="2" t="s">
        <v>154</v>
      </c>
      <c r="CV13" s="2" t="s">
        <v>142</v>
      </c>
      <c r="CW13" s="2" t="s">
        <v>296</v>
      </c>
      <c r="CX13" s="2" t="s">
        <v>297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145</v>
      </c>
      <c r="DK13" s="2" t="s">
        <v>145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178</v>
      </c>
      <c r="DV13" s="2" t="s">
        <v>142</v>
      </c>
      <c r="DW13" s="2" t="s">
        <v>145</v>
      </c>
      <c r="DX13" s="2" t="s">
        <v>145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200</v>
      </c>
      <c r="EI13" s="2" t="s">
        <v>142</v>
      </c>
      <c r="EJ13" s="2" t="s">
        <v>145</v>
      </c>
      <c r="EK13" s="2" t="s">
        <v>145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154</v>
      </c>
      <c r="EV13" s="2" t="s">
        <v>161</v>
      </c>
      <c r="EW13" s="2" t="s">
        <v>298</v>
      </c>
      <c r="EX13" s="2" t="s">
        <v>314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154</v>
      </c>
      <c r="FI13" s="2" t="s">
        <v>142</v>
      </c>
      <c r="FJ13" s="2" t="s">
        <v>300</v>
      </c>
      <c r="FK13" s="2" t="s">
        <v>315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154</v>
      </c>
      <c r="FV13" s="2" t="s">
        <v>142</v>
      </c>
      <c r="FW13" s="2" t="s">
        <v>302</v>
      </c>
      <c r="FX13" s="2" t="s">
        <v>316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154</v>
      </c>
      <c r="GI13" s="2" t="s">
        <v>142</v>
      </c>
      <c r="GJ13" s="2" t="s">
        <v>304</v>
      </c>
      <c r="GK13" s="2" t="s">
        <v>297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200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178</v>
      </c>
      <c r="HI13" s="2" t="s">
        <v>142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178</v>
      </c>
      <c r="HV13" s="2" t="s">
        <v>161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200</v>
      </c>
      <c r="II13" s="2" t="s">
        <v>161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169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178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178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307</v>
      </c>
      <c r="KV13" s="2" t="s">
        <v>142</v>
      </c>
      <c r="KW13" s="2" t="s">
        <v>317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178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178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161</v>
      </c>
      <c r="NJ13" s="2" t="s">
        <v>309</v>
      </c>
      <c r="NK13" s="2" t="s">
        <v>318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178</v>
      </c>
      <c r="NV13" s="2" t="s">
        <v>161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200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74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319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320</v>
      </c>
      <c r="G14" s="2" t="s">
        <v>145</v>
      </c>
      <c r="H14" s="2" t="s">
        <v>145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324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325</v>
      </c>
      <c r="Z14" s="4"/>
      <c r="AA14" s="4">
        <f>=ROUNDDOWN({0},0)</f>
      </c>
      <c r="AB14" s="5">
        <v>2</v>
      </c>
      <c r="AC14" s="2" t="s">
        <v>326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1</v>
      </c>
      <c r="AS14" s="8">
        <v>93.76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4</v>
      </c>
      <c r="AY14" s="8">
        <v>429.04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4</v>
      </c>
      <c r="BF14" s="8">
        <v>429.04</v>
      </c>
      <c r="BG14" s="7" t="s">
        <v>145</v>
      </c>
      <c r="BH14" s="7" t="s">
        <v>145</v>
      </c>
      <c r="BI14" s="7"/>
      <c r="BJ14" s="4"/>
      <c r="BK14" s="8"/>
      <c r="BL14" s="2" t="s">
        <v>24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142</v>
      </c>
      <c r="BW14" s="2" t="s">
        <v>327</v>
      </c>
      <c r="BX14" s="2" t="s">
        <v>328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329</v>
      </c>
      <c r="CK14" s="2" t="s">
        <v>330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329</v>
      </c>
      <c r="CX14" s="2" t="s">
        <v>331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160</v>
      </c>
      <c r="DI14" s="2" t="s">
        <v>161</v>
      </c>
      <c r="DJ14" s="2" t="s">
        <v>145</v>
      </c>
      <c r="DK14" s="2" t="s">
        <v>332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161</v>
      </c>
      <c r="DW14" s="2" t="s">
        <v>333</v>
      </c>
      <c r="DX14" s="2" t="s">
        <v>334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200</v>
      </c>
      <c r="EI14" s="2" t="s">
        <v>142</v>
      </c>
      <c r="EJ14" s="2" t="s">
        <v>145</v>
      </c>
      <c r="EK14" s="2" t="s">
        <v>145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154</v>
      </c>
      <c r="EV14" s="2" t="s">
        <v>161</v>
      </c>
      <c r="EW14" s="2" t="s">
        <v>167</v>
      </c>
      <c r="EX14" s="2" t="s">
        <v>335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142</v>
      </c>
      <c r="FJ14" s="2" t="s">
        <v>336</v>
      </c>
      <c r="FK14" s="2" t="s">
        <v>337</v>
      </c>
      <c r="FL14" s="2" t="s">
        <v>157</v>
      </c>
      <c r="FM14" s="2" t="s">
        <v>157</v>
      </c>
      <c r="FN14" s="2" t="s">
        <v>145</v>
      </c>
      <c r="FO14" s="4"/>
      <c r="FP14" s="8"/>
      <c r="FQ14" s="4">
        <v>1</v>
      </c>
      <c r="FR14" s="8">
        <v>93.76</v>
      </c>
      <c r="FS14" s="7">
        <v>-1</v>
      </c>
      <c r="FT14" s="7">
        <v>-1</v>
      </c>
      <c r="FU14" s="2" t="s">
        <v>154</v>
      </c>
      <c r="FV14" s="2" t="s">
        <v>142</v>
      </c>
      <c r="FW14" s="2" t="s">
        <v>329</v>
      </c>
      <c r="FX14" s="2" t="s">
        <v>338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154</v>
      </c>
      <c r="GI14" s="2" t="s">
        <v>142</v>
      </c>
      <c r="GJ14" s="2" t="s">
        <v>339</v>
      </c>
      <c r="GK14" s="2" t="s">
        <v>340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182</v>
      </c>
      <c r="GV14" s="2" t="s">
        <v>142</v>
      </c>
      <c r="GW14" s="2" t="s">
        <v>145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178</v>
      </c>
      <c r="HI14" s="2" t="s">
        <v>142</v>
      </c>
      <c r="HJ14" s="2" t="s">
        <v>341</v>
      </c>
      <c r="HK14" s="2" t="s">
        <v>145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342</v>
      </c>
      <c r="II14" s="2" t="s">
        <v>161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329</v>
      </c>
      <c r="JK14" s="2" t="s">
        <v>343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178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178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307</v>
      </c>
      <c r="KV14" s="2" t="s">
        <v>142</v>
      </c>
      <c r="KW14" s="2" t="s">
        <v>344</v>
      </c>
      <c r="KX14" s="2" t="s">
        <v>345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178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161</v>
      </c>
      <c r="NJ14" s="2" t="s">
        <v>346</v>
      </c>
      <c r="NK14" s="2" t="s">
        <v>347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178</v>
      </c>
      <c r="NV14" s="2" t="s">
        <v>161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320</v>
      </c>
      <c r="G15" s="2" t="s">
        <v>145</v>
      </c>
      <c r="H15" s="2" t="s">
        <v>145</v>
      </c>
      <c r="I15" s="2" t="s">
        <v>321</v>
      </c>
      <c r="J15" s="2" t="s">
        <v>268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324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325</v>
      </c>
      <c r="Z15" s="4">
        <v>2</v>
      </c>
      <c r="AA15" s="4">
        <f>=ROUNDDOWN(1.05263157894737,0)</f>
      </c>
      <c r="AB15" s="5">
        <v>1.9</v>
      </c>
      <c r="AC15" s="2" t="s">
        <v>326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3</v>
      </c>
      <c r="AS15" s="8">
        <v>335.28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3</v>
      </c>
      <c r="BR15" s="8">
        <v>335.28</v>
      </c>
      <c r="BS15" s="7">
        <v>-1</v>
      </c>
      <c r="BT15" s="7">
        <v>-1</v>
      </c>
      <c r="BU15" s="2" t="s">
        <v>154</v>
      </c>
      <c r="BV15" s="2" t="s">
        <v>142</v>
      </c>
      <c r="BW15" s="2" t="s">
        <v>327</v>
      </c>
      <c r="BX15" s="2" t="s">
        <v>349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329</v>
      </c>
      <c r="CK15" s="2" t="s">
        <v>350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329</v>
      </c>
      <c r="CX15" s="2" t="s">
        <v>351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160</v>
      </c>
      <c r="DI15" s="2" t="s">
        <v>161</v>
      </c>
      <c r="DJ15" s="2" t="s">
        <v>145</v>
      </c>
      <c r="DK15" s="2" t="s">
        <v>352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161</v>
      </c>
      <c r="DW15" s="2" t="s">
        <v>333</v>
      </c>
      <c r="DX15" s="2" t="s">
        <v>353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200</v>
      </c>
      <c r="EI15" s="2" t="s">
        <v>142</v>
      </c>
      <c r="EJ15" s="2" t="s">
        <v>145</v>
      </c>
      <c r="EK15" s="2" t="s">
        <v>145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154</v>
      </c>
      <c r="EV15" s="2" t="s">
        <v>161</v>
      </c>
      <c r="EW15" s="2" t="s">
        <v>167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336</v>
      </c>
      <c r="FK15" s="2" t="s">
        <v>354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142</v>
      </c>
      <c r="FW15" s="2" t="s">
        <v>329</v>
      </c>
      <c r="FX15" s="2" t="s">
        <v>355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154</v>
      </c>
      <c r="GI15" s="2" t="s">
        <v>142</v>
      </c>
      <c r="GJ15" s="2" t="s">
        <v>339</v>
      </c>
      <c r="GK15" s="2" t="s">
        <v>356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182</v>
      </c>
      <c r="GV15" s="2" t="s">
        <v>142</v>
      </c>
      <c r="GW15" s="2" t="s">
        <v>145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178</v>
      </c>
      <c r="HI15" s="2" t="s">
        <v>142</v>
      </c>
      <c r="HJ15" s="2" t="s">
        <v>341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342</v>
      </c>
      <c r="II15" s="2" t="s">
        <v>161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329</v>
      </c>
      <c r="JK15" s="2" t="s">
        <v>357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178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178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344</v>
      </c>
      <c r="KX15" s="2" t="s">
        <v>358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178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161</v>
      </c>
      <c r="NJ15" s="2" t="s">
        <v>346</v>
      </c>
      <c r="NK15" s="2" t="s">
        <v>359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178</v>
      </c>
      <c r="NV15" s="2" t="s">
        <v>161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321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366</v>
      </c>
      <c r="Z16" s="4"/>
      <c r="AA16" s="4">
        <f>=ROUNDDOWN({0},0)</f>
      </c>
      <c r="AB16" s="5">
        <v>0.1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8</v>
      </c>
      <c r="AS16" s="8">
        <v>604.8</v>
      </c>
      <c r="AT16" s="7">
        <v>-1</v>
      </c>
      <c r="AU16" s="7">
        <v>-1</v>
      </c>
      <c r="AV16" s="4" t="s">
        <v>145</v>
      </c>
      <c r="AW16" s="8" t="s">
        <v>145</v>
      </c>
      <c r="AX16" s="4">
        <v>16</v>
      </c>
      <c r="AY16" s="8">
        <v>1323.04</v>
      </c>
      <c r="AZ16" s="7" t="s">
        <v>145</v>
      </c>
      <c r="BA16" s="7" t="s">
        <v>145</v>
      </c>
      <c r="BB16" s="7"/>
      <c r="BC16" s="4" t="s">
        <v>145</v>
      </c>
      <c r="BD16" s="8" t="s">
        <v>145</v>
      </c>
      <c r="BE16" s="4">
        <v>16</v>
      </c>
      <c r="BF16" s="8">
        <v>1323.04</v>
      </c>
      <c r="BG16" s="7" t="s">
        <v>145</v>
      </c>
      <c r="BH16" s="7" t="s">
        <v>145</v>
      </c>
      <c r="BI16" s="7"/>
      <c r="BJ16" s="4"/>
      <c r="BK16" s="8"/>
      <c r="BL16" s="2" t="s">
        <v>24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161</v>
      </c>
      <c r="BW16" s="2" t="s">
        <v>367</v>
      </c>
      <c r="BX16" s="2" t="s">
        <v>368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161</v>
      </c>
      <c r="CJ16" s="2" t="s">
        <v>369</v>
      </c>
      <c r="CK16" s="2" t="s">
        <v>370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161</v>
      </c>
      <c r="CW16" s="2" t="s">
        <v>371</v>
      </c>
      <c r="CX16" s="2" t="s">
        <v>372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161</v>
      </c>
      <c r="DJ16" s="2" t="s">
        <v>145</v>
      </c>
      <c r="DK16" s="2" t="s">
        <v>373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178</v>
      </c>
      <c r="DV16" s="2" t="s">
        <v>161</v>
      </c>
      <c r="DW16" s="2" t="s">
        <v>145</v>
      </c>
      <c r="DX16" s="2" t="s">
        <v>145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161</v>
      </c>
      <c r="EJ16" s="2" t="s">
        <v>194</v>
      </c>
      <c r="EK16" s="2" t="s">
        <v>374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161</v>
      </c>
      <c r="EW16" s="2" t="s">
        <v>298</v>
      </c>
      <c r="EX16" s="2" t="s">
        <v>375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161</v>
      </c>
      <c r="FJ16" s="2" t="s">
        <v>169</v>
      </c>
      <c r="FK16" s="2" t="s">
        <v>376</v>
      </c>
      <c r="FL16" s="2" t="s">
        <v>157</v>
      </c>
      <c r="FM16" s="2" t="s">
        <v>157</v>
      </c>
      <c r="FN16" s="2" t="s">
        <v>145</v>
      </c>
      <c r="FO16" s="4"/>
      <c r="FP16" s="8"/>
      <c r="FQ16" s="4">
        <v>8</v>
      </c>
      <c r="FR16" s="8">
        <v>604.8</v>
      </c>
      <c r="FS16" s="7">
        <v>-1</v>
      </c>
      <c r="FT16" s="7">
        <v>-1</v>
      </c>
      <c r="FU16" s="2" t="s">
        <v>154</v>
      </c>
      <c r="FV16" s="2" t="s">
        <v>161</v>
      </c>
      <c r="FW16" s="2" t="s">
        <v>377</v>
      </c>
      <c r="FX16" s="2" t="s">
        <v>378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161</v>
      </c>
      <c r="GJ16" s="2" t="s">
        <v>379</v>
      </c>
      <c r="GK16" s="2" t="s">
        <v>380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154</v>
      </c>
      <c r="GV16" s="2" t="s">
        <v>161</v>
      </c>
      <c r="GW16" s="2" t="s">
        <v>176</v>
      </c>
      <c r="GX16" s="2" t="s">
        <v>381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178</v>
      </c>
      <c r="HI16" s="2" t="s">
        <v>161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178</v>
      </c>
      <c r="HV16" s="2" t="s">
        <v>161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200</v>
      </c>
      <c r="II16" s="2" t="s">
        <v>161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161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161</v>
      </c>
      <c r="JJ16" s="2" t="s">
        <v>379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178</v>
      </c>
      <c r="JV16" s="2" t="s">
        <v>161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178</v>
      </c>
      <c r="KI16" s="2" t="s">
        <v>161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161</v>
      </c>
      <c r="KW16" s="2" t="s">
        <v>382</v>
      </c>
      <c r="KX16" s="2" t="s">
        <v>383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178</v>
      </c>
      <c r="LI16" s="2" t="s">
        <v>161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161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178</v>
      </c>
      <c r="MI16" s="2" t="s">
        <v>161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161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178</v>
      </c>
      <c r="NI16" s="2" t="s">
        <v>161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178</v>
      </c>
      <c r="NV16" s="2" t="s">
        <v>161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200</v>
      </c>
      <c r="OI16" s="2" t="s">
        <v>161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384</v>
      </c>
      <c r="B17" s="2" t="s">
        <v>134</v>
      </c>
      <c r="C17" s="2" t="s">
        <v>135</v>
      </c>
      <c r="D17" s="2" t="s">
        <v>136</v>
      </c>
      <c r="E17" s="2" t="s">
        <v>321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364</v>
      </c>
      <c r="Q17" s="2" t="s">
        <v>144</v>
      </c>
      <c r="R17" s="2" t="s">
        <v>145</v>
      </c>
      <c r="S17" s="2" t="s">
        <v>365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366</v>
      </c>
      <c r="Z17" s="4">
        <v>188</v>
      </c>
      <c r="AA17" s="4">
        <f>=ROUNDDOWN(110.588235294118,0)</f>
      </c>
      <c r="AB17" s="5">
        <v>1.7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>
        <v>8</v>
      </c>
      <c r="AS17" s="8">
        <v>718.24</v>
      </c>
      <c r="AT17" s="7">
        <v>-1</v>
      </c>
      <c r="AU17" s="7">
        <v>-1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/>
      <c r="BJ17" s="4"/>
      <c r="BK17" s="8"/>
      <c r="BL17" s="2" t="s">
        <v>386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367</v>
      </c>
      <c r="BX17" s="2" t="s">
        <v>387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369</v>
      </c>
      <c r="CK17" s="2" t="s">
        <v>388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371</v>
      </c>
      <c r="CX17" s="2" t="s">
        <v>372</v>
      </c>
      <c r="CY17" s="2" t="s">
        <v>157</v>
      </c>
      <c r="CZ17" s="2" t="s">
        <v>157</v>
      </c>
      <c r="DA17" s="2" t="s">
        <v>145</v>
      </c>
      <c r="DB17" s="4"/>
      <c r="DC17" s="8"/>
      <c r="DD17" s="4"/>
      <c r="DE17" s="8"/>
      <c r="DF17" s="7"/>
      <c r="DG17" s="7"/>
      <c r="DH17" s="2" t="s">
        <v>154</v>
      </c>
      <c r="DI17" s="2" t="s">
        <v>142</v>
      </c>
      <c r="DJ17" s="2" t="s">
        <v>145</v>
      </c>
      <c r="DK17" s="2" t="s">
        <v>389</v>
      </c>
      <c r="DL17" s="2" t="s">
        <v>157</v>
      </c>
      <c r="DM17" s="2" t="s">
        <v>157</v>
      </c>
      <c r="DN17" s="2" t="s">
        <v>145</v>
      </c>
      <c r="DO17" s="4"/>
      <c r="DP17" s="8"/>
      <c r="DQ17" s="4"/>
      <c r="DR17" s="8"/>
      <c r="DS17" s="7"/>
      <c r="DT17" s="7"/>
      <c r="DU17" s="2" t="s">
        <v>178</v>
      </c>
      <c r="DV17" s="2" t="s">
        <v>142</v>
      </c>
      <c r="DW17" s="2" t="s">
        <v>145</v>
      </c>
      <c r="DX17" s="2" t="s">
        <v>145</v>
      </c>
      <c r="DY17" s="2" t="s">
        <v>157</v>
      </c>
      <c r="DZ17" s="2" t="s">
        <v>157</v>
      </c>
      <c r="EA17" s="2" t="s">
        <v>145</v>
      </c>
      <c r="EB17" s="4"/>
      <c r="EC17" s="8"/>
      <c r="ED17" s="4">
        <v>1</v>
      </c>
      <c r="EE17" s="8">
        <v>89.78</v>
      </c>
      <c r="EF17" s="7">
        <v>-1</v>
      </c>
      <c r="EG17" s="7">
        <v>-1</v>
      </c>
      <c r="EH17" s="2" t="s">
        <v>154</v>
      </c>
      <c r="EI17" s="2" t="s">
        <v>142</v>
      </c>
      <c r="EJ17" s="2" t="s">
        <v>194</v>
      </c>
      <c r="EK17" s="2" t="s">
        <v>390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161</v>
      </c>
      <c r="EW17" s="2" t="s">
        <v>298</v>
      </c>
      <c r="EX17" s="2" t="s">
        <v>391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169</v>
      </c>
      <c r="FK17" s="2" t="s">
        <v>392</v>
      </c>
      <c r="FL17" s="2" t="s">
        <v>157</v>
      </c>
      <c r="FM17" s="2" t="s">
        <v>157</v>
      </c>
      <c r="FN17" s="2" t="s">
        <v>145</v>
      </c>
      <c r="FO17" s="4"/>
      <c r="FP17" s="8"/>
      <c r="FQ17" s="4">
        <v>7</v>
      </c>
      <c r="FR17" s="8">
        <v>628.46</v>
      </c>
      <c r="FS17" s="7">
        <v>-1</v>
      </c>
      <c r="FT17" s="7">
        <v>-1</v>
      </c>
      <c r="FU17" s="2" t="s">
        <v>154</v>
      </c>
      <c r="FV17" s="2" t="s">
        <v>142</v>
      </c>
      <c r="FW17" s="2" t="s">
        <v>377</v>
      </c>
      <c r="FX17" s="2" t="s">
        <v>393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142</v>
      </c>
      <c r="GJ17" s="2" t="s">
        <v>379</v>
      </c>
      <c r="GK17" s="2" t="s">
        <v>372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154</v>
      </c>
      <c r="GV17" s="2" t="s">
        <v>175</v>
      </c>
      <c r="GW17" s="2" t="s">
        <v>176</v>
      </c>
      <c r="GX17" s="2" t="s">
        <v>177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178</v>
      </c>
      <c r="HI17" s="2" t="s">
        <v>142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178</v>
      </c>
      <c r="HV17" s="2" t="s">
        <v>161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200</v>
      </c>
      <c r="II17" s="2" t="s">
        <v>161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183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379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178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178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307</v>
      </c>
      <c r="KV17" s="2" t="s">
        <v>142</v>
      </c>
      <c r="KW17" s="2" t="s">
        <v>382</v>
      </c>
      <c r="KX17" s="2" t="s">
        <v>394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178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178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178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178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200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188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395</v>
      </c>
      <c r="B18" s="2" t="s">
        <v>134</v>
      </c>
      <c r="C18" s="2" t="s">
        <v>135</v>
      </c>
      <c r="D18" s="2" t="s">
        <v>136</v>
      </c>
      <c r="E18" s="2" t="s">
        <v>396</v>
      </c>
      <c r="F18" s="2" t="s">
        <v>397</v>
      </c>
      <c r="G18" s="2" t="s">
        <v>145</v>
      </c>
      <c r="H18" s="2" t="s">
        <v>145</v>
      </c>
      <c r="I18" s="2" t="s">
        <v>145</v>
      </c>
      <c r="J18" s="2" t="s">
        <v>398</v>
      </c>
      <c r="K18" s="2" t="s">
        <v>323</v>
      </c>
      <c r="L18" s="3"/>
      <c r="M18" s="3"/>
      <c r="N18" s="3"/>
      <c r="O18" s="2" t="s">
        <v>399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400</v>
      </c>
      <c r="B19" s="2" t="s">
        <v>134</v>
      </c>
      <c r="C19" s="2" t="s">
        <v>135</v>
      </c>
      <c r="D19" s="2" t="s">
        <v>136</v>
      </c>
      <c r="E19" s="2" t="s">
        <v>396</v>
      </c>
      <c r="F19" s="2" t="s">
        <v>397</v>
      </c>
      <c r="G19" s="2" t="s">
        <v>145</v>
      </c>
      <c r="H19" s="2" t="s">
        <v>145</v>
      </c>
      <c r="I19" s="2" t="s">
        <v>145</v>
      </c>
      <c r="J19" s="2" t="s">
        <v>401</v>
      </c>
      <c r="K19" s="2" t="s">
        <v>323</v>
      </c>
      <c r="L19" s="3"/>
      <c r="M19" s="3"/>
      <c r="N19" s="3"/>
      <c r="O19" s="2" t="s">
        <v>399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402</v>
      </c>
      <c r="B20" s="2" t="s">
        <v>134</v>
      </c>
      <c r="C20" s="2" t="s">
        <v>135</v>
      </c>
      <c r="D20" s="2" t="s">
        <v>403</v>
      </c>
      <c r="E20" s="2" t="s">
        <v>404</v>
      </c>
      <c r="F20" s="2" t="s">
        <v>244</v>
      </c>
      <c r="G20" s="2" t="s">
        <v>244</v>
      </c>
      <c r="H20" s="2" t="s">
        <v>244</v>
      </c>
      <c r="I20" s="2" t="s">
        <v>405</v>
      </c>
      <c r="J20" s="2" t="s">
        <v>140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200</v>
      </c>
      <c r="AA20" s="4">
        <f>=ROUNDDOWN(21.978021978022,0)</f>
      </c>
      <c r="AB20" s="5">
        <v>9.1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7</v>
      </c>
      <c r="AQ20" s="8">
        <v>539.41</v>
      </c>
      <c r="AR20" s="4">
        <v>6</v>
      </c>
      <c r="AS20" s="8">
        <v>475.35</v>
      </c>
      <c r="AT20" s="7">
        <v>0.1667</v>
      </c>
      <c r="AU20" s="7">
        <v>0.1348</v>
      </c>
      <c r="AV20" s="4">
        <v>16</v>
      </c>
      <c r="AW20" s="8">
        <v>1303.57</v>
      </c>
      <c r="AX20" s="4">
        <v>11</v>
      </c>
      <c r="AY20" s="8">
        <v>920.01</v>
      </c>
      <c r="AZ20" s="7">
        <v>0.4545</v>
      </c>
      <c r="BA20" s="7">
        <v>0.4169</v>
      </c>
      <c r="BB20" s="7">
        <v>0.4138</v>
      </c>
      <c r="BC20" s="4">
        <v>16</v>
      </c>
      <c r="BD20" s="8">
        <v>1303.57</v>
      </c>
      <c r="BE20" s="4">
        <v>11</v>
      </c>
      <c r="BF20" s="8">
        <v>920.01</v>
      </c>
      <c r="BG20" s="7">
        <v>0.4545</v>
      </c>
      <c r="BH20" s="7">
        <v>0.4169</v>
      </c>
      <c r="BI20" s="7">
        <v>1</v>
      </c>
      <c r="BJ20" s="4">
        <v>7</v>
      </c>
      <c r="BK20" s="8">
        <v>539.41</v>
      </c>
      <c r="BL20" s="2" t="s">
        <v>406</v>
      </c>
      <c r="BM20" s="7">
        <v>1</v>
      </c>
      <c r="BN20" s="7">
        <v>1</v>
      </c>
      <c r="BO20" s="4">
        <v>2</v>
      </c>
      <c r="BP20" s="8">
        <v>152.4</v>
      </c>
      <c r="BQ20" s="4">
        <v>1</v>
      </c>
      <c r="BR20" s="8">
        <v>76.2</v>
      </c>
      <c r="BS20" s="7">
        <v>1</v>
      </c>
      <c r="BT20" s="7">
        <v>1</v>
      </c>
      <c r="BU20" s="2" t="s">
        <v>154</v>
      </c>
      <c r="BV20" s="2" t="s">
        <v>142</v>
      </c>
      <c r="BW20" s="2" t="s">
        <v>251</v>
      </c>
      <c r="BX20" s="2" t="s">
        <v>225</v>
      </c>
      <c r="BY20" s="2" t="s">
        <v>157</v>
      </c>
      <c r="BZ20" s="2" t="s">
        <v>157</v>
      </c>
      <c r="CA20" s="2" t="s">
        <v>145</v>
      </c>
      <c r="CB20" s="4">
        <v>2</v>
      </c>
      <c r="CC20" s="8">
        <v>147.2</v>
      </c>
      <c r="CD20" s="4"/>
      <c r="CE20" s="8"/>
      <c r="CF20" s="7"/>
      <c r="CG20" s="7"/>
      <c r="CH20" s="2" t="s">
        <v>154</v>
      </c>
      <c r="CI20" s="2" t="s">
        <v>142</v>
      </c>
      <c r="CJ20" s="2" t="s">
        <v>249</v>
      </c>
      <c r="CK20" s="2" t="s">
        <v>275</v>
      </c>
      <c r="CL20" s="2" t="s">
        <v>157</v>
      </c>
      <c r="CM20" s="2" t="s">
        <v>157</v>
      </c>
      <c r="CN20" s="2" t="s">
        <v>145</v>
      </c>
      <c r="CO20" s="4">
        <v>1</v>
      </c>
      <c r="CP20" s="8">
        <v>71.72</v>
      </c>
      <c r="CQ20" s="4">
        <v>1</v>
      </c>
      <c r="CR20" s="8">
        <v>71.72</v>
      </c>
      <c r="CS20" s="7"/>
      <c r="CT20" s="7"/>
      <c r="CU20" s="2" t="s">
        <v>154</v>
      </c>
      <c r="CV20" s="2" t="s">
        <v>142</v>
      </c>
      <c r="CW20" s="2" t="s">
        <v>252</v>
      </c>
      <c r="CX20" s="2" t="s">
        <v>407</v>
      </c>
      <c r="CY20" s="2" t="s">
        <v>157</v>
      </c>
      <c r="CZ20" s="2" t="s">
        <v>157</v>
      </c>
      <c r="DA20" s="2" t="s">
        <v>145</v>
      </c>
      <c r="DB20" s="4">
        <v>1</v>
      </c>
      <c r="DC20" s="8">
        <v>85.18</v>
      </c>
      <c r="DD20" s="4">
        <v>3</v>
      </c>
      <c r="DE20" s="8">
        <v>255.54</v>
      </c>
      <c r="DF20" s="7">
        <v>-0.6667</v>
      </c>
      <c r="DG20" s="7">
        <v>-0.6667</v>
      </c>
      <c r="DH20" s="2" t="s">
        <v>154</v>
      </c>
      <c r="DI20" s="2" t="s">
        <v>142</v>
      </c>
      <c r="DJ20" s="2" t="s">
        <v>145</v>
      </c>
      <c r="DK20" s="2" t="s">
        <v>408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178</v>
      </c>
      <c r="DV20" s="2" t="s">
        <v>161</v>
      </c>
      <c r="DW20" s="2" t="s">
        <v>163</v>
      </c>
      <c r="DX20" s="2" t="s">
        <v>409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194</v>
      </c>
      <c r="EK20" s="2" t="s">
        <v>410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161</v>
      </c>
      <c r="EW20" s="2" t="s">
        <v>411</v>
      </c>
      <c r="EX20" s="2" t="s">
        <v>412</v>
      </c>
      <c r="EY20" s="2" t="s">
        <v>157</v>
      </c>
      <c r="EZ20" s="2" t="s">
        <v>157</v>
      </c>
      <c r="FA20" s="2" t="s">
        <v>145</v>
      </c>
      <c r="FB20" s="4">
        <v>1</v>
      </c>
      <c r="FC20" s="8">
        <v>82.91</v>
      </c>
      <c r="FD20" s="4"/>
      <c r="FE20" s="8"/>
      <c r="FF20" s="7"/>
      <c r="FG20" s="7"/>
      <c r="FH20" s="2" t="s">
        <v>154</v>
      </c>
      <c r="FI20" s="2" t="s">
        <v>142</v>
      </c>
      <c r="FJ20" s="2" t="s">
        <v>256</v>
      </c>
      <c r="FK20" s="2" t="s">
        <v>413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171</v>
      </c>
      <c r="FX20" s="2" t="s">
        <v>414</v>
      </c>
      <c r="FY20" s="2" t="s">
        <v>157</v>
      </c>
      <c r="FZ20" s="2" t="s">
        <v>157</v>
      </c>
      <c r="GA20" s="2" t="s">
        <v>145</v>
      </c>
      <c r="GB20" s="4"/>
      <c r="GC20" s="8"/>
      <c r="GD20" s="4">
        <v>1</v>
      </c>
      <c r="GE20" s="8">
        <v>71.89</v>
      </c>
      <c r="GF20" s="7">
        <v>-1</v>
      </c>
      <c r="GG20" s="7">
        <v>-1</v>
      </c>
      <c r="GH20" s="2" t="s">
        <v>154</v>
      </c>
      <c r="GI20" s="2" t="s">
        <v>142</v>
      </c>
      <c r="GJ20" s="2" t="s">
        <v>173</v>
      </c>
      <c r="GK20" s="2" t="s">
        <v>199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200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178</v>
      </c>
      <c r="HI20" s="2" t="s">
        <v>142</v>
      </c>
      <c r="HJ20" s="2" t="s">
        <v>145</v>
      </c>
      <c r="HK20" s="2" t="s">
        <v>145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161</v>
      </c>
      <c r="IJ20" s="2" t="s">
        <v>145</v>
      </c>
      <c r="IK20" s="2" t="s">
        <v>179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180</v>
      </c>
      <c r="JK20" s="2" t="s">
        <v>270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178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178</v>
      </c>
      <c r="KI20" s="2" t="s">
        <v>175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307</v>
      </c>
      <c r="KV20" s="2" t="s">
        <v>142</v>
      </c>
      <c r="KW20" s="2" t="s">
        <v>415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178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161</v>
      </c>
      <c r="NJ20" s="2" t="s">
        <v>264</v>
      </c>
      <c r="NK20" s="2" t="s">
        <v>416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178</v>
      </c>
      <c r="NV20" s="2" t="s">
        <v>161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200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417</v>
      </c>
      <c r="B21" s="2" t="s">
        <v>134</v>
      </c>
      <c r="C21" s="2" t="s">
        <v>135</v>
      </c>
      <c r="D21" s="2" t="s">
        <v>403</v>
      </c>
      <c r="E21" s="2" t="s">
        <v>404</v>
      </c>
      <c r="F21" s="2" t="s">
        <v>244</v>
      </c>
      <c r="G21" s="2" t="s">
        <v>244</v>
      </c>
      <c r="H21" s="2" t="s">
        <v>244</v>
      </c>
      <c r="I21" s="2" t="s">
        <v>405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247</v>
      </c>
      <c r="T21" s="2" t="s">
        <v>147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249</v>
      </c>
      <c r="Z21" s="4">
        <v>133</v>
      </c>
      <c r="AA21" s="4">
        <f>=ROUNDDOWN(12.0909090909091,0)</f>
      </c>
      <c r="AB21" s="5">
        <v>11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9</v>
      </c>
      <c r="AQ21" s="8">
        <v>764.16</v>
      </c>
      <c r="AR21" s="4">
        <v>5</v>
      </c>
      <c r="AS21" s="8">
        <v>444.66</v>
      </c>
      <c r="AT21" s="7">
        <v>0.8</v>
      </c>
      <c r="AU21" s="7">
        <v>0.7185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0.5862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9</v>
      </c>
      <c r="BK21" s="8">
        <v>764.16</v>
      </c>
      <c r="BL21" s="2" t="s">
        <v>418</v>
      </c>
      <c r="BM21" s="7">
        <v>1</v>
      </c>
      <c r="BN21" s="7">
        <v>1</v>
      </c>
      <c r="BO21" s="4">
        <v>1</v>
      </c>
      <c r="BP21" s="8">
        <v>86.34</v>
      </c>
      <c r="BQ21" s="4">
        <v>3</v>
      </c>
      <c r="BR21" s="8">
        <v>259.02</v>
      </c>
      <c r="BS21" s="7">
        <v>-0.6667</v>
      </c>
      <c r="BT21" s="7">
        <v>-0.6667</v>
      </c>
      <c r="BU21" s="2" t="s">
        <v>154</v>
      </c>
      <c r="BV21" s="2" t="s">
        <v>142</v>
      </c>
      <c r="BW21" s="2" t="s">
        <v>251</v>
      </c>
      <c r="BX21" s="2" t="s">
        <v>173</v>
      </c>
      <c r="BY21" s="2" t="s">
        <v>157</v>
      </c>
      <c r="BZ21" s="2" t="s">
        <v>157</v>
      </c>
      <c r="CA21" s="2" t="s">
        <v>145</v>
      </c>
      <c r="CB21" s="4">
        <v>3</v>
      </c>
      <c r="CC21" s="8">
        <v>248.4</v>
      </c>
      <c r="CD21" s="4"/>
      <c r="CE21" s="8"/>
      <c r="CF21" s="7"/>
      <c r="CG21" s="7"/>
      <c r="CH21" s="2" t="s">
        <v>154</v>
      </c>
      <c r="CI21" s="2" t="s">
        <v>142</v>
      </c>
      <c r="CJ21" s="2" t="s">
        <v>249</v>
      </c>
      <c r="CK21" s="2" t="s">
        <v>419</v>
      </c>
      <c r="CL21" s="2" t="s">
        <v>157</v>
      </c>
      <c r="CM21" s="2" t="s">
        <v>157</v>
      </c>
      <c r="CN21" s="2" t="s">
        <v>145</v>
      </c>
      <c r="CO21" s="4">
        <v>3</v>
      </c>
      <c r="CP21" s="8">
        <v>243.78</v>
      </c>
      <c r="CQ21" s="4"/>
      <c r="CR21" s="8"/>
      <c r="CS21" s="7"/>
      <c r="CT21" s="7"/>
      <c r="CU21" s="2" t="s">
        <v>154</v>
      </c>
      <c r="CV21" s="2" t="s">
        <v>142</v>
      </c>
      <c r="CW21" s="2" t="s">
        <v>252</v>
      </c>
      <c r="CX21" s="2" t="s">
        <v>420</v>
      </c>
      <c r="CY21" s="2" t="s">
        <v>157</v>
      </c>
      <c r="CZ21" s="2" t="s">
        <v>157</v>
      </c>
      <c r="DA21" s="2" t="s">
        <v>145</v>
      </c>
      <c r="DB21" s="4">
        <v>2</v>
      </c>
      <c r="DC21" s="8">
        <v>185.64</v>
      </c>
      <c r="DD21" s="4">
        <v>2</v>
      </c>
      <c r="DE21" s="8">
        <v>185.64</v>
      </c>
      <c r="DF21" s="7"/>
      <c r="DG21" s="7"/>
      <c r="DH21" s="2" t="s">
        <v>154</v>
      </c>
      <c r="DI21" s="2" t="s">
        <v>142</v>
      </c>
      <c r="DJ21" s="2" t="s">
        <v>145</v>
      </c>
      <c r="DK21" s="2" t="s">
        <v>408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178</v>
      </c>
      <c r="DV21" s="2" t="s">
        <v>161</v>
      </c>
      <c r="DW21" s="2" t="s">
        <v>163</v>
      </c>
      <c r="DX21" s="2" t="s">
        <v>421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194</v>
      </c>
      <c r="EK21" s="2" t="s">
        <v>422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161</v>
      </c>
      <c r="EW21" s="2" t="s">
        <v>411</v>
      </c>
      <c r="EX21" s="2" t="s">
        <v>423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256</v>
      </c>
      <c r="FK21" s="2" t="s">
        <v>424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142</v>
      </c>
      <c r="FW21" s="2" t="s">
        <v>171</v>
      </c>
      <c r="FX21" s="2" t="s">
        <v>217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154</v>
      </c>
      <c r="GI21" s="2" t="s">
        <v>142</v>
      </c>
      <c r="GJ21" s="2" t="s">
        <v>173</v>
      </c>
      <c r="GK21" s="2" t="s">
        <v>425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200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178</v>
      </c>
      <c r="HI21" s="2" t="s">
        <v>142</v>
      </c>
      <c r="HJ21" s="2" t="s">
        <v>145</v>
      </c>
      <c r="HK21" s="2" t="s">
        <v>145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161</v>
      </c>
      <c r="IJ21" s="2" t="s">
        <v>145</v>
      </c>
      <c r="IK21" s="2" t="s">
        <v>426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180</v>
      </c>
      <c r="JK21" s="2" t="s">
        <v>181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178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178</v>
      </c>
      <c r="KI21" s="2" t="s">
        <v>175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307</v>
      </c>
      <c r="KV21" s="2" t="s">
        <v>142</v>
      </c>
      <c r="KW21" s="2" t="s">
        <v>415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178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161</v>
      </c>
      <c r="NJ21" s="2" t="s">
        <v>264</v>
      </c>
      <c r="NK21" s="2" t="s">
        <v>427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178</v>
      </c>
      <c r="NV21" s="2" t="s">
        <v>161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133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428</v>
      </c>
      <c r="B22" s="2" t="s">
        <v>134</v>
      </c>
      <c r="C22" s="2" t="s">
        <v>135</v>
      </c>
      <c r="D22" s="2" t="s">
        <v>403</v>
      </c>
      <c r="E22" s="2" t="s">
        <v>404</v>
      </c>
      <c r="F22" s="2" t="s">
        <v>138</v>
      </c>
      <c r="G22" s="2" t="s">
        <v>138</v>
      </c>
      <c r="H22" s="2" t="s">
        <v>138</v>
      </c>
      <c r="I22" s="2" t="s">
        <v>429</v>
      </c>
      <c r="J22" s="2" t="s">
        <v>140</v>
      </c>
      <c r="K22" s="2" t="s">
        <v>205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206</v>
      </c>
      <c r="Q22" s="2" t="s">
        <v>144</v>
      </c>
      <c r="R22" s="2" t="s">
        <v>145</v>
      </c>
      <c r="S22" s="2" t="s">
        <v>207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25</v>
      </c>
      <c r="AA22" s="4">
        <f>=ROUNDDOWN(25,0)</f>
      </c>
      <c r="AB22" s="5">
        <v>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1</v>
      </c>
      <c r="AQ22" s="8">
        <v>71.33</v>
      </c>
      <c r="AR22" s="4"/>
      <c r="AS22" s="8"/>
      <c r="AT22" s="7"/>
      <c r="AU22" s="7"/>
      <c r="AV22" s="4">
        <v>6</v>
      </c>
      <c r="AW22" s="8">
        <v>524.34</v>
      </c>
      <c r="AX22" s="4">
        <v>5</v>
      </c>
      <c r="AY22" s="8">
        <v>467.69</v>
      </c>
      <c r="AZ22" s="7">
        <v>0.2</v>
      </c>
      <c r="BA22" s="7">
        <v>0.1211</v>
      </c>
      <c r="BB22" s="7">
        <v>0.136</v>
      </c>
      <c r="BC22" s="4">
        <v>11</v>
      </c>
      <c r="BD22" s="8">
        <v>953.5</v>
      </c>
      <c r="BE22" s="4">
        <v>9</v>
      </c>
      <c r="BF22" s="8">
        <v>800.29</v>
      </c>
      <c r="BG22" s="7">
        <v>0.2222</v>
      </c>
      <c r="BH22" s="7">
        <v>0.1914</v>
      </c>
      <c r="BI22" s="7">
        <v>0.5499</v>
      </c>
      <c r="BJ22" s="4">
        <v>1</v>
      </c>
      <c r="BK22" s="8">
        <v>71.33</v>
      </c>
      <c r="BL22" s="2" t="s">
        <v>18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430</v>
      </c>
      <c r="BY22" s="2" t="s">
        <v>157</v>
      </c>
      <c r="BZ22" s="2" t="s">
        <v>157</v>
      </c>
      <c r="CA22" s="2" t="s">
        <v>145</v>
      </c>
      <c r="CB22" s="4"/>
      <c r="CC22" s="8"/>
      <c r="CD22" s="4"/>
      <c r="CE22" s="8"/>
      <c r="CF22" s="7"/>
      <c r="CG22" s="7"/>
      <c r="CH22" s="2" t="s">
        <v>154</v>
      </c>
      <c r="CI22" s="2" t="s">
        <v>142</v>
      </c>
      <c r="CJ22" s="2" t="s">
        <v>155</v>
      </c>
      <c r="CK22" s="2" t="s">
        <v>431</v>
      </c>
      <c r="CL22" s="2" t="s">
        <v>157</v>
      </c>
      <c r="CM22" s="2" t="s">
        <v>157</v>
      </c>
      <c r="CN22" s="2" t="s">
        <v>145</v>
      </c>
      <c r="CO22" s="4">
        <v>1</v>
      </c>
      <c r="CP22" s="8">
        <v>71.33</v>
      </c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432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160</v>
      </c>
      <c r="DI22" s="2" t="s">
        <v>161</v>
      </c>
      <c r="DJ22" s="2" t="s">
        <v>145</v>
      </c>
      <c r="DK22" s="2" t="s">
        <v>433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163</v>
      </c>
      <c r="DX22" s="2" t="s">
        <v>434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194</v>
      </c>
      <c r="EK22" s="2" t="s">
        <v>145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161</v>
      </c>
      <c r="EW22" s="2" t="s">
        <v>435</v>
      </c>
      <c r="EX22" s="2" t="s">
        <v>436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437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217</v>
      </c>
      <c r="FX22" s="2" t="s">
        <v>438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154</v>
      </c>
      <c r="GI22" s="2" t="s">
        <v>142</v>
      </c>
      <c r="GJ22" s="2" t="s">
        <v>173</v>
      </c>
      <c r="GK22" s="2" t="s">
        <v>439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200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154</v>
      </c>
      <c r="HI22" s="2" t="s">
        <v>142</v>
      </c>
      <c r="HJ22" s="2" t="s">
        <v>222</v>
      </c>
      <c r="HK22" s="2" t="s">
        <v>164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161</v>
      </c>
      <c r="IJ22" s="2" t="s">
        <v>145</v>
      </c>
      <c r="IK22" s="2" t="s">
        <v>223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224</v>
      </c>
      <c r="JK22" s="2" t="s">
        <v>440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178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178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200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200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161</v>
      </c>
      <c r="NJ22" s="2" t="s">
        <v>226</v>
      </c>
      <c r="NK22" s="2" t="s">
        <v>441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178</v>
      </c>
      <c r="NV22" s="2" t="s">
        <v>161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25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442</v>
      </c>
      <c r="B23" s="2" t="s">
        <v>134</v>
      </c>
      <c r="C23" s="2" t="s">
        <v>135</v>
      </c>
      <c r="D23" s="2" t="s">
        <v>403</v>
      </c>
      <c r="E23" s="2" t="s">
        <v>404</v>
      </c>
      <c r="F23" s="2" t="s">
        <v>138</v>
      </c>
      <c r="G23" s="2" t="s">
        <v>138</v>
      </c>
      <c r="H23" s="2" t="s">
        <v>138</v>
      </c>
      <c r="I23" s="2" t="s">
        <v>429</v>
      </c>
      <c r="J23" s="2" t="s">
        <v>268</v>
      </c>
      <c r="K23" s="2" t="s">
        <v>205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206</v>
      </c>
      <c r="Q23" s="2" t="s">
        <v>144</v>
      </c>
      <c r="R23" s="2" t="s">
        <v>145</v>
      </c>
      <c r="S23" s="2" t="s">
        <v>207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136</v>
      </c>
      <c r="AA23" s="4">
        <f>=ROUNDDOWN(35.7894736842105,0)</f>
      </c>
      <c r="AB23" s="5">
        <v>3.8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5</v>
      </c>
      <c r="AQ23" s="8">
        <v>453.01</v>
      </c>
      <c r="AR23" s="4">
        <v>5</v>
      </c>
      <c r="AS23" s="8">
        <v>467.69</v>
      </c>
      <c r="AT23" s="7"/>
      <c r="AU23" s="7">
        <v>-0.0314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0.864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5</v>
      </c>
      <c r="BK23" s="8">
        <v>453.01</v>
      </c>
      <c r="BL23" s="2" t="s">
        <v>443</v>
      </c>
      <c r="BM23" s="7">
        <v>1</v>
      </c>
      <c r="BN23" s="7">
        <v>1</v>
      </c>
      <c r="BO23" s="4">
        <v>2</v>
      </c>
      <c r="BP23" s="8">
        <v>172.68</v>
      </c>
      <c r="BQ23" s="4"/>
      <c r="BR23" s="8"/>
      <c r="BS23" s="7"/>
      <c r="BT23" s="7"/>
      <c r="BU23" s="2" t="s">
        <v>154</v>
      </c>
      <c r="BV23" s="2" t="s">
        <v>142</v>
      </c>
      <c r="BW23" s="2" t="s">
        <v>155</v>
      </c>
      <c r="BX23" s="2" t="s">
        <v>444</v>
      </c>
      <c r="BY23" s="2" t="s">
        <v>157</v>
      </c>
      <c r="BZ23" s="2" t="s">
        <v>157</v>
      </c>
      <c r="CA23" s="2" t="s">
        <v>145</v>
      </c>
      <c r="CB23" s="4">
        <v>2</v>
      </c>
      <c r="CC23" s="8">
        <v>183.58</v>
      </c>
      <c r="CD23" s="4">
        <v>1</v>
      </c>
      <c r="CE23" s="8">
        <v>82.8</v>
      </c>
      <c r="CF23" s="7">
        <v>1</v>
      </c>
      <c r="CG23" s="7">
        <v>1.2171</v>
      </c>
      <c r="CH23" s="2" t="s">
        <v>154</v>
      </c>
      <c r="CI23" s="2" t="s">
        <v>142</v>
      </c>
      <c r="CJ23" s="2" t="s">
        <v>155</v>
      </c>
      <c r="CK23" s="2" t="s">
        <v>445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155</v>
      </c>
      <c r="CX23" s="2" t="s">
        <v>446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160</v>
      </c>
      <c r="DI23" s="2" t="s">
        <v>161</v>
      </c>
      <c r="DJ23" s="2" t="s">
        <v>145</v>
      </c>
      <c r="DK23" s="2" t="s">
        <v>447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448</v>
      </c>
      <c r="DX23" s="2" t="s">
        <v>449</v>
      </c>
      <c r="DY23" s="2" t="s">
        <v>157</v>
      </c>
      <c r="DZ23" s="2" t="s">
        <v>157</v>
      </c>
      <c r="EA23" s="2" t="s">
        <v>145</v>
      </c>
      <c r="EB23" s="4">
        <v>1</v>
      </c>
      <c r="EC23" s="8">
        <v>96.75</v>
      </c>
      <c r="ED23" s="4"/>
      <c r="EE23" s="8"/>
      <c r="EF23" s="7"/>
      <c r="EG23" s="7"/>
      <c r="EH23" s="2" t="s">
        <v>154</v>
      </c>
      <c r="EI23" s="2" t="s">
        <v>142</v>
      </c>
      <c r="EJ23" s="2" t="s">
        <v>194</v>
      </c>
      <c r="EK23" s="2" t="s">
        <v>450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161</v>
      </c>
      <c r="EW23" s="2" t="s">
        <v>167</v>
      </c>
      <c r="EX23" s="2" t="s">
        <v>451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452</v>
      </c>
      <c r="FL23" s="2" t="s">
        <v>157</v>
      </c>
      <c r="FM23" s="2" t="s">
        <v>157</v>
      </c>
      <c r="FN23" s="2" t="s">
        <v>145</v>
      </c>
      <c r="FO23" s="4"/>
      <c r="FP23" s="8"/>
      <c r="FQ23" s="4">
        <v>4</v>
      </c>
      <c r="FR23" s="8">
        <v>384.89</v>
      </c>
      <c r="FS23" s="7">
        <v>-1</v>
      </c>
      <c r="FT23" s="7">
        <v>-1</v>
      </c>
      <c r="FU23" s="2" t="s">
        <v>154</v>
      </c>
      <c r="FV23" s="2" t="s">
        <v>142</v>
      </c>
      <c r="FW23" s="2" t="s">
        <v>217</v>
      </c>
      <c r="FX23" s="2" t="s">
        <v>453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154</v>
      </c>
      <c r="GI23" s="2" t="s">
        <v>142</v>
      </c>
      <c r="GJ23" s="2" t="s">
        <v>173</v>
      </c>
      <c r="GK23" s="2" t="s">
        <v>199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200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154</v>
      </c>
      <c r="HI23" s="2" t="s">
        <v>142</v>
      </c>
      <c r="HJ23" s="2" t="s">
        <v>222</v>
      </c>
      <c r="HK23" s="2" t="s">
        <v>454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161</v>
      </c>
      <c r="IJ23" s="2" t="s">
        <v>145</v>
      </c>
      <c r="IK23" s="2" t="s">
        <v>223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224</v>
      </c>
      <c r="JK23" s="2" t="s">
        <v>174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178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455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178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200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200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161</v>
      </c>
      <c r="NJ23" s="2" t="s">
        <v>226</v>
      </c>
      <c r="NK23" s="2" t="s">
        <v>456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178</v>
      </c>
      <c r="NV23" s="2" t="s">
        <v>161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33</v>
      </c>
      <c r="OP23" s="4">
        <v>29</v>
      </c>
      <c r="OQ23" s="4"/>
      <c r="OR23" s="4">
        <v>74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457</v>
      </c>
      <c r="B24" s="2" t="s">
        <v>134</v>
      </c>
      <c r="C24" s="2" t="s">
        <v>135</v>
      </c>
      <c r="D24" s="2" t="s">
        <v>403</v>
      </c>
      <c r="E24" s="2" t="s">
        <v>404</v>
      </c>
      <c r="F24" s="2" t="s">
        <v>138</v>
      </c>
      <c r="G24" s="2" t="s">
        <v>138</v>
      </c>
      <c r="H24" s="2" t="s">
        <v>138</v>
      </c>
      <c r="I24" s="2" t="s">
        <v>429</v>
      </c>
      <c r="J24" s="2" t="s">
        <v>140</v>
      </c>
      <c r="K24" s="2" t="s">
        <v>141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66</v>
      </c>
      <c r="AA24" s="4">
        <f>=ROUNDDOWN(24.4444444444444,0)</f>
      </c>
      <c r="AB24" s="5">
        <v>2.7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3</v>
      </c>
      <c r="AQ24" s="8">
        <v>242.91</v>
      </c>
      <c r="AR24" s="4"/>
      <c r="AS24" s="8"/>
      <c r="AT24" s="7"/>
      <c r="AU24" s="7"/>
      <c r="AV24" s="4">
        <v>5</v>
      </c>
      <c r="AW24" s="8">
        <v>429.16</v>
      </c>
      <c r="AX24" s="4">
        <v>4</v>
      </c>
      <c r="AY24" s="8">
        <v>332.6</v>
      </c>
      <c r="AZ24" s="7">
        <v>0.25</v>
      </c>
      <c r="BA24" s="7">
        <v>0.2903</v>
      </c>
      <c r="BB24" s="7">
        <v>0.566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0.4501</v>
      </c>
      <c r="BJ24" s="4">
        <v>3</v>
      </c>
      <c r="BK24" s="8">
        <v>242.91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458</v>
      </c>
      <c r="BY24" s="2" t="s">
        <v>157</v>
      </c>
      <c r="BZ24" s="2" t="s">
        <v>157</v>
      </c>
      <c r="CA24" s="2" t="s">
        <v>145</v>
      </c>
      <c r="CB24" s="4">
        <v>3</v>
      </c>
      <c r="CC24" s="8">
        <v>242.91</v>
      </c>
      <c r="CD24" s="4"/>
      <c r="CE24" s="8"/>
      <c r="CF24" s="7"/>
      <c r="CG24" s="7"/>
      <c r="CH24" s="2" t="s">
        <v>154</v>
      </c>
      <c r="CI24" s="2" t="s">
        <v>142</v>
      </c>
      <c r="CJ24" s="2" t="s">
        <v>155</v>
      </c>
      <c r="CK24" s="2" t="s">
        <v>459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460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160</v>
      </c>
      <c r="DI24" s="2" t="s">
        <v>161</v>
      </c>
      <c r="DJ24" s="2" t="s">
        <v>145</v>
      </c>
      <c r="DK24" s="2" t="s">
        <v>447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163</v>
      </c>
      <c r="DX24" s="2" t="s">
        <v>273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194</v>
      </c>
      <c r="EK24" s="2" t="s">
        <v>461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161</v>
      </c>
      <c r="EW24" s="2" t="s">
        <v>167</v>
      </c>
      <c r="EX24" s="2" t="s">
        <v>462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169</v>
      </c>
      <c r="FK24" s="2" t="s">
        <v>463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171</v>
      </c>
      <c r="FX24" s="2" t="s">
        <v>464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154</v>
      </c>
      <c r="GI24" s="2" t="s">
        <v>142</v>
      </c>
      <c r="GJ24" s="2" t="s">
        <v>173</v>
      </c>
      <c r="GK24" s="2" t="s">
        <v>199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200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178</v>
      </c>
      <c r="HI24" s="2" t="s">
        <v>142</v>
      </c>
      <c r="HJ24" s="2" t="s">
        <v>145</v>
      </c>
      <c r="HK24" s="2" t="s">
        <v>145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161</v>
      </c>
      <c r="IJ24" s="2" t="s">
        <v>145</v>
      </c>
      <c r="IK24" s="2" t="s">
        <v>179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180</v>
      </c>
      <c r="JK24" s="2" t="s">
        <v>171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178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178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161</v>
      </c>
      <c r="NJ24" s="2" t="s">
        <v>226</v>
      </c>
      <c r="NK24" s="2" t="s">
        <v>465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178</v>
      </c>
      <c r="NV24" s="2" t="s">
        <v>161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>
        <v>2</v>
      </c>
      <c r="OP24" s="4"/>
      <c r="OQ24" s="4"/>
      <c r="OR24" s="4">
        <v>64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466</v>
      </c>
      <c r="B25" s="2" t="s">
        <v>134</v>
      </c>
      <c r="C25" s="2" t="s">
        <v>135</v>
      </c>
      <c r="D25" s="2" t="s">
        <v>403</v>
      </c>
      <c r="E25" s="2" t="s">
        <v>404</v>
      </c>
      <c r="F25" s="2" t="s">
        <v>138</v>
      </c>
      <c r="G25" s="2" t="s">
        <v>138</v>
      </c>
      <c r="H25" s="2" t="s">
        <v>138</v>
      </c>
      <c r="I25" s="2" t="s">
        <v>429</v>
      </c>
      <c r="J25" s="2" t="s">
        <v>268</v>
      </c>
      <c r="K25" s="2" t="s">
        <v>141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134</v>
      </c>
      <c r="AA25" s="4">
        <f>=ROUNDDOWN(25.7692307692308,0)</f>
      </c>
      <c r="AB25" s="5">
        <v>5.2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186.25</v>
      </c>
      <c r="AR25" s="4">
        <v>4</v>
      </c>
      <c r="AS25" s="8">
        <v>332.6</v>
      </c>
      <c r="AT25" s="7">
        <v>-0.5</v>
      </c>
      <c r="AU25" s="7">
        <v>-0.44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0.434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186.25</v>
      </c>
      <c r="BL25" s="2" t="s">
        <v>467</v>
      </c>
      <c r="BM25" s="7">
        <v>1</v>
      </c>
      <c r="BN25" s="7">
        <v>1</v>
      </c>
      <c r="BO25" s="4">
        <v>1</v>
      </c>
      <c r="BP25" s="8">
        <v>95.81</v>
      </c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270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154</v>
      </c>
      <c r="CI25" s="2" t="s">
        <v>142</v>
      </c>
      <c r="CJ25" s="2" t="s">
        <v>155</v>
      </c>
      <c r="CK25" s="2" t="s">
        <v>468</v>
      </c>
      <c r="CL25" s="2" t="s">
        <v>157</v>
      </c>
      <c r="CM25" s="2" t="s">
        <v>157</v>
      </c>
      <c r="CN25" s="2" t="s">
        <v>145</v>
      </c>
      <c r="CO25" s="4">
        <v>1</v>
      </c>
      <c r="CP25" s="8">
        <v>90.44</v>
      </c>
      <c r="CQ25" s="4">
        <v>3</v>
      </c>
      <c r="CR25" s="8">
        <v>243.78</v>
      </c>
      <c r="CS25" s="7">
        <v>-0.6667</v>
      </c>
      <c r="CT25" s="7">
        <v>-0.629</v>
      </c>
      <c r="CU25" s="2" t="s">
        <v>154</v>
      </c>
      <c r="CV25" s="2" t="s">
        <v>142</v>
      </c>
      <c r="CW25" s="2" t="s">
        <v>155</v>
      </c>
      <c r="CX25" s="2" t="s">
        <v>173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160</v>
      </c>
      <c r="DI25" s="2" t="s">
        <v>161</v>
      </c>
      <c r="DJ25" s="2" t="s">
        <v>145</v>
      </c>
      <c r="DK25" s="2" t="s">
        <v>447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163</v>
      </c>
      <c r="DX25" s="2" t="s">
        <v>469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194</v>
      </c>
      <c r="EK25" s="2" t="s">
        <v>470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161</v>
      </c>
      <c r="EW25" s="2" t="s">
        <v>167</v>
      </c>
      <c r="EX25" s="2" t="s">
        <v>471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472</v>
      </c>
      <c r="FL25" s="2" t="s">
        <v>157</v>
      </c>
      <c r="FM25" s="2" t="s">
        <v>157</v>
      </c>
      <c r="FN25" s="2" t="s">
        <v>145</v>
      </c>
      <c r="FO25" s="4"/>
      <c r="FP25" s="8"/>
      <c r="FQ25" s="4">
        <v>1</v>
      </c>
      <c r="FR25" s="8">
        <v>88.82</v>
      </c>
      <c r="FS25" s="7">
        <v>-1</v>
      </c>
      <c r="FT25" s="7">
        <v>-1</v>
      </c>
      <c r="FU25" s="2" t="s">
        <v>154</v>
      </c>
      <c r="FV25" s="2" t="s">
        <v>142</v>
      </c>
      <c r="FW25" s="2" t="s">
        <v>171</v>
      </c>
      <c r="FX25" s="2" t="s">
        <v>468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154</v>
      </c>
      <c r="GI25" s="2" t="s">
        <v>142</v>
      </c>
      <c r="GJ25" s="2" t="s">
        <v>173</v>
      </c>
      <c r="GK25" s="2" t="s">
        <v>199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200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178</v>
      </c>
      <c r="HI25" s="2" t="s">
        <v>142</v>
      </c>
      <c r="HJ25" s="2" t="s">
        <v>145</v>
      </c>
      <c r="HK25" s="2" t="s">
        <v>145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161</v>
      </c>
      <c r="IJ25" s="2" t="s">
        <v>145</v>
      </c>
      <c r="IK25" s="2" t="s">
        <v>426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180</v>
      </c>
      <c r="JK25" s="2" t="s">
        <v>473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178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455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178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161</v>
      </c>
      <c r="NJ25" s="2" t="s">
        <v>184</v>
      </c>
      <c r="NK25" s="2" t="s">
        <v>474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178</v>
      </c>
      <c r="NV25" s="2" t="s">
        <v>161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16</v>
      </c>
      <c r="OQ25" s="4"/>
      <c r="OR25" s="4">
        <v>118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475</v>
      </c>
      <c r="B26" s="2" t="s">
        <v>134</v>
      </c>
      <c r="C26" s="2" t="s">
        <v>135</v>
      </c>
      <c r="D26" s="2" t="s">
        <v>403</v>
      </c>
      <c r="E26" s="2" t="s">
        <v>404</v>
      </c>
      <c r="F26" s="2" t="s">
        <v>320</v>
      </c>
      <c r="G26" s="2" t="s">
        <v>145</v>
      </c>
      <c r="H26" s="2" t="s">
        <v>145</v>
      </c>
      <c r="I26" s="2" t="s">
        <v>476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324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325</v>
      </c>
      <c r="Z26" s="4"/>
      <c r="AA26" s="4">
        <f>=ROUNDDOWN({0},0)</f>
      </c>
      <c r="AB26" s="5">
        <v>3.6</v>
      </c>
      <c r="AC26" s="2" t="s">
        <v>326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>
        <v>1</v>
      </c>
      <c r="AY26" s="8">
        <v>111.28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1</v>
      </c>
      <c r="BF26" s="8">
        <v>111.28</v>
      </c>
      <c r="BG26" s="7" t="s">
        <v>145</v>
      </c>
      <c r="BH26" s="7" t="s">
        <v>145</v>
      </c>
      <c r="BI26" s="7"/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327</v>
      </c>
      <c r="BX26" s="2" t="s">
        <v>477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329</v>
      </c>
      <c r="CK26" s="2" t="s">
        <v>334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329</v>
      </c>
      <c r="CX26" s="2" t="s">
        <v>478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145</v>
      </c>
      <c r="DK26" s="2" t="s">
        <v>479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161</v>
      </c>
      <c r="DW26" s="2" t="s">
        <v>333</v>
      </c>
      <c r="DX26" s="2" t="s">
        <v>480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200</v>
      </c>
      <c r="EI26" s="2" t="s">
        <v>142</v>
      </c>
      <c r="EJ26" s="2" t="s">
        <v>145</v>
      </c>
      <c r="EK26" s="2" t="s">
        <v>145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154</v>
      </c>
      <c r="EV26" s="2" t="s">
        <v>161</v>
      </c>
      <c r="EW26" s="2" t="s">
        <v>167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161</v>
      </c>
      <c r="FJ26" s="2" t="s">
        <v>336</v>
      </c>
      <c r="FK26" s="2" t="s">
        <v>481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142</v>
      </c>
      <c r="FW26" s="2" t="s">
        <v>329</v>
      </c>
      <c r="FX26" s="2" t="s">
        <v>482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154</v>
      </c>
      <c r="GI26" s="2" t="s">
        <v>142</v>
      </c>
      <c r="GJ26" s="2" t="s">
        <v>339</v>
      </c>
      <c r="GK26" s="2" t="s">
        <v>483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182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178</v>
      </c>
      <c r="HI26" s="2" t="s">
        <v>142</v>
      </c>
      <c r="HJ26" s="2" t="s">
        <v>341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342</v>
      </c>
      <c r="II26" s="2" t="s">
        <v>161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329</v>
      </c>
      <c r="JK26" s="2" t="s">
        <v>351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178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178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307</v>
      </c>
      <c r="KV26" s="2" t="s">
        <v>142</v>
      </c>
      <c r="KW26" s="2" t="s">
        <v>484</v>
      </c>
      <c r="KX26" s="2" t="s">
        <v>485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178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161</v>
      </c>
      <c r="NJ26" s="2" t="s">
        <v>486</v>
      </c>
      <c r="NK26" s="2" t="s">
        <v>487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178</v>
      </c>
      <c r="NV26" s="2" t="s">
        <v>161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185</v>
      </c>
    </row>
    <row r="27">
      <c r="A27" s="2" t="s">
        <v>488</v>
      </c>
      <c r="B27" s="2" t="s">
        <v>134</v>
      </c>
      <c r="C27" s="2" t="s">
        <v>135</v>
      </c>
      <c r="D27" s="2" t="s">
        <v>403</v>
      </c>
      <c r="E27" s="2" t="s">
        <v>404</v>
      </c>
      <c r="F27" s="2" t="s">
        <v>320</v>
      </c>
      <c r="G27" s="2" t="s">
        <v>145</v>
      </c>
      <c r="H27" s="2" t="s">
        <v>145</v>
      </c>
      <c r="I27" s="2" t="s">
        <v>476</v>
      </c>
      <c r="J27" s="2" t="s">
        <v>268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324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489</v>
      </c>
      <c r="Z27" s="4"/>
      <c r="AA27" s="4">
        <f>=ROUNDDOWN({0},0)</f>
      </c>
      <c r="AB27" s="5">
        <v>3.6</v>
      </c>
      <c r="AC27" s="2" t="s">
        <v>326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</v>
      </c>
      <c r="AS27" s="8">
        <v>111.28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19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142</v>
      </c>
      <c r="BW27" s="2" t="s">
        <v>327</v>
      </c>
      <c r="BX27" s="2" t="s">
        <v>490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329</v>
      </c>
      <c r="CK27" s="2" t="s">
        <v>334</v>
      </c>
      <c r="CL27" s="2" t="s">
        <v>157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154</v>
      </c>
      <c r="CV27" s="2" t="s">
        <v>142</v>
      </c>
      <c r="CW27" s="2" t="s">
        <v>329</v>
      </c>
      <c r="CX27" s="2" t="s">
        <v>330</v>
      </c>
      <c r="CY27" s="2" t="s">
        <v>157</v>
      </c>
      <c r="CZ27" s="2" t="s">
        <v>157</v>
      </c>
      <c r="DA27" s="2" t="s">
        <v>145</v>
      </c>
      <c r="DB27" s="4"/>
      <c r="DC27" s="8"/>
      <c r="DD27" s="4">
        <v>1</v>
      </c>
      <c r="DE27" s="8">
        <v>111.28</v>
      </c>
      <c r="DF27" s="7">
        <v>-1</v>
      </c>
      <c r="DG27" s="7">
        <v>-1</v>
      </c>
      <c r="DH27" s="2" t="s">
        <v>154</v>
      </c>
      <c r="DI27" s="2" t="s">
        <v>142</v>
      </c>
      <c r="DJ27" s="2" t="s">
        <v>145</v>
      </c>
      <c r="DK27" s="2" t="s">
        <v>491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161</v>
      </c>
      <c r="DW27" s="2" t="s">
        <v>333</v>
      </c>
      <c r="DX27" s="2" t="s">
        <v>492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200</v>
      </c>
      <c r="EI27" s="2" t="s">
        <v>142</v>
      </c>
      <c r="EJ27" s="2" t="s">
        <v>145</v>
      </c>
      <c r="EK27" s="2" t="s">
        <v>145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154</v>
      </c>
      <c r="EV27" s="2" t="s">
        <v>161</v>
      </c>
      <c r="EW27" s="2" t="s">
        <v>167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161</v>
      </c>
      <c r="FJ27" s="2" t="s">
        <v>336</v>
      </c>
      <c r="FK27" s="2" t="s">
        <v>493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142</v>
      </c>
      <c r="FW27" s="2" t="s">
        <v>329</v>
      </c>
      <c r="FX27" s="2" t="s">
        <v>494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154</v>
      </c>
      <c r="GI27" s="2" t="s">
        <v>142</v>
      </c>
      <c r="GJ27" s="2" t="s">
        <v>339</v>
      </c>
      <c r="GK27" s="2" t="s">
        <v>495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182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178</v>
      </c>
      <c r="HI27" s="2" t="s">
        <v>142</v>
      </c>
      <c r="HJ27" s="2" t="s">
        <v>341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342</v>
      </c>
      <c r="II27" s="2" t="s">
        <v>161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329</v>
      </c>
      <c r="JK27" s="2" t="s">
        <v>496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178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178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307</v>
      </c>
      <c r="KV27" s="2" t="s">
        <v>142</v>
      </c>
      <c r="KW27" s="2" t="s">
        <v>484</v>
      </c>
      <c r="KX27" s="2" t="s">
        <v>497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178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161</v>
      </c>
      <c r="NJ27" s="2" t="s">
        <v>486</v>
      </c>
      <c r="NK27" s="2" t="s">
        <v>498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178</v>
      </c>
      <c r="NV27" s="2" t="s">
        <v>161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145</v>
      </c>
    </row>
    <row r="28">
      <c r="A28" s="2" t="s">
        <v>499</v>
      </c>
      <c r="B28" s="2" t="s">
        <v>134</v>
      </c>
      <c r="C28" s="2" t="s">
        <v>135</v>
      </c>
      <c r="D28" s="2" t="s">
        <v>403</v>
      </c>
      <c r="E28" s="2" t="s">
        <v>500</v>
      </c>
      <c r="F28" s="2" t="s">
        <v>282</v>
      </c>
      <c r="G28" s="2" t="s">
        <v>282</v>
      </c>
      <c r="H28" s="2" t="s">
        <v>282</v>
      </c>
      <c r="I28" s="2" t="s">
        <v>501</v>
      </c>
      <c r="J28" s="2" t="s">
        <v>140</v>
      </c>
      <c r="K28" s="2" t="s">
        <v>284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151</v>
      </c>
      <c r="X28" s="2" t="s">
        <v>145</v>
      </c>
      <c r="Y28" s="2" t="s">
        <v>289</v>
      </c>
      <c r="Z28" s="4">
        <v>34</v>
      </c>
      <c r="AA28" s="4">
        <f>=ROUNDDOWN(12.1428571428571,0)</f>
      </c>
      <c r="AB28" s="5">
        <v>2.8</v>
      </c>
      <c r="AC28" s="2" t="s">
        <v>290</v>
      </c>
      <c r="AD28" s="4">
        <v>100</v>
      </c>
      <c r="AE28" s="4">
        <v>100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3</v>
      </c>
      <c r="AS28" s="8">
        <v>118.89</v>
      </c>
      <c r="AT28" s="7">
        <v>-1</v>
      </c>
      <c r="AU28" s="7">
        <v>-1</v>
      </c>
      <c r="AV28" s="4" t="s">
        <v>145</v>
      </c>
      <c r="AW28" s="8" t="s">
        <v>145</v>
      </c>
      <c r="AX28" s="4">
        <v>5</v>
      </c>
      <c r="AY28" s="8">
        <v>213.39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>
        <v>5</v>
      </c>
      <c r="BF28" s="8">
        <v>213.39</v>
      </c>
      <c r="BG28" s="7" t="s">
        <v>145</v>
      </c>
      <c r="BH28" s="7" t="s">
        <v>145</v>
      </c>
      <c r="BI28" s="7"/>
      <c r="BJ28" s="4"/>
      <c r="BK28" s="8"/>
      <c r="BL28" s="2" t="s">
        <v>502</v>
      </c>
      <c r="BM28" s="7"/>
      <c r="BN28" s="7"/>
      <c r="BO28" s="4"/>
      <c r="BP28" s="8"/>
      <c r="BQ28" s="4"/>
      <c r="BR28" s="8"/>
      <c r="BS28" s="7"/>
      <c r="BT28" s="7"/>
      <c r="BU28" s="2" t="s">
        <v>154</v>
      </c>
      <c r="BV28" s="2" t="s">
        <v>142</v>
      </c>
      <c r="BW28" s="2" t="s">
        <v>503</v>
      </c>
      <c r="BX28" s="2" t="s">
        <v>504</v>
      </c>
      <c r="BY28" s="2" t="s">
        <v>157</v>
      </c>
      <c r="BZ28" s="2" t="s">
        <v>157</v>
      </c>
      <c r="CA28" s="2" t="s">
        <v>145</v>
      </c>
      <c r="CB28" s="4"/>
      <c r="CC28" s="8"/>
      <c r="CD28" s="4"/>
      <c r="CE28" s="8"/>
      <c r="CF28" s="7"/>
      <c r="CG28" s="7"/>
      <c r="CH28" s="2" t="s">
        <v>154</v>
      </c>
      <c r="CI28" s="2" t="s">
        <v>142</v>
      </c>
      <c r="CJ28" s="2" t="s">
        <v>294</v>
      </c>
      <c r="CK28" s="2" t="s">
        <v>313</v>
      </c>
      <c r="CL28" s="2" t="s">
        <v>157</v>
      </c>
      <c r="CM28" s="2" t="s">
        <v>157</v>
      </c>
      <c r="CN28" s="2" t="s">
        <v>145</v>
      </c>
      <c r="CO28" s="4"/>
      <c r="CP28" s="8"/>
      <c r="CQ28" s="4">
        <v>1</v>
      </c>
      <c r="CR28" s="8">
        <v>37.8</v>
      </c>
      <c r="CS28" s="7">
        <v>-1</v>
      </c>
      <c r="CT28" s="7">
        <v>-1</v>
      </c>
      <c r="CU28" s="2" t="s">
        <v>154</v>
      </c>
      <c r="CV28" s="2" t="s">
        <v>142</v>
      </c>
      <c r="CW28" s="2" t="s">
        <v>296</v>
      </c>
      <c r="CX28" s="2" t="s">
        <v>505</v>
      </c>
      <c r="CY28" s="2" t="s">
        <v>157</v>
      </c>
      <c r="CZ28" s="2" t="s">
        <v>157</v>
      </c>
      <c r="DA28" s="2" t="s">
        <v>145</v>
      </c>
      <c r="DB28" s="4"/>
      <c r="DC28" s="8"/>
      <c r="DD28" s="4">
        <v>1</v>
      </c>
      <c r="DE28" s="8">
        <v>41.4</v>
      </c>
      <c r="DF28" s="7">
        <v>-1</v>
      </c>
      <c r="DG28" s="7">
        <v>-1</v>
      </c>
      <c r="DH28" s="2" t="s">
        <v>154</v>
      </c>
      <c r="DI28" s="2" t="s">
        <v>142</v>
      </c>
      <c r="DJ28" s="2" t="s">
        <v>145</v>
      </c>
      <c r="DK28" s="2" t="s">
        <v>145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178</v>
      </c>
      <c r="DV28" s="2" t="s">
        <v>142</v>
      </c>
      <c r="DW28" s="2" t="s">
        <v>145</v>
      </c>
      <c r="DX28" s="2" t="s">
        <v>145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200</v>
      </c>
      <c r="EI28" s="2" t="s">
        <v>142</v>
      </c>
      <c r="EJ28" s="2" t="s">
        <v>145</v>
      </c>
      <c r="EK28" s="2" t="s">
        <v>145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154</v>
      </c>
      <c r="EV28" s="2" t="s">
        <v>161</v>
      </c>
      <c r="EW28" s="2" t="s">
        <v>298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>
        <v>1</v>
      </c>
      <c r="FE28" s="8">
        <v>39.69</v>
      </c>
      <c r="FF28" s="7">
        <v>-1</v>
      </c>
      <c r="FG28" s="7">
        <v>-1</v>
      </c>
      <c r="FH28" s="2" t="s">
        <v>154</v>
      </c>
      <c r="FI28" s="2" t="s">
        <v>142</v>
      </c>
      <c r="FJ28" s="2" t="s">
        <v>300</v>
      </c>
      <c r="FK28" s="2" t="s">
        <v>506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154</v>
      </c>
      <c r="FV28" s="2" t="s">
        <v>142</v>
      </c>
      <c r="FW28" s="2" t="s">
        <v>302</v>
      </c>
      <c r="FX28" s="2" t="s">
        <v>507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154</v>
      </c>
      <c r="GI28" s="2" t="s">
        <v>142</v>
      </c>
      <c r="GJ28" s="2" t="s">
        <v>304</v>
      </c>
      <c r="GK28" s="2" t="s">
        <v>508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200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178</v>
      </c>
      <c r="HI28" s="2" t="s">
        <v>142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178</v>
      </c>
      <c r="HV28" s="2" t="s">
        <v>161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200</v>
      </c>
      <c r="II28" s="2" t="s">
        <v>161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183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509</v>
      </c>
      <c r="JK28" s="2" t="s">
        <v>510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178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178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307</v>
      </c>
      <c r="KV28" s="2" t="s">
        <v>142</v>
      </c>
      <c r="KW28" s="2" t="s">
        <v>511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178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178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161</v>
      </c>
      <c r="NJ28" s="2" t="s">
        <v>309</v>
      </c>
      <c r="NK28" s="2" t="s">
        <v>512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178</v>
      </c>
      <c r="NV28" s="2" t="s">
        <v>161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200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>
        <v>34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100</v>
      </c>
      <c r="PG28" s="4"/>
    </row>
    <row r="29">
      <c r="A29" s="2" t="s">
        <v>513</v>
      </c>
      <c r="B29" s="2" t="s">
        <v>134</v>
      </c>
      <c r="C29" s="2" t="s">
        <v>135</v>
      </c>
      <c r="D29" s="2" t="s">
        <v>403</v>
      </c>
      <c r="E29" s="2" t="s">
        <v>500</v>
      </c>
      <c r="F29" s="2" t="s">
        <v>282</v>
      </c>
      <c r="G29" s="2" t="s">
        <v>282</v>
      </c>
      <c r="H29" s="2" t="s">
        <v>282</v>
      </c>
      <c r="I29" s="2" t="s">
        <v>501</v>
      </c>
      <c r="J29" s="2" t="s">
        <v>268</v>
      </c>
      <c r="K29" s="2" t="s">
        <v>284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151</v>
      </c>
      <c r="X29" s="2" t="s">
        <v>145</v>
      </c>
      <c r="Y29" s="2" t="s">
        <v>289</v>
      </c>
      <c r="Z29" s="4">
        <v>3</v>
      </c>
      <c r="AA29" s="4">
        <f>=ROUNDDOWN(0.857142857142857,0)</f>
      </c>
      <c r="AB29" s="5">
        <v>3.5</v>
      </c>
      <c r="AC29" s="2" t="s">
        <v>290</v>
      </c>
      <c r="AD29" s="4">
        <v>150</v>
      </c>
      <c r="AE29" s="4">
        <v>150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2</v>
      </c>
      <c r="AS29" s="8">
        <v>94.5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/>
      <c r="BJ29" s="4"/>
      <c r="BK29" s="8"/>
      <c r="BL29" s="2" t="s">
        <v>18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503</v>
      </c>
      <c r="BX29" s="2" t="s">
        <v>514</v>
      </c>
      <c r="BY29" s="2" t="s">
        <v>157</v>
      </c>
      <c r="BZ29" s="2" t="s">
        <v>157</v>
      </c>
      <c r="CA29" s="2" t="s">
        <v>145</v>
      </c>
      <c r="CB29" s="4"/>
      <c r="CC29" s="8"/>
      <c r="CD29" s="4"/>
      <c r="CE29" s="8"/>
      <c r="CF29" s="7"/>
      <c r="CG29" s="7"/>
      <c r="CH29" s="2" t="s">
        <v>154</v>
      </c>
      <c r="CI29" s="2" t="s">
        <v>142</v>
      </c>
      <c r="CJ29" s="2" t="s">
        <v>294</v>
      </c>
      <c r="CK29" s="2" t="s">
        <v>515</v>
      </c>
      <c r="CL29" s="2" t="s">
        <v>157</v>
      </c>
      <c r="CM29" s="2" t="s">
        <v>157</v>
      </c>
      <c r="CN29" s="2" t="s">
        <v>145</v>
      </c>
      <c r="CO29" s="4"/>
      <c r="CP29" s="8"/>
      <c r="CQ29" s="4">
        <v>2</v>
      </c>
      <c r="CR29" s="8">
        <v>94.5</v>
      </c>
      <c r="CS29" s="7">
        <v>-1</v>
      </c>
      <c r="CT29" s="7">
        <v>-1</v>
      </c>
      <c r="CU29" s="2" t="s">
        <v>154</v>
      </c>
      <c r="CV29" s="2" t="s">
        <v>142</v>
      </c>
      <c r="CW29" s="2" t="s">
        <v>296</v>
      </c>
      <c r="CX29" s="2" t="s">
        <v>297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145</v>
      </c>
      <c r="DK29" s="2" t="s">
        <v>145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178</v>
      </c>
      <c r="DV29" s="2" t="s">
        <v>142</v>
      </c>
      <c r="DW29" s="2" t="s">
        <v>145</v>
      </c>
      <c r="DX29" s="2" t="s">
        <v>145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200</v>
      </c>
      <c r="EI29" s="2" t="s">
        <v>142</v>
      </c>
      <c r="EJ29" s="2" t="s">
        <v>145</v>
      </c>
      <c r="EK29" s="2" t="s">
        <v>145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154</v>
      </c>
      <c r="EV29" s="2" t="s">
        <v>161</v>
      </c>
      <c r="EW29" s="2" t="s">
        <v>298</v>
      </c>
      <c r="EX29" s="2" t="s">
        <v>516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154</v>
      </c>
      <c r="FI29" s="2" t="s">
        <v>142</v>
      </c>
      <c r="FJ29" s="2" t="s">
        <v>300</v>
      </c>
      <c r="FK29" s="2" t="s">
        <v>506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154</v>
      </c>
      <c r="FV29" s="2" t="s">
        <v>142</v>
      </c>
      <c r="FW29" s="2" t="s">
        <v>302</v>
      </c>
      <c r="FX29" s="2" t="s">
        <v>517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154</v>
      </c>
      <c r="GI29" s="2" t="s">
        <v>142</v>
      </c>
      <c r="GJ29" s="2" t="s">
        <v>304</v>
      </c>
      <c r="GK29" s="2" t="s">
        <v>518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200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178</v>
      </c>
      <c r="HI29" s="2" t="s">
        <v>142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178</v>
      </c>
      <c r="HV29" s="2" t="s">
        <v>161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200</v>
      </c>
      <c r="II29" s="2" t="s">
        <v>161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183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509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178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178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307</v>
      </c>
      <c r="KV29" s="2" t="s">
        <v>142</v>
      </c>
      <c r="KW29" s="2" t="s">
        <v>511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178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178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161</v>
      </c>
      <c r="NJ29" s="2" t="s">
        <v>309</v>
      </c>
      <c r="NK29" s="2" t="s">
        <v>519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178</v>
      </c>
      <c r="NV29" s="2" t="s">
        <v>161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200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>
        <v>150</v>
      </c>
      <c r="PG29" s="4"/>
    </row>
    <row r="30">
      <c r="A30" s="2" t="s">
        <v>520</v>
      </c>
      <c r="B30" s="2" t="s">
        <v>134</v>
      </c>
      <c r="C30" s="2" t="s">
        <v>135</v>
      </c>
      <c r="D30" s="2" t="s">
        <v>403</v>
      </c>
      <c r="E30" s="2" t="s">
        <v>500</v>
      </c>
      <c r="F30" s="2" t="s">
        <v>361</v>
      </c>
      <c r="G30" s="2" t="s">
        <v>361</v>
      </c>
      <c r="H30" s="2" t="s">
        <v>361</v>
      </c>
      <c r="I30" s="2" t="s">
        <v>521</v>
      </c>
      <c r="J30" s="2" t="s">
        <v>140</v>
      </c>
      <c r="K30" s="2" t="s">
        <v>205</v>
      </c>
      <c r="L30" s="3">
        <v>72.92</v>
      </c>
      <c r="M30" s="3">
        <v>76.57</v>
      </c>
      <c r="N30" s="3">
        <v>169.99</v>
      </c>
      <c r="O30" s="2" t="s">
        <v>385</v>
      </c>
      <c r="P30" s="2" t="s">
        <v>364</v>
      </c>
      <c r="Q30" s="2" t="s">
        <v>144</v>
      </c>
      <c r="R30" s="2" t="s">
        <v>145</v>
      </c>
      <c r="S30" s="2" t="s">
        <v>365</v>
      </c>
      <c r="T30" s="2" t="s">
        <v>286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366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1</v>
      </c>
      <c r="AS30" s="8">
        <v>74.42</v>
      </c>
      <c r="AT30" s="7">
        <v>-1</v>
      </c>
      <c r="AU30" s="7">
        <v>-1</v>
      </c>
      <c r="AV30" s="4" t="s">
        <v>145</v>
      </c>
      <c r="AW30" s="8" t="s">
        <v>145</v>
      </c>
      <c r="AX30" s="4">
        <v>2</v>
      </c>
      <c r="AY30" s="8">
        <v>161.17</v>
      </c>
      <c r="AZ30" s="7" t="s">
        <v>145</v>
      </c>
      <c r="BA30" s="7" t="s">
        <v>145</v>
      </c>
      <c r="BB30" s="7"/>
      <c r="BC30" s="4" t="s">
        <v>145</v>
      </c>
      <c r="BD30" s="8" t="s">
        <v>145</v>
      </c>
      <c r="BE30" s="4">
        <v>2</v>
      </c>
      <c r="BF30" s="8">
        <v>161.17</v>
      </c>
      <c r="BG30" s="7" t="s">
        <v>145</v>
      </c>
      <c r="BH30" s="7" t="s">
        <v>145</v>
      </c>
      <c r="BI30" s="7"/>
      <c r="BJ30" s="4"/>
      <c r="BK30" s="8"/>
      <c r="BL30" s="2" t="s">
        <v>23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161</v>
      </c>
      <c r="BW30" s="2" t="s">
        <v>367</v>
      </c>
      <c r="BX30" s="2" t="s">
        <v>522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161</v>
      </c>
      <c r="CJ30" s="2" t="s">
        <v>369</v>
      </c>
      <c r="CK30" s="2" t="s">
        <v>370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161</v>
      </c>
      <c r="CW30" s="2" t="s">
        <v>371</v>
      </c>
      <c r="CX30" s="2" t="s">
        <v>523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161</v>
      </c>
      <c r="DJ30" s="2" t="s">
        <v>145</v>
      </c>
      <c r="DK30" s="2" t="s">
        <v>524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178</v>
      </c>
      <c r="DV30" s="2" t="s">
        <v>161</v>
      </c>
      <c r="DW30" s="2" t="s">
        <v>145</v>
      </c>
      <c r="DX30" s="2" t="s">
        <v>145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186</v>
      </c>
      <c r="EI30" s="2" t="s">
        <v>161</v>
      </c>
      <c r="EJ30" s="2" t="s">
        <v>165</v>
      </c>
      <c r="EK30" s="2" t="s">
        <v>525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161</v>
      </c>
      <c r="EW30" s="2" t="s">
        <v>298</v>
      </c>
      <c r="EX30" s="2" t="s">
        <v>145</v>
      </c>
      <c r="EY30" s="2" t="s">
        <v>157</v>
      </c>
      <c r="EZ30" s="2" t="s">
        <v>157</v>
      </c>
      <c r="FA30" s="2" t="s">
        <v>145</v>
      </c>
      <c r="FB30" s="4"/>
      <c r="FC30" s="8"/>
      <c r="FD30" s="4">
        <v>1</v>
      </c>
      <c r="FE30" s="8">
        <v>74.42</v>
      </c>
      <c r="FF30" s="7">
        <v>-1</v>
      </c>
      <c r="FG30" s="7">
        <v>-1</v>
      </c>
      <c r="FH30" s="2" t="s">
        <v>154</v>
      </c>
      <c r="FI30" s="2" t="s">
        <v>161</v>
      </c>
      <c r="FJ30" s="2" t="s">
        <v>169</v>
      </c>
      <c r="FK30" s="2" t="s">
        <v>526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154</v>
      </c>
      <c r="FV30" s="2" t="s">
        <v>161</v>
      </c>
      <c r="FW30" s="2" t="s">
        <v>377</v>
      </c>
      <c r="FX30" s="2" t="s">
        <v>527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161</v>
      </c>
      <c r="GJ30" s="2" t="s">
        <v>528</v>
      </c>
      <c r="GK30" s="2" t="s">
        <v>523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154</v>
      </c>
      <c r="GV30" s="2" t="s">
        <v>161</v>
      </c>
      <c r="GW30" s="2" t="s">
        <v>529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178</v>
      </c>
      <c r="HI30" s="2" t="s">
        <v>161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178</v>
      </c>
      <c r="HV30" s="2" t="s">
        <v>161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200</v>
      </c>
      <c r="II30" s="2" t="s">
        <v>161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183</v>
      </c>
      <c r="IV30" s="2" t="s">
        <v>161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161</v>
      </c>
      <c r="JJ30" s="2" t="s">
        <v>528</v>
      </c>
      <c r="JK30" s="2" t="s">
        <v>530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178</v>
      </c>
      <c r="JV30" s="2" t="s">
        <v>161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178</v>
      </c>
      <c r="KI30" s="2" t="s">
        <v>161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307</v>
      </c>
      <c r="KV30" s="2" t="s">
        <v>161</v>
      </c>
      <c r="KW30" s="2" t="s">
        <v>382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178</v>
      </c>
      <c r="LI30" s="2" t="s">
        <v>161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161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178</v>
      </c>
      <c r="MI30" s="2" t="s">
        <v>161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161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178</v>
      </c>
      <c r="NI30" s="2" t="s">
        <v>161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178</v>
      </c>
      <c r="NV30" s="2" t="s">
        <v>161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200</v>
      </c>
      <c r="OI30" s="2" t="s">
        <v>161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531</v>
      </c>
      <c r="B31" s="2" t="s">
        <v>134</v>
      </c>
      <c r="C31" s="2" t="s">
        <v>135</v>
      </c>
      <c r="D31" s="2" t="s">
        <v>403</v>
      </c>
      <c r="E31" s="2" t="s">
        <v>500</v>
      </c>
      <c r="F31" s="2" t="s">
        <v>361</v>
      </c>
      <c r="G31" s="2" t="s">
        <v>361</v>
      </c>
      <c r="H31" s="2" t="s">
        <v>361</v>
      </c>
      <c r="I31" s="2" t="s">
        <v>521</v>
      </c>
      <c r="J31" s="2" t="s">
        <v>188</v>
      </c>
      <c r="K31" s="2" t="s">
        <v>205</v>
      </c>
      <c r="L31" s="3">
        <v>82.9</v>
      </c>
      <c r="M31" s="3">
        <v>87.04</v>
      </c>
      <c r="N31" s="3">
        <v>189.99</v>
      </c>
      <c r="O31" s="2" t="s">
        <v>385</v>
      </c>
      <c r="P31" s="2" t="s">
        <v>364</v>
      </c>
      <c r="Q31" s="2" t="s">
        <v>144</v>
      </c>
      <c r="R31" s="2" t="s">
        <v>145</v>
      </c>
      <c r="S31" s="2" t="s">
        <v>365</v>
      </c>
      <c r="T31" s="2" t="s">
        <v>286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366</v>
      </c>
      <c r="Z31" s="4">
        <v>42</v>
      </c>
      <c r="AA31" s="4">
        <f>=ROUNDDOWN(42,0)</f>
      </c>
      <c r="AB31" s="5">
        <v>1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1</v>
      </c>
      <c r="AS31" s="8">
        <v>86.75</v>
      </c>
      <c r="AT31" s="7">
        <v>-1</v>
      </c>
      <c r="AU31" s="7">
        <v>-1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26</v>
      </c>
      <c r="BM31" s="7"/>
      <c r="BN31" s="7"/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367</v>
      </c>
      <c r="BX31" s="2" t="s">
        <v>532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142</v>
      </c>
      <c r="CJ31" s="2" t="s">
        <v>369</v>
      </c>
      <c r="CK31" s="2" t="s">
        <v>527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371</v>
      </c>
      <c r="CX31" s="2" t="s">
        <v>372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145</v>
      </c>
      <c r="DK31" s="2" t="s">
        <v>533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178</v>
      </c>
      <c r="DV31" s="2" t="s">
        <v>142</v>
      </c>
      <c r="DW31" s="2" t="s">
        <v>145</v>
      </c>
      <c r="DX31" s="2" t="s">
        <v>145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186</v>
      </c>
      <c r="EI31" s="2" t="s">
        <v>161</v>
      </c>
      <c r="EJ31" s="2" t="s">
        <v>194</v>
      </c>
      <c r="EK31" s="2" t="s">
        <v>450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161</v>
      </c>
      <c r="EW31" s="2" t="s">
        <v>298</v>
      </c>
      <c r="EX31" s="2" t="s">
        <v>534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169</v>
      </c>
      <c r="FK31" s="2" t="s">
        <v>508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154</v>
      </c>
      <c r="FV31" s="2" t="s">
        <v>142</v>
      </c>
      <c r="FW31" s="2" t="s">
        <v>377</v>
      </c>
      <c r="FX31" s="2" t="s">
        <v>535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142</v>
      </c>
      <c r="GJ31" s="2" t="s">
        <v>528</v>
      </c>
      <c r="GK31" s="2" t="s">
        <v>536</v>
      </c>
      <c r="GL31" s="2" t="s">
        <v>157</v>
      </c>
      <c r="GM31" s="2" t="s">
        <v>157</v>
      </c>
      <c r="GN31" s="2" t="s">
        <v>145</v>
      </c>
      <c r="GO31" s="4"/>
      <c r="GP31" s="8"/>
      <c r="GQ31" s="4">
        <v>1</v>
      </c>
      <c r="GR31" s="8">
        <v>86.75</v>
      </c>
      <c r="GS31" s="7">
        <v>-1</v>
      </c>
      <c r="GT31" s="7">
        <v>-1</v>
      </c>
      <c r="GU31" s="2" t="s">
        <v>154</v>
      </c>
      <c r="GV31" s="2" t="s">
        <v>175</v>
      </c>
      <c r="GW31" s="2" t="s">
        <v>176</v>
      </c>
      <c r="GX31" s="2" t="s">
        <v>537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178</v>
      </c>
      <c r="HI31" s="2" t="s">
        <v>142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178</v>
      </c>
      <c r="HV31" s="2" t="s">
        <v>161</v>
      </c>
      <c r="HW31" s="2" t="s">
        <v>145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200</v>
      </c>
      <c r="II31" s="2" t="s">
        <v>161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183</v>
      </c>
      <c r="IV31" s="2" t="s">
        <v>142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528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178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178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307</v>
      </c>
      <c r="KV31" s="2" t="s">
        <v>142</v>
      </c>
      <c r="KW31" s="2" t="s">
        <v>382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178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178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178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178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200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42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538</v>
      </c>
      <c r="B32" s="2" t="s">
        <v>134</v>
      </c>
      <c r="C32" s="2" t="s">
        <v>135</v>
      </c>
      <c r="D32" s="2" t="s">
        <v>539</v>
      </c>
      <c r="E32" s="2" t="s">
        <v>540</v>
      </c>
      <c r="F32" s="2" t="s">
        <v>244</v>
      </c>
      <c r="G32" s="2" t="s">
        <v>244</v>
      </c>
      <c r="H32" s="2" t="s">
        <v>244</v>
      </c>
      <c r="I32" s="2" t="s">
        <v>541</v>
      </c>
      <c r="J32" s="2" t="s">
        <v>542</v>
      </c>
      <c r="K32" s="2" t="s">
        <v>246</v>
      </c>
      <c r="L32" s="3">
        <v>18</v>
      </c>
      <c r="M32" s="3">
        <v>18.9</v>
      </c>
      <c r="N32" s="3">
        <v>44.99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543</v>
      </c>
      <c r="T32" s="2" t="s">
        <v>147</v>
      </c>
      <c r="U32" s="2" t="s">
        <v>544</v>
      </c>
      <c r="V32" s="2" t="s">
        <v>248</v>
      </c>
      <c r="W32" s="2" t="s">
        <v>151</v>
      </c>
      <c r="X32" s="2" t="s">
        <v>145</v>
      </c>
      <c r="Y32" s="2" t="s">
        <v>249</v>
      </c>
      <c r="Z32" s="4">
        <v>123</v>
      </c>
      <c r="AA32" s="4">
        <f>=ROUNDDOWN(14.3023255813953,0)</f>
      </c>
      <c r="AB32" s="5">
        <v>8.6</v>
      </c>
      <c r="AC32" s="2" t="s">
        <v>145</v>
      </c>
      <c r="AD32" s="4"/>
      <c r="AE32" s="4"/>
      <c r="AF32" s="6">
        <v>76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8</v>
      </c>
      <c r="AQ32" s="8">
        <v>162.05</v>
      </c>
      <c r="AR32" s="4">
        <v>6</v>
      </c>
      <c r="AS32" s="8">
        <v>120.12</v>
      </c>
      <c r="AT32" s="7">
        <v>0.3333</v>
      </c>
      <c r="AU32" s="7">
        <v>0.3491</v>
      </c>
      <c r="AV32" s="4">
        <v>8</v>
      </c>
      <c r="AW32" s="8">
        <v>162.05</v>
      </c>
      <c r="AX32" s="4">
        <v>6</v>
      </c>
      <c r="AY32" s="8">
        <v>120.12</v>
      </c>
      <c r="AZ32" s="7">
        <v>0.3333</v>
      </c>
      <c r="BA32" s="7">
        <v>0.3491</v>
      </c>
      <c r="BB32" s="7">
        <v>1</v>
      </c>
      <c r="BC32" s="4">
        <v>8</v>
      </c>
      <c r="BD32" s="8">
        <v>162.05</v>
      </c>
      <c r="BE32" s="4">
        <v>6</v>
      </c>
      <c r="BF32" s="8">
        <v>120.12</v>
      </c>
      <c r="BG32" s="7">
        <v>0.3333</v>
      </c>
      <c r="BH32" s="7">
        <v>0.3491</v>
      </c>
      <c r="BI32" s="7">
        <v>1</v>
      </c>
      <c r="BJ32" s="4">
        <v>8</v>
      </c>
      <c r="BK32" s="8">
        <v>162.05</v>
      </c>
      <c r="BL32" s="2" t="s">
        <v>545</v>
      </c>
      <c r="BM32" s="7">
        <v>1</v>
      </c>
      <c r="BN32" s="7">
        <v>1</v>
      </c>
      <c r="BO32" s="4">
        <v>5</v>
      </c>
      <c r="BP32" s="8">
        <v>101.3</v>
      </c>
      <c r="BQ32" s="4">
        <v>3</v>
      </c>
      <c r="BR32" s="8">
        <v>60.78</v>
      </c>
      <c r="BS32" s="7">
        <v>0.6667</v>
      </c>
      <c r="BT32" s="7">
        <v>0.6667</v>
      </c>
      <c r="BU32" s="2" t="s">
        <v>154</v>
      </c>
      <c r="BV32" s="2" t="s">
        <v>142</v>
      </c>
      <c r="BW32" s="2" t="s">
        <v>251</v>
      </c>
      <c r="BX32" s="2" t="s">
        <v>270</v>
      </c>
      <c r="BY32" s="2" t="s">
        <v>157</v>
      </c>
      <c r="BZ32" s="2" t="s">
        <v>157</v>
      </c>
      <c r="CA32" s="2" t="s">
        <v>145</v>
      </c>
      <c r="CB32" s="4">
        <v>3</v>
      </c>
      <c r="CC32" s="8">
        <v>60.75</v>
      </c>
      <c r="CD32" s="4"/>
      <c r="CE32" s="8"/>
      <c r="CF32" s="7"/>
      <c r="CG32" s="7"/>
      <c r="CH32" s="2" t="s">
        <v>154</v>
      </c>
      <c r="CI32" s="2" t="s">
        <v>142</v>
      </c>
      <c r="CJ32" s="2" t="s">
        <v>249</v>
      </c>
      <c r="CK32" s="2" t="s">
        <v>546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252</v>
      </c>
      <c r="CX32" s="2" t="s">
        <v>158</v>
      </c>
      <c r="CY32" s="2" t="s">
        <v>157</v>
      </c>
      <c r="CZ32" s="2" t="s">
        <v>157</v>
      </c>
      <c r="DA32" s="2" t="s">
        <v>145</v>
      </c>
      <c r="DB32" s="4"/>
      <c r="DC32" s="8"/>
      <c r="DD32" s="4">
        <v>3</v>
      </c>
      <c r="DE32" s="8">
        <v>59.34</v>
      </c>
      <c r="DF32" s="7">
        <v>-1</v>
      </c>
      <c r="DG32" s="7">
        <v>-1</v>
      </c>
      <c r="DH32" s="2" t="s">
        <v>154</v>
      </c>
      <c r="DI32" s="2" t="s">
        <v>142</v>
      </c>
      <c r="DJ32" s="2" t="s">
        <v>145</v>
      </c>
      <c r="DK32" s="2" t="s">
        <v>547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163</v>
      </c>
      <c r="DX32" s="2" t="s">
        <v>548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194</v>
      </c>
      <c r="EK32" s="2" t="s">
        <v>549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161</v>
      </c>
      <c r="EW32" s="2" t="s">
        <v>435</v>
      </c>
      <c r="EX32" s="2" t="s">
        <v>412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256</v>
      </c>
      <c r="FK32" s="2" t="s">
        <v>550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142</v>
      </c>
      <c r="FW32" s="2" t="s">
        <v>171</v>
      </c>
      <c r="FX32" s="2" t="s">
        <v>551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154</v>
      </c>
      <c r="GI32" s="2" t="s">
        <v>142</v>
      </c>
      <c r="GJ32" s="2" t="s">
        <v>173</v>
      </c>
      <c r="GK32" s="2" t="s">
        <v>199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200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154</v>
      </c>
      <c r="HI32" s="2" t="s">
        <v>142</v>
      </c>
      <c r="HJ32" s="2" t="s">
        <v>222</v>
      </c>
      <c r="HK32" s="2" t="s">
        <v>276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161</v>
      </c>
      <c r="IJ32" s="2" t="s">
        <v>145</v>
      </c>
      <c r="IK32" s="2" t="s">
        <v>552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180</v>
      </c>
      <c r="JK32" s="2" t="s">
        <v>553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178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178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307</v>
      </c>
      <c r="KV32" s="2" t="s">
        <v>142</v>
      </c>
      <c r="KW32" s="2" t="s">
        <v>262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178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183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183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161</v>
      </c>
      <c r="NJ32" s="2" t="s">
        <v>280</v>
      </c>
      <c r="NK32" s="2" t="s">
        <v>184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178</v>
      </c>
      <c r="NV32" s="2" t="s">
        <v>161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200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123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554</v>
      </c>
      <c r="B33" s="2" t="s">
        <v>134</v>
      </c>
      <c r="C33" s="2" t="s">
        <v>135</v>
      </c>
      <c r="D33" s="2" t="s">
        <v>539</v>
      </c>
      <c r="E33" s="2" t="s">
        <v>540</v>
      </c>
      <c r="F33" s="2" t="s">
        <v>138</v>
      </c>
      <c r="G33" s="2" t="s">
        <v>138</v>
      </c>
      <c r="H33" s="2" t="s">
        <v>138</v>
      </c>
      <c r="I33" s="2" t="s">
        <v>541</v>
      </c>
      <c r="J33" s="2" t="s">
        <v>542</v>
      </c>
      <c r="K33" s="2" t="s">
        <v>205</v>
      </c>
      <c r="L33" s="3">
        <v>18.85</v>
      </c>
      <c r="M33" s="3">
        <v>19.79</v>
      </c>
      <c r="N33" s="3">
        <v>46.99</v>
      </c>
      <c r="O33" s="2" t="s">
        <v>142</v>
      </c>
      <c r="P33" s="2" t="s">
        <v>206</v>
      </c>
      <c r="Q33" s="2" t="s">
        <v>144</v>
      </c>
      <c r="R33" s="2" t="s">
        <v>145</v>
      </c>
      <c r="S33" s="2" t="s">
        <v>555</v>
      </c>
      <c r="T33" s="2" t="s">
        <v>147</v>
      </c>
      <c r="U33" s="2" t="s">
        <v>544</v>
      </c>
      <c r="V33" s="2" t="s">
        <v>149</v>
      </c>
      <c r="W33" s="2" t="s">
        <v>150</v>
      </c>
      <c r="X33" s="2" t="s">
        <v>556</v>
      </c>
      <c r="Y33" s="2" t="s">
        <v>152</v>
      </c>
      <c r="Z33" s="4">
        <v>79</v>
      </c>
      <c r="AA33" s="4">
        <f>=ROUNDDOWN(20.2564102564103,0)</f>
      </c>
      <c r="AB33" s="5">
        <v>3.9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19.96</v>
      </c>
      <c r="AR33" s="4">
        <v>4</v>
      </c>
      <c r="AS33" s="8">
        <v>76.76</v>
      </c>
      <c r="AT33" s="7">
        <v>-0.75</v>
      </c>
      <c r="AU33" s="7">
        <v>-0.74</v>
      </c>
      <c r="AV33" s="4">
        <v>1</v>
      </c>
      <c r="AW33" s="8">
        <v>19.96</v>
      </c>
      <c r="AX33" s="4">
        <v>4</v>
      </c>
      <c r="AY33" s="8">
        <v>76.76</v>
      </c>
      <c r="AZ33" s="7">
        <v>-0.75</v>
      </c>
      <c r="BA33" s="7">
        <v>-0.74</v>
      </c>
      <c r="BB33" s="7">
        <v>1</v>
      </c>
      <c r="BC33" s="4">
        <v>1</v>
      </c>
      <c r="BD33" s="8">
        <v>19.96</v>
      </c>
      <c r="BE33" s="4">
        <v>5</v>
      </c>
      <c r="BF33" s="8">
        <v>97.55</v>
      </c>
      <c r="BG33" s="7">
        <v>-0.8</v>
      </c>
      <c r="BH33" s="7">
        <v>-0.7954</v>
      </c>
      <c r="BI33" s="7">
        <v>1</v>
      </c>
      <c r="BJ33" s="4">
        <v>1</v>
      </c>
      <c r="BK33" s="8">
        <v>19.96</v>
      </c>
      <c r="BL33" s="2" t="s">
        <v>557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154</v>
      </c>
      <c r="BV33" s="2" t="s">
        <v>142</v>
      </c>
      <c r="BW33" s="2" t="s">
        <v>155</v>
      </c>
      <c r="BX33" s="2" t="s">
        <v>558</v>
      </c>
      <c r="BY33" s="2" t="s">
        <v>157</v>
      </c>
      <c r="BZ33" s="2" t="s">
        <v>157</v>
      </c>
      <c r="CA33" s="2" t="s">
        <v>145</v>
      </c>
      <c r="CB33" s="4">
        <v>1</v>
      </c>
      <c r="CC33" s="8">
        <v>19.96</v>
      </c>
      <c r="CD33" s="4">
        <v>3</v>
      </c>
      <c r="CE33" s="8">
        <v>56.7</v>
      </c>
      <c r="CF33" s="7">
        <v>-0.6667</v>
      </c>
      <c r="CG33" s="7">
        <v>-0.648</v>
      </c>
      <c r="CH33" s="2" t="s">
        <v>154</v>
      </c>
      <c r="CI33" s="2" t="s">
        <v>142</v>
      </c>
      <c r="CJ33" s="2" t="s">
        <v>155</v>
      </c>
      <c r="CK33" s="2" t="s">
        <v>219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155</v>
      </c>
      <c r="CX33" s="2" t="s">
        <v>420</v>
      </c>
      <c r="CY33" s="2" t="s">
        <v>157</v>
      </c>
      <c r="CZ33" s="2" t="s">
        <v>157</v>
      </c>
      <c r="DA33" s="2" t="s">
        <v>145</v>
      </c>
      <c r="DB33" s="4"/>
      <c r="DC33" s="8"/>
      <c r="DD33" s="4">
        <v>1</v>
      </c>
      <c r="DE33" s="8">
        <v>20.06</v>
      </c>
      <c r="DF33" s="7">
        <v>-1</v>
      </c>
      <c r="DG33" s="7">
        <v>-1</v>
      </c>
      <c r="DH33" s="2" t="s">
        <v>154</v>
      </c>
      <c r="DI33" s="2" t="s">
        <v>142</v>
      </c>
      <c r="DJ33" s="2" t="s">
        <v>145</v>
      </c>
      <c r="DK33" s="2" t="s">
        <v>435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163</v>
      </c>
      <c r="DX33" s="2" t="s">
        <v>559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194</v>
      </c>
      <c r="EK33" s="2" t="s">
        <v>560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161</v>
      </c>
      <c r="EW33" s="2" t="s">
        <v>167</v>
      </c>
      <c r="EX33" s="2" t="s">
        <v>212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561</v>
      </c>
      <c r="FK33" s="2" t="s">
        <v>562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142</v>
      </c>
      <c r="FW33" s="2" t="s">
        <v>217</v>
      </c>
      <c r="FX33" s="2" t="s">
        <v>257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142</v>
      </c>
      <c r="GJ33" s="2" t="s">
        <v>173</v>
      </c>
      <c r="GK33" s="2" t="s">
        <v>563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200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178</v>
      </c>
      <c r="HI33" s="2" t="s">
        <v>142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161</v>
      </c>
      <c r="IJ33" s="2" t="s">
        <v>145</v>
      </c>
      <c r="IK33" s="2" t="s">
        <v>564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180</v>
      </c>
      <c r="JK33" s="2" t="s">
        <v>251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178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178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307</v>
      </c>
      <c r="KV33" s="2" t="s">
        <v>142</v>
      </c>
      <c r="KW33" s="2" t="s">
        <v>415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178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200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200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161</v>
      </c>
      <c r="NJ33" s="2" t="s">
        <v>280</v>
      </c>
      <c r="NK33" s="2" t="s">
        <v>441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178</v>
      </c>
      <c r="NV33" s="2" t="s">
        <v>161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200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/>
      <c r="OP33" s="4"/>
      <c r="OQ33" s="4"/>
      <c r="OR33" s="4">
        <v>79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565</v>
      </c>
      <c r="B34" s="2" t="s">
        <v>134</v>
      </c>
      <c r="C34" s="2" t="s">
        <v>135</v>
      </c>
      <c r="D34" s="2" t="s">
        <v>539</v>
      </c>
      <c r="E34" s="2" t="s">
        <v>540</v>
      </c>
      <c r="F34" s="2" t="s">
        <v>138</v>
      </c>
      <c r="G34" s="2" t="s">
        <v>138</v>
      </c>
      <c r="H34" s="2" t="s">
        <v>138</v>
      </c>
      <c r="I34" s="2" t="s">
        <v>541</v>
      </c>
      <c r="J34" s="2" t="s">
        <v>542</v>
      </c>
      <c r="K34" s="2" t="s">
        <v>141</v>
      </c>
      <c r="L34" s="3">
        <v>18.85</v>
      </c>
      <c r="M34" s="3">
        <v>19.79</v>
      </c>
      <c r="N34" s="3">
        <v>46.99</v>
      </c>
      <c r="O34" s="2" t="s">
        <v>142</v>
      </c>
      <c r="P34" s="2" t="s">
        <v>206</v>
      </c>
      <c r="Q34" s="2" t="s">
        <v>144</v>
      </c>
      <c r="R34" s="2" t="s">
        <v>145</v>
      </c>
      <c r="S34" s="2" t="s">
        <v>555</v>
      </c>
      <c r="T34" s="2" t="s">
        <v>147</v>
      </c>
      <c r="U34" s="2" t="s">
        <v>544</v>
      </c>
      <c r="V34" s="2" t="s">
        <v>149</v>
      </c>
      <c r="W34" s="2" t="s">
        <v>150</v>
      </c>
      <c r="X34" s="2" t="s">
        <v>151</v>
      </c>
      <c r="Y34" s="2" t="s">
        <v>152</v>
      </c>
      <c r="Z34" s="4">
        <v>132</v>
      </c>
      <c r="AA34" s="4">
        <f>=ROUNDDOWN(45.5172413793103,0)</f>
      </c>
      <c r="AB34" s="5">
        <v>2.9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1</v>
      </c>
      <c r="AS34" s="8">
        <v>20.79</v>
      </c>
      <c r="AT34" s="7">
        <v>-1</v>
      </c>
      <c r="AU34" s="7">
        <v>-1</v>
      </c>
      <c r="AV34" s="4"/>
      <c r="AW34" s="8"/>
      <c r="AX34" s="4">
        <v>1</v>
      </c>
      <c r="AY34" s="8">
        <v>20.79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20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155</v>
      </c>
      <c r="BX34" s="2" t="s">
        <v>566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155</v>
      </c>
      <c r="CK34" s="2" t="s">
        <v>567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155</v>
      </c>
      <c r="CX34" s="2" t="s">
        <v>424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145</v>
      </c>
      <c r="DK34" s="2" t="s">
        <v>568</v>
      </c>
      <c r="DL34" s="2" t="s">
        <v>157</v>
      </c>
      <c r="DM34" s="2" t="s">
        <v>157</v>
      </c>
      <c r="DN34" s="2" t="s">
        <v>145</v>
      </c>
      <c r="DO34" s="4"/>
      <c r="DP34" s="8"/>
      <c r="DQ34" s="4">
        <v>1</v>
      </c>
      <c r="DR34" s="8">
        <v>20.79</v>
      </c>
      <c r="DS34" s="7">
        <v>-1</v>
      </c>
      <c r="DT34" s="7">
        <v>-1</v>
      </c>
      <c r="DU34" s="2" t="s">
        <v>154</v>
      </c>
      <c r="DV34" s="2" t="s">
        <v>142</v>
      </c>
      <c r="DW34" s="2" t="s">
        <v>163</v>
      </c>
      <c r="DX34" s="2" t="s">
        <v>421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194</v>
      </c>
      <c r="EK34" s="2" t="s">
        <v>569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161</v>
      </c>
      <c r="EW34" s="2" t="s">
        <v>167</v>
      </c>
      <c r="EX34" s="2" t="s">
        <v>570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561</v>
      </c>
      <c r="FK34" s="2" t="s">
        <v>571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142</v>
      </c>
      <c r="FW34" s="2" t="s">
        <v>171</v>
      </c>
      <c r="FX34" s="2" t="s">
        <v>464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154</v>
      </c>
      <c r="GI34" s="2" t="s">
        <v>142</v>
      </c>
      <c r="GJ34" s="2" t="s">
        <v>173</v>
      </c>
      <c r="GK34" s="2" t="s">
        <v>174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200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178</v>
      </c>
      <c r="HI34" s="2" t="s">
        <v>142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161</v>
      </c>
      <c r="IJ34" s="2" t="s">
        <v>145</v>
      </c>
      <c r="IK34" s="2" t="s">
        <v>572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180</v>
      </c>
      <c r="JK34" s="2" t="s">
        <v>159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178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178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307</v>
      </c>
      <c r="KV34" s="2" t="s">
        <v>142</v>
      </c>
      <c r="KW34" s="2" t="s">
        <v>415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178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200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200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161</v>
      </c>
      <c r="NJ34" s="2" t="s">
        <v>184</v>
      </c>
      <c r="NK34" s="2" t="s">
        <v>498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178</v>
      </c>
      <c r="NV34" s="2" t="s">
        <v>161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200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132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573</v>
      </c>
      <c r="B35" s="2" t="s">
        <v>134</v>
      </c>
      <c r="C35" s="2" t="s">
        <v>135</v>
      </c>
      <c r="D35" s="2" t="s">
        <v>539</v>
      </c>
      <c r="E35" s="2" t="s">
        <v>540</v>
      </c>
      <c r="F35" s="2" t="s">
        <v>320</v>
      </c>
      <c r="G35" s="2" t="s">
        <v>145</v>
      </c>
      <c r="H35" s="2" t="s">
        <v>145</v>
      </c>
      <c r="I35" s="2" t="s">
        <v>574</v>
      </c>
      <c r="J35" s="2" t="s">
        <v>575</v>
      </c>
      <c r="K35" s="2" t="s">
        <v>576</v>
      </c>
      <c r="L35" s="3">
        <v>27.5</v>
      </c>
      <c r="M35" s="3">
        <v>28.87</v>
      </c>
      <c r="N35" s="3">
        <v>54.99</v>
      </c>
      <c r="O35" s="2" t="s">
        <v>399</v>
      </c>
      <c r="P35" s="2" t="s">
        <v>364</v>
      </c>
      <c r="Q35" s="2" t="s">
        <v>144</v>
      </c>
      <c r="R35" s="2" t="s">
        <v>145</v>
      </c>
      <c r="S35" s="2" t="s">
        <v>577</v>
      </c>
      <c r="T35" s="2" t="s">
        <v>145</v>
      </c>
      <c r="U35" s="2" t="s">
        <v>145</v>
      </c>
      <c r="V35" s="2" t="s">
        <v>248</v>
      </c>
      <c r="W35" s="2" t="s">
        <v>151</v>
      </c>
      <c r="X35" s="2" t="s">
        <v>145</v>
      </c>
      <c r="Y35" s="2" t="s">
        <v>325</v>
      </c>
      <c r="Z35" s="4"/>
      <c r="AA35" s="4">
        <f>=ROUNDDOWN({0},0)</f>
      </c>
      <c r="AB35" s="5">
        <v>1.2</v>
      </c>
      <c r="AC35" s="2" t="s">
        <v>145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1</v>
      </c>
      <c r="AS35" s="8">
        <v>22.67</v>
      </c>
      <c r="AT35" s="7">
        <v>-1</v>
      </c>
      <c r="AU35" s="7">
        <v>-1</v>
      </c>
      <c r="AV35" s="4"/>
      <c r="AW35" s="8"/>
      <c r="AX35" s="4">
        <v>1</v>
      </c>
      <c r="AY35" s="8">
        <v>22.67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22.67</v>
      </c>
      <c r="BG35" s="7">
        <v>-1</v>
      </c>
      <c r="BH35" s="7">
        <v>-1</v>
      </c>
      <c r="BI35" s="7"/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161</v>
      </c>
      <c r="BW35" s="2" t="s">
        <v>327</v>
      </c>
      <c r="BX35" s="2" t="s">
        <v>578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161</v>
      </c>
      <c r="CJ35" s="2" t="s">
        <v>329</v>
      </c>
      <c r="CK35" s="2" t="s">
        <v>330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161</v>
      </c>
      <c r="CW35" s="2" t="s">
        <v>329</v>
      </c>
      <c r="CX35" s="2" t="s">
        <v>351</v>
      </c>
      <c r="CY35" s="2" t="s">
        <v>157</v>
      </c>
      <c r="CZ35" s="2" t="s">
        <v>157</v>
      </c>
      <c r="DA35" s="2" t="s">
        <v>145</v>
      </c>
      <c r="DB35" s="4"/>
      <c r="DC35" s="8"/>
      <c r="DD35" s="4">
        <v>1</v>
      </c>
      <c r="DE35" s="8">
        <v>22.67</v>
      </c>
      <c r="DF35" s="7">
        <v>-1</v>
      </c>
      <c r="DG35" s="7">
        <v>-1</v>
      </c>
      <c r="DH35" s="2" t="s">
        <v>154</v>
      </c>
      <c r="DI35" s="2" t="s">
        <v>161</v>
      </c>
      <c r="DJ35" s="2" t="s">
        <v>145</v>
      </c>
      <c r="DK35" s="2" t="s">
        <v>579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161</v>
      </c>
      <c r="DW35" s="2" t="s">
        <v>333</v>
      </c>
      <c r="DX35" s="2" t="s">
        <v>334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200</v>
      </c>
      <c r="EI35" s="2" t="s">
        <v>161</v>
      </c>
      <c r="EJ35" s="2" t="s">
        <v>145</v>
      </c>
      <c r="EK35" s="2" t="s">
        <v>145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154</v>
      </c>
      <c r="EV35" s="2" t="s">
        <v>161</v>
      </c>
      <c r="EW35" s="2" t="s">
        <v>167</v>
      </c>
      <c r="EX35" s="2" t="s">
        <v>580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161</v>
      </c>
      <c r="FJ35" s="2" t="s">
        <v>581</v>
      </c>
      <c r="FK35" s="2" t="s">
        <v>582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161</v>
      </c>
      <c r="FW35" s="2" t="s">
        <v>329</v>
      </c>
      <c r="FX35" s="2" t="s">
        <v>338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154</v>
      </c>
      <c r="GI35" s="2" t="s">
        <v>161</v>
      </c>
      <c r="GJ35" s="2" t="s">
        <v>339</v>
      </c>
      <c r="GK35" s="2" t="s">
        <v>340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182</v>
      </c>
      <c r="GV35" s="2" t="s">
        <v>161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178</v>
      </c>
      <c r="HI35" s="2" t="s">
        <v>161</v>
      </c>
      <c r="HJ35" s="2" t="s">
        <v>341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342</v>
      </c>
      <c r="II35" s="2" t="s">
        <v>161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161</v>
      </c>
      <c r="JJ35" s="2" t="s">
        <v>329</v>
      </c>
      <c r="JK35" s="2" t="s">
        <v>351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178</v>
      </c>
      <c r="JV35" s="2" t="s">
        <v>161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178</v>
      </c>
      <c r="KI35" s="2" t="s">
        <v>161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154</v>
      </c>
      <c r="KV35" s="2" t="s">
        <v>161</v>
      </c>
      <c r="KW35" s="2" t="s">
        <v>190</v>
      </c>
      <c r="KX35" s="2" t="s">
        <v>497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178</v>
      </c>
      <c r="LI35" s="2" t="s">
        <v>161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161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161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161</v>
      </c>
      <c r="NJ35" s="2" t="s">
        <v>583</v>
      </c>
      <c r="NK35" s="2" t="s">
        <v>584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178</v>
      </c>
      <c r="NV35" s="2" t="s">
        <v>161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200</v>
      </c>
      <c r="OI35" s="2" t="s">
        <v>161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585</v>
      </c>
      <c r="B36" s="2" t="s">
        <v>134</v>
      </c>
      <c r="C36" s="2" t="s">
        <v>135</v>
      </c>
      <c r="D36" s="2" t="s">
        <v>586</v>
      </c>
      <c r="E36" s="2" t="s">
        <v>587</v>
      </c>
      <c r="F36" s="2" t="s">
        <v>138</v>
      </c>
      <c r="G36" s="2" t="s">
        <v>138</v>
      </c>
      <c r="H36" s="2" t="s">
        <v>138</v>
      </c>
      <c r="I36" s="2" t="s">
        <v>588</v>
      </c>
      <c r="J36" s="2" t="s">
        <v>589</v>
      </c>
      <c r="K36" s="2" t="s">
        <v>205</v>
      </c>
      <c r="L36" s="3">
        <v>18.1</v>
      </c>
      <c r="M36" s="3">
        <v>19</v>
      </c>
      <c r="N36" s="3">
        <v>44.99</v>
      </c>
      <c r="O36" s="2" t="s">
        <v>142</v>
      </c>
      <c r="P36" s="2" t="s">
        <v>206</v>
      </c>
      <c r="Q36" s="2" t="s">
        <v>144</v>
      </c>
      <c r="R36" s="2" t="s">
        <v>145</v>
      </c>
      <c r="S36" s="2" t="s">
        <v>590</v>
      </c>
      <c r="T36" s="2" t="s">
        <v>147</v>
      </c>
      <c r="U36" s="2" t="s">
        <v>544</v>
      </c>
      <c r="V36" s="2" t="s">
        <v>149</v>
      </c>
      <c r="W36" s="2" t="s">
        <v>150</v>
      </c>
      <c r="X36" s="2" t="s">
        <v>151</v>
      </c>
      <c r="Y36" s="2" t="s">
        <v>152</v>
      </c>
      <c r="Z36" s="4">
        <v>149</v>
      </c>
      <c r="AA36" s="4">
        <f>=ROUNDDOWN(27.0909090909091,0)</f>
      </c>
      <c r="AB36" s="5">
        <v>5.5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4</v>
      </c>
      <c r="AQ36" s="8">
        <v>82</v>
      </c>
      <c r="AR36" s="4">
        <v>4</v>
      </c>
      <c r="AS36" s="8">
        <v>92.61</v>
      </c>
      <c r="AT36" s="7"/>
      <c r="AU36" s="7">
        <v>-0.1146</v>
      </c>
      <c r="AV36" s="4">
        <v>4</v>
      </c>
      <c r="AW36" s="8">
        <v>82</v>
      </c>
      <c r="AX36" s="4">
        <v>4</v>
      </c>
      <c r="AY36" s="8">
        <v>92.61</v>
      </c>
      <c r="AZ36" s="7"/>
      <c r="BA36" s="7">
        <v>-0.1146</v>
      </c>
      <c r="BB36" s="7">
        <v>1</v>
      </c>
      <c r="BC36" s="4">
        <v>5</v>
      </c>
      <c r="BD36" s="8">
        <v>101.89</v>
      </c>
      <c r="BE36" s="4">
        <v>4</v>
      </c>
      <c r="BF36" s="8">
        <v>92.61</v>
      </c>
      <c r="BG36" s="7">
        <v>0.25</v>
      </c>
      <c r="BH36" s="7">
        <v>0.1002</v>
      </c>
      <c r="BI36" s="7">
        <v>0.8048</v>
      </c>
      <c r="BJ36" s="4">
        <v>4</v>
      </c>
      <c r="BK36" s="8">
        <v>82</v>
      </c>
      <c r="BL36" s="2" t="s">
        <v>229</v>
      </c>
      <c r="BM36" s="7">
        <v>1</v>
      </c>
      <c r="BN36" s="7">
        <v>1</v>
      </c>
      <c r="BO36" s="4">
        <v>2</v>
      </c>
      <c r="BP36" s="8">
        <v>42.12</v>
      </c>
      <c r="BQ36" s="4"/>
      <c r="BR36" s="8"/>
      <c r="BS36" s="7"/>
      <c r="BT36" s="7"/>
      <c r="BU36" s="2" t="s">
        <v>154</v>
      </c>
      <c r="BV36" s="2" t="s">
        <v>142</v>
      </c>
      <c r="BW36" s="2" t="s">
        <v>155</v>
      </c>
      <c r="BX36" s="2" t="s">
        <v>230</v>
      </c>
      <c r="BY36" s="2" t="s">
        <v>157</v>
      </c>
      <c r="BZ36" s="2" t="s">
        <v>157</v>
      </c>
      <c r="CA36" s="2" t="s">
        <v>145</v>
      </c>
      <c r="CB36" s="4">
        <v>1</v>
      </c>
      <c r="CC36" s="8">
        <v>20.03</v>
      </c>
      <c r="CD36" s="4"/>
      <c r="CE36" s="8"/>
      <c r="CF36" s="7"/>
      <c r="CG36" s="7"/>
      <c r="CH36" s="2" t="s">
        <v>154</v>
      </c>
      <c r="CI36" s="2" t="s">
        <v>142</v>
      </c>
      <c r="CJ36" s="2" t="s">
        <v>155</v>
      </c>
      <c r="CK36" s="2" t="s">
        <v>591</v>
      </c>
      <c r="CL36" s="2" t="s">
        <v>157</v>
      </c>
      <c r="CM36" s="2" t="s">
        <v>157</v>
      </c>
      <c r="CN36" s="2" t="s">
        <v>145</v>
      </c>
      <c r="CO36" s="4">
        <v>1</v>
      </c>
      <c r="CP36" s="8">
        <v>19.85</v>
      </c>
      <c r="CQ36" s="4"/>
      <c r="CR36" s="8"/>
      <c r="CS36" s="7"/>
      <c r="CT36" s="7"/>
      <c r="CU36" s="2" t="s">
        <v>154</v>
      </c>
      <c r="CV36" s="2" t="s">
        <v>142</v>
      </c>
      <c r="CW36" s="2" t="s">
        <v>155</v>
      </c>
      <c r="CX36" s="2" t="s">
        <v>592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145</v>
      </c>
      <c r="DK36" s="2" t="s">
        <v>593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163</v>
      </c>
      <c r="DX36" s="2" t="s">
        <v>548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194</v>
      </c>
      <c r="EK36" s="2" t="s">
        <v>594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161</v>
      </c>
      <c r="EW36" s="2" t="s">
        <v>435</v>
      </c>
      <c r="EX36" s="2" t="s">
        <v>235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169</v>
      </c>
      <c r="FK36" s="2" t="s">
        <v>302</v>
      </c>
      <c r="FL36" s="2" t="s">
        <v>157</v>
      </c>
      <c r="FM36" s="2" t="s">
        <v>157</v>
      </c>
      <c r="FN36" s="2" t="s">
        <v>145</v>
      </c>
      <c r="FO36" s="4"/>
      <c r="FP36" s="8"/>
      <c r="FQ36" s="4">
        <v>4</v>
      </c>
      <c r="FR36" s="8">
        <v>92.61</v>
      </c>
      <c r="FS36" s="7">
        <v>-1</v>
      </c>
      <c r="FT36" s="7">
        <v>-1</v>
      </c>
      <c r="FU36" s="2" t="s">
        <v>154</v>
      </c>
      <c r="FV36" s="2" t="s">
        <v>142</v>
      </c>
      <c r="FW36" s="2" t="s">
        <v>217</v>
      </c>
      <c r="FX36" s="2" t="s">
        <v>547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154</v>
      </c>
      <c r="GI36" s="2" t="s">
        <v>142</v>
      </c>
      <c r="GJ36" s="2" t="s">
        <v>173</v>
      </c>
      <c r="GK36" s="2" t="s">
        <v>199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200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178</v>
      </c>
      <c r="HI36" s="2" t="s">
        <v>142</v>
      </c>
      <c r="HJ36" s="2" t="s">
        <v>145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161</v>
      </c>
      <c r="IJ36" s="2" t="s">
        <v>145</v>
      </c>
      <c r="IK36" s="2" t="s">
        <v>595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224</v>
      </c>
      <c r="JK36" s="2" t="s">
        <v>440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178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178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307</v>
      </c>
      <c r="KV36" s="2" t="s">
        <v>142</v>
      </c>
      <c r="KW36" s="2" t="s">
        <v>415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178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200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200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161</v>
      </c>
      <c r="NJ36" s="2" t="s">
        <v>226</v>
      </c>
      <c r="NK36" s="2" t="s">
        <v>441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178</v>
      </c>
      <c r="NV36" s="2" t="s">
        <v>161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200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75</v>
      </c>
      <c r="OP36" s="4"/>
      <c r="OQ36" s="4"/>
      <c r="OR36" s="4">
        <v>74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596</v>
      </c>
      <c r="B37" s="2" t="s">
        <v>134</v>
      </c>
      <c r="C37" s="2" t="s">
        <v>135</v>
      </c>
      <c r="D37" s="2" t="s">
        <v>586</v>
      </c>
      <c r="E37" s="2" t="s">
        <v>587</v>
      </c>
      <c r="F37" s="2" t="s">
        <v>138</v>
      </c>
      <c r="G37" s="2" t="s">
        <v>138</v>
      </c>
      <c r="H37" s="2" t="s">
        <v>138</v>
      </c>
      <c r="I37" s="2" t="s">
        <v>588</v>
      </c>
      <c r="J37" s="2" t="s">
        <v>589</v>
      </c>
      <c r="K37" s="2" t="s">
        <v>141</v>
      </c>
      <c r="L37" s="3">
        <v>18.1</v>
      </c>
      <c r="M37" s="3">
        <v>19</v>
      </c>
      <c r="N37" s="3">
        <v>44.99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146</v>
      </c>
      <c r="T37" s="2" t="s">
        <v>147</v>
      </c>
      <c r="U37" s="2" t="s">
        <v>544</v>
      </c>
      <c r="V37" s="2" t="s">
        <v>149</v>
      </c>
      <c r="W37" s="2" t="s">
        <v>150</v>
      </c>
      <c r="X37" s="2" t="s">
        <v>151</v>
      </c>
      <c r="Y37" s="2" t="s">
        <v>152</v>
      </c>
      <c r="Z37" s="4">
        <v>202</v>
      </c>
      <c r="AA37" s="4">
        <f>=ROUNDDOWN(67.3333333333333,0)</f>
      </c>
      <c r="AB37" s="5">
        <v>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</v>
      </c>
      <c r="AQ37" s="8">
        <v>19.89</v>
      </c>
      <c r="AR37" s="4"/>
      <c r="AS37" s="8"/>
      <c r="AT37" s="7"/>
      <c r="AU37" s="7"/>
      <c r="AV37" s="4">
        <v>1</v>
      </c>
      <c r="AW37" s="8">
        <v>19.89</v>
      </c>
      <c r="AX37" s="4"/>
      <c r="AY37" s="8"/>
      <c r="AZ37" s="7"/>
      <c r="BA37" s="7"/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0.1952</v>
      </c>
      <c r="BJ37" s="4">
        <v>1</v>
      </c>
      <c r="BK37" s="8">
        <v>19.89</v>
      </c>
      <c r="BL37" s="2" t="s">
        <v>16</v>
      </c>
      <c r="BM37" s="7">
        <v>1</v>
      </c>
      <c r="BN37" s="7">
        <v>1</v>
      </c>
      <c r="BO37" s="4">
        <v>1</v>
      </c>
      <c r="BP37" s="8">
        <v>19.89</v>
      </c>
      <c r="BQ37" s="4"/>
      <c r="BR37" s="8"/>
      <c r="BS37" s="7"/>
      <c r="BT37" s="7"/>
      <c r="BU37" s="2" t="s">
        <v>154</v>
      </c>
      <c r="BV37" s="2" t="s">
        <v>142</v>
      </c>
      <c r="BW37" s="2" t="s">
        <v>155</v>
      </c>
      <c r="BX37" s="2" t="s">
        <v>597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155</v>
      </c>
      <c r="CK37" s="2" t="s">
        <v>552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155</v>
      </c>
      <c r="CX37" s="2" t="s">
        <v>598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145</v>
      </c>
      <c r="DK37" s="2" t="s">
        <v>599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163</v>
      </c>
      <c r="DX37" s="2" t="s">
        <v>600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194</v>
      </c>
      <c r="EK37" s="2" t="s">
        <v>569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161</v>
      </c>
      <c r="EW37" s="2" t="s">
        <v>167</v>
      </c>
      <c r="EX37" s="2" t="s">
        <v>601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169</v>
      </c>
      <c r="FK37" s="2" t="s">
        <v>602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142</v>
      </c>
      <c r="FW37" s="2" t="s">
        <v>171</v>
      </c>
      <c r="FX37" s="2" t="s">
        <v>464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154</v>
      </c>
      <c r="GI37" s="2" t="s">
        <v>142</v>
      </c>
      <c r="GJ37" s="2" t="s">
        <v>173</v>
      </c>
      <c r="GK37" s="2" t="s">
        <v>174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200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178</v>
      </c>
      <c r="HI37" s="2" t="s">
        <v>142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161</v>
      </c>
      <c r="IJ37" s="2" t="s">
        <v>145</v>
      </c>
      <c r="IK37" s="2" t="s">
        <v>603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180</v>
      </c>
      <c r="JK37" s="2" t="s">
        <v>407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178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178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307</v>
      </c>
      <c r="KV37" s="2" t="s">
        <v>142</v>
      </c>
      <c r="KW37" s="2" t="s">
        <v>415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178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200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200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161</v>
      </c>
      <c r="NJ37" s="2" t="s">
        <v>184</v>
      </c>
      <c r="NK37" s="2" t="s">
        <v>486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178</v>
      </c>
      <c r="NV37" s="2" t="s">
        <v>161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200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5</v>
      </c>
      <c r="OP37" s="4"/>
      <c r="OQ37" s="4"/>
      <c r="OR37" s="4">
        <v>197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604</v>
      </c>
      <c r="B38" s="2" t="s">
        <v>134</v>
      </c>
      <c r="C38" s="2" t="s">
        <v>135</v>
      </c>
      <c r="D38" s="2" t="s">
        <v>586</v>
      </c>
      <c r="E38" s="2" t="s">
        <v>587</v>
      </c>
      <c r="F38" s="2" t="s">
        <v>320</v>
      </c>
      <c r="G38" s="2" t="s">
        <v>145</v>
      </c>
      <c r="H38" s="2" t="s">
        <v>145</v>
      </c>
      <c r="I38" s="2" t="s">
        <v>605</v>
      </c>
      <c r="J38" s="2" t="s">
        <v>605</v>
      </c>
      <c r="K38" s="2" t="s">
        <v>141</v>
      </c>
      <c r="L38" s="3">
        <v>28.87</v>
      </c>
      <c r="M38" s="3">
        <v>30.31</v>
      </c>
      <c r="N38" s="3">
        <v>64.99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606</v>
      </c>
      <c r="T38" s="2" t="s">
        <v>145</v>
      </c>
      <c r="U38" s="2" t="s">
        <v>145</v>
      </c>
      <c r="V38" s="2" t="s">
        <v>607</v>
      </c>
      <c r="W38" s="2" t="s">
        <v>151</v>
      </c>
      <c r="X38" s="2" t="s">
        <v>145</v>
      </c>
      <c r="Y38" s="2" t="s">
        <v>325</v>
      </c>
      <c r="Z38" s="4">
        <v>108</v>
      </c>
      <c r="AA38" s="4">
        <f>=ROUNDDOWN(77.1428571428571,0)</f>
      </c>
      <c r="AB38" s="5">
        <v>1.4</v>
      </c>
      <c r="AC38" s="2" t="s">
        <v>145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28.17</v>
      </c>
      <c r="AR38" s="4"/>
      <c r="AS38" s="8"/>
      <c r="AT38" s="7"/>
      <c r="AU38" s="7"/>
      <c r="AV38" s="4">
        <v>1</v>
      </c>
      <c r="AW38" s="8">
        <v>28.17</v>
      </c>
      <c r="AX38" s="4"/>
      <c r="AY38" s="8"/>
      <c r="AZ38" s="7"/>
      <c r="BA38" s="7"/>
      <c r="BB38" s="7">
        <v>1</v>
      </c>
      <c r="BC38" s="4">
        <v>1</v>
      </c>
      <c r="BD38" s="8">
        <v>28.17</v>
      </c>
      <c r="BE38" s="4"/>
      <c r="BF38" s="8"/>
      <c r="BG38" s="7"/>
      <c r="BH38" s="7"/>
      <c r="BI38" s="7">
        <v>1</v>
      </c>
      <c r="BJ38" s="4">
        <v>1</v>
      </c>
      <c r="BK38" s="8">
        <v>28.17</v>
      </c>
      <c r="BL38" s="2" t="s">
        <v>608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609</v>
      </c>
      <c r="BX38" s="2" t="s">
        <v>490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329</v>
      </c>
      <c r="CK38" s="2" t="s">
        <v>330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329</v>
      </c>
      <c r="CX38" s="2" t="s">
        <v>351</v>
      </c>
      <c r="CY38" s="2" t="s">
        <v>157</v>
      </c>
      <c r="CZ38" s="2" t="s">
        <v>157</v>
      </c>
      <c r="DA38" s="2" t="s">
        <v>145</v>
      </c>
      <c r="DB38" s="4">
        <v>1</v>
      </c>
      <c r="DC38" s="8">
        <v>28.17</v>
      </c>
      <c r="DD38" s="4"/>
      <c r="DE38" s="8"/>
      <c r="DF38" s="7"/>
      <c r="DG38" s="7"/>
      <c r="DH38" s="2" t="s">
        <v>154</v>
      </c>
      <c r="DI38" s="2" t="s">
        <v>142</v>
      </c>
      <c r="DJ38" s="2" t="s">
        <v>145</v>
      </c>
      <c r="DK38" s="2" t="s">
        <v>610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333</v>
      </c>
      <c r="DX38" s="2" t="s">
        <v>334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200</v>
      </c>
      <c r="EI38" s="2" t="s">
        <v>142</v>
      </c>
      <c r="EJ38" s="2" t="s">
        <v>145</v>
      </c>
      <c r="EK38" s="2" t="s">
        <v>145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161</v>
      </c>
      <c r="EW38" s="2" t="s">
        <v>167</v>
      </c>
      <c r="EX38" s="2" t="s">
        <v>145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190</v>
      </c>
      <c r="FK38" s="2" t="s">
        <v>459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142</v>
      </c>
      <c r="FW38" s="2" t="s">
        <v>329</v>
      </c>
      <c r="FX38" s="2" t="s">
        <v>338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154</v>
      </c>
      <c r="GI38" s="2" t="s">
        <v>142</v>
      </c>
      <c r="GJ38" s="2" t="s">
        <v>339</v>
      </c>
      <c r="GK38" s="2" t="s">
        <v>340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182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178</v>
      </c>
      <c r="HI38" s="2" t="s">
        <v>142</v>
      </c>
      <c r="HJ38" s="2" t="s">
        <v>341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342</v>
      </c>
      <c r="II38" s="2" t="s">
        <v>161</v>
      </c>
      <c r="IJ38" s="2" t="s">
        <v>145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329</v>
      </c>
      <c r="JK38" s="2" t="s">
        <v>351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178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178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307</v>
      </c>
      <c r="KV38" s="2" t="s">
        <v>142</v>
      </c>
      <c r="KW38" s="2" t="s">
        <v>190</v>
      </c>
      <c r="KX38" s="2" t="s">
        <v>497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178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183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183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161</v>
      </c>
      <c r="NJ38" s="2" t="s">
        <v>226</v>
      </c>
      <c r="NK38" s="2" t="s">
        <v>184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178</v>
      </c>
      <c r="NV38" s="2" t="s">
        <v>161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>
        <v>108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611</v>
      </c>
      <c r="B39" s="2" t="s">
        <v>134</v>
      </c>
      <c r="C39" s="2" t="s">
        <v>135</v>
      </c>
      <c r="D39" s="2" t="s">
        <v>586</v>
      </c>
      <c r="E39" s="2" t="s">
        <v>587</v>
      </c>
      <c r="F39" s="2" t="s">
        <v>361</v>
      </c>
      <c r="G39" s="2" t="s">
        <v>361</v>
      </c>
      <c r="H39" s="2" t="s">
        <v>361</v>
      </c>
      <c r="I39" s="2" t="s">
        <v>612</v>
      </c>
      <c r="J39" s="2" t="s">
        <v>605</v>
      </c>
      <c r="K39" s="2" t="s">
        <v>141</v>
      </c>
      <c r="L39" s="3">
        <v>18</v>
      </c>
      <c r="M39" s="3">
        <v>18.9</v>
      </c>
      <c r="N39" s="3">
        <v>39.99</v>
      </c>
      <c r="O39" s="2" t="s">
        <v>363</v>
      </c>
      <c r="P39" s="2" t="s">
        <v>364</v>
      </c>
      <c r="Q39" s="2" t="s">
        <v>144</v>
      </c>
      <c r="R39" s="2" t="s">
        <v>145</v>
      </c>
      <c r="S39" s="2" t="s">
        <v>613</v>
      </c>
      <c r="T39" s="2" t="s">
        <v>286</v>
      </c>
      <c r="U39" s="2" t="s">
        <v>544</v>
      </c>
      <c r="V39" s="2" t="s">
        <v>149</v>
      </c>
      <c r="W39" s="2" t="s">
        <v>614</v>
      </c>
      <c r="X39" s="2" t="s">
        <v>151</v>
      </c>
      <c r="Y39" s="2" t="s">
        <v>366</v>
      </c>
      <c r="Z39" s="4">
        <v>5</v>
      </c>
      <c r="AA39" s="4">
        <f>=ROUNDDOWN(2.5,0)</f>
      </c>
      <c r="AB39" s="5">
        <v>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145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142</v>
      </c>
      <c r="BW39" s="2" t="s">
        <v>367</v>
      </c>
      <c r="BX39" s="2" t="s">
        <v>615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369</v>
      </c>
      <c r="CK39" s="2" t="s">
        <v>616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371</v>
      </c>
      <c r="CX39" s="2" t="s">
        <v>617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145</v>
      </c>
      <c r="DK39" s="2" t="s">
        <v>145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178</v>
      </c>
      <c r="DV39" s="2" t="s">
        <v>142</v>
      </c>
      <c r="DW39" s="2" t="s">
        <v>145</v>
      </c>
      <c r="DX39" s="2" t="s">
        <v>145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186</v>
      </c>
      <c r="EI39" s="2" t="s">
        <v>161</v>
      </c>
      <c r="EJ39" s="2" t="s">
        <v>194</v>
      </c>
      <c r="EK39" s="2" t="s">
        <v>145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161</v>
      </c>
      <c r="EW39" s="2" t="s">
        <v>298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142</v>
      </c>
      <c r="FJ39" s="2" t="s">
        <v>169</v>
      </c>
      <c r="FK39" s="2" t="s">
        <v>618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154</v>
      </c>
      <c r="FV39" s="2" t="s">
        <v>142</v>
      </c>
      <c r="FW39" s="2" t="s">
        <v>377</v>
      </c>
      <c r="FX39" s="2" t="s">
        <v>619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154</v>
      </c>
      <c r="GI39" s="2" t="s">
        <v>142</v>
      </c>
      <c r="GJ39" s="2" t="s">
        <v>366</v>
      </c>
      <c r="GK39" s="2" t="s">
        <v>620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200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178</v>
      </c>
      <c r="HI39" s="2" t="s">
        <v>142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178</v>
      </c>
      <c r="HV39" s="2" t="s">
        <v>161</v>
      </c>
      <c r="HW39" s="2" t="s">
        <v>145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200</v>
      </c>
      <c r="II39" s="2" t="s">
        <v>161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183</v>
      </c>
      <c r="IV39" s="2" t="s">
        <v>142</v>
      </c>
      <c r="IW39" s="2" t="s">
        <v>145</v>
      </c>
      <c r="IX39" s="2" t="s">
        <v>145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142</v>
      </c>
      <c r="JJ39" s="2" t="s">
        <v>366</v>
      </c>
      <c r="JK39" s="2" t="s">
        <v>621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178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178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142</v>
      </c>
      <c r="KW39" s="2" t="s">
        <v>622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178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178</v>
      </c>
      <c r="MI39" s="2" t="s">
        <v>142</v>
      </c>
      <c r="MJ39" s="2" t="s">
        <v>145</v>
      </c>
      <c r="MK39" s="2" t="s">
        <v>145</v>
      </c>
      <c r="ML39" s="2" t="s">
        <v>157</v>
      </c>
      <c r="MM39" s="2" t="s">
        <v>157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178</v>
      </c>
      <c r="NI39" s="2" t="s">
        <v>142</v>
      </c>
      <c r="NJ39" s="2" t="s">
        <v>145</v>
      </c>
      <c r="NK39" s="2" t="s">
        <v>145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178</v>
      </c>
      <c r="NV39" s="2" t="s">
        <v>142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200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>
        <v>5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623</v>
      </c>
      <c r="B40" s="2" t="s">
        <v>134</v>
      </c>
      <c r="C40" s="2" t="s">
        <v>135</v>
      </c>
      <c r="D40" s="2" t="s">
        <v>586</v>
      </c>
      <c r="E40" s="2" t="s">
        <v>587</v>
      </c>
      <c r="F40" s="2" t="s">
        <v>361</v>
      </c>
      <c r="G40" s="2" t="s">
        <v>361</v>
      </c>
      <c r="H40" s="2" t="s">
        <v>361</v>
      </c>
      <c r="I40" s="2" t="s">
        <v>612</v>
      </c>
      <c r="J40" s="2" t="s">
        <v>605</v>
      </c>
      <c r="K40" s="2" t="s">
        <v>205</v>
      </c>
      <c r="L40" s="3">
        <v>18.77</v>
      </c>
      <c r="M40" s="3">
        <v>19.71</v>
      </c>
      <c r="N40" s="3">
        <v>39.99</v>
      </c>
      <c r="O40" s="2" t="s">
        <v>385</v>
      </c>
      <c r="P40" s="2" t="s">
        <v>364</v>
      </c>
      <c r="Q40" s="2" t="s">
        <v>144</v>
      </c>
      <c r="R40" s="2" t="s">
        <v>145</v>
      </c>
      <c r="S40" s="2" t="s">
        <v>365</v>
      </c>
      <c r="T40" s="2" t="s">
        <v>286</v>
      </c>
      <c r="U40" s="2" t="s">
        <v>544</v>
      </c>
      <c r="V40" s="2" t="s">
        <v>149</v>
      </c>
      <c r="W40" s="2" t="s">
        <v>151</v>
      </c>
      <c r="X40" s="2" t="s">
        <v>145</v>
      </c>
      <c r="Y40" s="2" t="s">
        <v>366</v>
      </c>
      <c r="Z40" s="4">
        <v>94</v>
      </c>
      <c r="AA40" s="4">
        <f>=ROUNDDOWN(18.8,0)</f>
      </c>
      <c r="AB40" s="5">
        <v>5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145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142</v>
      </c>
      <c r="BW40" s="2" t="s">
        <v>367</v>
      </c>
      <c r="BX40" s="2" t="s">
        <v>624</v>
      </c>
      <c r="BY40" s="2" t="s">
        <v>157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142</v>
      </c>
      <c r="CJ40" s="2" t="s">
        <v>369</v>
      </c>
      <c r="CK40" s="2" t="s">
        <v>625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371</v>
      </c>
      <c r="CX40" s="2" t="s">
        <v>370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145</v>
      </c>
      <c r="DK40" s="2" t="s">
        <v>145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178</v>
      </c>
      <c r="DV40" s="2" t="s">
        <v>142</v>
      </c>
      <c r="DW40" s="2" t="s">
        <v>145</v>
      </c>
      <c r="DX40" s="2" t="s">
        <v>145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186</v>
      </c>
      <c r="EI40" s="2" t="s">
        <v>161</v>
      </c>
      <c r="EJ40" s="2" t="s">
        <v>194</v>
      </c>
      <c r="EK40" s="2" t="s">
        <v>450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154</v>
      </c>
      <c r="EV40" s="2" t="s">
        <v>161</v>
      </c>
      <c r="EW40" s="2" t="s">
        <v>298</v>
      </c>
      <c r="EX40" s="2" t="s">
        <v>145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154</v>
      </c>
      <c r="FI40" s="2" t="s">
        <v>142</v>
      </c>
      <c r="FJ40" s="2" t="s">
        <v>169</v>
      </c>
      <c r="FK40" s="2" t="s">
        <v>303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154</v>
      </c>
      <c r="FV40" s="2" t="s">
        <v>142</v>
      </c>
      <c r="FW40" s="2" t="s">
        <v>377</v>
      </c>
      <c r="FX40" s="2" t="s">
        <v>626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154</v>
      </c>
      <c r="GI40" s="2" t="s">
        <v>142</v>
      </c>
      <c r="GJ40" s="2" t="s">
        <v>528</v>
      </c>
      <c r="GK40" s="2" t="s">
        <v>627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200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178</v>
      </c>
      <c r="HI40" s="2" t="s">
        <v>142</v>
      </c>
      <c r="HJ40" s="2" t="s">
        <v>145</v>
      </c>
      <c r="HK40" s="2" t="s">
        <v>145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178</v>
      </c>
      <c r="HV40" s="2" t="s">
        <v>161</v>
      </c>
      <c r="HW40" s="2" t="s">
        <v>145</v>
      </c>
      <c r="HX40" s="2" t="s">
        <v>145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200</v>
      </c>
      <c r="II40" s="2" t="s">
        <v>161</v>
      </c>
      <c r="IJ40" s="2" t="s">
        <v>145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183</v>
      </c>
      <c r="IV40" s="2" t="s">
        <v>142</v>
      </c>
      <c r="IW40" s="2" t="s">
        <v>145</v>
      </c>
      <c r="IX40" s="2" t="s">
        <v>145</v>
      </c>
      <c r="IY40" s="2" t="s">
        <v>157</v>
      </c>
      <c r="IZ40" s="2" t="s">
        <v>157</v>
      </c>
      <c r="JA40" s="2" t="s">
        <v>145</v>
      </c>
      <c r="JB40" s="4"/>
      <c r="JC40" s="8"/>
      <c r="JD40" s="4"/>
      <c r="JE40" s="8"/>
      <c r="JF40" s="7"/>
      <c r="JG40" s="7"/>
      <c r="JH40" s="2" t="s">
        <v>154</v>
      </c>
      <c r="JI40" s="2" t="s">
        <v>142</v>
      </c>
      <c r="JJ40" s="2" t="s">
        <v>528</v>
      </c>
      <c r="JK40" s="2" t="s">
        <v>145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178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178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307</v>
      </c>
      <c r="KV40" s="2" t="s">
        <v>142</v>
      </c>
      <c r="KW40" s="2" t="s">
        <v>622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178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183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178</v>
      </c>
      <c r="MI40" s="2" t="s">
        <v>142</v>
      </c>
      <c r="MJ40" s="2" t="s">
        <v>145</v>
      </c>
      <c r="MK40" s="2" t="s">
        <v>145</v>
      </c>
      <c r="ML40" s="2" t="s">
        <v>157</v>
      </c>
      <c r="MM40" s="2" t="s">
        <v>157</v>
      </c>
      <c r="MN40" s="2" t="s">
        <v>145</v>
      </c>
      <c r="MO40" s="4"/>
      <c r="MP40" s="8"/>
      <c r="MQ40" s="4"/>
      <c r="MR40" s="8"/>
      <c r="MS40" s="7"/>
      <c r="MT40" s="7"/>
      <c r="MU40" s="2" t="s">
        <v>183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178</v>
      </c>
      <c r="NI40" s="2" t="s">
        <v>142</v>
      </c>
      <c r="NJ40" s="2" t="s">
        <v>145</v>
      </c>
      <c r="NK40" s="2" t="s">
        <v>145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178</v>
      </c>
      <c r="NV40" s="2" t="s">
        <v>142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200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>
        <v>94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628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3353</v>
      </c>
      <c r="AA41" s="11">
        <f>=ROUNDDOWN({0},0)</f>
      </c>
      <c r="AB41" s="12">
        <v>122.7</v>
      </c>
      <c r="AC41" s="9" t="s">
        <v>145</v>
      </c>
      <c r="AD41" s="11"/>
      <c r="AE41" s="11">
        <v>935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69</v>
      </c>
      <c r="AQ41" s="15">
        <v>5305.25</v>
      </c>
      <c r="AR41" s="11">
        <v>112</v>
      </c>
      <c r="AS41" s="15">
        <v>9185.22</v>
      </c>
      <c r="AT41" s="14">
        <v>-0.3839</v>
      </c>
      <c r="AU41" s="14">
        <v>-0.4224</v>
      </c>
      <c r="AV41" s="11">
        <v>69</v>
      </c>
      <c r="AW41" s="15">
        <v>5305.25</v>
      </c>
      <c r="AX41" s="11">
        <v>112</v>
      </c>
      <c r="AY41" s="15">
        <v>9185.22</v>
      </c>
      <c r="AZ41" s="14">
        <v>-0.3839</v>
      </c>
      <c r="BA41" s="14">
        <v>-0.4224</v>
      </c>
      <c r="BB41" s="14"/>
      <c r="BC41" s="11">
        <v>69</v>
      </c>
      <c r="BD41" s="15">
        <v>5305.25</v>
      </c>
      <c r="BE41" s="11">
        <v>112</v>
      </c>
      <c r="BF41" s="15">
        <v>9185.22</v>
      </c>
      <c r="BG41" s="14">
        <v>-0.3839</v>
      </c>
      <c r="BH41" s="14">
        <v>-0.4224</v>
      </c>
      <c r="BI41" s="14"/>
      <c r="BJ41" s="11"/>
      <c r="BK41" s="15"/>
      <c r="BL41" s="9" t="s">
        <v>145</v>
      </c>
      <c r="BM41" s="14"/>
      <c r="BN41" s="14"/>
      <c r="BO41" s="11">
        <v>25</v>
      </c>
      <c r="BP41" s="15">
        <v>1818.54</v>
      </c>
      <c r="BQ41" s="11">
        <v>16</v>
      </c>
      <c r="BR41" s="15">
        <v>1341.81</v>
      </c>
      <c r="BS41" s="14">
        <v>0.5625</v>
      </c>
      <c r="BT41" s="14">
        <v>0.3553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23</v>
      </c>
      <c r="CC41" s="15">
        <v>1728.08</v>
      </c>
      <c r="CD41" s="11">
        <v>7</v>
      </c>
      <c r="CE41" s="15">
        <v>418.9</v>
      </c>
      <c r="CF41" s="14">
        <v>2.2857</v>
      </c>
      <c r="CG41" s="14">
        <v>3.1253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13</v>
      </c>
      <c r="CP41" s="15">
        <v>1081.74</v>
      </c>
      <c r="CQ41" s="11">
        <v>11</v>
      </c>
      <c r="CR41" s="15">
        <v>793.82</v>
      </c>
      <c r="CS41" s="14">
        <v>0.1818</v>
      </c>
      <c r="CT41" s="14">
        <v>0.3627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4</v>
      </c>
      <c r="DC41" s="15">
        <v>298.99</v>
      </c>
      <c r="DD41" s="11">
        <v>14</v>
      </c>
      <c r="DE41" s="15">
        <v>918.45</v>
      </c>
      <c r="DF41" s="14">
        <v>-0.7143</v>
      </c>
      <c r="DG41" s="14">
        <v>-0.6745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1</v>
      </c>
      <c r="DP41" s="15">
        <v>103.14</v>
      </c>
      <c r="DQ41" s="11">
        <v>4</v>
      </c>
      <c r="DR41" s="15">
        <v>351.93</v>
      </c>
      <c r="DS41" s="14">
        <v>-0.75</v>
      </c>
      <c r="DT41" s="14">
        <v>-0.7069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1</v>
      </c>
      <c r="EC41" s="15">
        <v>96.75</v>
      </c>
      <c r="ED41" s="11">
        <v>2</v>
      </c>
      <c r="EE41" s="15">
        <v>193.42</v>
      </c>
      <c r="EF41" s="14">
        <v>-0.5</v>
      </c>
      <c r="EG41" s="14">
        <v>-0.4998</v>
      </c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1</v>
      </c>
      <c r="EP41" s="15">
        <v>95.1</v>
      </c>
      <c r="EQ41" s="11"/>
      <c r="ER41" s="15"/>
      <c r="ES41" s="14"/>
      <c r="ET41" s="14"/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1</v>
      </c>
      <c r="FC41" s="15">
        <v>82.91</v>
      </c>
      <c r="FD41" s="11">
        <v>2</v>
      </c>
      <c r="FE41" s="15">
        <v>114.11</v>
      </c>
      <c r="FF41" s="14">
        <v>-0.5</v>
      </c>
      <c r="FG41" s="14">
        <v>-0.2734</v>
      </c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/>
      <c r="FP41" s="15"/>
      <c r="FQ41" s="11">
        <v>51</v>
      </c>
      <c r="FR41" s="15">
        <v>4601.19</v>
      </c>
      <c r="FS41" s="14">
        <v>-1</v>
      </c>
      <c r="FT41" s="14">
        <v>-1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/>
      <c r="GC41" s="15"/>
      <c r="GD41" s="11">
        <v>4</v>
      </c>
      <c r="GE41" s="15">
        <v>364.84</v>
      </c>
      <c r="GF41" s="14">
        <v>-1</v>
      </c>
      <c r="GG41" s="14">
        <v>-1</v>
      </c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>
        <v>1</v>
      </c>
      <c r="GR41" s="15">
        <v>86.75</v>
      </c>
      <c r="GS41" s="14">
        <v>-1</v>
      </c>
      <c r="GT41" s="14">
        <v>-1</v>
      </c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1675</v>
      </c>
      <c r="OP41" s="11">
        <v>48</v>
      </c>
      <c r="OQ41" s="11"/>
      <c r="OR41" s="11">
        <v>1630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425</v>
      </c>
      <c r="PG4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629</v>
      </c>
      <c r="D2" s="0" t="s">
        <v>630</v>
      </c>
      <c r="E2" s="0" t="s">
        <v>631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632</v>
      </c>
      <c r="J4" s="1" t="s">
        <v>633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634</v>
      </c>
      <c r="P4" s="1" t="s">
        <v>635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636</v>
      </c>
      <c r="F5" s="1" t="s">
        <v>637</v>
      </c>
      <c r="G5" s="1" t="s">
        <v>636</v>
      </c>
      <c r="H5" s="1" t="s">
        <v>637</v>
      </c>
      <c r="I5" s="1" t="s">
        <v>632</v>
      </c>
      <c r="J5" s="1" t="s">
        <v>633</v>
      </c>
      <c r="K5" s="1" t="s">
        <v>638</v>
      </c>
      <c r="L5" s="1" t="s">
        <v>639</v>
      </c>
      <c r="M5" s="1" t="s">
        <v>638</v>
      </c>
      <c r="N5" s="1" t="s">
        <v>639</v>
      </c>
      <c r="O5" s="1" t="s">
        <v>634</v>
      </c>
      <c r="P5" s="1" t="s">
        <v>635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27</v>
      </c>
      <c r="F6" s="8">
        <v>2736.11</v>
      </c>
      <c r="G6" s="4">
        <v>68</v>
      </c>
      <c r="H6" s="8">
        <v>6646.13</v>
      </c>
      <c r="I6" s="7">
        <v>-0.6029</v>
      </c>
      <c r="J6" s="7">
        <v>-0.5883</v>
      </c>
      <c r="K6" s="4">
        <v>27</v>
      </c>
      <c r="L6" s="8">
        <v>2736.11</v>
      </c>
      <c r="M6" s="4">
        <v>52</v>
      </c>
      <c r="N6" s="8">
        <v>5323.09</v>
      </c>
      <c r="O6" s="7">
        <v>-0.4808</v>
      </c>
      <c r="P6" s="7">
        <v>-0.486</v>
      </c>
    </row>
    <row r="7">
      <c r="A7" s="2" t="s">
        <v>134</v>
      </c>
      <c r="B7" s="2" t="s">
        <v>135</v>
      </c>
      <c r="C7" s="2" t="s">
        <v>136</v>
      </c>
      <c r="D7" s="2" t="s">
        <v>321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/>
      <c r="L7" s="8"/>
      <c r="M7" s="4">
        <v>16</v>
      </c>
      <c r="N7" s="8">
        <v>1323.04</v>
      </c>
      <c r="O7" s="7"/>
      <c r="P7" s="7"/>
    </row>
    <row r="8">
      <c r="A8" s="2" t="s">
        <v>134</v>
      </c>
      <c r="B8" s="2" t="s">
        <v>135</v>
      </c>
      <c r="C8" s="2" t="s">
        <v>136</v>
      </c>
      <c r="D8" s="2" t="s">
        <v>396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403</v>
      </c>
      <c r="D9" s="2" t="s">
        <v>404</v>
      </c>
      <c r="E9" s="4">
        <v>27</v>
      </c>
      <c r="F9" s="8">
        <v>2257.07</v>
      </c>
      <c r="G9" s="4">
        <v>28</v>
      </c>
      <c r="H9" s="8">
        <v>2206.14</v>
      </c>
      <c r="I9" s="7">
        <v>-0.0357</v>
      </c>
      <c r="J9" s="7">
        <v>0.0231</v>
      </c>
      <c r="K9" s="4">
        <v>27</v>
      </c>
      <c r="L9" s="8">
        <v>2257.07</v>
      </c>
      <c r="M9" s="4">
        <v>21</v>
      </c>
      <c r="N9" s="8">
        <v>1831.58</v>
      </c>
      <c r="O9" s="7">
        <v>0.2857</v>
      </c>
      <c r="P9" s="7">
        <v>0.2323</v>
      </c>
    </row>
    <row r="10">
      <c r="A10" s="2" t="s">
        <v>134</v>
      </c>
      <c r="B10" s="2" t="s">
        <v>135</v>
      </c>
      <c r="C10" s="2" t="s">
        <v>403</v>
      </c>
      <c r="D10" s="2" t="s">
        <v>500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/>
      <c r="L10" s="8"/>
      <c r="M10" s="4">
        <v>7</v>
      </c>
      <c r="N10" s="8">
        <v>374.56</v>
      </c>
      <c r="O10" s="7"/>
      <c r="P10" s="7"/>
    </row>
    <row r="11">
      <c r="A11" s="2" t="s">
        <v>134</v>
      </c>
      <c r="B11" s="2" t="s">
        <v>135</v>
      </c>
      <c r="C11" s="2" t="s">
        <v>539</v>
      </c>
      <c r="D11" s="2" t="s">
        <v>540</v>
      </c>
      <c r="E11" s="4">
        <v>9</v>
      </c>
      <c r="F11" s="8">
        <v>182.01</v>
      </c>
      <c r="G11" s="4">
        <v>12</v>
      </c>
      <c r="H11" s="8">
        <v>240.34</v>
      </c>
      <c r="I11" s="7">
        <v>-0.25</v>
      </c>
      <c r="J11" s="7">
        <v>-0.2427</v>
      </c>
      <c r="K11" s="4">
        <v>9</v>
      </c>
      <c r="L11" s="8">
        <v>182.01</v>
      </c>
      <c r="M11" s="4">
        <v>12</v>
      </c>
      <c r="N11" s="8">
        <v>240.34</v>
      </c>
      <c r="O11" s="7">
        <v>-0.25</v>
      </c>
      <c r="P11" s="7">
        <v>-0.2427</v>
      </c>
    </row>
    <row r="12">
      <c r="A12" s="2" t="s">
        <v>134</v>
      </c>
      <c r="B12" s="2" t="s">
        <v>135</v>
      </c>
      <c r="C12" s="2" t="s">
        <v>586</v>
      </c>
      <c r="D12" s="2" t="s">
        <v>587</v>
      </c>
      <c r="E12" s="4">
        <v>6</v>
      </c>
      <c r="F12" s="8">
        <v>130.06</v>
      </c>
      <c r="G12" s="4">
        <v>4</v>
      </c>
      <c r="H12" s="8">
        <v>92.61</v>
      </c>
      <c r="I12" s="7">
        <v>0.5</v>
      </c>
      <c r="J12" s="7">
        <v>0.4044</v>
      </c>
      <c r="K12" s="4">
        <v>6</v>
      </c>
      <c r="L12" s="8">
        <v>130.06</v>
      </c>
      <c r="M12" s="4">
        <v>4</v>
      </c>
      <c r="N12" s="8">
        <v>92.61</v>
      </c>
      <c r="O12" s="7">
        <v>0.5</v>
      </c>
      <c r="P12" s="7">
        <v>0.4044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629</v>
      </c>
      <c r="D2" s="0" t="s">
        <v>630</v>
      </c>
      <c r="E2" s="0" t="s">
        <v>631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632</v>
      </c>
      <c r="I4" s="1" t="s">
        <v>633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634</v>
      </c>
      <c r="O4" s="1" t="s">
        <v>635</v>
      </c>
    </row>
    <row r="5">
      <c r="A5" s="1" t="s">
        <v>80</v>
      </c>
      <c r="B5" s="1" t="s">
        <v>82</v>
      </c>
      <c r="C5" s="1" t="s">
        <v>83</v>
      </c>
      <c r="D5" s="1" t="s">
        <v>636</v>
      </c>
      <c r="E5" s="1" t="s">
        <v>637</v>
      </c>
      <c r="F5" s="1" t="s">
        <v>636</v>
      </c>
      <c r="G5" s="1" t="s">
        <v>637</v>
      </c>
      <c r="H5" s="1" t="s">
        <v>632</v>
      </c>
      <c r="I5" s="1" t="s">
        <v>633</v>
      </c>
      <c r="J5" s="1" t="s">
        <v>638</v>
      </c>
      <c r="K5" s="1" t="s">
        <v>639</v>
      </c>
      <c r="L5" s="1" t="s">
        <v>638</v>
      </c>
      <c r="M5" s="1" t="s">
        <v>639</v>
      </c>
      <c r="N5" s="1" t="s">
        <v>634</v>
      </c>
      <c r="O5" s="1" t="s">
        <v>635</v>
      </c>
    </row>
    <row r="6">
      <c r="A6" s="2" t="s">
        <v>134</v>
      </c>
      <c r="B6" s="2" t="s">
        <v>136</v>
      </c>
      <c r="C6" s="2" t="s">
        <v>137</v>
      </c>
      <c r="D6" s="4">
        <v>27</v>
      </c>
      <c r="E6" s="8">
        <v>2736.11</v>
      </c>
      <c r="F6" s="4">
        <v>68</v>
      </c>
      <c r="G6" s="8">
        <v>6646.13</v>
      </c>
      <c r="H6" s="7">
        <v>-0.6029</v>
      </c>
      <c r="I6" s="7">
        <v>-0.5883</v>
      </c>
      <c r="J6" s="4">
        <v>27</v>
      </c>
      <c r="K6" s="8">
        <v>2736.11</v>
      </c>
      <c r="L6" s="4">
        <v>52</v>
      </c>
      <c r="M6" s="8">
        <v>5323.09</v>
      </c>
      <c r="N6" s="7">
        <v>-0.4808</v>
      </c>
      <c r="O6" s="7">
        <v>-0.486</v>
      </c>
    </row>
    <row r="7">
      <c r="A7" s="2" t="s">
        <v>134</v>
      </c>
      <c r="B7" s="2" t="s">
        <v>136</v>
      </c>
      <c r="C7" s="2" t="s">
        <v>321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/>
      <c r="K7" s="8"/>
      <c r="L7" s="4">
        <v>16</v>
      </c>
      <c r="M7" s="8">
        <v>1323.04</v>
      </c>
      <c r="N7" s="7"/>
      <c r="O7" s="7"/>
    </row>
    <row r="8">
      <c r="A8" s="2" t="s">
        <v>134</v>
      </c>
      <c r="B8" s="2" t="s">
        <v>136</v>
      </c>
      <c r="C8" s="2" t="s">
        <v>396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403</v>
      </c>
      <c r="C9" s="2" t="s">
        <v>404</v>
      </c>
      <c r="D9" s="4">
        <v>27</v>
      </c>
      <c r="E9" s="8">
        <v>2257.07</v>
      </c>
      <c r="F9" s="4">
        <v>28</v>
      </c>
      <c r="G9" s="8">
        <v>2206.14</v>
      </c>
      <c r="H9" s="7">
        <v>-0.0357</v>
      </c>
      <c r="I9" s="7">
        <v>0.0231</v>
      </c>
      <c r="J9" s="4">
        <v>27</v>
      </c>
      <c r="K9" s="8">
        <v>2257.07</v>
      </c>
      <c r="L9" s="4">
        <v>21</v>
      </c>
      <c r="M9" s="8">
        <v>1831.58</v>
      </c>
      <c r="N9" s="7">
        <v>0.2857</v>
      </c>
      <c r="O9" s="7">
        <v>0.2323</v>
      </c>
    </row>
    <row r="10">
      <c r="A10" s="2" t="s">
        <v>134</v>
      </c>
      <c r="B10" s="2" t="s">
        <v>403</v>
      </c>
      <c r="C10" s="2" t="s">
        <v>500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/>
      <c r="K10" s="8"/>
      <c r="L10" s="4">
        <v>7</v>
      </c>
      <c r="M10" s="8">
        <v>374.56</v>
      </c>
      <c r="N10" s="7"/>
      <c r="O10" s="7"/>
    </row>
    <row r="11">
      <c r="A11" s="2" t="s">
        <v>134</v>
      </c>
      <c r="B11" s="2" t="s">
        <v>539</v>
      </c>
      <c r="C11" s="2" t="s">
        <v>540</v>
      </c>
      <c r="D11" s="4">
        <v>9</v>
      </c>
      <c r="E11" s="8">
        <v>182.01</v>
      </c>
      <c r="F11" s="4">
        <v>12</v>
      </c>
      <c r="G11" s="8">
        <v>240.34</v>
      </c>
      <c r="H11" s="7">
        <v>-0.25</v>
      </c>
      <c r="I11" s="7">
        <v>-0.2427</v>
      </c>
      <c r="J11" s="4">
        <v>9</v>
      </c>
      <c r="K11" s="8">
        <v>182.01</v>
      </c>
      <c r="L11" s="4">
        <v>12</v>
      </c>
      <c r="M11" s="8">
        <v>240.34</v>
      </c>
      <c r="N11" s="7">
        <v>-0.25</v>
      </c>
      <c r="O11" s="7">
        <v>-0.2427</v>
      </c>
    </row>
    <row r="12">
      <c r="A12" s="2" t="s">
        <v>134</v>
      </c>
      <c r="B12" s="2" t="s">
        <v>586</v>
      </c>
      <c r="C12" s="2" t="s">
        <v>587</v>
      </c>
      <c r="D12" s="4">
        <v>6</v>
      </c>
      <c r="E12" s="8">
        <v>130.06</v>
      </c>
      <c r="F12" s="4">
        <v>4</v>
      </c>
      <c r="G12" s="8">
        <v>92.61</v>
      </c>
      <c r="H12" s="7">
        <v>0.5</v>
      </c>
      <c r="I12" s="7">
        <v>0.4044</v>
      </c>
      <c r="J12" s="4">
        <v>6</v>
      </c>
      <c r="K12" s="8">
        <v>130.06</v>
      </c>
      <c r="L12" s="4">
        <v>4</v>
      </c>
      <c r="M12" s="8">
        <v>92.61</v>
      </c>
      <c r="N12" s="7">
        <v>0.5</v>
      </c>
      <c r="O12" s="7">
        <v>0.4044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