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<sst xmlns="http://schemas.openxmlformats.org/spreadsheetml/2006/main" count="50" uniqueCount="50">
  <si>
    <t>Date Type:</t>
  </si>
  <si>
    <t>Order Date</t>
  </si>
  <si>
    <t>Start Date:</t>
  </si>
  <si>
    <t>01/26/2026</t>
  </si>
  <si>
    <t>End Date:</t>
  </si>
  <si>
    <t>02/08/2026</t>
  </si>
  <si>
    <t>Report Run Date:</t>
  </si>
  <si>
    <t>02/09/2026</t>
  </si>
  <si>
    <t>Division</t>
  </si>
  <si>
    <t>Current And Future Inventory</t>
  </si>
  <si>
    <t>Current And History Sales Comparison</t>
  </si>
  <si>
    <t>MACY02</t>
  </si>
  <si>
    <t>JCPENNEY01</t>
  </si>
  <si>
    <t>KOHLDSN</t>
  </si>
  <si>
    <t>TGTDVS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</si>
  <si>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</si>
  <si>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</si>
  <si>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</si>
  <si>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</si>
  <si>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</si>
  <si>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</si>
  <si>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</si>
  <si>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</si>
  <si>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</si>
  <si>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</si>
  <si>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</si>
  <si>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</si>
  <si>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</si>
  <si>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</si>
  <si>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</si>
  <si>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</si>
  <si>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</si>
  <si>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</si>
  <si>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</si>
  <si>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</si>
  <si>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</si>
  <si>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</si>
  <si>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</si>
  <si>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</si>
  <si>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</si>
  <si>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</si>
  <si>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FUR</t>
  </si>
  <si>
    <t>LGT</t>
  </si>
  <si>
    <t>PET</t>
  </si>
  <si>
    <t>PETB</t>
  </si>
  <si>
    <t>RUG</t>
  </si>
  <si>
    <t>SHET</t>
  </si>
  <si>
    <t>TOWL</t>
  </si>
  <si>
    <t>WIN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</si>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</sst>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A19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15</v>
      </c>
      <c r="W3" s="4" t="s">
        <v>15</v>
      </c>
      <c r="X3" s="4" t="s">
        <v>15</v>
      </c>
      <c r="Y3" s="4" t="s">
        <v>16</v>
      </c>
      <c r="Z3" s="4" t="s">
        <v>16</v>
      </c>
      <c r="AA3" s="4" t="s">
        <v>16</v>
      </c>
      <c r="AB3" s="4" t="s">
        <v>17</v>
      </c>
      <c r="AC3" s="4" t="s">
        <v>18</v>
      </c>
      <c r="AD3" s="4" t="s">
        <v>15</v>
      </c>
      <c r="AE3" s="4" t="s">
        <v>15</v>
      </c>
      <c r="AF3" s="4" t="s">
        <v>15</v>
      </c>
      <c r="AG3" s="4" t="s">
        <v>16</v>
      </c>
      <c r="AH3" s="4" t="s">
        <v>16</v>
      </c>
      <c r="AI3" s="4" t="s">
        <v>16</v>
      </c>
      <c r="AJ3" s="4" t="s">
        <v>17</v>
      </c>
      <c r="AK3" s="4" t="s">
        <v>18</v>
      </c>
      <c r="AL3" s="4" t="s">
        <v>15</v>
      </c>
      <c r="AM3" s="4" t="s">
        <v>15</v>
      </c>
      <c r="AN3" s="4" t="s">
        <v>15</v>
      </c>
      <c r="AO3" s="4" t="s">
        <v>16</v>
      </c>
      <c r="AP3" s="4" t="s">
        <v>16</v>
      </c>
      <c r="AQ3" s="4" t="s">
        <v>16</v>
      </c>
      <c r="AR3" s="4" t="s">
        <v>17</v>
      </c>
      <c r="AS3" s="4" t="s">
        <v>18</v>
      </c>
      <c r="AT3" s="4" t="s">
        <v>15</v>
      </c>
      <c r="AU3" s="4" t="s">
        <v>15</v>
      </c>
      <c r="AV3" s="4" t="s">
        <v>15</v>
      </c>
      <c r="AW3" s="4" t="s">
        <v>16</v>
      </c>
      <c r="AX3" s="4" t="s">
        <v>16</v>
      </c>
      <c r="AY3" s="4" t="s">
        <v>16</v>
      </c>
      <c r="AZ3" s="4" t="s">
        <v>17</v>
      </c>
      <c r="BA3" s="4" t="s">
        <v>18</v>
      </c>
    </row>
    <row r="4">
      <c r="A4" s="4" t="s">
        <v>8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28</v>
      </c>
      <c r="J4" s="4" t="s">
        <v>29</v>
      </c>
      <c r="K4" s="4" t="s">
        <v>30</v>
      </c>
      <c r="L4" s="4" t="s">
        <v>31</v>
      </c>
      <c r="M4" s="4" t="s">
        <v>32</v>
      </c>
      <c r="N4" s="4" t="s">
        <v>29</v>
      </c>
      <c r="O4" s="4" t="s">
        <v>30</v>
      </c>
      <c r="P4" s="4" t="s">
        <v>31</v>
      </c>
      <c r="Q4" s="4" t="s">
        <v>32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33</v>
      </c>
      <c r="W4" s="4" t="s">
        <v>34</v>
      </c>
      <c r="X4" s="4" t="s">
        <v>31</v>
      </c>
      <c r="Y4" s="4" t="s">
        <v>33</v>
      </c>
      <c r="Z4" s="4" t="s">
        <v>34</v>
      </c>
      <c r="AA4" s="4" t="s">
        <v>31</v>
      </c>
      <c r="AB4" s="4" t="s">
        <v>17</v>
      </c>
      <c r="AC4" s="4" t="s">
        <v>18</v>
      </c>
      <c r="AD4" s="4" t="s">
        <v>33</v>
      </c>
      <c r="AE4" s="4" t="s">
        <v>34</v>
      </c>
      <c r="AF4" s="4" t="s">
        <v>31</v>
      </c>
      <c r="AG4" s="4" t="s">
        <v>33</v>
      </c>
      <c r="AH4" s="4" t="s">
        <v>34</v>
      </c>
      <c r="AI4" s="4" t="s">
        <v>31</v>
      </c>
      <c r="AJ4" s="4" t="s">
        <v>17</v>
      </c>
      <c r="AK4" s="4" t="s">
        <v>18</v>
      </c>
      <c r="AL4" s="4" t="s">
        <v>33</v>
      </c>
      <c r="AM4" s="4" t="s">
        <v>34</v>
      </c>
      <c r="AN4" s="4" t="s">
        <v>31</v>
      </c>
      <c r="AO4" s="4" t="s">
        <v>33</v>
      </c>
      <c r="AP4" s="4" t="s">
        <v>34</v>
      </c>
      <c r="AQ4" s="4" t="s">
        <v>31</v>
      </c>
      <c r="AR4" s="4" t="s">
        <v>17</v>
      </c>
      <c r="AS4" s="4" t="s">
        <v>18</v>
      </c>
      <c r="AT4" s="4" t="s">
        <v>33</v>
      </c>
      <c r="AU4" s="4" t="s">
        <v>34</v>
      </c>
      <c r="AV4" s="4" t="s">
        <v>31</v>
      </c>
      <c r="AW4" s="4" t="s">
        <v>33</v>
      </c>
      <c r="AX4" s="4" t="s">
        <v>34</v>
      </c>
      <c r="AY4" s="4" t="s">
        <v>31</v>
      </c>
      <c r="AZ4" s="4" t="s">
        <v>17</v>
      </c>
      <c r="BA4" s="4" t="s">
        <v>18</v>
      </c>
    </row>
    <row r="5">
      <c r="A5" s="10" t="s">
        <v>35</v>
      </c>
      <c r="B5" s="11">
        <v>511563</v>
      </c>
      <c r="C5" s="11">
        <f>=ROUNDDOWN(21.9464512475547,0)</f>
      </c>
      <c r="D5" s="11">
        <v>296591</v>
      </c>
      <c r="E5" s="12">
        <v>0.8325</v>
      </c>
      <c r="F5" s="11"/>
      <c r="G5" s="11">
        <f>=ROUNDDOWN({0},0)</f>
      </c>
      <c r="H5" s="11">
        <v>220</v>
      </c>
      <c r="I5" s="12">
        <v>0.92</v>
      </c>
      <c r="J5" s="11">
        <v>7600</v>
      </c>
      <c r="K5" s="13">
        <v>407698.71</v>
      </c>
      <c r="L5" s="11">
        <v>2077</v>
      </c>
      <c r="M5" s="14">
        <v>196.29</v>
      </c>
      <c r="N5" s="11">
        <v>14484</v>
      </c>
      <c r="O5" s="13">
        <v>683083.89</v>
      </c>
      <c r="P5" s="11">
        <v>1809</v>
      </c>
      <c r="Q5" s="14">
        <v>377.6</v>
      </c>
      <c r="R5" s="12">
        <v>-0.4753</v>
      </c>
      <c r="S5" s="12">
        <v>-0.4031</v>
      </c>
      <c r="T5" s="12">
        <v>0.1481</v>
      </c>
      <c r="U5" s="12">
        <v>-0.4802</v>
      </c>
      <c r="V5" s="11">
        <v>3085</v>
      </c>
      <c r="W5" s="13">
        <v>173804.19</v>
      </c>
      <c r="X5" s="11">
        <v>1849</v>
      </c>
      <c r="Y5" s="11">
        <v>5291</v>
      </c>
      <c r="Z5" s="13">
        <v>272868.49</v>
      </c>
      <c r="AA5" s="11">
        <v>1616</v>
      </c>
      <c r="AB5" s="12">
        <v>-0.4169</v>
      </c>
      <c r="AC5" s="12">
        <v>-0.363</v>
      </c>
      <c r="AD5" s="11">
        <v>2360</v>
      </c>
      <c r="AE5" s="13">
        <v>124382.87</v>
      </c>
      <c r="AF5" s="11">
        <v>1893</v>
      </c>
      <c r="AG5" s="11">
        <v>2884</v>
      </c>
      <c r="AH5" s="13">
        <v>134968.78</v>
      </c>
      <c r="AI5" s="11">
        <v>1655</v>
      </c>
      <c r="AJ5" s="12">
        <v>-0.1817</v>
      </c>
      <c r="AK5" s="12">
        <v>-0.0784</v>
      </c>
      <c r="AL5" s="11">
        <v>1428</v>
      </c>
      <c r="AM5" s="13">
        <v>77732.91</v>
      </c>
      <c r="AN5" s="11">
        <v>1965</v>
      </c>
      <c r="AO5" s="11">
        <v>3983</v>
      </c>
      <c r="AP5" s="13">
        <v>168554.33</v>
      </c>
      <c r="AQ5" s="11">
        <v>1721</v>
      </c>
      <c r="AR5" s="12">
        <v>-0.6415</v>
      </c>
      <c r="AS5" s="12">
        <v>-0.5388</v>
      </c>
      <c r="AT5" s="11">
        <v>727</v>
      </c>
      <c r="AU5" s="13">
        <v>31778.74</v>
      </c>
      <c r="AV5" s="11">
        <v>1122</v>
      </c>
      <c r="AW5" s="11">
        <v>2326</v>
      </c>
      <c r="AX5" s="13">
        <v>106692.29</v>
      </c>
      <c r="AY5" s="11">
        <v>1438</v>
      </c>
      <c r="AZ5" s="12">
        <v>-0.6874</v>
      </c>
      <c r="BA5" s="12">
        <v>-0.7021</v>
      </c>
    </row>
    <row r="6">
      <c r="A6" s="10" t="s">
        <v>36</v>
      </c>
      <c r="B6" s="11">
        <v>11944</v>
      </c>
      <c r="C6" s="11">
        <f>=ROUNDDOWN(37.0127052990394,0)</f>
      </c>
      <c r="D6" s="11">
        <v>5510</v>
      </c>
      <c r="E6" s="12">
        <v>0.2241</v>
      </c>
      <c r="F6" s="11"/>
      <c r="G6" s="11">
        <f>=ROUNDDOWN({0},0)</f>
      </c>
      <c r="H6" s="11"/>
      <c r="I6" s="12"/>
      <c r="J6" s="11">
        <v>151</v>
      </c>
      <c r="K6" s="13">
        <v>3286.26</v>
      </c>
      <c r="L6" s="11">
        <v>67</v>
      </c>
      <c r="M6" s="14">
        <v>49.05</v>
      </c>
      <c r="N6" s="11">
        <v>444</v>
      </c>
      <c r="O6" s="13">
        <v>7462.51</v>
      </c>
      <c r="P6" s="11">
        <v>160</v>
      </c>
      <c r="Q6" s="14">
        <v>46.64</v>
      </c>
      <c r="R6" s="12">
        <v>-0.6599</v>
      </c>
      <c r="S6" s="12">
        <v>-0.5596</v>
      </c>
      <c r="T6" s="12">
        <v>-0.5812</v>
      </c>
      <c r="U6" s="12">
        <v>0.0517</v>
      </c>
      <c r="V6" s="11">
        <v>54</v>
      </c>
      <c r="W6" s="13">
        <v>1179.57</v>
      </c>
      <c r="X6" s="11">
        <v>67</v>
      </c>
      <c r="Y6" s="11">
        <v>126</v>
      </c>
      <c r="Z6" s="13">
        <v>1549.02</v>
      </c>
      <c r="AA6" s="11">
        <v>148</v>
      </c>
      <c r="AB6" s="12">
        <v>-0.5714</v>
      </c>
      <c r="AC6" s="12">
        <v>-0.2385</v>
      </c>
      <c r="AD6" s="11">
        <v>59</v>
      </c>
      <c r="AE6" s="13">
        <v>1248.25</v>
      </c>
      <c r="AF6" s="11">
        <v>27</v>
      </c>
      <c r="AG6" s="11">
        <v>125</v>
      </c>
      <c r="AH6" s="13">
        <v>2028.37</v>
      </c>
      <c r="AI6" s="11">
        <v>44</v>
      </c>
      <c r="AJ6" s="12">
        <v>-0.528</v>
      </c>
      <c r="AK6" s="12">
        <v>-0.3846</v>
      </c>
      <c r="AL6" s="11">
        <v>38</v>
      </c>
      <c r="AM6" s="13">
        <v>858.44</v>
      </c>
      <c r="AN6" s="11">
        <v>27</v>
      </c>
      <c r="AO6" s="11">
        <v>193</v>
      </c>
      <c r="AP6" s="13">
        <v>3885.12</v>
      </c>
      <c r="AQ6" s="11">
        <v>33</v>
      </c>
      <c r="AR6" s="12">
        <v>-0.8031</v>
      </c>
      <c r="AS6" s="12">
        <v>-0.779</v>
      </c>
      <c r="AT6" s="11"/>
      <c r="AU6" s="13"/>
      <c r="AV6" s="11"/>
      <c r="AW6" s="11"/>
      <c r="AX6" s="13"/>
      <c r="AY6" s="11"/>
      <c r="AZ6" s="12"/>
      <c r="BA6" s="12"/>
    </row>
    <row r="7">
      <c r="A7" s="10" t="s">
        <v>37</v>
      </c>
      <c r="B7" s="11">
        <v>14661</v>
      </c>
      <c r="C7" s="11">
        <f>=ROUNDDOWN(12.9950363410743,0)</f>
      </c>
      <c r="D7" s="11">
        <v>24599</v>
      </c>
      <c r="E7" s="12">
        <v>0.98</v>
      </c>
      <c r="F7" s="11"/>
      <c r="G7" s="11">
        <f>=ROUNDDOWN({0},0)</f>
      </c>
      <c r="H7" s="11"/>
      <c r="I7" s="12"/>
      <c r="J7" s="11">
        <v>198</v>
      </c>
      <c r="K7" s="13">
        <v>9833.38</v>
      </c>
      <c r="L7" s="11">
        <v>86</v>
      </c>
      <c r="M7" s="14">
        <v>114.34</v>
      </c>
      <c r="N7" s="11">
        <v>291</v>
      </c>
      <c r="O7" s="13">
        <v>13248.91</v>
      </c>
      <c r="P7" s="11">
        <v>150</v>
      </c>
      <c r="Q7" s="14">
        <v>88.33</v>
      </c>
      <c r="R7" s="12">
        <v>-0.3196</v>
      </c>
      <c r="S7" s="12">
        <v>-0.2578</v>
      </c>
      <c r="T7" s="12">
        <v>-0.4267</v>
      </c>
      <c r="U7" s="12">
        <v>0.2945</v>
      </c>
      <c r="V7" s="11">
        <v>28</v>
      </c>
      <c r="W7" s="13">
        <v>1548.37</v>
      </c>
      <c r="X7" s="11">
        <v>69</v>
      </c>
      <c r="Y7" s="11">
        <v>21</v>
      </c>
      <c r="Z7" s="13">
        <v>873.41</v>
      </c>
      <c r="AA7" s="11">
        <v>140</v>
      </c>
      <c r="AB7" s="12">
        <v>0.3333</v>
      </c>
      <c r="AC7" s="12">
        <v>0.7728</v>
      </c>
      <c r="AD7" s="11">
        <v>29</v>
      </c>
      <c r="AE7" s="13">
        <v>1241.69</v>
      </c>
      <c r="AF7" s="11">
        <v>49</v>
      </c>
      <c r="AG7" s="11">
        <v>31</v>
      </c>
      <c r="AH7" s="13">
        <v>1202.86</v>
      </c>
      <c r="AI7" s="11">
        <v>95</v>
      </c>
      <c r="AJ7" s="12">
        <v>-0.0645</v>
      </c>
      <c r="AK7" s="12">
        <v>0.0323</v>
      </c>
      <c r="AL7" s="11">
        <v>67</v>
      </c>
      <c r="AM7" s="13">
        <v>2465.34</v>
      </c>
      <c r="AN7" s="11">
        <v>85</v>
      </c>
      <c r="AO7" s="11">
        <v>96</v>
      </c>
      <c r="AP7" s="13">
        <v>3369.27</v>
      </c>
      <c r="AQ7" s="11">
        <v>149</v>
      </c>
      <c r="AR7" s="12">
        <v>-0.3021</v>
      </c>
      <c r="AS7" s="12">
        <v>-0.2683</v>
      </c>
      <c r="AT7" s="11">
        <v>74</v>
      </c>
      <c r="AU7" s="13">
        <v>4577.98</v>
      </c>
      <c r="AV7" s="11">
        <v>59</v>
      </c>
      <c r="AW7" s="11">
        <v>143</v>
      </c>
      <c r="AX7" s="13">
        <v>7803.37</v>
      </c>
      <c r="AY7" s="11">
        <v>130</v>
      </c>
      <c r="AZ7" s="12">
        <v>-0.4825</v>
      </c>
      <c r="BA7" s="12">
        <v>-0.4133</v>
      </c>
    </row>
    <row r="8">
      <c r="A8" s="10" t="s">
        <v>38</v>
      </c>
      <c r="B8" s="11">
        <v>108122</v>
      </c>
      <c r="C8" s="11">
        <f>=ROUNDDOWN(16.7792296471026,0)</f>
      </c>
      <c r="D8" s="11">
        <v>85423</v>
      </c>
      <c r="E8" s="12">
        <v>0.9342</v>
      </c>
      <c r="F8" s="11"/>
      <c r="G8" s="11">
        <f>=ROUNDDOWN({0},0)</f>
      </c>
      <c r="H8" s="11"/>
      <c r="I8" s="12"/>
      <c r="J8" s="11">
        <v>2308</v>
      </c>
      <c r="K8" s="13">
        <v>66870.67</v>
      </c>
      <c r="L8" s="11">
        <v>241</v>
      </c>
      <c r="M8" s="14">
        <v>277.47</v>
      </c>
      <c r="N8" s="11">
        <v>2715</v>
      </c>
      <c r="O8" s="13">
        <v>83765.93</v>
      </c>
      <c r="P8" s="11">
        <v>260</v>
      </c>
      <c r="Q8" s="14">
        <v>322.18</v>
      </c>
      <c r="R8" s="12">
        <v>-0.1499</v>
      </c>
      <c r="S8" s="12">
        <v>-0.2017</v>
      </c>
      <c r="T8" s="12">
        <v>-0.0731</v>
      </c>
      <c r="U8" s="12">
        <v>-0.1388</v>
      </c>
      <c r="V8" s="11">
        <v>1100</v>
      </c>
      <c r="W8" s="13">
        <v>32843.38</v>
      </c>
      <c r="X8" s="11">
        <v>195</v>
      </c>
      <c r="Y8" s="11">
        <v>872</v>
      </c>
      <c r="Z8" s="13">
        <v>29780.08</v>
      </c>
      <c r="AA8" s="11">
        <v>250</v>
      </c>
      <c r="AB8" s="12">
        <v>0.2615</v>
      </c>
      <c r="AC8" s="12">
        <v>0.1029</v>
      </c>
      <c r="AD8" s="11">
        <v>656</v>
      </c>
      <c r="AE8" s="13">
        <v>19624.42</v>
      </c>
      <c r="AF8" s="11">
        <v>205</v>
      </c>
      <c r="AG8" s="11">
        <v>681</v>
      </c>
      <c r="AH8" s="13">
        <v>22182.79</v>
      </c>
      <c r="AI8" s="11">
        <v>212</v>
      </c>
      <c r="AJ8" s="12">
        <v>-0.0367</v>
      </c>
      <c r="AK8" s="12">
        <v>-0.1153</v>
      </c>
      <c r="AL8" s="11">
        <v>355</v>
      </c>
      <c r="AM8" s="13">
        <v>9318.92</v>
      </c>
      <c r="AN8" s="11">
        <v>231</v>
      </c>
      <c r="AO8" s="11">
        <v>744</v>
      </c>
      <c r="AP8" s="13">
        <v>18938.85</v>
      </c>
      <c r="AQ8" s="11">
        <v>250</v>
      </c>
      <c r="AR8" s="12">
        <v>-0.5228</v>
      </c>
      <c r="AS8" s="12">
        <v>-0.5079</v>
      </c>
      <c r="AT8" s="11">
        <v>197</v>
      </c>
      <c r="AU8" s="13">
        <v>5083.95</v>
      </c>
      <c r="AV8" s="11">
        <v>144</v>
      </c>
      <c r="AW8" s="11">
        <v>418</v>
      </c>
      <c r="AX8" s="13">
        <v>12864.21</v>
      </c>
      <c r="AY8" s="11">
        <v>218</v>
      </c>
      <c r="AZ8" s="12">
        <v>-0.5287</v>
      </c>
      <c r="BA8" s="12">
        <v>-0.6048</v>
      </c>
    </row>
    <row r="9">
      <c r="A9" s="10" t="s">
        <v>39</v>
      </c>
      <c r="B9" s="11">
        <v>252524</v>
      </c>
      <c r="C9" s="11">
        <f>=ROUNDDOWN(21.9328614235463,0)</f>
      </c>
      <c r="D9" s="11">
        <v>189016</v>
      </c>
      <c r="E9" s="12">
        <v>0.9519</v>
      </c>
      <c r="F9" s="11"/>
      <c r="G9" s="11">
        <f>=ROUNDDOWN({0},0)</f>
      </c>
      <c r="H9" s="11"/>
      <c r="I9" s="12"/>
      <c r="J9" s="11">
        <v>3917</v>
      </c>
      <c r="K9" s="13">
        <v>77562.76</v>
      </c>
      <c r="L9" s="11">
        <v>355</v>
      </c>
      <c r="M9" s="14">
        <v>218.49</v>
      </c>
      <c r="N9" s="11">
        <v>7360</v>
      </c>
      <c r="O9" s="13">
        <v>146008.09</v>
      </c>
      <c r="P9" s="11">
        <v>294</v>
      </c>
      <c r="Q9" s="14">
        <v>496.63</v>
      </c>
      <c r="R9" s="12">
        <v>-0.4678</v>
      </c>
      <c r="S9" s="12">
        <v>-0.4688</v>
      </c>
      <c r="T9" s="12">
        <v>0.2075</v>
      </c>
      <c r="U9" s="12">
        <v>-0.5601</v>
      </c>
      <c r="V9" s="11">
        <v>1716</v>
      </c>
      <c r="W9" s="13">
        <v>35049.52</v>
      </c>
      <c r="X9" s="11">
        <v>300</v>
      </c>
      <c r="Y9" s="11">
        <v>4960</v>
      </c>
      <c r="Z9" s="13">
        <v>101601.7</v>
      </c>
      <c r="AA9" s="11">
        <v>204</v>
      </c>
      <c r="AB9" s="12">
        <v>-0.654</v>
      </c>
      <c r="AC9" s="12">
        <v>-0.655</v>
      </c>
      <c r="AD9" s="11">
        <v>915</v>
      </c>
      <c r="AE9" s="13">
        <v>18033.79</v>
      </c>
      <c r="AF9" s="11">
        <v>294</v>
      </c>
      <c r="AG9" s="11">
        <v>448</v>
      </c>
      <c r="AH9" s="13">
        <v>7916.77</v>
      </c>
      <c r="AI9" s="11">
        <v>198</v>
      </c>
      <c r="AJ9" s="12">
        <v>1.0424</v>
      </c>
      <c r="AK9" s="12">
        <v>1.2779</v>
      </c>
      <c r="AL9" s="11">
        <v>770</v>
      </c>
      <c r="AM9" s="13">
        <v>13545.64</v>
      </c>
      <c r="AN9" s="11">
        <v>309</v>
      </c>
      <c r="AO9" s="11">
        <v>1148</v>
      </c>
      <c r="AP9" s="13">
        <v>20372.37</v>
      </c>
      <c r="AQ9" s="11">
        <v>222</v>
      </c>
      <c r="AR9" s="12">
        <v>-0.3293</v>
      </c>
      <c r="AS9" s="12">
        <v>-0.3351</v>
      </c>
      <c r="AT9" s="11">
        <v>516</v>
      </c>
      <c r="AU9" s="13">
        <v>10933.81</v>
      </c>
      <c r="AV9" s="11">
        <v>145</v>
      </c>
      <c r="AW9" s="11">
        <v>804</v>
      </c>
      <c r="AX9" s="13">
        <v>16117.25</v>
      </c>
      <c r="AY9" s="11">
        <v>175</v>
      </c>
      <c r="AZ9" s="12">
        <v>-0.3582</v>
      </c>
      <c r="BA9" s="12">
        <v>-0.3216</v>
      </c>
    </row>
    <row r="10">
      <c r="A10" s="10" t="s">
        <v>40</v>
      </c>
      <c r="B10" s="11">
        <v>364519</v>
      </c>
      <c r="C10" s="11">
        <f>=ROUNDDOWN(24.6664952395131,0)</f>
      </c>
      <c r="D10" s="11">
        <v>143445</v>
      </c>
      <c r="E10" s="12">
        <v>0.854</v>
      </c>
      <c r="F10" s="11"/>
      <c r="G10" s="11">
        <f>=ROUNDDOWN({0},0)</f>
      </c>
      <c r="H10" s="11"/>
      <c r="I10" s="12"/>
      <c r="J10" s="11">
        <v>8667</v>
      </c>
      <c r="K10" s="13">
        <v>326503.14</v>
      </c>
      <c r="L10" s="11">
        <v>1063</v>
      </c>
      <c r="M10" s="14">
        <v>307.15</v>
      </c>
      <c r="N10" s="11">
        <v>12281</v>
      </c>
      <c r="O10" s="13">
        <v>464384.26</v>
      </c>
      <c r="P10" s="11">
        <v>1101</v>
      </c>
      <c r="Q10" s="14">
        <v>421.78</v>
      </c>
      <c r="R10" s="12">
        <v>-0.2943</v>
      </c>
      <c r="S10" s="12">
        <v>-0.2969</v>
      </c>
      <c r="T10" s="12">
        <v>-0.0345</v>
      </c>
      <c r="U10" s="12">
        <v>-0.2718</v>
      </c>
      <c r="V10" s="11">
        <v>4146</v>
      </c>
      <c r="W10" s="13">
        <v>140806.9</v>
      </c>
      <c r="X10" s="11">
        <v>884</v>
      </c>
      <c r="Y10" s="11">
        <v>5166</v>
      </c>
      <c r="Z10" s="13">
        <v>205395.59</v>
      </c>
      <c r="AA10" s="11">
        <v>861</v>
      </c>
      <c r="AB10" s="12">
        <v>-0.1974</v>
      </c>
      <c r="AC10" s="12">
        <v>-0.3145</v>
      </c>
      <c r="AD10" s="11">
        <v>1479</v>
      </c>
      <c r="AE10" s="13">
        <v>59825.14</v>
      </c>
      <c r="AF10" s="11">
        <v>756</v>
      </c>
      <c r="AG10" s="11">
        <v>1846</v>
      </c>
      <c r="AH10" s="13">
        <v>69354.61</v>
      </c>
      <c r="AI10" s="11">
        <v>713</v>
      </c>
      <c r="AJ10" s="12">
        <v>-0.1988</v>
      </c>
      <c r="AK10" s="12">
        <v>-0.1374</v>
      </c>
      <c r="AL10" s="11">
        <v>1881</v>
      </c>
      <c r="AM10" s="13">
        <v>77220.51</v>
      </c>
      <c r="AN10" s="11">
        <v>909</v>
      </c>
      <c r="AO10" s="11">
        <v>3136</v>
      </c>
      <c r="AP10" s="13">
        <v>108936.47</v>
      </c>
      <c r="AQ10" s="11">
        <v>894</v>
      </c>
      <c r="AR10" s="12">
        <v>-0.4002</v>
      </c>
      <c r="AS10" s="12">
        <v>-0.2911</v>
      </c>
      <c r="AT10" s="11">
        <v>1161</v>
      </c>
      <c r="AU10" s="13">
        <v>48650.59</v>
      </c>
      <c r="AV10" s="11">
        <v>578</v>
      </c>
      <c r="AW10" s="11">
        <v>2133</v>
      </c>
      <c r="AX10" s="13">
        <v>80697.59</v>
      </c>
      <c r="AY10" s="11">
        <v>821</v>
      </c>
      <c r="AZ10" s="12">
        <v>-0.4557</v>
      </c>
      <c r="BA10" s="12">
        <v>-0.3971</v>
      </c>
    </row>
    <row r="11">
      <c r="A11" s="10" t="s">
        <v>41</v>
      </c>
      <c r="B11" s="11">
        <v>52317</v>
      </c>
      <c r="C11" s="11">
        <f>=ROUNDDOWN(10.3616486106435,0)</f>
      </c>
      <c r="D11" s="11">
        <v>78084</v>
      </c>
      <c r="E11" s="12">
        <v>0.809</v>
      </c>
      <c r="F11" s="11"/>
      <c r="G11" s="11">
        <f>=ROUNDDOWN({0},0)</f>
      </c>
      <c r="H11" s="11">
        <v>9747</v>
      </c>
      <c r="I11" s="12">
        <v>0.5025</v>
      </c>
      <c r="J11" s="11">
        <v>612</v>
      </c>
      <c r="K11" s="13">
        <v>91053.72</v>
      </c>
      <c r="L11" s="11">
        <v>373</v>
      </c>
      <c r="M11" s="14">
        <v>244.11</v>
      </c>
      <c r="N11" s="11">
        <v>2527</v>
      </c>
      <c r="O11" s="13">
        <v>307430.77</v>
      </c>
      <c r="P11" s="11">
        <v>534</v>
      </c>
      <c r="Q11" s="14">
        <v>575.71</v>
      </c>
      <c r="R11" s="12">
        <v>-0.7578</v>
      </c>
      <c r="S11" s="12">
        <v>-0.7038</v>
      </c>
      <c r="T11" s="12">
        <v>-0.3015</v>
      </c>
      <c r="U11" s="12">
        <v>-0.576</v>
      </c>
      <c r="V11" s="11">
        <v>60</v>
      </c>
      <c r="W11" s="13">
        <v>9637.45</v>
      </c>
      <c r="X11" s="11">
        <v>309</v>
      </c>
      <c r="Y11" s="11">
        <v>999</v>
      </c>
      <c r="Z11" s="13">
        <v>112350.49</v>
      </c>
      <c r="AA11" s="11">
        <v>456</v>
      </c>
      <c r="AB11" s="12">
        <v>-0.9399</v>
      </c>
      <c r="AC11" s="12">
        <v>-0.9142</v>
      </c>
      <c r="AD11" s="11">
        <v>32</v>
      </c>
      <c r="AE11" s="13">
        <v>5585.87</v>
      </c>
      <c r="AF11" s="11">
        <v>168</v>
      </c>
      <c r="AG11" s="11">
        <v>23</v>
      </c>
      <c r="AH11" s="13">
        <v>4588.74</v>
      </c>
      <c r="AI11" s="11">
        <v>255</v>
      </c>
      <c r="AJ11" s="12">
        <v>0.3913</v>
      </c>
      <c r="AK11" s="12">
        <v>0.2173</v>
      </c>
      <c r="AL11" s="11">
        <v>210</v>
      </c>
      <c r="AM11" s="13">
        <v>35333.97</v>
      </c>
      <c r="AN11" s="11">
        <v>336</v>
      </c>
      <c r="AO11" s="11">
        <v>311</v>
      </c>
      <c r="AP11" s="13">
        <v>35571.14</v>
      </c>
      <c r="AQ11" s="11">
        <v>498</v>
      </c>
      <c r="AR11" s="12">
        <v>-0.3248</v>
      </c>
      <c r="AS11" s="12">
        <v>-0.0067</v>
      </c>
      <c r="AT11" s="11">
        <v>310</v>
      </c>
      <c r="AU11" s="13">
        <v>40496.43</v>
      </c>
      <c r="AV11" s="11">
        <v>196</v>
      </c>
      <c r="AW11" s="11">
        <v>1194</v>
      </c>
      <c r="AX11" s="13">
        <v>154920.4</v>
      </c>
      <c r="AY11" s="11">
        <v>376</v>
      </c>
      <c r="AZ11" s="12">
        <v>-0.7404</v>
      </c>
      <c r="BA11" s="12">
        <v>-0.7386</v>
      </c>
    </row>
    <row r="12">
      <c r="A12" s="10" t="s">
        <v>42</v>
      </c>
      <c r="B12" s="11">
        <v>6763</v>
      </c>
      <c r="C12" s="11">
        <f>=ROUNDDOWN(13.9702540797356,0)</f>
      </c>
      <c r="D12" s="11">
        <v>7530</v>
      </c>
      <c r="E12" s="12">
        <v>0.9444</v>
      </c>
      <c r="F12" s="11"/>
      <c r="G12" s="11">
        <f>=ROUNDDOWN({0},0)</f>
      </c>
      <c r="H12" s="11"/>
      <c r="I12" s="12"/>
      <c r="J12" s="11">
        <v>91</v>
      </c>
      <c r="K12" s="13">
        <v>6419.89</v>
      </c>
      <c r="L12" s="11">
        <v>53</v>
      </c>
      <c r="M12" s="14">
        <v>121.13</v>
      </c>
      <c r="N12" s="11">
        <v>119</v>
      </c>
      <c r="O12" s="13">
        <v>6451.82</v>
      </c>
      <c r="P12" s="11">
        <v>136</v>
      </c>
      <c r="Q12" s="14">
        <v>47.44</v>
      </c>
      <c r="R12" s="12">
        <v>-0.2353</v>
      </c>
      <c r="S12" s="12">
        <v>-0.0049</v>
      </c>
      <c r="T12" s="12">
        <v>-0.6103</v>
      </c>
      <c r="U12" s="12">
        <v>1.5533</v>
      </c>
      <c r="V12" s="11">
        <v>6</v>
      </c>
      <c r="W12" s="13">
        <v>328.8</v>
      </c>
      <c r="X12" s="11">
        <v>52</v>
      </c>
      <c r="Y12" s="11">
        <v>9</v>
      </c>
      <c r="Z12" s="13">
        <v>347.84</v>
      </c>
      <c r="AA12" s="11">
        <v>111</v>
      </c>
      <c r="AB12" s="12">
        <v>-0.3333</v>
      </c>
      <c r="AC12" s="12">
        <v>-0.0547</v>
      </c>
      <c r="AD12" s="11">
        <v>15</v>
      </c>
      <c r="AE12" s="13">
        <v>1198.55</v>
      </c>
      <c r="AF12" s="11">
        <v>34</v>
      </c>
      <c r="AG12" s="11">
        <v>25</v>
      </c>
      <c r="AH12" s="13">
        <v>1778.4</v>
      </c>
      <c r="AI12" s="11">
        <v>96</v>
      </c>
      <c r="AJ12" s="12">
        <v>-0.4</v>
      </c>
      <c r="AK12" s="12">
        <v>-0.3261</v>
      </c>
      <c r="AL12" s="11">
        <v>31</v>
      </c>
      <c r="AM12" s="13">
        <v>2326.72</v>
      </c>
      <c r="AN12" s="11">
        <v>51</v>
      </c>
      <c r="AO12" s="11">
        <v>47</v>
      </c>
      <c r="AP12" s="13">
        <v>2141.75</v>
      </c>
      <c r="AQ12" s="11">
        <v>136</v>
      </c>
      <c r="AR12" s="12">
        <v>-0.3404</v>
      </c>
      <c r="AS12" s="12">
        <v>0.0864</v>
      </c>
      <c r="AT12" s="11">
        <v>39</v>
      </c>
      <c r="AU12" s="13">
        <v>2565.82</v>
      </c>
      <c r="AV12" s="11">
        <v>39</v>
      </c>
      <c r="AW12" s="11">
        <v>38</v>
      </c>
      <c r="AX12" s="13">
        <v>2183.83</v>
      </c>
      <c r="AY12" s="11">
        <v>116</v>
      </c>
      <c r="AZ12" s="12">
        <v>0.0263</v>
      </c>
      <c r="BA12" s="12">
        <v>0.1749</v>
      </c>
    </row>
    <row r="13">
      <c r="A13" s="10" t="s">
        <v>43</v>
      </c>
      <c r="B13" s="11">
        <v>10937</v>
      </c>
      <c r="C13" s="11">
        <f>=ROUNDDOWN(10.4420469734581,0)</f>
      </c>
      <c r="D13" s="11"/>
      <c r="E13" s="12">
        <v>1</v>
      </c>
      <c r="F13" s="11"/>
      <c r="G13" s="11">
        <f>=ROUNDDOWN({0},0)</f>
      </c>
      <c r="H13" s="11"/>
      <c r="I13" s="12"/>
      <c r="J13" s="11">
        <v>5</v>
      </c>
      <c r="K13" s="13">
        <v>37.6</v>
      </c>
      <c r="L13" s="11">
        <v>22</v>
      </c>
      <c r="M13" s="14">
        <v>1.71</v>
      </c>
      <c r="N13" s="11">
        <v>15</v>
      </c>
      <c r="O13" s="13">
        <v>117.83</v>
      </c>
      <c r="P13" s="11">
        <v>22</v>
      </c>
      <c r="Q13" s="14">
        <v>5.36</v>
      </c>
      <c r="R13" s="12">
        <v>-0.6667</v>
      </c>
      <c r="S13" s="12">
        <v>-0.6809</v>
      </c>
      <c r="T13" s="12"/>
      <c r="U13" s="12">
        <v>-0.681</v>
      </c>
      <c r="V13" s="11"/>
      <c r="W13" s="13"/>
      <c r="X13" s="11"/>
      <c r="Y13" s="11"/>
      <c r="Z13" s="13"/>
      <c r="AA13" s="11"/>
      <c r="AB13" s="12"/>
      <c r="AC13" s="12"/>
      <c r="AD13" s="11"/>
      <c r="AE13" s="13"/>
      <c r="AF13" s="11"/>
      <c r="AG13" s="11"/>
      <c r="AH13" s="13"/>
      <c r="AI13" s="11"/>
      <c r="AJ13" s="12"/>
      <c r="AK13" s="12"/>
      <c r="AL13" s="11">
        <v>5</v>
      </c>
      <c r="AM13" s="13">
        <v>37.6</v>
      </c>
      <c r="AN13" s="11">
        <v>10</v>
      </c>
      <c r="AO13" s="11">
        <v>15</v>
      </c>
      <c r="AP13" s="13">
        <v>117.83</v>
      </c>
      <c r="AQ13" s="11">
        <v>7</v>
      </c>
      <c r="AR13" s="12">
        <v>-0.6667</v>
      </c>
      <c r="AS13" s="12">
        <v>-0.6809</v>
      </c>
      <c r="AT13" s="11"/>
      <c r="AU13" s="13"/>
      <c r="AV13" s="11"/>
      <c r="AW13" s="11"/>
      <c r="AX13" s="13"/>
      <c r="AY13" s="11"/>
      <c r="AZ13" s="12"/>
      <c r="BA13" s="12"/>
    </row>
    <row r="14">
      <c r="A14" s="10" t="s">
        <v>44</v>
      </c>
      <c r="B14" s="11">
        <v>17716</v>
      </c>
      <c r="C14" s="11">
        <f>=ROUNDDOWN(52.7575938058368,0)</f>
      </c>
      <c r="D14" s="11">
        <v>2412</v>
      </c>
      <c r="E14" s="12">
        <v>1</v>
      </c>
      <c r="F14" s="11"/>
      <c r="G14" s="11">
        <f>=ROUNDDOWN({0},0)</f>
      </c>
      <c r="H14" s="11"/>
      <c r="I14" s="12"/>
      <c r="J14" s="11">
        <v>18</v>
      </c>
      <c r="K14" s="13">
        <v>552.38</v>
      </c>
      <c r="L14" s="11">
        <v>54</v>
      </c>
      <c r="M14" s="14">
        <v>10.23</v>
      </c>
      <c r="N14" s="11">
        <v>46</v>
      </c>
      <c r="O14" s="13">
        <v>1445.31</v>
      </c>
      <c r="P14" s="11">
        <v>83</v>
      </c>
      <c r="Q14" s="14">
        <v>17.41</v>
      </c>
      <c r="R14" s="12">
        <v>-0.6087</v>
      </c>
      <c r="S14" s="12">
        <v>-0.6178</v>
      </c>
      <c r="T14" s="12">
        <v>-0.3494</v>
      </c>
      <c r="U14" s="12">
        <v>-0.4124</v>
      </c>
      <c r="V14" s="11"/>
      <c r="W14" s="13"/>
      <c r="X14" s="11">
        <v>1</v>
      </c>
      <c r="Y14" s="11"/>
      <c r="Z14" s="13"/>
      <c r="AA14" s="11"/>
      <c r="AB14" s="12"/>
      <c r="AC14" s="12"/>
      <c r="AD14" s="11"/>
      <c r="AE14" s="13"/>
      <c r="AF14" s="11"/>
      <c r="AG14" s="11"/>
      <c r="AH14" s="13"/>
      <c r="AI14" s="11"/>
      <c r="AJ14" s="12"/>
      <c r="AK14" s="12"/>
      <c r="AL14" s="11">
        <v>18</v>
      </c>
      <c r="AM14" s="13">
        <v>552.38</v>
      </c>
      <c r="AN14" s="11">
        <v>32</v>
      </c>
      <c r="AO14" s="11">
        <v>46</v>
      </c>
      <c r="AP14" s="13">
        <v>1445.31</v>
      </c>
      <c r="AQ14" s="11">
        <v>47</v>
      </c>
      <c r="AR14" s="12">
        <v>-0.6087</v>
      </c>
      <c r="AS14" s="12">
        <v>-0.6178</v>
      </c>
      <c r="AT14" s="11"/>
      <c r="AU14" s="13"/>
      <c r="AV14" s="11"/>
      <c r="AW14" s="11"/>
      <c r="AX14" s="13"/>
      <c r="AY14" s="11"/>
      <c r="AZ14" s="12"/>
      <c r="BA14" s="12"/>
    </row>
    <row r="15">
      <c r="A15" s="10" t="s">
        <v>45</v>
      </c>
      <c r="B15" s="11">
        <v>4007</v>
      </c>
      <c r="C15" s="11">
        <f>=ROUNDDOWN(305.87786259542,0)</f>
      </c>
      <c r="D15" s="11"/>
      <c r="E15" s="12"/>
      <c r="F15" s="11"/>
      <c r="G15" s="11">
        <f>=ROUNDDOWN({0},0)</f>
      </c>
      <c r="H15" s="11"/>
      <c r="I15" s="12"/>
      <c r="J15" s="11">
        <v>2</v>
      </c>
      <c r="K15" s="13">
        <v>77.98</v>
      </c>
      <c r="L15" s="11"/>
      <c r="M15" s="14"/>
      <c r="N15" s="11">
        <v>3</v>
      </c>
      <c r="O15" s="13">
        <v>150.82</v>
      </c>
      <c r="P15" s="11"/>
      <c r="Q15" s="14"/>
      <c r="R15" s="12">
        <v>-0.3333</v>
      </c>
      <c r="S15" s="12">
        <v>-0.483</v>
      </c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>
        <v>2</v>
      </c>
      <c r="AE15" s="13">
        <v>77.98</v>
      </c>
      <c r="AF15" s="11"/>
      <c r="AG15" s="11">
        <v>3</v>
      </c>
      <c r="AH15" s="13">
        <v>150.82</v>
      </c>
      <c r="AI15" s="11"/>
      <c r="AJ15" s="12">
        <v>-0.3333</v>
      </c>
      <c r="AK15" s="12">
        <v>-0.483</v>
      </c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/>
      <c r="AX15" s="13"/>
      <c r="AY15" s="11"/>
      <c r="AZ15" s="12"/>
      <c r="BA15" s="12"/>
    </row>
    <row r="16">
      <c r="A16" s="10" t="s">
        <v>46</v>
      </c>
      <c r="B16" s="11">
        <v>263090</v>
      </c>
      <c r="C16" s="11">
        <f>=ROUNDDOWN(14.3951456257558,0)</f>
      </c>
      <c r="D16" s="11">
        <v>50324</v>
      </c>
      <c r="E16" s="12">
        <v>0.9236</v>
      </c>
      <c r="F16" s="11"/>
      <c r="G16" s="11">
        <f>=ROUNDDOWN({0},0)</f>
      </c>
      <c r="H16" s="11"/>
      <c r="I16" s="12"/>
      <c r="J16" s="11">
        <v>6322</v>
      </c>
      <c r="K16" s="13">
        <v>169703.27</v>
      </c>
      <c r="L16" s="11">
        <v>1305</v>
      </c>
      <c r="M16" s="14">
        <v>130.04</v>
      </c>
      <c r="N16" s="11">
        <v>7409</v>
      </c>
      <c r="O16" s="13">
        <v>191627.44</v>
      </c>
      <c r="P16" s="11">
        <v>1358</v>
      </c>
      <c r="Q16" s="14">
        <v>141.11</v>
      </c>
      <c r="R16" s="12">
        <v>-0.1467</v>
      </c>
      <c r="S16" s="12">
        <v>-0.1144</v>
      </c>
      <c r="T16" s="12">
        <v>-0.039</v>
      </c>
      <c r="U16" s="12">
        <v>-0.0784</v>
      </c>
      <c r="V16" s="11">
        <v>3720</v>
      </c>
      <c r="W16" s="13">
        <v>103754.4</v>
      </c>
      <c r="X16" s="11">
        <v>925</v>
      </c>
      <c r="Y16" s="11">
        <v>4665</v>
      </c>
      <c r="Z16" s="13">
        <v>125496.12</v>
      </c>
      <c r="AA16" s="11">
        <v>1041</v>
      </c>
      <c r="AB16" s="12">
        <v>-0.2026</v>
      </c>
      <c r="AC16" s="12">
        <v>-0.1732</v>
      </c>
      <c r="AD16" s="11">
        <v>1241</v>
      </c>
      <c r="AE16" s="13">
        <v>36103.66</v>
      </c>
      <c r="AF16" s="11">
        <v>903</v>
      </c>
      <c r="AG16" s="11">
        <v>1089</v>
      </c>
      <c r="AH16" s="13">
        <v>30831.24</v>
      </c>
      <c r="AI16" s="11">
        <v>976</v>
      </c>
      <c r="AJ16" s="12">
        <v>0.1396</v>
      </c>
      <c r="AK16" s="12">
        <v>0.171</v>
      </c>
      <c r="AL16" s="11">
        <v>462</v>
      </c>
      <c r="AM16" s="13">
        <v>9575.65</v>
      </c>
      <c r="AN16" s="11">
        <v>933</v>
      </c>
      <c r="AO16" s="11">
        <v>809</v>
      </c>
      <c r="AP16" s="13">
        <v>18370.09</v>
      </c>
      <c r="AQ16" s="11">
        <v>1062</v>
      </c>
      <c r="AR16" s="12">
        <v>-0.4289</v>
      </c>
      <c r="AS16" s="12">
        <v>-0.4787</v>
      </c>
      <c r="AT16" s="11">
        <v>899</v>
      </c>
      <c r="AU16" s="13">
        <v>20269.56</v>
      </c>
      <c r="AV16" s="11">
        <v>690</v>
      </c>
      <c r="AW16" s="11">
        <v>846</v>
      </c>
      <c r="AX16" s="13">
        <v>16929.99</v>
      </c>
      <c r="AY16" s="11">
        <v>872</v>
      </c>
      <c r="AZ16" s="12">
        <v>0.0626</v>
      </c>
      <c r="BA16" s="12">
        <v>0.1973</v>
      </c>
    </row>
    <row r="17">
      <c r="A17" s="10" t="s">
        <v>47</v>
      </c>
      <c r="B17" s="11">
        <v>82822</v>
      </c>
      <c r="C17" s="11">
        <f>=ROUNDDOWN(26.111163655853,0)</f>
      </c>
      <c r="D17" s="11">
        <v>63012</v>
      </c>
      <c r="E17" s="12">
        <v>0.9685</v>
      </c>
      <c r="F17" s="11"/>
      <c r="G17" s="11">
        <f>=ROUNDDOWN({0},0)</f>
      </c>
      <c r="H17" s="11"/>
      <c r="I17" s="12"/>
      <c r="J17" s="11">
        <v>1431</v>
      </c>
      <c r="K17" s="13">
        <v>46877.47</v>
      </c>
      <c r="L17" s="11">
        <v>158</v>
      </c>
      <c r="M17" s="14">
        <v>296.69</v>
      </c>
      <c r="N17" s="11">
        <v>2540</v>
      </c>
      <c r="O17" s="13">
        <v>86566.12</v>
      </c>
      <c r="P17" s="11">
        <v>161</v>
      </c>
      <c r="Q17" s="14">
        <v>537.68</v>
      </c>
      <c r="R17" s="12">
        <v>-0.4366</v>
      </c>
      <c r="S17" s="12">
        <v>-0.4585</v>
      </c>
      <c r="T17" s="12">
        <v>-0.0186</v>
      </c>
      <c r="U17" s="12">
        <v>-0.4482</v>
      </c>
      <c r="V17" s="11">
        <v>790</v>
      </c>
      <c r="W17" s="13">
        <v>28038.43</v>
      </c>
      <c r="X17" s="11">
        <v>158</v>
      </c>
      <c r="Y17" s="11">
        <v>1696</v>
      </c>
      <c r="Z17" s="13">
        <v>61341.19</v>
      </c>
      <c r="AA17" s="11">
        <v>160</v>
      </c>
      <c r="AB17" s="12">
        <v>-0.5342</v>
      </c>
      <c r="AC17" s="12">
        <v>-0.5429</v>
      </c>
      <c r="AD17" s="11">
        <v>293</v>
      </c>
      <c r="AE17" s="13">
        <v>8932.55</v>
      </c>
      <c r="AF17" s="11">
        <v>158</v>
      </c>
      <c r="AG17" s="11">
        <v>260</v>
      </c>
      <c r="AH17" s="13">
        <v>7271.62</v>
      </c>
      <c r="AI17" s="11">
        <v>161</v>
      </c>
      <c r="AJ17" s="12">
        <v>0.1269</v>
      </c>
      <c r="AK17" s="12">
        <v>0.2284</v>
      </c>
      <c r="AL17" s="11">
        <v>171</v>
      </c>
      <c r="AM17" s="13">
        <v>4354.07</v>
      </c>
      <c r="AN17" s="11">
        <v>158</v>
      </c>
      <c r="AO17" s="11">
        <v>273</v>
      </c>
      <c r="AP17" s="13">
        <v>8061.67</v>
      </c>
      <c r="AQ17" s="11">
        <v>160</v>
      </c>
      <c r="AR17" s="12">
        <v>-0.3736</v>
      </c>
      <c r="AS17" s="12">
        <v>-0.4599</v>
      </c>
      <c r="AT17" s="11">
        <v>177</v>
      </c>
      <c r="AU17" s="13">
        <v>5552.42</v>
      </c>
      <c r="AV17" s="11">
        <v>110</v>
      </c>
      <c r="AW17" s="11">
        <v>311</v>
      </c>
      <c r="AX17" s="13">
        <v>9891.64</v>
      </c>
      <c r="AY17" s="11">
        <v>81</v>
      </c>
      <c r="AZ17" s="12">
        <v>-0.4309</v>
      </c>
      <c r="BA17" s="12">
        <v>-0.4387</v>
      </c>
    </row>
    <row r="18">
      <c r="A18" s="10" t="s">
        <v>48</v>
      </c>
      <c r="B18" s="11">
        <v>191462</v>
      </c>
      <c r="C18" s="11">
        <f>=ROUNDDOWN(21.9164377289377,0)</f>
      </c>
      <c r="D18" s="11">
        <v>139057</v>
      </c>
      <c r="E18" s="12">
        <v>0.9148</v>
      </c>
      <c r="F18" s="11"/>
      <c r="G18" s="11">
        <f>=ROUNDDOWN({0},0)</f>
      </c>
      <c r="H18" s="11"/>
      <c r="I18" s="12"/>
      <c r="J18" s="11">
        <v>2670</v>
      </c>
      <c r="K18" s="13">
        <v>61074.34</v>
      </c>
      <c r="L18" s="11">
        <v>561</v>
      </c>
      <c r="M18" s="14">
        <v>108.87</v>
      </c>
      <c r="N18" s="11">
        <v>4046</v>
      </c>
      <c r="O18" s="13">
        <v>79352.48</v>
      </c>
      <c r="P18" s="11">
        <v>534</v>
      </c>
      <c r="Q18" s="14">
        <v>148.6</v>
      </c>
      <c r="R18" s="12">
        <v>-0.3401</v>
      </c>
      <c r="S18" s="12">
        <v>-0.2303</v>
      </c>
      <c r="T18" s="12">
        <v>0.0506</v>
      </c>
      <c r="U18" s="12">
        <v>-0.2674</v>
      </c>
      <c r="V18" s="11">
        <v>54</v>
      </c>
      <c r="W18" s="13">
        <v>1504.49</v>
      </c>
      <c r="X18" s="11">
        <v>20</v>
      </c>
      <c r="Y18" s="11">
        <v>89</v>
      </c>
      <c r="Z18" s="13">
        <v>2390.41</v>
      </c>
      <c r="AA18" s="11">
        <v>21</v>
      </c>
      <c r="AB18" s="12">
        <v>-0.3933</v>
      </c>
      <c r="AC18" s="12">
        <v>-0.3706</v>
      </c>
      <c r="AD18" s="11">
        <v>1776</v>
      </c>
      <c r="AE18" s="13">
        <v>39723.94</v>
      </c>
      <c r="AF18" s="11">
        <v>509</v>
      </c>
      <c r="AG18" s="11">
        <v>1845</v>
      </c>
      <c r="AH18" s="13">
        <v>34518.67</v>
      </c>
      <c r="AI18" s="11">
        <v>499</v>
      </c>
      <c r="AJ18" s="12">
        <v>-0.0374</v>
      </c>
      <c r="AK18" s="12">
        <v>0.1508</v>
      </c>
      <c r="AL18" s="11">
        <v>516</v>
      </c>
      <c r="AM18" s="13">
        <v>12383.94</v>
      </c>
      <c r="AN18" s="11">
        <v>533</v>
      </c>
      <c r="AO18" s="11">
        <v>631</v>
      </c>
      <c r="AP18" s="13">
        <v>10809.54</v>
      </c>
      <c r="AQ18" s="11">
        <v>514</v>
      </c>
      <c r="AR18" s="12">
        <v>-0.1823</v>
      </c>
      <c r="AS18" s="12">
        <v>0.1456</v>
      </c>
      <c r="AT18" s="11">
        <v>324</v>
      </c>
      <c r="AU18" s="13">
        <v>7461.97</v>
      </c>
      <c r="AV18" s="11">
        <v>150</v>
      </c>
      <c r="AW18" s="11">
        <v>1481</v>
      </c>
      <c r="AX18" s="13">
        <v>31633.86</v>
      </c>
      <c r="AY18" s="11">
        <v>194</v>
      </c>
      <c r="AZ18" s="12">
        <v>-0.7812</v>
      </c>
      <c r="BA18" s="12">
        <v>-0.7641</v>
      </c>
    </row>
    <row r="19">
      <c r="A19" s="19" t="s">
        <v>49</v>
      </c>
      <c r="B19" s="15"/>
      <c r="C19" s="15">
        <f>=ROUNDDOWN({0},0)</f>
      </c>
      <c r="D19" s="15"/>
      <c r="E19" s="16"/>
      <c r="F19" s="15"/>
      <c r="G19" s="15">
        <f>=ROUNDDOWN({0},0)</f>
      </c>
      <c r="H19" s="15"/>
      <c r="I19" s="16"/>
      <c r="J19" s="15">
        <v>33992</v>
      </c>
      <c r="K19" s="17">
        <v>1267551.57</v>
      </c>
      <c r="L19" s="15">
        <v>6415</v>
      </c>
      <c r="M19" s="18">
        <v>197.59</v>
      </c>
      <c r="N19" s="15">
        <v>54280</v>
      </c>
      <c r="O19" s="17">
        <v>2071096.18</v>
      </c>
      <c r="P19" s="15">
        <v>6602</v>
      </c>
      <c r="Q19" s="18">
        <v>313.71</v>
      </c>
      <c r="R19" s="16">
        <v>-0.3738</v>
      </c>
      <c r="S19" s="16">
        <v>-0.388</v>
      </c>
      <c r="T19" s="16">
        <v>-0.0283</v>
      </c>
      <c r="U19" s="16">
        <v>-0.3702</v>
      </c>
      <c r="V19" s="15">
        <v>14759</v>
      </c>
      <c r="W19" s="17">
        <v>528495.5</v>
      </c>
      <c r="X19" s="15">
        <v>4829</v>
      </c>
      <c r="Y19" s="15">
        <v>23894</v>
      </c>
      <c r="Z19" s="17">
        <v>913994.34</v>
      </c>
      <c r="AA19" s="15">
        <v>5008</v>
      </c>
      <c r="AB19" s="16">
        <v>-0.3823</v>
      </c>
      <c r="AC19" s="16">
        <v>-0.4218</v>
      </c>
      <c r="AD19" s="15">
        <v>8857</v>
      </c>
      <c r="AE19" s="17">
        <v>315978.71</v>
      </c>
      <c r="AF19" s="15">
        <v>4996</v>
      </c>
      <c r="AG19" s="15">
        <v>9260</v>
      </c>
      <c r="AH19" s="17">
        <v>316793.67</v>
      </c>
      <c r="AI19" s="15">
        <v>4904</v>
      </c>
      <c r="AJ19" s="16">
        <v>-0.0435</v>
      </c>
      <c r="AK19" s="16">
        <v>-0.0026</v>
      </c>
      <c r="AL19" s="15">
        <v>5952</v>
      </c>
      <c r="AM19" s="17">
        <v>245706.09</v>
      </c>
      <c r="AN19" s="15">
        <v>5579</v>
      </c>
      <c r="AO19" s="15">
        <v>11432</v>
      </c>
      <c r="AP19" s="17">
        <v>400573.74</v>
      </c>
      <c r="AQ19" s="15">
        <v>5693</v>
      </c>
      <c r="AR19" s="16">
        <v>-0.4794</v>
      </c>
      <c r="AS19" s="16">
        <v>-0.3866</v>
      </c>
      <c r="AT19" s="15">
        <v>4424</v>
      </c>
      <c r="AU19" s="17">
        <v>177371.27</v>
      </c>
      <c r="AV19" s="15">
        <v>3233</v>
      </c>
      <c r="AW19" s="15">
        <v>9694</v>
      </c>
      <c r="AX19" s="17">
        <v>439734.43</v>
      </c>
      <c r="AY19" s="15">
        <v>4421</v>
      </c>
      <c r="AZ19" s="16">
        <v>-0.5436</v>
      </c>
      <c r="BA19" s="16">
        <v>-0.5966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</mergeCells>
  <headerFooter/>
</worksheet>
</file>