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<sst xmlns="http://schemas.openxmlformats.org/spreadsheetml/2006/main" count="647" uniqueCount="647">
  <si>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</si>
  <si>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</si>
  <si>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</si>
  <si>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</si>
  <si>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</si>
  <si>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</si>
  <si>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</si>
  <si>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</si>
  <si>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</si>
  <si>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</si>
  <si>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</si>
  <si>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</si>
  <si>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</si>
  <si>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</si>
  <si>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</si>
  <si>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</si>
  <si>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</si>
  <si>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</si>
  <si>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</si>
  <si>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</si>
  <si>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KOHLDSN</t>
  </si>
  <si>
    <t>HSNDS</t>
  </si>
  <si>
    <t>BLK01</t>
  </si>
  <si>
    <t>JCPENNEY01</t>
  </si>
  <si>
    <t>ASHFURNDS</t>
  </si>
  <si>
    <t>AMAZON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</si>
  <si>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</si>
  <si>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</si>
  <si>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</si>
  <si>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</si>
  <si>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</si>
  <si>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</si>
  <si>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</si>
  <si>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</si>
  <si>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</si>
  <si>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</si>
  <si>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</si>
  <si>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</si>
  <si>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</si>
  <si>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</si>
  <si>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</si>
  <si>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</si>
  <si>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</si>
  <si>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</si>
  <si>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</si>
  <si>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</si>
  <si>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</si>
  <si>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</si>
  <si>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</si>
  <si>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</si>
  <si>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</si>
  <si>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</si>
  <si>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</si>
  <si>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</si>
  <si>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</si>
  <si>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</si>
  <si>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</si>
  <si>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</si>
  <si>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</si>
  <si>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</si>
  <si>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</si>
  <si>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</si>
  <si>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</si>
  <si>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</si>
  <si>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</si>
  <si>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</si>
  <si>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</si>
  <si>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</si>
  <si>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</si>
  <si>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</si>
  <si>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</si>
  <si>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</si>
  <si>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</si>
  <si>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</si>
  <si>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</si>
  <si>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</si>
  <si>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</si>
  <si>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</si>
  <si>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</si>
  <si>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</si>
  <si>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</si>
  <si>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</si>
  <si>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</si>
  <si>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</si>
  <si>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</si>
  <si>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</si>
  <si>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</si>
  <si>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</si>
  <si>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</si>
  <si>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</si>
  <si>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</si>
  <si>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</si>
  <si>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</si>
  <si>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</si>
  <si>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</si>
  <si>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</si>
  <si>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</si>
  <si>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</si>
  <si>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</si>
  <si>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</si>
  <si>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</si>
  <si>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</si>
  <si>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</si>
  <si>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</si>
  <si>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</si>
  <si>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</si>
  <si>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</si>
  <si>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</si>
  <si>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</si>
  <si>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</si>
  <si>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</si>
  <si>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</si>
  <si>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</si>
  <si>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</si>
  <si>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</si>
  <si>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</si>
  <si>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</si>
  <si>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</si>
  <si>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</si>
  <si>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</si>
  <si>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</si>
  <si>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</si>
  <si>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</si>
  <si>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</si>
  <si>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</si>
  <si>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</si>
  <si>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</si>
  <si>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</si>
  <si>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</si>
  <si>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</si>
  <si>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</si>
  <si>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03/05/2026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</si>
  <si>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</si>
  <si>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</si>
  <si>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</si>
  <si>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</si>
  <si>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</si>
  <si>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</si>
  <si>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</si>
  <si>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</si>
  <si>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</si>
  <si>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</si>
  <si>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</si>
  <si>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</si>
  <si>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</si>
  <si>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</si>
  <si>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</si>
  <si>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</si>
  <si>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</si>
  <si>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</si>
  <si>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</si>
  <si>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</si>
  <si>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</si>
  <si>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CSNSTORES,MACY02,OLLIIX,OVERSTOCK01</t>
  </si>
  <si>
    <t>Setup</t>
  </si>
  <si>
    <t>10/1/2018</t>
  </si>
  <si>
    <t>7/23/2019</t>
  </si>
  <si>
    <t>No</t>
  </si>
  <si>
    <t>11/20/2018</t>
  </si>
  <si>
    <t>5/9/2019</t>
  </si>
  <si>
    <t>10/30/2018</t>
  </si>
  <si>
    <t>12/10/2018</t>
  </si>
  <si>
    <t>11/7/2018</t>
  </si>
  <si>
    <t>12/6/2018</t>
  </si>
  <si>
    <t>12/31/2019</t>
  </si>
  <si>
    <t>1/14/2020</t>
  </si>
  <si>
    <t>Discontinued</t>
  </si>
  <si>
    <t>7/1/2019</t>
  </si>
  <si>
    <t>5/27/2020</t>
  </si>
  <si>
    <t>5/17/2022</t>
  </si>
  <si>
    <t>6/29/2022</t>
  </si>
  <si>
    <t>1/24/2024</t>
  </si>
  <si>
    <t>8/11/2024</t>
  </si>
  <si>
    <t>Dropped</t>
  </si>
  <si>
    <t>2/25/2019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</si>
  <si>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</si>
  <si>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</si>
  <si>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</si>
  <si>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</si>
  <si>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</si>
  <si>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</si>
  <si>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</si>
  <si>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</si>
  <si>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</si>
  <si>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</si>
  <si>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</si>
  <si>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</si>
  <si>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</si>
  <si>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</si>
  <si>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CSNSTORES,KOHLDSN,MACY02,OLLIIX,OVERSTOCK01</t>
  </si>
  <si>
    <t>12/19/2018</t>
  </si>
  <si>
    <t>12/11/2018</t>
  </si>
  <si>
    <t>10/22/2018</t>
  </si>
  <si>
    <t>12/5/2018</t>
  </si>
  <si>
    <t>1/31/2020</t>
  </si>
  <si>
    <t>2/4/2020</t>
  </si>
  <si>
    <t>10/12/2022</t>
  </si>
  <si>
    <t>1/9/2024</t>
  </si>
  <si>
    <t>5/30/2024</t>
  </si>
  <si>
    <t>7/5/2019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</si>
  <si>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</si>
  <si>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</si>
  <si>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</si>
  <si>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</si>
  <si>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</si>
  <si>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</si>
  <si>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</si>
  <si>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</si>
  <si>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CSNSTORES,OVERSTOCK01</t>
  </si>
  <si>
    <t>8/14/2019</t>
  </si>
  <si>
    <t>4/4/2019</t>
  </si>
  <si>
    <t>8/15/2019</t>
  </si>
  <si>
    <t>11/21/2018</t>
  </si>
  <si>
    <t>1/9/2019</t>
  </si>
  <si>
    <t>12/26/2018</t>
  </si>
  <si>
    <t>1/30/2020</t>
  </si>
  <si>
    <t>2/24/2020</t>
  </si>
  <si>
    <t>3/26/2020</t>
  </si>
  <si>
    <t>7/13/2022</t>
  </si>
  <si>
    <t>9/18/2024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</si>
  <si>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</si>
  <si>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</si>
  <si>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</si>
  <si>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</si>
  <si>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</si>
  <si>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</si>
  <si>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</si>
  <si>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</si>
  <si>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</si>
  <si>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KOHLDSN,MACY02,OLLIIX,OVERSTOCK01</t>
  </si>
  <si>
    <t>4/25/2019</t>
  </si>
  <si>
    <t>11/13/2018</t>
  </si>
  <si>
    <t>12/23/2018</t>
  </si>
  <si>
    <t>7/26/2019</t>
  </si>
  <si>
    <t>3/16/2020</t>
  </si>
  <si>
    <t>5/23/2022</t>
  </si>
  <si>
    <t>1/29/2024</t>
  </si>
  <si>
    <t>4/23/2024</t>
  </si>
  <si>
    <t>3/4/2019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</si>
  <si>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</si>
  <si>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</si>
  <si>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</si>
  <si>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</si>
  <si>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</si>
  <si>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</si>
  <si>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</si>
  <si>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</si>
  <si>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</si>
  <si>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</si>
  <si>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</si>
  <si>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AMAZON,ASHFURNDS,BLK01,CSNSTORES,MACY02,OVERSTOCK01</t>
  </si>
  <si>
    <t>10/26/2018</t>
  </si>
  <si>
    <t>5/21/2019</t>
  </si>
  <si>
    <t>10/24/2018</t>
  </si>
  <si>
    <t>1/27/2020</t>
  </si>
  <si>
    <t>11/29/2018</t>
  </si>
  <si>
    <t>6/5/2024</t>
  </si>
  <si>
    <t>6/25/2019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</si>
  <si>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</si>
  <si>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</si>
  <si>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</si>
  <si>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</si>
  <si>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</si>
  <si>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</si>
  <si>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</si>
  <si>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</si>
  <si>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</si>
  <si>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</si>
  <si>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</si>
  <si>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AMAZON,KOHLDSN</t>
  </si>
  <si>
    <t>11/2/2018</t>
  </si>
  <si>
    <t>1/14/2019</t>
  </si>
  <si>
    <t>11/19/2018</t>
  </si>
  <si>
    <t>6/1/2020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</si>
  <si>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</si>
  <si>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</si>
  <si>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</si>
  <si>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</si>
  <si>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</si>
  <si>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</si>
  <si>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</si>
  <si>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</si>
  <si>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</si>
  <si>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</si>
  <si>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</si>
  <si>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</si>
  <si>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</si>
  <si>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</si>
  <si>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</si>
  <si>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</si>
  <si>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3/5/2026</t>
  </si>
  <si>
    <t>CSNSTORES,MACY02,OLLIIX</t>
  </si>
  <si>
    <t>5/27/2022</t>
  </si>
  <si>
    <t>8/18/2022</t>
  </si>
  <si>
    <t>8/9/2022</t>
  </si>
  <si>
    <t>10/3/2022</t>
  </si>
  <si>
    <t>5/29/2022</t>
  </si>
  <si>
    <t>6/20/2022</t>
  </si>
  <si>
    <t>8/1/2023</t>
  </si>
  <si>
    <t>8/17/2023</t>
  </si>
  <si>
    <t>5/19/2022</t>
  </si>
  <si>
    <t>6/17/2022</t>
  </si>
  <si>
    <t>4/10/2024</t>
  </si>
  <si>
    <t>10/15/2024</t>
  </si>
  <si>
    <t>9/14/2022</t>
  </si>
  <si>
    <t>10/28/2022</t>
  </si>
  <si>
    <t>12/1/2023</t>
  </si>
  <si>
    <t>Unproductive</t>
  </si>
  <si>
    <t>1/10/2023</t>
  </si>
  <si>
    <t>7/5/2022</t>
  </si>
  <si>
    <t>9/8/2022</t>
  </si>
  <si>
    <t>NS10-3706</t>
  </si>
  <si>
    <t>BLK01,CSNSTORES,OVERSTOCK01</t>
  </si>
  <si>
    <t>6/5/2022</t>
  </si>
  <si>
    <t>10/5/2022</t>
  </si>
  <si>
    <t>8/28/2023</t>
  </si>
  <si>
    <t>10/21/2024</t>
  </si>
  <si>
    <t>10/2/2022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</si>
  <si>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</si>
  <si>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</si>
  <si>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</si>
  <si>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</si>
  <si>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</si>
  <si>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</si>
  <si>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</si>
  <si>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</si>
  <si>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</si>
  <si>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</si>
  <si>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8/31/2016</t>
  </si>
  <si>
    <t>12/26/2016</t>
  </si>
  <si>
    <t>7/30/2016</t>
  </si>
  <si>
    <t>9/13/2015</t>
  </si>
  <si>
    <t>2/6/2015</t>
  </si>
  <si>
    <t>1/2/2015</t>
  </si>
  <si>
    <t>10/26/2016</t>
  </si>
  <si>
    <t>11/24/2017</t>
  </si>
  <si>
    <t>8/1/2016</t>
  </si>
  <si>
    <t>1/5/2015</t>
  </si>
  <si>
    <t>6/11/2020</t>
  </si>
  <si>
    <t>9/28/2017</t>
  </si>
  <si>
    <t>10/19/2017</t>
  </si>
  <si>
    <t>6/11/2015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</si>
  <si>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</si>
  <si>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</si>
  <si>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</si>
  <si>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</si>
  <si>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</si>
  <si>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</si>
  <si>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</si>
  <si>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</si>
  <si>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</si>
  <si>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9/9/2015</t>
  </si>
  <si>
    <t>1/9/2015</t>
  </si>
  <si>
    <t>1/7/2015</t>
  </si>
  <si>
    <t>12/6/2017</t>
  </si>
  <si>
    <t>2/3/2015</t>
  </si>
  <si>
    <t>10/27/2017</t>
  </si>
  <si>
    <t>10/1/2015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</si>
  <si>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</si>
  <si>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</si>
  <si>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</si>
  <si>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</si>
  <si>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</si>
  <si>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</si>
  <si>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</si>
  <si>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</si>
  <si>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</si>
  <si>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</si>
  <si>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AMERSIGNDS,OLLIIX,OVERSTOCK01</t>
  </si>
  <si>
    <t>11/10/2021</t>
  </si>
  <si>
    <t>11/22/2021</t>
  </si>
  <si>
    <t>2/8/2022</t>
  </si>
  <si>
    <t>3/6/2022</t>
  </si>
  <si>
    <t>11/19/2021</t>
  </si>
  <si>
    <t>12/8/2021</t>
  </si>
  <si>
    <t>4/7/2022</t>
  </si>
  <si>
    <t>5/2/2022</t>
  </si>
  <si>
    <t>11/3/2021</t>
  </si>
  <si>
    <t>12/9/2021</t>
  </si>
  <si>
    <t>10/22/2024</t>
  </si>
  <si>
    <t>6/6/2022</t>
  </si>
  <si>
    <t>10/29/2024</t>
  </si>
  <si>
    <t>2/20/2023</t>
  </si>
  <si>
    <t>3/25/2024</t>
  </si>
  <si>
    <t>9/20/2022</t>
  </si>
  <si>
    <t>5/13/2025</t>
  </si>
  <si>
    <t>NS10-3654</t>
  </si>
  <si>
    <t>Close-out</t>
  </si>
  <si>
    <t>AMERSIGNDS,OLLIIX</t>
  </si>
  <si>
    <t>2/23/2022</t>
  </si>
  <si>
    <t>2/9/2022</t>
  </si>
  <si>
    <t>4/21/2022</t>
  </si>
  <si>
    <t>8/23/2024</t>
  </si>
  <si>
    <t>6/13/2022</t>
  </si>
  <si>
    <t>4/19/2024</t>
  </si>
  <si>
    <t>1/19/2023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</si>
  <si>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</si>
  <si>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</si>
  <si>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</si>
  <si>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</si>
  <si>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</si>
  <si>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</si>
  <si>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</si>
  <si>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</si>
  <si>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</si>
  <si>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</si>
  <si>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</si>
  <si>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</si>
  <si>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1/25/2019</t>
  </si>
  <si>
    <t>5/27/2019</t>
  </si>
  <si>
    <t>11/1/2018</t>
  </si>
  <si>
    <t>5/15/2019</t>
  </si>
  <si>
    <t>2/12/2019</t>
  </si>
  <si>
    <t>4/21/2020</t>
  </si>
  <si>
    <t>7/3/2019</t>
  </si>
  <si>
    <t>8/5/2020</t>
  </si>
  <si>
    <t>8/8/2022</t>
  </si>
  <si>
    <t>3/20/2019</t>
  </si>
  <si>
    <t>10/31/2018</t>
  </si>
  <si>
    <t>8/19/2020</t>
  </si>
  <si>
    <t>NS12-3246</t>
  </si>
  <si>
    <t>HSNDS,OLLIIX,OVERSTOCK01</t>
  </si>
  <si>
    <t>4/22/2019</t>
  </si>
  <si>
    <t>4/19/2019</t>
  </si>
  <si>
    <t>10/14/2018</t>
  </si>
  <si>
    <t>1/2/2019</t>
  </si>
  <si>
    <t>1/1/2020</t>
  </si>
  <si>
    <t>11/9/2022</t>
  </si>
  <si>
    <t>4/3/2020</t>
  </si>
  <si>
    <t>7/14/2022</t>
  </si>
  <si>
    <t>7/3/2024</t>
  </si>
  <si>
    <t>2/26/2019</t>
  </si>
  <si>
    <t>5/22/2022</t>
  </si>
  <si>
    <t>11/12/2025</t>
  </si>
  <si>
    <t>8/27/2020</t>
  </si>
  <si>
    <t>NS12-3251</t>
  </si>
  <si>
    <t>7/8/2019</t>
  </si>
  <si>
    <t>12/20/2018</t>
  </si>
  <si>
    <t>11/22/2018</t>
  </si>
  <si>
    <t>2/5/2019</t>
  </si>
  <si>
    <t>7/27/2020</t>
  </si>
  <si>
    <t>8/4/2022</t>
  </si>
  <si>
    <t>8/13/2024</t>
  </si>
  <si>
    <t>8/6/2020</t>
  </si>
  <si>
    <t>NS12-3252</t>
  </si>
  <si>
    <t>MACY02,OLLIIX,OVERSTOCK01</t>
  </si>
  <si>
    <t>2/7/2019</t>
  </si>
  <si>
    <t>5/25/2020</t>
  </si>
  <si>
    <t>7/12/2020</t>
  </si>
  <si>
    <t>9/1/2022</t>
  </si>
  <si>
    <t>10/4/2024</t>
  </si>
  <si>
    <t>8/6/2019</t>
  </si>
  <si>
    <t>12/8/2020</t>
  </si>
  <si>
    <t>8/26/2020</t>
  </si>
  <si>
    <t>NS12-3257</t>
  </si>
  <si>
    <t>3 Piece Cotton Sateen Printed Duvet Cover Set</t>
  </si>
  <si>
    <t>CSNSTORES,JCPENNEY01,MACY02,OVERSTOCK01</t>
  </si>
  <si>
    <t>5/13/2020</t>
  </si>
  <si>
    <t>11/6/2018</t>
  </si>
  <si>
    <t>2/7/2020</t>
  </si>
  <si>
    <t>7/2/2019</t>
  </si>
  <si>
    <t>4/12/2020</t>
  </si>
  <si>
    <t>1/15/2019</t>
  </si>
  <si>
    <t>4/25/2025</t>
  </si>
  <si>
    <t>7/12/2019</t>
  </si>
  <si>
    <t>5/14/2023</t>
  </si>
  <si>
    <t>8/13/2020</t>
  </si>
  <si>
    <t>NS12-3258</t>
  </si>
  <si>
    <t>AMAZON,CSNSTORES,MACY02,OVERSTOCK01</t>
  </si>
  <si>
    <t>11/26/2018</t>
  </si>
  <si>
    <t>1/8/2019</t>
  </si>
  <si>
    <t>12/7/2018</t>
  </si>
  <si>
    <t>1/21/2020</t>
  </si>
  <si>
    <t>6/30/2020</t>
  </si>
  <si>
    <t>12/17/2018</t>
  </si>
  <si>
    <t>7/17/2025</t>
  </si>
  <si>
    <t>8/21/2020</t>
  </si>
  <si>
    <t>NS12-2005</t>
  </si>
  <si>
    <t>Duvet Cover Mini Set</t>
  </si>
  <si>
    <t>9/12/2016</t>
  </si>
  <si>
    <t>7/27/2016</t>
  </si>
  <si>
    <t>3/30/2015</t>
  </si>
  <si>
    <t>12/7/2017</t>
  </si>
  <si>
    <t>3/23/2015</t>
  </si>
  <si>
    <t>10/12/2017</t>
  </si>
  <si>
    <t>7/9/2015</t>
  </si>
  <si>
    <t>1/23/2019</t>
  </si>
  <si>
    <t>1/13/2020</t>
  </si>
  <si>
    <t>8/24/2020</t>
  </si>
  <si>
    <t>9/17/2020</t>
  </si>
  <si>
    <t>NS12-2006</t>
  </si>
  <si>
    <t>4/18/2017</t>
  </si>
  <si>
    <t>AMAZON,MACY02</t>
  </si>
  <si>
    <t>9/6/2016</t>
  </si>
  <si>
    <t>4/20/2016</t>
  </si>
  <si>
    <t>12/27/2017</t>
  </si>
  <si>
    <t>1/6/2015</t>
  </si>
  <si>
    <t>11/6/2017</t>
  </si>
  <si>
    <t>8/7/2015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</si>
  <si>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</si>
  <si>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</si>
  <si>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</si>
  <si>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</si>
  <si>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</si>
  <si>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</si>
  <si>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OLLIIX,OVERSTOCK01</t>
  </si>
  <si>
    <t>1/3/2022</t>
  </si>
  <si>
    <t>4/20/2022</t>
  </si>
  <si>
    <t>12/14/2021</t>
  </si>
  <si>
    <t>11/5/2021</t>
  </si>
  <si>
    <t>7/29/2022</t>
  </si>
  <si>
    <t>6/25/2025</t>
  </si>
  <si>
    <t>4/10/2023</t>
  </si>
  <si>
    <t>1/25/2024</t>
  </si>
  <si>
    <t>7/16/2024</t>
  </si>
  <si>
    <t>NS12-3656</t>
  </si>
  <si>
    <t>MACY02,OLLIIX</t>
  </si>
  <si>
    <t>11/29/2021</t>
  </si>
  <si>
    <t>4/3/2022</t>
  </si>
  <si>
    <t>11/21/2021</t>
  </si>
  <si>
    <t>4/22/2025</t>
  </si>
  <si>
    <t>7/12/2022</t>
  </si>
  <si>
    <t>2/3/2023</t>
  </si>
  <si>
    <t>2/4/2025</t>
  </si>
  <si>
    <t>NS12-3707</t>
  </si>
  <si>
    <t>3 Piece Oversized Reversible Seersucker Duvet Cover Mini Set</t>
  </si>
  <si>
    <t>5/25/2022</t>
  </si>
  <si>
    <t>9/19/2022</t>
  </si>
  <si>
    <t>1/12/2023</t>
  </si>
  <si>
    <t>7/25/2022</t>
  </si>
  <si>
    <t>9/28/2022</t>
  </si>
  <si>
    <t>5/16/2022</t>
  </si>
  <si>
    <t>10/28/2025</t>
  </si>
  <si>
    <t>10/8/2023</t>
  </si>
  <si>
    <t>7/22/2022</t>
  </si>
  <si>
    <t>NS12-3708</t>
  </si>
  <si>
    <t>CSNSTORES,MACY02</t>
  </si>
  <si>
    <t>9/7/2022</t>
  </si>
  <si>
    <t>2/7/2023</t>
  </si>
  <si>
    <t>9/11/2023</t>
  </si>
  <si>
    <t>6/21/2022</t>
  </si>
  <si>
    <t>5/15/2025</t>
  </si>
  <si>
    <t>7/27/2022</t>
  </si>
  <si>
    <t>NS11-3253</t>
  </si>
  <si>
    <t>BED SKIRT&amp;SHAM</t>
  </si>
  <si>
    <t>Sham</t>
  </si>
  <si>
    <t>Cotton Blend Yarn Dyed Euro Sham</t>
  </si>
  <si>
    <t>26x26"</t>
  </si>
  <si>
    <t>1</t>
  </si>
  <si>
    <t>AMAZONDS,CSNSTORES,OVERSTOCK01</t>
  </si>
  <si>
    <t>11/27/2018</t>
  </si>
  <si>
    <t>10/3/2018</t>
  </si>
  <si>
    <t>5/22/2019</t>
  </si>
  <si>
    <t>3/3/2020</t>
  </si>
  <si>
    <t>3/2/2020</t>
  </si>
  <si>
    <t>6/1/2022</t>
  </si>
  <si>
    <t>2/12/2025</t>
  </si>
  <si>
    <t>9/30/2020</t>
  </si>
  <si>
    <t>8/29/2019</t>
  </si>
  <si>
    <t>NS11-3247</t>
  </si>
  <si>
    <t>PP000991;PF004455;PP000992</t>
  </si>
  <si>
    <t>ASHFURNDS,CSNSTORES,OLLIIX,OVERSTOCK01</t>
  </si>
  <si>
    <t>5/23/2019</t>
  </si>
  <si>
    <t>10/29/2018</t>
  </si>
  <si>
    <t>5/7/2019</t>
  </si>
  <si>
    <t>1/23/2020</t>
  </si>
  <si>
    <t>6/6/2024</t>
  </si>
  <si>
    <t>5/7/2021</t>
  </si>
  <si>
    <t>9/10/2019</t>
  </si>
  <si>
    <t>NS11-3657</t>
  </si>
  <si>
    <t>Quilt Top Euro Sham</t>
  </si>
  <si>
    <t>Euro Sham</t>
  </si>
  <si>
    <t>9/28/2023</t>
  </si>
  <si>
    <t>2/24/2022</t>
  </si>
  <si>
    <t>4/27/2022</t>
  </si>
  <si>
    <t>12/23/2021</t>
  </si>
  <si>
    <t>10/26/2022</t>
  </si>
  <si>
    <t>NS11-3662</t>
  </si>
  <si>
    <t>PP001696;PF005608</t>
  </si>
  <si>
    <t>Casual</t>
  </si>
  <si>
    <t>5/6/2022</t>
  </si>
  <si>
    <t>3/31/2022</t>
  </si>
  <si>
    <t>2/2/2022</t>
  </si>
  <si>
    <t>5/3/2022</t>
  </si>
  <si>
    <t>11/30/2021</t>
  </si>
  <si>
    <t>7/19/2022</t>
  </si>
  <si>
    <t>3/14/2022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</si>
  <si>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</si>
  <si>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</si>
  <si>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</si>
  <si>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</si>
  <si>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</si>
  <si>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</si>
  <si>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</si>
  <si>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</si>
  <si>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</si>
  <si>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</si>
  <si>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</si>
  <si>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AMAZON,AMAZONDS,ASHFURNDS,MACY02,OVERSTOCK01</t>
  </si>
  <si>
    <t>3/8/2020</t>
  </si>
  <si>
    <t>12/27/2018</t>
  </si>
  <si>
    <t>12/14/2018</t>
  </si>
  <si>
    <t>11/12/2024</t>
  </si>
  <si>
    <t>11/5/2018</t>
  </si>
  <si>
    <t>NS30-3254</t>
  </si>
  <si>
    <t>PP000991</t>
  </si>
  <si>
    <t>AMAZONDS,ASHFURNDS,MACY02,OVERSTOCK01</t>
  </si>
  <si>
    <t>5/28/2019</t>
  </si>
  <si>
    <t>1/11/2019</t>
  </si>
  <si>
    <t>4/17/2020</t>
  </si>
  <si>
    <t>9/18/2022</t>
  </si>
  <si>
    <t>12/27/2022</t>
  </si>
  <si>
    <t>7/19/2019</t>
  </si>
  <si>
    <t>4/29/2019</t>
  </si>
  <si>
    <t>NS30-3248</t>
  </si>
  <si>
    <t>Glam/Luxury</t>
  </si>
  <si>
    <t>MACY02,OVERSTOCK01</t>
  </si>
  <si>
    <t>10/12/2018</t>
  </si>
  <si>
    <t>12/28/2018</t>
  </si>
  <si>
    <t>4/29/2020</t>
  </si>
  <si>
    <t>12/14/2022</t>
  </si>
  <si>
    <t>1/19/2026</t>
  </si>
  <si>
    <t>4/30/2019</t>
  </si>
  <si>
    <t>NS30-1826A</t>
  </si>
  <si>
    <t>Square Pillow</t>
  </si>
  <si>
    <t>18x18"</t>
  </si>
  <si>
    <t>Red</t>
  </si>
  <si>
    <t>PF002591</t>
  </si>
  <si>
    <t>12/5/2016</t>
  </si>
  <si>
    <t>6/10/2022</t>
  </si>
  <si>
    <t>8/4/2017</t>
  </si>
  <si>
    <t>10/25/2017</t>
  </si>
  <si>
    <t>10/15/2015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</si>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</sst>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66</v>
      </c>
      <c r="AA6" s="4">
        <f>=ROUNDDOWN(15.7142857142857,0)</f>
      </c>
      <c r="AB6" s="5">
        <v>4.2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</v>
      </c>
      <c r="AQ6" s="8">
        <v>301.28</v>
      </c>
      <c r="AR6" s="4">
        <v>3</v>
      </c>
      <c r="AS6" s="8">
        <v>293.72</v>
      </c>
      <c r="AT6" s="7"/>
      <c r="AU6" s="7">
        <v>0.0257</v>
      </c>
      <c r="AV6" s="4">
        <v>10</v>
      </c>
      <c r="AW6" s="8">
        <v>1099.7</v>
      </c>
      <c r="AX6" s="4">
        <v>14</v>
      </c>
      <c r="AY6" s="8">
        <v>1427.81</v>
      </c>
      <c r="AZ6" s="7">
        <v>-0.2857</v>
      </c>
      <c r="BA6" s="7">
        <v>-0.2298</v>
      </c>
      <c r="BB6" s="7">
        <v>0.274</v>
      </c>
      <c r="BC6" s="4">
        <v>11</v>
      </c>
      <c r="BD6" s="8">
        <v>1214.08</v>
      </c>
      <c r="BE6" s="4">
        <v>25</v>
      </c>
      <c r="BF6" s="8">
        <v>2502.25</v>
      </c>
      <c r="BG6" s="7">
        <v>-0.56</v>
      </c>
      <c r="BH6" s="7">
        <v>-0.5148</v>
      </c>
      <c r="BI6" s="7">
        <v>0.9058</v>
      </c>
      <c r="BJ6" s="4">
        <v>3</v>
      </c>
      <c r="BK6" s="8">
        <v>301.28</v>
      </c>
      <c r="BL6" s="2" t="s">
        <v>153</v>
      </c>
      <c r="BM6" s="7">
        <v>1</v>
      </c>
      <c r="BN6" s="7">
        <v>1</v>
      </c>
      <c r="BO6" s="4">
        <v>2</v>
      </c>
      <c r="BP6" s="8">
        <v>204.68</v>
      </c>
      <c r="BQ6" s="4"/>
      <c r="BR6" s="8"/>
      <c r="BS6" s="7"/>
      <c r="BT6" s="7"/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>
        <v>2</v>
      </c>
      <c r="CE6" s="8">
        <v>202.52</v>
      </c>
      <c r="CF6" s="7">
        <v>-1</v>
      </c>
      <c r="CG6" s="7">
        <v>-1</v>
      </c>
      <c r="CH6" s="2" t="s">
        <v>154</v>
      </c>
      <c r="CI6" s="2" t="s">
        <v>142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96.6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160</v>
      </c>
      <c r="CY6" s="2" t="s">
        <v>157</v>
      </c>
      <c r="CZ6" s="2" t="s">
        <v>157</v>
      </c>
      <c r="DA6" s="2" t="s">
        <v>145</v>
      </c>
      <c r="DB6" s="4"/>
      <c r="DC6" s="8"/>
      <c r="DD6" s="4">
        <v>1</v>
      </c>
      <c r="DE6" s="8">
        <v>91.2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155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166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173</v>
      </c>
      <c r="GI6" s="2" t="s">
        <v>166</v>
      </c>
      <c r="GJ6" s="2" t="s">
        <v>145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175</v>
      </c>
      <c r="GW6" s="2" t="s">
        <v>176</v>
      </c>
      <c r="GX6" s="2" t="s">
        <v>177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178</v>
      </c>
      <c r="HI6" s="2" t="s">
        <v>142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166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166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178</v>
      </c>
      <c r="NV6" s="2" t="s">
        <v>166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63</v>
      </c>
      <c r="OP6" s="4">
        <v>3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255</v>
      </c>
      <c r="AA7" s="4">
        <f>=ROUNDDOWN(35.9154929577465,0)</f>
      </c>
      <c r="AB7" s="5">
        <v>7.1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798.42</v>
      </c>
      <c r="AR7" s="4">
        <v>11</v>
      </c>
      <c r="AS7" s="8">
        <v>1134.09</v>
      </c>
      <c r="AT7" s="7">
        <v>-0.3636</v>
      </c>
      <c r="AU7" s="7">
        <v>-0.296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0.726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798.42</v>
      </c>
      <c r="BL7" s="2" t="s">
        <v>189</v>
      </c>
      <c r="BM7" s="7">
        <v>1</v>
      </c>
      <c r="BN7" s="7">
        <v>1</v>
      </c>
      <c r="BO7" s="4">
        <v>4</v>
      </c>
      <c r="BP7" s="8">
        <v>457.52</v>
      </c>
      <c r="BQ7" s="4">
        <v>2</v>
      </c>
      <c r="BR7" s="8">
        <v>206.96</v>
      </c>
      <c r="BS7" s="7">
        <v>1</v>
      </c>
      <c r="BT7" s="7">
        <v>1.2107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1</v>
      </c>
      <c r="CC7" s="8">
        <v>140.13</v>
      </c>
      <c r="CD7" s="4">
        <v>4</v>
      </c>
      <c r="CE7" s="8">
        <v>439.36</v>
      </c>
      <c r="CF7" s="7">
        <v>-0.75</v>
      </c>
      <c r="CG7" s="7">
        <v>-0.6811</v>
      </c>
      <c r="CH7" s="2" t="s">
        <v>154</v>
      </c>
      <c r="CI7" s="2" t="s">
        <v>142</v>
      </c>
      <c r="CJ7" s="2" t="s">
        <v>158</v>
      </c>
      <c r="CK7" s="2" t="s">
        <v>191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89.62</v>
      </c>
      <c r="CQ7" s="4">
        <v>2</v>
      </c>
      <c r="CR7" s="8">
        <v>194.82</v>
      </c>
      <c r="CS7" s="7">
        <v>-0.5</v>
      </c>
      <c r="CT7" s="7">
        <v>-0.54</v>
      </c>
      <c r="CU7" s="2" t="s">
        <v>154</v>
      </c>
      <c r="CV7" s="2" t="s">
        <v>142</v>
      </c>
      <c r="CW7" s="2" t="s">
        <v>155</v>
      </c>
      <c r="CX7" s="2" t="s">
        <v>192</v>
      </c>
      <c r="CY7" s="2" t="s">
        <v>157</v>
      </c>
      <c r="CZ7" s="2" t="s">
        <v>157</v>
      </c>
      <c r="DA7" s="2" t="s">
        <v>145</v>
      </c>
      <c r="DB7" s="4">
        <v>1</v>
      </c>
      <c r="DC7" s="8">
        <v>111.15</v>
      </c>
      <c r="DD7" s="4"/>
      <c r="DE7" s="8"/>
      <c r="DF7" s="7"/>
      <c r="DG7" s="7"/>
      <c r="DH7" s="2" t="s">
        <v>154</v>
      </c>
      <c r="DI7" s="2" t="s">
        <v>142</v>
      </c>
      <c r="DJ7" s="2" t="s">
        <v>155</v>
      </c>
      <c r="DK7" s="2" t="s">
        <v>161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3</v>
      </c>
      <c r="DR7" s="8">
        <v>292.95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164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166</v>
      </c>
      <c r="EW7" s="2" t="s">
        <v>167</v>
      </c>
      <c r="EX7" s="2" t="s">
        <v>195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169</v>
      </c>
      <c r="FK7" s="2" t="s">
        <v>196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197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173</v>
      </c>
      <c r="GI7" s="2" t="s">
        <v>166</v>
      </c>
      <c r="GJ7" s="2" t="s">
        <v>145</v>
      </c>
      <c r="GK7" s="2" t="s">
        <v>199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200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178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166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166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166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7</v>
      </c>
      <c r="OP7" s="4"/>
      <c r="OQ7" s="4"/>
      <c r="OR7" s="4">
        <v>248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147</v>
      </c>
      <c r="AA8" s="4">
        <f>=ROUNDDOWN(47.4193548387097,0)</f>
      </c>
      <c r="AB8" s="5">
        <v>3.1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/>
      <c r="AQ8" s="8"/>
      <c r="AR8" s="4">
        <v>4</v>
      </c>
      <c r="AS8" s="8">
        <v>358.29</v>
      </c>
      <c r="AT8" s="7">
        <v>-1</v>
      </c>
      <c r="AU8" s="7">
        <v>-1</v>
      </c>
      <c r="AV8" s="4">
        <v>1</v>
      </c>
      <c r="AW8" s="8">
        <v>114.38</v>
      </c>
      <c r="AX8" s="4">
        <v>11</v>
      </c>
      <c r="AY8" s="8">
        <v>1074.44</v>
      </c>
      <c r="AZ8" s="7">
        <v>-0.9091</v>
      </c>
      <c r="BA8" s="7">
        <v>-0.8935</v>
      </c>
      <c r="BB8" s="7"/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0.0942</v>
      </c>
      <c r="BJ8" s="4"/>
      <c r="BK8" s="8"/>
      <c r="BL8" s="2" t="s">
        <v>208</v>
      </c>
      <c r="BM8" s="7"/>
      <c r="BN8" s="7"/>
      <c r="BO8" s="4"/>
      <c r="BP8" s="8"/>
      <c r="BQ8" s="4">
        <v>3</v>
      </c>
      <c r="BR8" s="8">
        <v>279.39</v>
      </c>
      <c r="BS8" s="7">
        <v>-1</v>
      </c>
      <c r="BT8" s="7">
        <v>-1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154</v>
      </c>
      <c r="CI8" s="2" t="s">
        <v>142</v>
      </c>
      <c r="CJ8" s="2" t="s">
        <v>210</v>
      </c>
      <c r="CK8" s="2" t="s">
        <v>211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1</v>
      </c>
      <c r="CR8" s="8">
        <v>78.9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155</v>
      </c>
      <c r="CX8" s="2" t="s">
        <v>212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154</v>
      </c>
      <c r="DI8" s="2" t="s">
        <v>142</v>
      </c>
      <c r="DJ8" s="2" t="s">
        <v>155</v>
      </c>
      <c r="DK8" s="2" t="s">
        <v>213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215</v>
      </c>
      <c r="EK8" s="2" t="s">
        <v>216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166</v>
      </c>
      <c r="EW8" s="2" t="s">
        <v>167</v>
      </c>
      <c r="EX8" s="2" t="s">
        <v>217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218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197</v>
      </c>
      <c r="FX8" s="2" t="s">
        <v>219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173</v>
      </c>
      <c r="GI8" s="2" t="s">
        <v>166</v>
      </c>
      <c r="GJ8" s="2" t="s">
        <v>145</v>
      </c>
      <c r="GK8" s="2" t="s">
        <v>174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175</v>
      </c>
      <c r="GW8" s="2" t="s">
        <v>220</v>
      </c>
      <c r="GX8" s="2" t="s">
        <v>221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222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166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200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200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166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166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147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425</v>
      </c>
      <c r="AA9" s="4">
        <f>=ROUNDDOWN(86.734693877551,0)</f>
      </c>
      <c r="AB9" s="5">
        <v>4.9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</v>
      </c>
      <c r="AQ9" s="8">
        <v>114.38</v>
      </c>
      <c r="AR9" s="4">
        <v>7</v>
      </c>
      <c r="AS9" s="8">
        <v>716.15</v>
      </c>
      <c r="AT9" s="7">
        <v>-0.8571</v>
      </c>
      <c r="AU9" s="7">
        <v>-0.8403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</v>
      </c>
      <c r="BK9" s="8">
        <v>114.38</v>
      </c>
      <c r="BL9" s="2" t="s">
        <v>229</v>
      </c>
      <c r="BM9" s="7">
        <v>1</v>
      </c>
      <c r="BN9" s="7">
        <v>1</v>
      </c>
      <c r="BO9" s="4">
        <v>1</v>
      </c>
      <c r="BP9" s="8">
        <v>114.38</v>
      </c>
      <c r="BQ9" s="4">
        <v>3</v>
      </c>
      <c r="BR9" s="8">
        <v>310.44</v>
      </c>
      <c r="BS9" s="7">
        <v>-0.6667</v>
      </c>
      <c r="BT9" s="7">
        <v>-0.6316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2</v>
      </c>
      <c r="CE9" s="8">
        <v>207.26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210</v>
      </c>
      <c r="CK9" s="2" t="s">
        <v>230</v>
      </c>
      <c r="CL9" s="2" t="s">
        <v>157</v>
      </c>
      <c r="CM9" s="2" t="s">
        <v>157</v>
      </c>
      <c r="CN9" s="2" t="s">
        <v>145</v>
      </c>
      <c r="CO9" s="4"/>
      <c r="CP9" s="8"/>
      <c r="CQ9" s="4"/>
      <c r="CR9" s="8"/>
      <c r="CS9" s="7"/>
      <c r="CT9" s="7"/>
      <c r="CU9" s="2" t="s">
        <v>154</v>
      </c>
      <c r="CV9" s="2" t="s">
        <v>142</v>
      </c>
      <c r="CW9" s="2" t="s">
        <v>155</v>
      </c>
      <c r="CX9" s="2" t="s">
        <v>231</v>
      </c>
      <c r="CY9" s="2" t="s">
        <v>157</v>
      </c>
      <c r="CZ9" s="2" t="s">
        <v>157</v>
      </c>
      <c r="DA9" s="2" t="s">
        <v>145</v>
      </c>
      <c r="DB9" s="4"/>
      <c r="DC9" s="8"/>
      <c r="DD9" s="4">
        <v>1</v>
      </c>
      <c r="DE9" s="8">
        <v>100.8</v>
      </c>
      <c r="DF9" s="7">
        <v>-1</v>
      </c>
      <c r="DG9" s="7">
        <v>-1</v>
      </c>
      <c r="DH9" s="2" t="s">
        <v>154</v>
      </c>
      <c r="DI9" s="2" t="s">
        <v>142</v>
      </c>
      <c r="DJ9" s="2" t="s">
        <v>155</v>
      </c>
      <c r="DK9" s="2" t="s">
        <v>191</v>
      </c>
      <c r="DL9" s="2" t="s">
        <v>157</v>
      </c>
      <c r="DM9" s="2" t="s">
        <v>157</v>
      </c>
      <c r="DN9" s="2" t="s">
        <v>145</v>
      </c>
      <c r="DO9" s="4"/>
      <c r="DP9" s="8"/>
      <c r="DQ9" s="4">
        <v>1</v>
      </c>
      <c r="DR9" s="8">
        <v>97.65</v>
      </c>
      <c r="DS9" s="7">
        <v>-1</v>
      </c>
      <c r="DT9" s="7">
        <v>-1</v>
      </c>
      <c r="DU9" s="2" t="s">
        <v>154</v>
      </c>
      <c r="DV9" s="2" t="s">
        <v>142</v>
      </c>
      <c r="DW9" s="2" t="s">
        <v>162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164</v>
      </c>
      <c r="EK9" s="2" t="s">
        <v>216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166</v>
      </c>
      <c r="EW9" s="2" t="s">
        <v>233</v>
      </c>
      <c r="EX9" s="2" t="s">
        <v>234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235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236</v>
      </c>
      <c r="FX9" s="2" t="s">
        <v>237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173</v>
      </c>
      <c r="GI9" s="2" t="s">
        <v>166</v>
      </c>
      <c r="GJ9" s="2" t="s">
        <v>145</v>
      </c>
      <c r="GK9" s="2" t="s">
        <v>238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175</v>
      </c>
      <c r="GW9" s="2" t="s">
        <v>220</v>
      </c>
      <c r="GX9" s="2" t="s">
        <v>239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222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166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200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200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166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166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425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221</v>
      </c>
      <c r="AA10" s="4">
        <f>=ROUNDDOWN(58.1578947368421,0)</f>
      </c>
      <c r="AB10" s="5">
        <v>3.8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281.36</v>
      </c>
      <c r="AR10" s="4">
        <v>8</v>
      </c>
      <c r="AS10" s="8">
        <v>750.41</v>
      </c>
      <c r="AT10" s="7">
        <v>-0.625</v>
      </c>
      <c r="AU10" s="7">
        <v>-0.6251</v>
      </c>
      <c r="AV10" s="4">
        <v>6</v>
      </c>
      <c r="AW10" s="8">
        <v>574.31</v>
      </c>
      <c r="AX10" s="4">
        <v>12</v>
      </c>
      <c r="AY10" s="8">
        <v>1181.84</v>
      </c>
      <c r="AZ10" s="7">
        <v>-0.5</v>
      </c>
      <c r="BA10" s="7">
        <v>-0.5141</v>
      </c>
      <c r="BB10" s="7">
        <v>0.4899</v>
      </c>
      <c r="BC10" s="4">
        <v>6</v>
      </c>
      <c r="BD10" s="8">
        <v>574.31</v>
      </c>
      <c r="BE10" s="4">
        <v>12</v>
      </c>
      <c r="BF10" s="8">
        <v>1181.84</v>
      </c>
      <c r="BG10" s="7">
        <v>-0.5</v>
      </c>
      <c r="BH10" s="7">
        <v>-0.5141</v>
      </c>
      <c r="BI10" s="7">
        <v>1</v>
      </c>
      <c r="BJ10" s="4">
        <v>3</v>
      </c>
      <c r="BK10" s="8">
        <v>281.36</v>
      </c>
      <c r="BL10" s="2" t="s">
        <v>250</v>
      </c>
      <c r="BM10" s="7">
        <v>1</v>
      </c>
      <c r="BN10" s="7">
        <v>1</v>
      </c>
      <c r="BO10" s="4">
        <v>2</v>
      </c>
      <c r="BP10" s="8">
        <v>186.26</v>
      </c>
      <c r="BQ10" s="4">
        <v>3</v>
      </c>
      <c r="BR10" s="8">
        <v>279.39</v>
      </c>
      <c r="BS10" s="7">
        <v>-0.3333</v>
      </c>
      <c r="BT10" s="7">
        <v>-0.3333</v>
      </c>
      <c r="BU10" s="2" t="s">
        <v>154</v>
      </c>
      <c r="BV10" s="2" t="s">
        <v>142</v>
      </c>
      <c r="BW10" s="2" t="s">
        <v>251</v>
      </c>
      <c r="BX10" s="2" t="s">
        <v>161</v>
      </c>
      <c r="BY10" s="2" t="s">
        <v>157</v>
      </c>
      <c r="BZ10" s="2" t="s">
        <v>157</v>
      </c>
      <c r="CA10" s="2" t="s">
        <v>145</v>
      </c>
      <c r="CB10" s="4"/>
      <c r="CC10" s="8"/>
      <c r="CD10" s="4"/>
      <c r="CE10" s="8"/>
      <c r="CF10" s="7"/>
      <c r="CG10" s="7"/>
      <c r="CH10" s="2" t="s">
        <v>154</v>
      </c>
      <c r="CI10" s="2" t="s">
        <v>142</v>
      </c>
      <c r="CJ10" s="2" t="s">
        <v>158</v>
      </c>
      <c r="CK10" s="2" t="s">
        <v>252</v>
      </c>
      <c r="CL10" s="2" t="s">
        <v>157</v>
      </c>
      <c r="CM10" s="2" t="s">
        <v>157</v>
      </c>
      <c r="CN10" s="2" t="s">
        <v>145</v>
      </c>
      <c r="CO10" s="4"/>
      <c r="CP10" s="8"/>
      <c r="CQ10" s="4">
        <v>1</v>
      </c>
      <c r="CR10" s="8">
        <v>87.67</v>
      </c>
      <c r="CS10" s="7">
        <v>-1</v>
      </c>
      <c r="CT10" s="7">
        <v>-1</v>
      </c>
      <c r="CU10" s="2" t="s">
        <v>154</v>
      </c>
      <c r="CV10" s="2" t="s">
        <v>142</v>
      </c>
      <c r="CW10" s="2" t="s">
        <v>253</v>
      </c>
      <c r="CX10" s="2" t="s">
        <v>231</v>
      </c>
      <c r="CY10" s="2" t="s">
        <v>157</v>
      </c>
      <c r="CZ10" s="2" t="s">
        <v>157</v>
      </c>
      <c r="DA10" s="2" t="s">
        <v>145</v>
      </c>
      <c r="DB10" s="4"/>
      <c r="DC10" s="8"/>
      <c r="DD10" s="4">
        <v>1</v>
      </c>
      <c r="DE10" s="8">
        <v>89.3</v>
      </c>
      <c r="DF10" s="7">
        <v>-1</v>
      </c>
      <c r="DG10" s="7">
        <v>-1</v>
      </c>
      <c r="DH10" s="2" t="s">
        <v>154</v>
      </c>
      <c r="DI10" s="2" t="s">
        <v>142</v>
      </c>
      <c r="DJ10" s="2" t="s">
        <v>249</v>
      </c>
      <c r="DK10" s="2" t="s">
        <v>161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162</v>
      </c>
      <c r="DX10" s="2" t="s">
        <v>163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164</v>
      </c>
      <c r="EK10" s="2" t="s">
        <v>254</v>
      </c>
      <c r="EL10" s="2" t="s">
        <v>157</v>
      </c>
      <c r="EM10" s="2" t="s">
        <v>157</v>
      </c>
      <c r="EN10" s="2" t="s">
        <v>145</v>
      </c>
      <c r="EO10" s="4">
        <v>1</v>
      </c>
      <c r="EP10" s="8">
        <v>95.1</v>
      </c>
      <c r="EQ10" s="4"/>
      <c r="ER10" s="8"/>
      <c r="ES10" s="7"/>
      <c r="ET10" s="7"/>
      <c r="EU10" s="2" t="s">
        <v>154</v>
      </c>
      <c r="EV10" s="2" t="s">
        <v>142</v>
      </c>
      <c r="EW10" s="2" t="s">
        <v>167</v>
      </c>
      <c r="EX10" s="2" t="s">
        <v>216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255</v>
      </c>
      <c r="FK10" s="2" t="s">
        <v>161</v>
      </c>
      <c r="FL10" s="2" t="s">
        <v>157</v>
      </c>
      <c r="FM10" s="2" t="s">
        <v>157</v>
      </c>
      <c r="FN10" s="2" t="s">
        <v>145</v>
      </c>
      <c r="FO10" s="4"/>
      <c r="FP10" s="8"/>
      <c r="FQ10" s="4">
        <v>1</v>
      </c>
      <c r="FR10" s="8">
        <v>93.77</v>
      </c>
      <c r="FS10" s="7">
        <v>-1</v>
      </c>
      <c r="FT10" s="7">
        <v>-1</v>
      </c>
      <c r="FU10" s="2" t="s">
        <v>154</v>
      </c>
      <c r="FV10" s="2" t="s">
        <v>142</v>
      </c>
      <c r="FW10" s="2" t="s">
        <v>197</v>
      </c>
      <c r="FX10" s="2" t="s">
        <v>256</v>
      </c>
      <c r="FY10" s="2" t="s">
        <v>157</v>
      </c>
      <c r="FZ10" s="2" t="s">
        <v>157</v>
      </c>
      <c r="GA10" s="2" t="s">
        <v>145</v>
      </c>
      <c r="GB10" s="4"/>
      <c r="GC10" s="8"/>
      <c r="GD10" s="4">
        <v>2</v>
      </c>
      <c r="GE10" s="8">
        <v>200.28</v>
      </c>
      <c r="GF10" s="7">
        <v>-1</v>
      </c>
      <c r="GG10" s="7">
        <v>-1</v>
      </c>
      <c r="GH10" s="2" t="s">
        <v>154</v>
      </c>
      <c r="GI10" s="2" t="s">
        <v>142</v>
      </c>
      <c r="GJ10" s="2" t="s">
        <v>145</v>
      </c>
      <c r="GK10" s="2" t="s">
        <v>257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200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258</v>
      </c>
      <c r="HK10" s="2" t="s">
        <v>259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166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161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166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178</v>
      </c>
      <c r="NV10" s="2" t="s">
        <v>166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221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255</v>
      </c>
      <c r="AA11" s="4">
        <f>=ROUNDDOWN(39.2307692307692,0)</f>
      </c>
      <c r="AB11" s="5">
        <v>6.5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292.95</v>
      </c>
      <c r="AR11" s="4">
        <v>4</v>
      </c>
      <c r="AS11" s="8">
        <v>431.43</v>
      </c>
      <c r="AT11" s="7">
        <v>-0.25</v>
      </c>
      <c r="AU11" s="7">
        <v>-0.321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0.5101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292.95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/>
      <c r="CC11" s="8"/>
      <c r="CD11" s="4"/>
      <c r="CE11" s="8"/>
      <c r="CF11" s="7"/>
      <c r="CG11" s="7"/>
      <c r="CH11" s="2" t="s">
        <v>154</v>
      </c>
      <c r="CI11" s="2" t="s">
        <v>142</v>
      </c>
      <c r="CJ11" s="2" t="s">
        <v>158</v>
      </c>
      <c r="CK11" s="2" t="s">
        <v>271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253</v>
      </c>
      <c r="CX11" s="2" t="s">
        <v>272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249</v>
      </c>
      <c r="DK11" s="2" t="s">
        <v>161</v>
      </c>
      <c r="DL11" s="2" t="s">
        <v>157</v>
      </c>
      <c r="DM11" s="2" t="s">
        <v>157</v>
      </c>
      <c r="DN11" s="2" t="s">
        <v>145</v>
      </c>
      <c r="DO11" s="4">
        <v>3</v>
      </c>
      <c r="DP11" s="8">
        <v>292.95</v>
      </c>
      <c r="DQ11" s="4">
        <v>1</v>
      </c>
      <c r="DR11" s="8">
        <v>97.65</v>
      </c>
      <c r="DS11" s="7">
        <v>2</v>
      </c>
      <c r="DT11" s="7">
        <v>2</v>
      </c>
      <c r="DU11" s="2" t="s">
        <v>154</v>
      </c>
      <c r="DV11" s="2" t="s">
        <v>142</v>
      </c>
      <c r="DW11" s="2" t="s">
        <v>162</v>
      </c>
      <c r="DX11" s="2" t="s">
        <v>214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164</v>
      </c>
      <c r="EK11" s="2" t="s">
        <v>254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167</v>
      </c>
      <c r="EX11" s="2" t="s">
        <v>273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255</v>
      </c>
      <c r="FK11" s="2" t="s">
        <v>274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197</v>
      </c>
      <c r="FX11" s="2" t="s">
        <v>275</v>
      </c>
      <c r="FY11" s="2" t="s">
        <v>157</v>
      </c>
      <c r="FZ11" s="2" t="s">
        <v>157</v>
      </c>
      <c r="GA11" s="2" t="s">
        <v>145</v>
      </c>
      <c r="GB11" s="4"/>
      <c r="GC11" s="8"/>
      <c r="GD11" s="4">
        <v>3</v>
      </c>
      <c r="GE11" s="8">
        <v>333.78</v>
      </c>
      <c r="GF11" s="7">
        <v>-1</v>
      </c>
      <c r="GG11" s="7">
        <v>-1</v>
      </c>
      <c r="GH11" s="2" t="s">
        <v>154</v>
      </c>
      <c r="GI11" s="2" t="s">
        <v>142</v>
      </c>
      <c r="GJ11" s="2" t="s">
        <v>145</v>
      </c>
      <c r="GK11" s="2" t="s">
        <v>257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200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258</v>
      </c>
      <c r="HK11" s="2" t="s">
        <v>276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166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166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166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255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78</v>
      </c>
      <c r="AA12" s="4">
        <f>=ROUNDDOWN(30,0)</f>
      </c>
      <c r="AB12" s="5">
        <v>2.6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>
        <v>3</v>
      </c>
      <c r="AS12" s="8">
        <v>230.36</v>
      </c>
      <c r="AT12" s="7">
        <v>-1</v>
      </c>
      <c r="AU12" s="7">
        <v>-1</v>
      </c>
      <c r="AV12" s="4">
        <v>4</v>
      </c>
      <c r="AW12" s="8">
        <v>327.69</v>
      </c>
      <c r="AX12" s="4">
        <v>7</v>
      </c>
      <c r="AY12" s="8">
        <v>562.09</v>
      </c>
      <c r="AZ12" s="7">
        <v>-0.4286</v>
      </c>
      <c r="BA12" s="7">
        <v>-0.417</v>
      </c>
      <c r="BB12" s="7"/>
      <c r="BC12" s="4">
        <v>4</v>
      </c>
      <c r="BD12" s="8">
        <v>327.69</v>
      </c>
      <c r="BE12" s="4">
        <v>7</v>
      </c>
      <c r="BF12" s="8">
        <v>562.09</v>
      </c>
      <c r="BG12" s="7">
        <v>-0.4286</v>
      </c>
      <c r="BH12" s="7">
        <v>-0.417</v>
      </c>
      <c r="BI12" s="7">
        <v>1</v>
      </c>
      <c r="BJ12" s="4"/>
      <c r="BK12" s="8"/>
      <c r="BL12" s="2" t="s">
        <v>291</v>
      </c>
      <c r="BM12" s="7"/>
      <c r="BN12" s="7"/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/>
      <c r="CC12" s="8"/>
      <c r="CD12" s="4">
        <v>1</v>
      </c>
      <c r="CE12" s="8">
        <v>80.1</v>
      </c>
      <c r="CF12" s="7">
        <v>-1</v>
      </c>
      <c r="CG12" s="7">
        <v>-1</v>
      </c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/>
      <c r="CP12" s="8"/>
      <c r="CQ12" s="4">
        <v>1</v>
      </c>
      <c r="CR12" s="8">
        <v>70.88</v>
      </c>
      <c r="CS12" s="7">
        <v>-1</v>
      </c>
      <c r="CT12" s="7">
        <v>-1</v>
      </c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>
        <v>1</v>
      </c>
      <c r="DE12" s="8">
        <v>79.38</v>
      </c>
      <c r="DF12" s="7">
        <v>-1</v>
      </c>
      <c r="DG12" s="7">
        <v>-1</v>
      </c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300</v>
      </c>
      <c r="DX12" s="2" t="s">
        <v>301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178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154</v>
      </c>
      <c r="EV12" s="2" t="s">
        <v>166</v>
      </c>
      <c r="EW12" s="2" t="s">
        <v>302</v>
      </c>
      <c r="EX12" s="2" t="s">
        <v>303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304</v>
      </c>
      <c r="FK12" s="2" t="s">
        <v>305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200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200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166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200</v>
      </c>
      <c r="II12" s="2" t="s">
        <v>166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169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178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166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166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200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77</v>
      </c>
      <c r="AA13" s="4">
        <f>=ROUNDDOWN(15.7142857142857,0)</f>
      </c>
      <c r="AB13" s="5">
        <v>4.9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327.69</v>
      </c>
      <c r="AR13" s="4">
        <v>4</v>
      </c>
      <c r="AS13" s="8">
        <v>331.73</v>
      </c>
      <c r="AT13" s="7"/>
      <c r="AU13" s="7">
        <v>-0.0122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327.69</v>
      </c>
      <c r="BL13" s="2" t="s">
        <v>312</v>
      </c>
      <c r="BM13" s="7">
        <v>1</v>
      </c>
      <c r="BN13" s="7">
        <v>1</v>
      </c>
      <c r="BO13" s="4"/>
      <c r="BP13" s="8"/>
      <c r="BQ13" s="4">
        <v>1</v>
      </c>
      <c r="BR13" s="8">
        <v>86.75</v>
      </c>
      <c r="BS13" s="7">
        <v>-1</v>
      </c>
      <c r="BT13" s="7">
        <v>-1</v>
      </c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4</v>
      </c>
      <c r="CP13" s="8">
        <v>327.69</v>
      </c>
      <c r="CQ13" s="4">
        <v>2</v>
      </c>
      <c r="CR13" s="8">
        <v>160.64</v>
      </c>
      <c r="CS13" s="7">
        <v>1</v>
      </c>
      <c r="CT13" s="7">
        <v>1.0399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298</v>
      </c>
      <c r="DK13" s="2" t="s">
        <v>315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300</v>
      </c>
      <c r="DX13" s="2" t="s">
        <v>297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178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>
        <v>1</v>
      </c>
      <c r="ER13" s="8">
        <v>84.34</v>
      </c>
      <c r="ES13" s="7">
        <v>-1</v>
      </c>
      <c r="ET13" s="7">
        <v>-1</v>
      </c>
      <c r="EU13" s="2" t="s">
        <v>154</v>
      </c>
      <c r="EV13" s="2" t="s">
        <v>166</v>
      </c>
      <c r="EW13" s="2" t="s">
        <v>302</v>
      </c>
      <c r="EX13" s="2" t="s">
        <v>316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304</v>
      </c>
      <c r="FK13" s="2" t="s">
        <v>317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200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200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166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200</v>
      </c>
      <c r="II13" s="2" t="s">
        <v>166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169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178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318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166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166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200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77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2</v>
      </c>
      <c r="AS14" s="8">
        <v>195.26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3</v>
      </c>
      <c r="AY14" s="8">
        <v>307.02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3</v>
      </c>
      <c r="BF14" s="8">
        <v>307.02</v>
      </c>
      <c r="BG14" s="7" t="s">
        <v>145</v>
      </c>
      <c r="BH14" s="7" t="s">
        <v>145</v>
      </c>
      <c r="BI14" s="7"/>
      <c r="BJ14" s="4"/>
      <c r="BK14" s="8"/>
      <c r="BL14" s="2" t="s">
        <v>208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328</v>
      </c>
      <c r="BX14" s="2" t="s">
        <v>329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330</v>
      </c>
      <c r="CK14" s="2" t="s">
        <v>331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94.68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330</v>
      </c>
      <c r="CX14" s="2" t="s">
        <v>332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330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334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166</v>
      </c>
      <c r="EJ14" s="2" t="s">
        <v>336</v>
      </c>
      <c r="EK14" s="2" t="s">
        <v>337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166</v>
      </c>
      <c r="EW14" s="2" t="s">
        <v>167</v>
      </c>
      <c r="EX14" s="2" t="s">
        <v>338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339</v>
      </c>
      <c r="FK14" s="2" t="s">
        <v>340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200</v>
      </c>
      <c r="FV14" s="2" t="s">
        <v>142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173</v>
      </c>
      <c r="GI14" s="2" t="s">
        <v>166</v>
      </c>
      <c r="GJ14" s="2" t="s">
        <v>145</v>
      </c>
      <c r="GK14" s="2" t="s">
        <v>341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342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343</v>
      </c>
      <c r="II14" s="2" t="s">
        <v>166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330</v>
      </c>
      <c r="JK14" s="2" t="s">
        <v>344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178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345</v>
      </c>
      <c r="KX14" s="2" t="s">
        <v>346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166</v>
      </c>
      <c r="NJ14" s="2" t="s">
        <v>347</v>
      </c>
      <c r="NK14" s="2" t="s">
        <v>348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166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>
        <v>2</v>
      </c>
      <c r="AA15" s="4">
        <f>=ROUNDDOWN(1.11111111111111,0)</f>
      </c>
      <c r="AB15" s="5">
        <v>1.8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328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330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330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330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334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166</v>
      </c>
      <c r="EJ15" s="2" t="s">
        <v>336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166</v>
      </c>
      <c r="EW15" s="2" t="s">
        <v>167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339</v>
      </c>
      <c r="FK15" s="2" t="s">
        <v>356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200</v>
      </c>
      <c r="FV15" s="2" t="s">
        <v>142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173</v>
      </c>
      <c r="GI15" s="2" t="s">
        <v>166</v>
      </c>
      <c r="GJ15" s="2" t="s">
        <v>145</v>
      </c>
      <c r="GK15" s="2" t="s">
        <v>357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342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343</v>
      </c>
      <c r="II15" s="2" t="s">
        <v>166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330</v>
      </c>
      <c r="JK15" s="2" t="s">
        <v>358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178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345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166</v>
      </c>
      <c r="NJ15" s="2" t="s">
        <v>347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166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25</v>
      </c>
      <c r="AS16" s="8">
        <v>1909.66</v>
      </c>
      <c r="AT16" s="7">
        <v>-1</v>
      </c>
      <c r="AU16" s="7">
        <v>-1</v>
      </c>
      <c r="AV16" s="4" t="s">
        <v>145</v>
      </c>
      <c r="AW16" s="8" t="s">
        <v>145</v>
      </c>
      <c r="AX16" s="4">
        <v>46</v>
      </c>
      <c r="AY16" s="8">
        <v>3809.4</v>
      </c>
      <c r="AZ16" s="7" t="s">
        <v>145</v>
      </c>
      <c r="BA16" s="7" t="s">
        <v>145</v>
      </c>
      <c r="BB16" s="7"/>
      <c r="BC16" s="4" t="s">
        <v>145</v>
      </c>
      <c r="BD16" s="8" t="s">
        <v>145</v>
      </c>
      <c r="BE16" s="4">
        <v>46</v>
      </c>
      <c r="BF16" s="8">
        <v>3809.4</v>
      </c>
      <c r="BG16" s="7" t="s">
        <v>145</v>
      </c>
      <c r="BH16" s="7" t="s">
        <v>145</v>
      </c>
      <c r="BI16" s="7"/>
      <c r="BJ16" s="4"/>
      <c r="BK16" s="8"/>
      <c r="BL16" s="2" t="s">
        <v>368</v>
      </c>
      <c r="BM16" s="7"/>
      <c r="BN16" s="7"/>
      <c r="BO16" s="4"/>
      <c r="BP16" s="8"/>
      <c r="BQ16" s="4">
        <v>1</v>
      </c>
      <c r="BR16" s="8">
        <v>81.65</v>
      </c>
      <c r="BS16" s="7">
        <v>-1</v>
      </c>
      <c r="BT16" s="7">
        <v>-1</v>
      </c>
      <c r="BU16" s="2" t="s">
        <v>154</v>
      </c>
      <c r="BV16" s="2" t="s">
        <v>166</v>
      </c>
      <c r="BW16" s="2" t="s">
        <v>369</v>
      </c>
      <c r="BX16" s="2" t="s">
        <v>370</v>
      </c>
      <c r="BY16" s="2" t="s">
        <v>157</v>
      </c>
      <c r="BZ16" s="2" t="s">
        <v>157</v>
      </c>
      <c r="CA16" s="2" t="s">
        <v>145</v>
      </c>
      <c r="CB16" s="4"/>
      <c r="CC16" s="8"/>
      <c r="CD16" s="4">
        <v>23</v>
      </c>
      <c r="CE16" s="8">
        <v>1746.36</v>
      </c>
      <c r="CF16" s="7">
        <v>-1</v>
      </c>
      <c r="CG16" s="7">
        <v>-1</v>
      </c>
      <c r="CH16" s="2" t="s">
        <v>154</v>
      </c>
      <c r="CI16" s="2" t="s">
        <v>166</v>
      </c>
      <c r="CJ16" s="2" t="s">
        <v>371</v>
      </c>
      <c r="CK16" s="2" t="s">
        <v>372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166</v>
      </c>
      <c r="CW16" s="2" t="s">
        <v>373</v>
      </c>
      <c r="CX16" s="2" t="s">
        <v>374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166</v>
      </c>
      <c r="DJ16" s="2" t="s">
        <v>375</v>
      </c>
      <c r="DK16" s="2" t="s">
        <v>376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166</v>
      </c>
      <c r="DW16" s="2" t="s">
        <v>377</v>
      </c>
      <c r="DX16" s="2" t="s">
        <v>378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178</v>
      </c>
      <c r="EI16" s="2" t="s">
        <v>166</v>
      </c>
      <c r="EJ16" s="2" t="s">
        <v>145</v>
      </c>
      <c r="EK16" s="2" t="s">
        <v>145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166</v>
      </c>
      <c r="EW16" s="2" t="s">
        <v>302</v>
      </c>
      <c r="EX16" s="2" t="s">
        <v>379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166</v>
      </c>
      <c r="FJ16" s="2" t="s">
        <v>169</v>
      </c>
      <c r="FK16" s="2" t="s">
        <v>380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166</v>
      </c>
      <c r="FW16" s="2" t="s">
        <v>197</v>
      </c>
      <c r="FX16" s="2" t="s">
        <v>381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166</v>
      </c>
      <c r="GJ16" s="2" t="s">
        <v>145</v>
      </c>
      <c r="GK16" s="2" t="s">
        <v>382</v>
      </c>
      <c r="GL16" s="2" t="s">
        <v>157</v>
      </c>
      <c r="GM16" s="2" t="s">
        <v>157</v>
      </c>
      <c r="GN16" s="2" t="s">
        <v>145</v>
      </c>
      <c r="GO16" s="4"/>
      <c r="GP16" s="8"/>
      <c r="GQ16" s="4">
        <v>1</v>
      </c>
      <c r="GR16" s="8">
        <v>81.65</v>
      </c>
      <c r="GS16" s="7">
        <v>-1</v>
      </c>
      <c r="GT16" s="7">
        <v>-1</v>
      </c>
      <c r="GU16" s="2" t="s">
        <v>154</v>
      </c>
      <c r="GV16" s="2" t="s">
        <v>166</v>
      </c>
      <c r="GW16" s="2" t="s">
        <v>176</v>
      </c>
      <c r="GX16" s="2" t="s">
        <v>383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166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166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200</v>
      </c>
      <c r="II16" s="2" t="s">
        <v>166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166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166</v>
      </c>
      <c r="JJ16" s="2" t="s">
        <v>377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166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178</v>
      </c>
      <c r="KI16" s="2" t="s">
        <v>166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166</v>
      </c>
      <c r="KW16" s="2" t="s">
        <v>384</v>
      </c>
      <c r="KX16" s="2" t="s">
        <v>385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166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166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166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166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166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166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200</v>
      </c>
      <c r="OI16" s="2" t="s">
        <v>166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386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387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>
        <v>188</v>
      </c>
      <c r="AA17" s="4">
        <f>=ROUNDDOWN(104.444444444444,0)</f>
      </c>
      <c r="AB17" s="5">
        <v>1.8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>
        <v>21</v>
      </c>
      <c r="AS17" s="8">
        <v>1899.74</v>
      </c>
      <c r="AT17" s="7">
        <v>-1</v>
      </c>
      <c r="AU17" s="7">
        <v>-1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388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369</v>
      </c>
      <c r="BX17" s="2" t="s">
        <v>389</v>
      </c>
      <c r="BY17" s="2" t="s">
        <v>157</v>
      </c>
      <c r="BZ17" s="2" t="s">
        <v>157</v>
      </c>
      <c r="CA17" s="2" t="s">
        <v>145</v>
      </c>
      <c r="CB17" s="4"/>
      <c r="CC17" s="8"/>
      <c r="CD17" s="4">
        <v>19</v>
      </c>
      <c r="CE17" s="8">
        <v>1705.82</v>
      </c>
      <c r="CF17" s="7">
        <v>-1</v>
      </c>
      <c r="CG17" s="7">
        <v>-1</v>
      </c>
      <c r="CH17" s="2" t="s">
        <v>154</v>
      </c>
      <c r="CI17" s="2" t="s">
        <v>142</v>
      </c>
      <c r="CJ17" s="2" t="s">
        <v>371</v>
      </c>
      <c r="CK17" s="2" t="s">
        <v>390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373</v>
      </c>
      <c r="CX17" s="2" t="s">
        <v>374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375</v>
      </c>
      <c r="DK17" s="2" t="s">
        <v>391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377</v>
      </c>
      <c r="DX17" s="2" t="s">
        <v>374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178</v>
      </c>
      <c r="EI17" s="2" t="s">
        <v>142</v>
      </c>
      <c r="EJ17" s="2" t="s">
        <v>145</v>
      </c>
      <c r="EK17" s="2" t="s">
        <v>145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166</v>
      </c>
      <c r="EW17" s="2" t="s">
        <v>302</v>
      </c>
      <c r="EX17" s="2" t="s">
        <v>392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169</v>
      </c>
      <c r="FK17" s="2" t="s">
        <v>393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142</v>
      </c>
      <c r="FW17" s="2" t="s">
        <v>197</v>
      </c>
      <c r="FX17" s="2" t="s">
        <v>394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142</v>
      </c>
      <c r="GJ17" s="2" t="s">
        <v>145</v>
      </c>
      <c r="GK17" s="2" t="s">
        <v>395</v>
      </c>
      <c r="GL17" s="2" t="s">
        <v>157</v>
      </c>
      <c r="GM17" s="2" t="s">
        <v>157</v>
      </c>
      <c r="GN17" s="2" t="s">
        <v>145</v>
      </c>
      <c r="GO17" s="4"/>
      <c r="GP17" s="8"/>
      <c r="GQ17" s="4">
        <v>2</v>
      </c>
      <c r="GR17" s="8">
        <v>193.92</v>
      </c>
      <c r="GS17" s="7">
        <v>-1</v>
      </c>
      <c r="GT17" s="7">
        <v>-1</v>
      </c>
      <c r="GU17" s="2" t="s">
        <v>154</v>
      </c>
      <c r="GV17" s="2" t="s">
        <v>175</v>
      </c>
      <c r="GW17" s="2" t="s">
        <v>176</v>
      </c>
      <c r="GX17" s="2" t="s">
        <v>177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166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200</v>
      </c>
      <c r="II17" s="2" t="s">
        <v>166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377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178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384</v>
      </c>
      <c r="KX17" s="2" t="s">
        <v>396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200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397</v>
      </c>
      <c r="B18" s="2" t="s">
        <v>134</v>
      </c>
      <c r="C18" s="2" t="s">
        <v>135</v>
      </c>
      <c r="D18" s="2" t="s">
        <v>136</v>
      </c>
      <c r="E18" s="2" t="s">
        <v>398</v>
      </c>
      <c r="F18" s="2" t="s">
        <v>399</v>
      </c>
      <c r="G18" s="2" t="s">
        <v>145</v>
      </c>
      <c r="H18" s="2" t="s">
        <v>145</v>
      </c>
      <c r="I18" s="2" t="s">
        <v>145</v>
      </c>
      <c r="J18" s="2" t="s">
        <v>400</v>
      </c>
      <c r="K18" s="2" t="s">
        <v>324</v>
      </c>
      <c r="L18" s="3"/>
      <c r="M18" s="3"/>
      <c r="N18" s="3"/>
      <c r="O18" s="2" t="s">
        <v>401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402</v>
      </c>
      <c r="B19" s="2" t="s">
        <v>134</v>
      </c>
      <c r="C19" s="2" t="s">
        <v>135</v>
      </c>
      <c r="D19" s="2" t="s">
        <v>136</v>
      </c>
      <c r="E19" s="2" t="s">
        <v>398</v>
      </c>
      <c r="F19" s="2" t="s">
        <v>399</v>
      </c>
      <c r="G19" s="2" t="s">
        <v>145</v>
      </c>
      <c r="H19" s="2" t="s">
        <v>145</v>
      </c>
      <c r="I19" s="2" t="s">
        <v>145</v>
      </c>
      <c r="J19" s="2" t="s">
        <v>403</v>
      </c>
      <c r="K19" s="2" t="s">
        <v>324</v>
      </c>
      <c r="L19" s="3"/>
      <c r="M19" s="3"/>
      <c r="N19" s="3"/>
      <c r="O19" s="2" t="s">
        <v>401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404</v>
      </c>
      <c r="B20" s="2" t="s">
        <v>134</v>
      </c>
      <c r="C20" s="2" t="s">
        <v>135</v>
      </c>
      <c r="D20" s="2" t="s">
        <v>405</v>
      </c>
      <c r="E20" s="2" t="s">
        <v>406</v>
      </c>
      <c r="F20" s="2" t="s">
        <v>138</v>
      </c>
      <c r="G20" s="2" t="s">
        <v>138</v>
      </c>
      <c r="H20" s="2" t="s">
        <v>138</v>
      </c>
      <c r="I20" s="2" t="s">
        <v>407</v>
      </c>
      <c r="J20" s="2" t="s">
        <v>140</v>
      </c>
      <c r="K20" s="2" t="s">
        <v>205</v>
      </c>
      <c r="L20" s="3">
        <v>81.16</v>
      </c>
      <c r="M20" s="3">
        <v>85.22</v>
      </c>
      <c r="N20" s="3">
        <v>179.99</v>
      </c>
      <c r="O20" s="2" t="s">
        <v>142</v>
      </c>
      <c r="P20" s="2" t="s">
        <v>206</v>
      </c>
      <c r="Q20" s="2" t="s">
        <v>144</v>
      </c>
      <c r="R20" s="2" t="s">
        <v>145</v>
      </c>
      <c r="S20" s="2" t="s">
        <v>207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151</v>
      </c>
      <c r="Y20" s="2" t="s">
        <v>152</v>
      </c>
      <c r="Z20" s="4">
        <v>25</v>
      </c>
      <c r="AA20" s="4">
        <f>=ROUNDDOWN(25,0)</f>
      </c>
      <c r="AB20" s="5">
        <v>1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76.2</v>
      </c>
      <c r="AR20" s="4"/>
      <c r="AS20" s="8"/>
      <c r="AT20" s="7"/>
      <c r="AU20" s="7"/>
      <c r="AV20" s="4">
        <v>6</v>
      </c>
      <c r="AW20" s="8">
        <v>581.93</v>
      </c>
      <c r="AX20" s="4">
        <v>1</v>
      </c>
      <c r="AY20" s="8">
        <v>86.34</v>
      </c>
      <c r="AZ20" s="7">
        <v>5</v>
      </c>
      <c r="BA20" s="7">
        <v>5.74</v>
      </c>
      <c r="BB20" s="7">
        <v>0.1309</v>
      </c>
      <c r="BC20" s="4">
        <v>9</v>
      </c>
      <c r="BD20" s="8">
        <v>895.81</v>
      </c>
      <c r="BE20" s="4">
        <v>4</v>
      </c>
      <c r="BF20" s="8">
        <v>338.28</v>
      </c>
      <c r="BG20" s="7">
        <v>1.25</v>
      </c>
      <c r="BH20" s="7">
        <v>1.6481</v>
      </c>
      <c r="BI20" s="7">
        <v>0.6496</v>
      </c>
      <c r="BJ20" s="4">
        <v>1</v>
      </c>
      <c r="BK20" s="8">
        <v>76.2</v>
      </c>
      <c r="BL20" s="2" t="s">
        <v>16</v>
      </c>
      <c r="BM20" s="7">
        <v>1</v>
      </c>
      <c r="BN20" s="7">
        <v>1</v>
      </c>
      <c r="BO20" s="4">
        <v>1</v>
      </c>
      <c r="BP20" s="8">
        <v>76.2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155</v>
      </c>
      <c r="BX20" s="2" t="s">
        <v>408</v>
      </c>
      <c r="BY20" s="2" t="s">
        <v>157</v>
      </c>
      <c r="BZ20" s="2" t="s">
        <v>157</v>
      </c>
      <c r="CA20" s="2" t="s">
        <v>145</v>
      </c>
      <c r="CB20" s="4"/>
      <c r="CC20" s="8"/>
      <c r="CD20" s="4"/>
      <c r="CE20" s="8"/>
      <c r="CF20" s="7"/>
      <c r="CG20" s="7"/>
      <c r="CH20" s="2" t="s">
        <v>154</v>
      </c>
      <c r="CI20" s="2" t="s">
        <v>142</v>
      </c>
      <c r="CJ20" s="2" t="s">
        <v>210</v>
      </c>
      <c r="CK20" s="2" t="s">
        <v>409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155</v>
      </c>
      <c r="CX20" s="2" t="s">
        <v>410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155</v>
      </c>
      <c r="DK20" s="2" t="s">
        <v>411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162</v>
      </c>
      <c r="DX20" s="2" t="s">
        <v>412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164</v>
      </c>
      <c r="EK20" s="2" t="s">
        <v>413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166</v>
      </c>
      <c r="EW20" s="2" t="s">
        <v>414</v>
      </c>
      <c r="EX20" s="2" t="s">
        <v>415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416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197</v>
      </c>
      <c r="FX20" s="2" t="s">
        <v>145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173</v>
      </c>
      <c r="GI20" s="2" t="s">
        <v>166</v>
      </c>
      <c r="GJ20" s="2" t="s">
        <v>145</v>
      </c>
      <c r="GK20" s="2" t="s">
        <v>417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200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142</v>
      </c>
      <c r="HJ20" s="2" t="s">
        <v>222</v>
      </c>
      <c r="HK20" s="2" t="s">
        <v>165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166</v>
      </c>
      <c r="IJ20" s="2" t="s">
        <v>145</v>
      </c>
      <c r="IK20" s="2" t="s">
        <v>223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224</v>
      </c>
      <c r="JK20" s="2" t="s">
        <v>418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154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154</v>
      </c>
      <c r="KV20" s="2" t="s">
        <v>142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200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200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166</v>
      </c>
      <c r="NJ20" s="2" t="s">
        <v>226</v>
      </c>
      <c r="NK20" s="2" t="s">
        <v>419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166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4"/>
      <c r="OQ20" s="4"/>
      <c r="OR20" s="4">
        <v>25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420</v>
      </c>
      <c r="B21" s="2" t="s">
        <v>134</v>
      </c>
      <c r="C21" s="2" t="s">
        <v>135</v>
      </c>
      <c r="D21" s="2" t="s">
        <v>405</v>
      </c>
      <c r="E21" s="2" t="s">
        <v>406</v>
      </c>
      <c r="F21" s="2" t="s">
        <v>138</v>
      </c>
      <c r="G21" s="2" t="s">
        <v>138</v>
      </c>
      <c r="H21" s="2" t="s">
        <v>138</v>
      </c>
      <c r="I21" s="2" t="s">
        <v>407</v>
      </c>
      <c r="J21" s="2" t="s">
        <v>268</v>
      </c>
      <c r="K21" s="2" t="s">
        <v>205</v>
      </c>
      <c r="L21" s="3">
        <v>91.87</v>
      </c>
      <c r="M21" s="3">
        <v>96.46</v>
      </c>
      <c r="N21" s="3">
        <v>204.99</v>
      </c>
      <c r="O21" s="2" t="s">
        <v>142</v>
      </c>
      <c r="P21" s="2" t="s">
        <v>206</v>
      </c>
      <c r="Q21" s="2" t="s">
        <v>144</v>
      </c>
      <c r="R21" s="2" t="s">
        <v>145</v>
      </c>
      <c r="S21" s="2" t="s">
        <v>207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151</v>
      </c>
      <c r="Y21" s="2" t="s">
        <v>152</v>
      </c>
      <c r="Z21" s="4">
        <v>142</v>
      </c>
      <c r="AA21" s="4">
        <f>=ROUNDDOWN(34.6341463414634,0)</f>
      </c>
      <c r="AB21" s="5">
        <v>4.1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505.73</v>
      </c>
      <c r="AR21" s="4">
        <v>1</v>
      </c>
      <c r="AS21" s="8">
        <v>86.34</v>
      </c>
      <c r="AT21" s="7">
        <v>4</v>
      </c>
      <c r="AU21" s="7">
        <v>4.8574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0.8691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5</v>
      </c>
      <c r="BK21" s="8">
        <v>505.73</v>
      </c>
      <c r="BL21" s="2" t="s">
        <v>421</v>
      </c>
      <c r="BM21" s="7">
        <v>1</v>
      </c>
      <c r="BN21" s="7">
        <v>1</v>
      </c>
      <c r="BO21" s="4">
        <v>3</v>
      </c>
      <c r="BP21" s="8">
        <v>259.02</v>
      </c>
      <c r="BQ21" s="4">
        <v>1</v>
      </c>
      <c r="BR21" s="8">
        <v>86.34</v>
      </c>
      <c r="BS21" s="7">
        <v>2</v>
      </c>
      <c r="BT21" s="7">
        <v>2</v>
      </c>
      <c r="BU21" s="2" t="s">
        <v>154</v>
      </c>
      <c r="BV21" s="2" t="s">
        <v>142</v>
      </c>
      <c r="BW21" s="2" t="s">
        <v>155</v>
      </c>
      <c r="BX21" s="2" t="s">
        <v>422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149</v>
      </c>
      <c r="CD21" s="4"/>
      <c r="CE21" s="8"/>
      <c r="CF21" s="7"/>
      <c r="CG21" s="7"/>
      <c r="CH21" s="2" t="s">
        <v>154</v>
      </c>
      <c r="CI21" s="2" t="s">
        <v>142</v>
      </c>
      <c r="CJ21" s="2" t="s">
        <v>210</v>
      </c>
      <c r="CK21" s="2" t="s">
        <v>423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155</v>
      </c>
      <c r="CX21" s="2" t="s">
        <v>424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155</v>
      </c>
      <c r="DK21" s="2" t="s">
        <v>425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162</v>
      </c>
      <c r="DX21" s="2" t="s">
        <v>193</v>
      </c>
      <c r="DY21" s="2" t="s">
        <v>157</v>
      </c>
      <c r="DZ21" s="2" t="s">
        <v>157</v>
      </c>
      <c r="EA21" s="2" t="s">
        <v>145</v>
      </c>
      <c r="EB21" s="4">
        <v>1</v>
      </c>
      <c r="EC21" s="8">
        <v>97.71</v>
      </c>
      <c r="ED21" s="4"/>
      <c r="EE21" s="8"/>
      <c r="EF21" s="7"/>
      <c r="EG21" s="7"/>
      <c r="EH21" s="2" t="s">
        <v>154</v>
      </c>
      <c r="EI21" s="2" t="s">
        <v>142</v>
      </c>
      <c r="EJ21" s="2" t="s">
        <v>426</v>
      </c>
      <c r="EK21" s="2" t="s">
        <v>427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166</v>
      </c>
      <c r="EW21" s="2" t="s">
        <v>167</v>
      </c>
      <c r="EX21" s="2" t="s">
        <v>428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429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197</v>
      </c>
      <c r="FX21" s="2" t="s">
        <v>430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173</v>
      </c>
      <c r="GI21" s="2" t="s">
        <v>166</v>
      </c>
      <c r="GJ21" s="2" t="s">
        <v>145</v>
      </c>
      <c r="GK21" s="2" t="s">
        <v>431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200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142</v>
      </c>
      <c r="HJ21" s="2" t="s">
        <v>222</v>
      </c>
      <c r="HK21" s="2" t="s">
        <v>432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166</v>
      </c>
      <c r="IJ21" s="2" t="s">
        <v>145</v>
      </c>
      <c r="IK21" s="2" t="s">
        <v>223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224</v>
      </c>
      <c r="JK21" s="2" t="s">
        <v>163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154</v>
      </c>
      <c r="KI21" s="2" t="s">
        <v>142</v>
      </c>
      <c r="KJ21" s="2" t="s">
        <v>145</v>
      </c>
      <c r="KK21" s="2" t="s">
        <v>433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154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200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200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166</v>
      </c>
      <c r="NJ21" s="2" t="s">
        <v>226</v>
      </c>
      <c r="NK21" s="2" t="s">
        <v>434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166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37</v>
      </c>
      <c r="OP21" s="4">
        <v>31</v>
      </c>
      <c r="OQ21" s="4"/>
      <c r="OR21" s="4">
        <v>74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435</v>
      </c>
      <c r="B22" s="2" t="s">
        <v>134</v>
      </c>
      <c r="C22" s="2" t="s">
        <v>135</v>
      </c>
      <c r="D22" s="2" t="s">
        <v>405</v>
      </c>
      <c r="E22" s="2" t="s">
        <v>406</v>
      </c>
      <c r="F22" s="2" t="s">
        <v>138</v>
      </c>
      <c r="G22" s="2" t="s">
        <v>138</v>
      </c>
      <c r="H22" s="2" t="s">
        <v>138</v>
      </c>
      <c r="I22" s="2" t="s">
        <v>407</v>
      </c>
      <c r="J22" s="2" t="s">
        <v>140</v>
      </c>
      <c r="K22" s="2" t="s">
        <v>141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67</v>
      </c>
      <c r="AA22" s="4">
        <f>=ROUNDDOWN(24.8148148148148,0)</f>
      </c>
      <c r="AB22" s="5">
        <v>2.7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3</v>
      </c>
      <c r="AW22" s="8">
        <v>313.88</v>
      </c>
      <c r="AX22" s="4">
        <v>3</v>
      </c>
      <c r="AY22" s="8">
        <v>251.94</v>
      </c>
      <c r="AZ22" s="7" t="s">
        <v>145</v>
      </c>
      <c r="BA22" s="7">
        <v>0.2459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>
        <v>0.3504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436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158</v>
      </c>
      <c r="CK22" s="2" t="s">
        <v>437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438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155</v>
      </c>
      <c r="DK22" s="2" t="s">
        <v>439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193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164</v>
      </c>
      <c r="EK22" s="2" t="s">
        <v>273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166</v>
      </c>
      <c r="EW22" s="2" t="s">
        <v>167</v>
      </c>
      <c r="EX22" s="2" t="s">
        <v>440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441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197</v>
      </c>
      <c r="FX22" s="2" t="s">
        <v>442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173</v>
      </c>
      <c r="GI22" s="2" t="s">
        <v>166</v>
      </c>
      <c r="GJ22" s="2" t="s">
        <v>145</v>
      </c>
      <c r="GK22" s="2" t="s">
        <v>431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200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178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166</v>
      </c>
      <c r="IJ22" s="2" t="s">
        <v>145</v>
      </c>
      <c r="IK22" s="2" t="s">
        <v>179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180</v>
      </c>
      <c r="JK22" s="2" t="s">
        <v>158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183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183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166</v>
      </c>
      <c r="NJ22" s="2" t="s">
        <v>226</v>
      </c>
      <c r="NK22" s="2" t="s">
        <v>443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166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>
        <v>2</v>
      </c>
      <c r="OP22" s="4"/>
      <c r="OQ22" s="4"/>
      <c r="OR22" s="4">
        <v>65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444</v>
      </c>
      <c r="B23" s="2" t="s">
        <v>134</v>
      </c>
      <c r="C23" s="2" t="s">
        <v>135</v>
      </c>
      <c r="D23" s="2" t="s">
        <v>405</v>
      </c>
      <c r="E23" s="2" t="s">
        <v>406</v>
      </c>
      <c r="F23" s="2" t="s">
        <v>138</v>
      </c>
      <c r="G23" s="2" t="s">
        <v>138</v>
      </c>
      <c r="H23" s="2" t="s">
        <v>138</v>
      </c>
      <c r="I23" s="2" t="s">
        <v>407</v>
      </c>
      <c r="J23" s="2" t="s">
        <v>268</v>
      </c>
      <c r="K23" s="2" t="s">
        <v>141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136</v>
      </c>
      <c r="AA23" s="4">
        <f>=ROUNDDOWN(24.2857142857143,0)</f>
      </c>
      <c r="AB23" s="5">
        <v>5.6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313.88</v>
      </c>
      <c r="AR23" s="4">
        <v>3</v>
      </c>
      <c r="AS23" s="8">
        <v>251.94</v>
      </c>
      <c r="AT23" s="7"/>
      <c r="AU23" s="7">
        <v>0.2459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313.88</v>
      </c>
      <c r="BL23" s="2" t="s">
        <v>445</v>
      </c>
      <c r="BM23" s="7">
        <v>1</v>
      </c>
      <c r="BN23" s="7">
        <v>1</v>
      </c>
      <c r="BO23" s="4">
        <v>1</v>
      </c>
      <c r="BP23" s="8">
        <v>95.81</v>
      </c>
      <c r="BQ23" s="4">
        <v>1</v>
      </c>
      <c r="BR23" s="8">
        <v>86.34</v>
      </c>
      <c r="BS23" s="7"/>
      <c r="BT23" s="7">
        <v>0.1097</v>
      </c>
      <c r="BU23" s="2" t="s">
        <v>154</v>
      </c>
      <c r="BV23" s="2" t="s">
        <v>142</v>
      </c>
      <c r="BW23" s="2" t="s">
        <v>155</v>
      </c>
      <c r="BX23" s="2" t="s">
        <v>270</v>
      </c>
      <c r="BY23" s="2" t="s">
        <v>157</v>
      </c>
      <c r="BZ23" s="2" t="s">
        <v>157</v>
      </c>
      <c r="CA23" s="2" t="s">
        <v>145</v>
      </c>
      <c r="CB23" s="4">
        <v>1</v>
      </c>
      <c r="CC23" s="8">
        <v>126.28</v>
      </c>
      <c r="CD23" s="4"/>
      <c r="CE23" s="8"/>
      <c r="CF23" s="7"/>
      <c r="CG23" s="7"/>
      <c r="CH23" s="2" t="s">
        <v>154</v>
      </c>
      <c r="CI23" s="2" t="s">
        <v>142</v>
      </c>
      <c r="CJ23" s="2" t="s">
        <v>158</v>
      </c>
      <c r="CK23" s="2" t="s">
        <v>446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162</v>
      </c>
      <c r="CY23" s="2" t="s">
        <v>157</v>
      </c>
      <c r="CZ23" s="2" t="s">
        <v>157</v>
      </c>
      <c r="DA23" s="2" t="s">
        <v>145</v>
      </c>
      <c r="DB23" s="4">
        <v>1</v>
      </c>
      <c r="DC23" s="8">
        <v>91.79</v>
      </c>
      <c r="DD23" s="4">
        <v>2</v>
      </c>
      <c r="DE23" s="8">
        <v>165.6</v>
      </c>
      <c r="DF23" s="7">
        <v>-0.5</v>
      </c>
      <c r="DG23" s="7">
        <v>-0.4457</v>
      </c>
      <c r="DH23" s="2" t="s">
        <v>154</v>
      </c>
      <c r="DI23" s="2" t="s">
        <v>142</v>
      </c>
      <c r="DJ23" s="2" t="s">
        <v>155</v>
      </c>
      <c r="DK23" s="2" t="s">
        <v>446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193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164</v>
      </c>
      <c r="EK23" s="2" t="s">
        <v>447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166</v>
      </c>
      <c r="EW23" s="2" t="s">
        <v>167</v>
      </c>
      <c r="EX23" s="2" t="s">
        <v>448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449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197</v>
      </c>
      <c r="FX23" s="2" t="s">
        <v>450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173</v>
      </c>
      <c r="GI23" s="2" t="s">
        <v>166</v>
      </c>
      <c r="GJ23" s="2" t="s">
        <v>145</v>
      </c>
      <c r="GK23" s="2" t="s">
        <v>431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200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178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166</v>
      </c>
      <c r="IJ23" s="2" t="s">
        <v>145</v>
      </c>
      <c r="IK23" s="2" t="s">
        <v>451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180</v>
      </c>
      <c r="JK23" s="2" t="s">
        <v>452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433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183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183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166</v>
      </c>
      <c r="NJ23" s="2" t="s">
        <v>184</v>
      </c>
      <c r="NK23" s="2" t="s">
        <v>453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166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>
        <v>17</v>
      </c>
      <c r="OQ23" s="4"/>
      <c r="OR23" s="4">
        <v>119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454</v>
      </c>
      <c r="B24" s="2" t="s">
        <v>134</v>
      </c>
      <c r="C24" s="2" t="s">
        <v>135</v>
      </c>
      <c r="D24" s="2" t="s">
        <v>405</v>
      </c>
      <c r="E24" s="2" t="s">
        <v>406</v>
      </c>
      <c r="F24" s="2" t="s">
        <v>244</v>
      </c>
      <c r="G24" s="2" t="s">
        <v>244</v>
      </c>
      <c r="H24" s="2" t="s">
        <v>244</v>
      </c>
      <c r="I24" s="2" t="s">
        <v>455</v>
      </c>
      <c r="J24" s="2" t="s">
        <v>140</v>
      </c>
      <c r="K24" s="2" t="s">
        <v>246</v>
      </c>
      <c r="L24" s="3">
        <v>75.2</v>
      </c>
      <c r="M24" s="3">
        <v>78.96</v>
      </c>
      <c r="N24" s="3">
        <v>159.99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247</v>
      </c>
      <c r="T24" s="2" t="s">
        <v>147</v>
      </c>
      <c r="U24" s="2" t="s">
        <v>148</v>
      </c>
      <c r="V24" s="2" t="s">
        <v>248</v>
      </c>
      <c r="W24" s="2" t="s">
        <v>151</v>
      </c>
      <c r="X24" s="2" t="s">
        <v>145</v>
      </c>
      <c r="Y24" s="2" t="s">
        <v>249</v>
      </c>
      <c r="Z24" s="4">
        <v>210</v>
      </c>
      <c r="AA24" s="4">
        <f>=ROUNDDOWN(24.7058823529412,0)</f>
      </c>
      <c r="AB24" s="5">
        <v>8.5</v>
      </c>
      <c r="AC24" s="2" t="s">
        <v>145</v>
      </c>
      <c r="AD24" s="4"/>
      <c r="AE24" s="4"/>
      <c r="AF24" s="6">
        <v>76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5</v>
      </c>
      <c r="AQ24" s="8">
        <v>372.02</v>
      </c>
      <c r="AR24" s="4">
        <v>4</v>
      </c>
      <c r="AS24" s="8">
        <v>295.12</v>
      </c>
      <c r="AT24" s="7">
        <v>0.25</v>
      </c>
      <c r="AU24" s="7">
        <v>0.2606</v>
      </c>
      <c r="AV24" s="4">
        <v>7</v>
      </c>
      <c r="AW24" s="8">
        <v>529.87</v>
      </c>
      <c r="AX24" s="4">
        <v>9</v>
      </c>
      <c r="AY24" s="8">
        <v>739.18</v>
      </c>
      <c r="AZ24" s="7">
        <v>-0.2222</v>
      </c>
      <c r="BA24" s="7">
        <v>-0.2832</v>
      </c>
      <c r="BB24" s="7">
        <v>0.7021</v>
      </c>
      <c r="BC24" s="4">
        <v>7</v>
      </c>
      <c r="BD24" s="8">
        <v>529.87</v>
      </c>
      <c r="BE24" s="4">
        <v>9</v>
      </c>
      <c r="BF24" s="8">
        <v>739.18</v>
      </c>
      <c r="BG24" s="7">
        <v>-0.2222</v>
      </c>
      <c r="BH24" s="7">
        <v>-0.2832</v>
      </c>
      <c r="BI24" s="7">
        <v>1</v>
      </c>
      <c r="BJ24" s="4">
        <v>5</v>
      </c>
      <c r="BK24" s="8">
        <v>372.02</v>
      </c>
      <c r="BL24" s="2" t="s">
        <v>456</v>
      </c>
      <c r="BM24" s="7">
        <v>1</v>
      </c>
      <c r="BN24" s="7">
        <v>1</v>
      </c>
      <c r="BO24" s="4">
        <v>2</v>
      </c>
      <c r="BP24" s="8">
        <v>152.4</v>
      </c>
      <c r="BQ24" s="4">
        <v>1</v>
      </c>
      <c r="BR24" s="8">
        <v>76.2</v>
      </c>
      <c r="BS24" s="7">
        <v>1</v>
      </c>
      <c r="BT24" s="7">
        <v>1</v>
      </c>
      <c r="BU24" s="2" t="s">
        <v>154</v>
      </c>
      <c r="BV24" s="2" t="s">
        <v>142</v>
      </c>
      <c r="BW24" s="2" t="s">
        <v>251</v>
      </c>
      <c r="BX24" s="2" t="s">
        <v>225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158</v>
      </c>
      <c r="CK24" s="2" t="s">
        <v>457</v>
      </c>
      <c r="CL24" s="2" t="s">
        <v>157</v>
      </c>
      <c r="CM24" s="2" t="s">
        <v>157</v>
      </c>
      <c r="CN24" s="2" t="s">
        <v>145</v>
      </c>
      <c r="CO24" s="4">
        <v>1</v>
      </c>
      <c r="CP24" s="8">
        <v>63.11</v>
      </c>
      <c r="CQ24" s="4">
        <v>1</v>
      </c>
      <c r="CR24" s="8">
        <v>71.72</v>
      </c>
      <c r="CS24" s="7"/>
      <c r="CT24" s="7">
        <v>-0.1201</v>
      </c>
      <c r="CU24" s="2" t="s">
        <v>154</v>
      </c>
      <c r="CV24" s="2" t="s">
        <v>142</v>
      </c>
      <c r="CW24" s="2" t="s">
        <v>253</v>
      </c>
      <c r="CX24" s="2" t="s">
        <v>458</v>
      </c>
      <c r="CY24" s="2" t="s">
        <v>157</v>
      </c>
      <c r="CZ24" s="2" t="s">
        <v>157</v>
      </c>
      <c r="DA24" s="2" t="s">
        <v>145</v>
      </c>
      <c r="DB24" s="4">
        <v>1</v>
      </c>
      <c r="DC24" s="8">
        <v>73.6</v>
      </c>
      <c r="DD24" s="4">
        <v>2</v>
      </c>
      <c r="DE24" s="8">
        <v>147.2</v>
      </c>
      <c r="DF24" s="7">
        <v>-0.5</v>
      </c>
      <c r="DG24" s="7">
        <v>-0.5</v>
      </c>
      <c r="DH24" s="2" t="s">
        <v>154</v>
      </c>
      <c r="DI24" s="2" t="s">
        <v>142</v>
      </c>
      <c r="DJ24" s="2" t="s">
        <v>249</v>
      </c>
      <c r="DK24" s="2" t="s">
        <v>271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193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178</v>
      </c>
      <c r="EI24" s="2" t="s">
        <v>166</v>
      </c>
      <c r="EJ24" s="2" t="s">
        <v>164</v>
      </c>
      <c r="EK24" s="2" t="s">
        <v>459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166</v>
      </c>
      <c r="EW24" s="2" t="s">
        <v>460</v>
      </c>
      <c r="EX24" s="2" t="s">
        <v>461</v>
      </c>
      <c r="EY24" s="2" t="s">
        <v>157</v>
      </c>
      <c r="EZ24" s="2" t="s">
        <v>157</v>
      </c>
      <c r="FA24" s="2" t="s">
        <v>145</v>
      </c>
      <c r="FB24" s="4">
        <v>1</v>
      </c>
      <c r="FC24" s="8">
        <v>82.91</v>
      </c>
      <c r="FD24" s="4"/>
      <c r="FE24" s="8"/>
      <c r="FF24" s="7"/>
      <c r="FG24" s="7"/>
      <c r="FH24" s="2" t="s">
        <v>154</v>
      </c>
      <c r="FI24" s="2" t="s">
        <v>142</v>
      </c>
      <c r="FJ24" s="2" t="s">
        <v>255</v>
      </c>
      <c r="FK24" s="2" t="s">
        <v>462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197</v>
      </c>
      <c r="FX24" s="2" t="s">
        <v>463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142</v>
      </c>
      <c r="GJ24" s="2" t="s">
        <v>145</v>
      </c>
      <c r="GK24" s="2" t="s">
        <v>464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200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178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166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270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178</v>
      </c>
      <c r="KI24" s="2" t="s">
        <v>175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307</v>
      </c>
      <c r="KV24" s="2" t="s">
        <v>142</v>
      </c>
      <c r="KW24" s="2" t="s">
        <v>465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166</v>
      </c>
      <c r="NJ24" s="2" t="s">
        <v>264</v>
      </c>
      <c r="NK24" s="2" t="s">
        <v>466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166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210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467</v>
      </c>
      <c r="B25" s="2" t="s">
        <v>134</v>
      </c>
      <c r="C25" s="2" t="s">
        <v>135</v>
      </c>
      <c r="D25" s="2" t="s">
        <v>405</v>
      </c>
      <c r="E25" s="2" t="s">
        <v>406</v>
      </c>
      <c r="F25" s="2" t="s">
        <v>244</v>
      </c>
      <c r="G25" s="2" t="s">
        <v>244</v>
      </c>
      <c r="H25" s="2" t="s">
        <v>244</v>
      </c>
      <c r="I25" s="2" t="s">
        <v>455</v>
      </c>
      <c r="J25" s="2" t="s">
        <v>268</v>
      </c>
      <c r="K25" s="2" t="s">
        <v>246</v>
      </c>
      <c r="L25" s="3">
        <v>84.6</v>
      </c>
      <c r="M25" s="3">
        <v>88.83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247</v>
      </c>
      <c r="T25" s="2" t="s">
        <v>147</v>
      </c>
      <c r="U25" s="2" t="s">
        <v>148</v>
      </c>
      <c r="V25" s="2" t="s">
        <v>248</v>
      </c>
      <c r="W25" s="2" t="s">
        <v>151</v>
      </c>
      <c r="X25" s="2" t="s">
        <v>145</v>
      </c>
      <c r="Y25" s="2" t="s">
        <v>249</v>
      </c>
      <c r="Z25" s="4">
        <v>138</v>
      </c>
      <c r="AA25" s="4">
        <f>=ROUNDDOWN(12.5454545454545,0)</f>
      </c>
      <c r="AB25" s="5">
        <v>11</v>
      </c>
      <c r="AC25" s="2" t="s">
        <v>145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157.85</v>
      </c>
      <c r="AR25" s="4">
        <v>5</v>
      </c>
      <c r="AS25" s="8">
        <v>444.06</v>
      </c>
      <c r="AT25" s="7">
        <v>-0.6</v>
      </c>
      <c r="AU25" s="7">
        <v>-0.6445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0.2979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157.85</v>
      </c>
      <c r="BL25" s="2" t="s">
        <v>468</v>
      </c>
      <c r="BM25" s="7">
        <v>1</v>
      </c>
      <c r="BN25" s="7">
        <v>1</v>
      </c>
      <c r="BO25" s="4">
        <v>1</v>
      </c>
      <c r="BP25" s="8">
        <v>86.34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251</v>
      </c>
      <c r="BX25" s="2" t="s">
        <v>162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158</v>
      </c>
      <c r="CK25" s="2" t="s">
        <v>210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71.51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253</v>
      </c>
      <c r="CX25" s="2" t="s">
        <v>469</v>
      </c>
      <c r="CY25" s="2" t="s">
        <v>157</v>
      </c>
      <c r="CZ25" s="2" t="s">
        <v>157</v>
      </c>
      <c r="DA25" s="2" t="s">
        <v>145</v>
      </c>
      <c r="DB25" s="4"/>
      <c r="DC25" s="8"/>
      <c r="DD25" s="4">
        <v>2</v>
      </c>
      <c r="DE25" s="8">
        <v>165.6</v>
      </c>
      <c r="DF25" s="7">
        <v>-1</v>
      </c>
      <c r="DG25" s="7">
        <v>-1</v>
      </c>
      <c r="DH25" s="2" t="s">
        <v>154</v>
      </c>
      <c r="DI25" s="2" t="s">
        <v>142</v>
      </c>
      <c r="DJ25" s="2" t="s">
        <v>249</v>
      </c>
      <c r="DK25" s="2" t="s">
        <v>470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471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178</v>
      </c>
      <c r="EI25" s="2" t="s">
        <v>166</v>
      </c>
      <c r="EJ25" s="2" t="s">
        <v>164</v>
      </c>
      <c r="EK25" s="2" t="s">
        <v>472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166</v>
      </c>
      <c r="EW25" s="2" t="s">
        <v>460</v>
      </c>
      <c r="EX25" s="2" t="s">
        <v>473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255</v>
      </c>
      <c r="FK25" s="2" t="s">
        <v>474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197</v>
      </c>
      <c r="FX25" s="2" t="s">
        <v>475</v>
      </c>
      <c r="FY25" s="2" t="s">
        <v>157</v>
      </c>
      <c r="FZ25" s="2" t="s">
        <v>157</v>
      </c>
      <c r="GA25" s="2" t="s">
        <v>145</v>
      </c>
      <c r="GB25" s="4"/>
      <c r="GC25" s="8"/>
      <c r="GD25" s="4">
        <v>3</v>
      </c>
      <c r="GE25" s="8">
        <v>278.46</v>
      </c>
      <c r="GF25" s="7">
        <v>-1</v>
      </c>
      <c r="GG25" s="7">
        <v>-1</v>
      </c>
      <c r="GH25" s="2" t="s">
        <v>154</v>
      </c>
      <c r="GI25" s="2" t="s">
        <v>142</v>
      </c>
      <c r="GJ25" s="2" t="s">
        <v>145</v>
      </c>
      <c r="GK25" s="2" t="s">
        <v>464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200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178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166</v>
      </c>
      <c r="IJ25" s="2" t="s">
        <v>145</v>
      </c>
      <c r="IK25" s="2" t="s">
        <v>451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181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178</v>
      </c>
      <c r="KI25" s="2" t="s">
        <v>175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307</v>
      </c>
      <c r="KV25" s="2" t="s">
        <v>142</v>
      </c>
      <c r="KW25" s="2" t="s">
        <v>465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166</v>
      </c>
      <c r="NJ25" s="2" t="s">
        <v>264</v>
      </c>
      <c r="NK25" s="2" t="s">
        <v>476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166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>
        <v>138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477</v>
      </c>
      <c r="B26" s="2" t="s">
        <v>134</v>
      </c>
      <c r="C26" s="2" t="s">
        <v>135</v>
      </c>
      <c r="D26" s="2" t="s">
        <v>405</v>
      </c>
      <c r="E26" s="2" t="s">
        <v>406</v>
      </c>
      <c r="F26" s="2" t="s">
        <v>321</v>
      </c>
      <c r="G26" s="2" t="s">
        <v>145</v>
      </c>
      <c r="H26" s="2" t="s">
        <v>145</v>
      </c>
      <c r="I26" s="2" t="s">
        <v>478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3.8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>
        <v>3</v>
      </c>
      <c r="AY26" s="8">
        <v>303.56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3</v>
      </c>
      <c r="BF26" s="8">
        <v>303.56</v>
      </c>
      <c r="BG26" s="7" t="s">
        <v>145</v>
      </c>
      <c r="BH26" s="7" t="s">
        <v>145</v>
      </c>
      <c r="BI26" s="7"/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328</v>
      </c>
      <c r="BX26" s="2" t="s">
        <v>479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330</v>
      </c>
      <c r="CK26" s="2" t="s">
        <v>480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330</v>
      </c>
      <c r="CX26" s="2" t="s">
        <v>481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330</v>
      </c>
      <c r="DK26" s="2" t="s">
        <v>337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334</v>
      </c>
      <c r="DX26" s="2" t="s">
        <v>482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166</v>
      </c>
      <c r="EJ26" s="2" t="s">
        <v>336</v>
      </c>
      <c r="EK26" s="2" t="s">
        <v>483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166</v>
      </c>
      <c r="EW26" s="2" t="s">
        <v>167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166</v>
      </c>
      <c r="FJ26" s="2" t="s">
        <v>339</v>
      </c>
      <c r="FK26" s="2" t="s">
        <v>484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200</v>
      </c>
      <c r="FV26" s="2" t="s">
        <v>142</v>
      </c>
      <c r="FW26" s="2" t="s">
        <v>145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142</v>
      </c>
      <c r="GJ26" s="2" t="s">
        <v>145</v>
      </c>
      <c r="GK26" s="2" t="s">
        <v>485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342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343</v>
      </c>
      <c r="II26" s="2" t="s">
        <v>166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330</v>
      </c>
      <c r="JK26" s="2" t="s">
        <v>352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178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486</v>
      </c>
      <c r="KX26" s="2" t="s">
        <v>487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166</v>
      </c>
      <c r="NJ26" s="2" t="s">
        <v>488</v>
      </c>
      <c r="NK26" s="2" t="s">
        <v>489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166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490</v>
      </c>
      <c r="B27" s="2" t="s">
        <v>134</v>
      </c>
      <c r="C27" s="2" t="s">
        <v>135</v>
      </c>
      <c r="D27" s="2" t="s">
        <v>405</v>
      </c>
      <c r="E27" s="2" t="s">
        <v>406</v>
      </c>
      <c r="F27" s="2" t="s">
        <v>321</v>
      </c>
      <c r="G27" s="2" t="s">
        <v>145</v>
      </c>
      <c r="H27" s="2" t="s">
        <v>145</v>
      </c>
      <c r="I27" s="2" t="s">
        <v>478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491</v>
      </c>
      <c r="Z27" s="4"/>
      <c r="AA27" s="4">
        <f>=ROUNDDOWN({0},0)</f>
      </c>
      <c r="AB27" s="5">
        <v>3.6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303.56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492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328</v>
      </c>
      <c r="BX27" s="2" t="s">
        <v>493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330</v>
      </c>
      <c r="CK27" s="2" t="s">
        <v>494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330</v>
      </c>
      <c r="CX27" s="2" t="s">
        <v>333</v>
      </c>
      <c r="CY27" s="2" t="s">
        <v>157</v>
      </c>
      <c r="CZ27" s="2" t="s">
        <v>157</v>
      </c>
      <c r="DA27" s="2" t="s">
        <v>145</v>
      </c>
      <c r="DB27" s="4"/>
      <c r="DC27" s="8"/>
      <c r="DD27" s="4">
        <v>1</v>
      </c>
      <c r="DE27" s="8">
        <v>81</v>
      </c>
      <c r="DF27" s="7">
        <v>-1</v>
      </c>
      <c r="DG27" s="7">
        <v>-1</v>
      </c>
      <c r="DH27" s="2" t="s">
        <v>154</v>
      </c>
      <c r="DI27" s="2" t="s">
        <v>142</v>
      </c>
      <c r="DJ27" s="2" t="s">
        <v>330</v>
      </c>
      <c r="DK27" s="2" t="s">
        <v>337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334</v>
      </c>
      <c r="DX27" s="2" t="s">
        <v>495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166</v>
      </c>
      <c r="EJ27" s="2" t="s">
        <v>336</v>
      </c>
      <c r="EK27" s="2" t="s">
        <v>496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166</v>
      </c>
      <c r="EW27" s="2" t="s">
        <v>167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166</v>
      </c>
      <c r="FJ27" s="2" t="s">
        <v>339</v>
      </c>
      <c r="FK27" s="2" t="s">
        <v>497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200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>
        <v>2</v>
      </c>
      <c r="GE27" s="8">
        <v>222.56</v>
      </c>
      <c r="GF27" s="7">
        <v>-1</v>
      </c>
      <c r="GG27" s="7">
        <v>-1</v>
      </c>
      <c r="GH27" s="2" t="s">
        <v>154</v>
      </c>
      <c r="GI27" s="2" t="s">
        <v>142</v>
      </c>
      <c r="GJ27" s="2" t="s">
        <v>145</v>
      </c>
      <c r="GK27" s="2" t="s">
        <v>498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342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343</v>
      </c>
      <c r="II27" s="2" t="s">
        <v>166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330</v>
      </c>
      <c r="JK27" s="2" t="s">
        <v>499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178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486</v>
      </c>
      <c r="KX27" s="2" t="s">
        <v>500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166</v>
      </c>
      <c r="NJ27" s="2" t="s">
        <v>488</v>
      </c>
      <c r="NK27" s="2" t="s">
        <v>501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166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502</v>
      </c>
      <c r="B28" s="2" t="s">
        <v>134</v>
      </c>
      <c r="C28" s="2" t="s">
        <v>135</v>
      </c>
      <c r="D28" s="2" t="s">
        <v>405</v>
      </c>
      <c r="E28" s="2" t="s">
        <v>503</v>
      </c>
      <c r="F28" s="2" t="s">
        <v>362</v>
      </c>
      <c r="G28" s="2" t="s">
        <v>362</v>
      </c>
      <c r="H28" s="2" t="s">
        <v>362</v>
      </c>
      <c r="I28" s="2" t="s">
        <v>504</v>
      </c>
      <c r="J28" s="2" t="s">
        <v>140</v>
      </c>
      <c r="K28" s="2" t="s">
        <v>205</v>
      </c>
      <c r="L28" s="3">
        <v>72.92</v>
      </c>
      <c r="M28" s="3">
        <v>76.57</v>
      </c>
      <c r="N28" s="3">
        <v>169.99</v>
      </c>
      <c r="O28" s="2" t="s">
        <v>387</v>
      </c>
      <c r="P28" s="2" t="s">
        <v>365</v>
      </c>
      <c r="Q28" s="2" t="s">
        <v>144</v>
      </c>
      <c r="R28" s="2" t="s">
        <v>145</v>
      </c>
      <c r="S28" s="2" t="s">
        <v>366</v>
      </c>
      <c r="T28" s="2" t="s">
        <v>286</v>
      </c>
      <c r="U28" s="2" t="s">
        <v>148</v>
      </c>
      <c r="V28" s="2" t="s">
        <v>149</v>
      </c>
      <c r="W28" s="2" t="s">
        <v>151</v>
      </c>
      <c r="X28" s="2" t="s">
        <v>145</v>
      </c>
      <c r="Y28" s="2" t="s">
        <v>367</v>
      </c>
      <c r="Z28" s="4"/>
      <c r="AA28" s="4">
        <f>=ROUNDDOWN({0},0)</f>
      </c>
      <c r="AB28" s="5"/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3</v>
      </c>
      <c r="AS28" s="8">
        <v>218.3</v>
      </c>
      <c r="AT28" s="7">
        <v>-1</v>
      </c>
      <c r="AU28" s="7">
        <v>-1</v>
      </c>
      <c r="AV28" s="4">
        <v>1</v>
      </c>
      <c r="AW28" s="8">
        <v>77.26</v>
      </c>
      <c r="AX28" s="4">
        <v>4</v>
      </c>
      <c r="AY28" s="8">
        <v>298.63</v>
      </c>
      <c r="AZ28" s="7">
        <v>-0.75</v>
      </c>
      <c r="BA28" s="7">
        <v>-0.7413</v>
      </c>
      <c r="BB28" s="7"/>
      <c r="BC28" s="4">
        <v>1</v>
      </c>
      <c r="BD28" s="8">
        <v>77.26</v>
      </c>
      <c r="BE28" s="4">
        <v>4</v>
      </c>
      <c r="BF28" s="8">
        <v>298.63</v>
      </c>
      <c r="BG28" s="7">
        <v>-0.75</v>
      </c>
      <c r="BH28" s="7">
        <v>-0.7413</v>
      </c>
      <c r="BI28" s="7">
        <v>1</v>
      </c>
      <c r="BJ28" s="4"/>
      <c r="BK28" s="8"/>
      <c r="BL28" s="2" t="s">
        <v>505</v>
      </c>
      <c r="BM28" s="7"/>
      <c r="BN28" s="7"/>
      <c r="BO28" s="4"/>
      <c r="BP28" s="8"/>
      <c r="BQ28" s="4">
        <v>1</v>
      </c>
      <c r="BR28" s="8">
        <v>76.54</v>
      </c>
      <c r="BS28" s="7">
        <v>-1</v>
      </c>
      <c r="BT28" s="7">
        <v>-1</v>
      </c>
      <c r="BU28" s="2" t="s">
        <v>154</v>
      </c>
      <c r="BV28" s="2" t="s">
        <v>166</v>
      </c>
      <c r="BW28" s="2" t="s">
        <v>369</v>
      </c>
      <c r="BX28" s="2" t="s">
        <v>506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2</v>
      </c>
      <c r="CE28" s="8">
        <v>141.76</v>
      </c>
      <c r="CF28" s="7">
        <v>-1</v>
      </c>
      <c r="CG28" s="7">
        <v>-1</v>
      </c>
      <c r="CH28" s="2" t="s">
        <v>154</v>
      </c>
      <c r="CI28" s="2" t="s">
        <v>166</v>
      </c>
      <c r="CJ28" s="2" t="s">
        <v>371</v>
      </c>
      <c r="CK28" s="2" t="s">
        <v>507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166</v>
      </c>
      <c r="CW28" s="2" t="s">
        <v>373</v>
      </c>
      <c r="CX28" s="2" t="s">
        <v>508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166</v>
      </c>
      <c r="DJ28" s="2" t="s">
        <v>375</v>
      </c>
      <c r="DK28" s="2" t="s">
        <v>376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166</v>
      </c>
      <c r="DW28" s="2" t="s">
        <v>509</v>
      </c>
      <c r="DX28" s="2" t="s">
        <v>508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178</v>
      </c>
      <c r="EI28" s="2" t="s">
        <v>166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166</v>
      </c>
      <c r="EW28" s="2" t="s">
        <v>302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166</v>
      </c>
      <c r="FJ28" s="2" t="s">
        <v>169</v>
      </c>
      <c r="FK28" s="2" t="s">
        <v>510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186</v>
      </c>
      <c r="FV28" s="2" t="s">
        <v>166</v>
      </c>
      <c r="FW28" s="2" t="s">
        <v>171</v>
      </c>
      <c r="FX28" s="2" t="s">
        <v>511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166</v>
      </c>
      <c r="GJ28" s="2" t="s">
        <v>145</v>
      </c>
      <c r="GK28" s="2" t="s">
        <v>512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154</v>
      </c>
      <c r="GV28" s="2" t="s">
        <v>166</v>
      </c>
      <c r="GW28" s="2" t="s">
        <v>513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166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166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200</v>
      </c>
      <c r="II28" s="2" t="s">
        <v>166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166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166</v>
      </c>
      <c r="JJ28" s="2" t="s">
        <v>509</v>
      </c>
      <c r="JK28" s="2" t="s">
        <v>514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166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178</v>
      </c>
      <c r="KI28" s="2" t="s">
        <v>166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166</v>
      </c>
      <c r="KW28" s="2" t="s">
        <v>384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166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166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166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166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178</v>
      </c>
      <c r="NI28" s="2" t="s">
        <v>166</v>
      </c>
      <c r="NJ28" s="2" t="s">
        <v>145</v>
      </c>
      <c r="NK28" s="2" t="s">
        <v>145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166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200</v>
      </c>
      <c r="OI28" s="2" t="s">
        <v>166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515</v>
      </c>
      <c r="B29" s="2" t="s">
        <v>134</v>
      </c>
      <c r="C29" s="2" t="s">
        <v>135</v>
      </c>
      <c r="D29" s="2" t="s">
        <v>405</v>
      </c>
      <c r="E29" s="2" t="s">
        <v>503</v>
      </c>
      <c r="F29" s="2" t="s">
        <v>362</v>
      </c>
      <c r="G29" s="2" t="s">
        <v>362</v>
      </c>
      <c r="H29" s="2" t="s">
        <v>362</v>
      </c>
      <c r="I29" s="2" t="s">
        <v>504</v>
      </c>
      <c r="J29" s="2" t="s">
        <v>188</v>
      </c>
      <c r="K29" s="2" t="s">
        <v>205</v>
      </c>
      <c r="L29" s="3">
        <v>82.9</v>
      </c>
      <c r="M29" s="3">
        <v>87.04</v>
      </c>
      <c r="N29" s="3">
        <v>189.99</v>
      </c>
      <c r="O29" s="2" t="s">
        <v>387</v>
      </c>
      <c r="P29" s="2" t="s">
        <v>365</v>
      </c>
      <c r="Q29" s="2" t="s">
        <v>144</v>
      </c>
      <c r="R29" s="2" t="s">
        <v>145</v>
      </c>
      <c r="S29" s="2" t="s">
        <v>366</v>
      </c>
      <c r="T29" s="2" t="s">
        <v>286</v>
      </c>
      <c r="U29" s="2" t="s">
        <v>148</v>
      </c>
      <c r="V29" s="2" t="s">
        <v>149</v>
      </c>
      <c r="W29" s="2" t="s">
        <v>151</v>
      </c>
      <c r="X29" s="2" t="s">
        <v>145</v>
      </c>
      <c r="Y29" s="2" t="s">
        <v>367</v>
      </c>
      <c r="Z29" s="4">
        <v>44</v>
      </c>
      <c r="AA29" s="4">
        <f>=ROUNDDOWN(40,0)</f>
      </c>
      <c r="AB29" s="5">
        <v>1.1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77.26</v>
      </c>
      <c r="AR29" s="4">
        <v>1</v>
      </c>
      <c r="AS29" s="8">
        <v>80.33</v>
      </c>
      <c r="AT29" s="7"/>
      <c r="AU29" s="7">
        <v>-0.0382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77.26</v>
      </c>
      <c r="BL29" s="2" t="s">
        <v>516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369</v>
      </c>
      <c r="BX29" s="2" t="s">
        <v>517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1</v>
      </c>
      <c r="CE29" s="8">
        <v>80.33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371</v>
      </c>
      <c r="CK29" s="2" t="s">
        <v>518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373</v>
      </c>
      <c r="CX29" s="2" t="s">
        <v>374</v>
      </c>
      <c r="CY29" s="2" t="s">
        <v>157</v>
      </c>
      <c r="CZ29" s="2" t="s">
        <v>157</v>
      </c>
      <c r="DA29" s="2" t="s">
        <v>145</v>
      </c>
      <c r="DB29" s="4">
        <v>1</v>
      </c>
      <c r="DC29" s="8">
        <v>77.26</v>
      </c>
      <c r="DD29" s="4"/>
      <c r="DE29" s="8"/>
      <c r="DF29" s="7"/>
      <c r="DG29" s="7"/>
      <c r="DH29" s="2" t="s">
        <v>154</v>
      </c>
      <c r="DI29" s="2" t="s">
        <v>142</v>
      </c>
      <c r="DJ29" s="2" t="s">
        <v>375</v>
      </c>
      <c r="DK29" s="2" t="s">
        <v>507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509</v>
      </c>
      <c r="DX29" s="2" t="s">
        <v>519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178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166</v>
      </c>
      <c r="EW29" s="2" t="s">
        <v>302</v>
      </c>
      <c r="EX29" s="2" t="s">
        <v>520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169</v>
      </c>
      <c r="FK29" s="2" t="s">
        <v>521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186</v>
      </c>
      <c r="FV29" s="2" t="s">
        <v>166</v>
      </c>
      <c r="FW29" s="2" t="s">
        <v>197</v>
      </c>
      <c r="FX29" s="2" t="s">
        <v>430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142</v>
      </c>
      <c r="GJ29" s="2" t="s">
        <v>145</v>
      </c>
      <c r="GK29" s="2" t="s">
        <v>522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154</v>
      </c>
      <c r="GV29" s="2" t="s">
        <v>175</v>
      </c>
      <c r="GW29" s="2" t="s">
        <v>176</v>
      </c>
      <c r="GX29" s="2" t="s">
        <v>523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166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200</v>
      </c>
      <c r="II29" s="2" t="s">
        <v>166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509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178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384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178</v>
      </c>
      <c r="NI29" s="2" t="s">
        <v>142</v>
      </c>
      <c r="NJ29" s="2" t="s">
        <v>145</v>
      </c>
      <c r="NK29" s="2" t="s">
        <v>145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200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44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524</v>
      </c>
      <c r="B30" s="2" t="s">
        <v>134</v>
      </c>
      <c r="C30" s="2" t="s">
        <v>135</v>
      </c>
      <c r="D30" s="2" t="s">
        <v>405</v>
      </c>
      <c r="E30" s="2" t="s">
        <v>503</v>
      </c>
      <c r="F30" s="2" t="s">
        <v>282</v>
      </c>
      <c r="G30" s="2" t="s">
        <v>282</v>
      </c>
      <c r="H30" s="2" t="s">
        <v>282</v>
      </c>
      <c r="I30" s="2" t="s">
        <v>525</v>
      </c>
      <c r="J30" s="2" t="s">
        <v>140</v>
      </c>
      <c r="K30" s="2" t="s">
        <v>284</v>
      </c>
      <c r="L30" s="3">
        <v>39.13</v>
      </c>
      <c r="M30" s="3">
        <v>41.09</v>
      </c>
      <c r="N30" s="3">
        <v>89.99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285</v>
      </c>
      <c r="T30" s="2" t="s">
        <v>286</v>
      </c>
      <c r="U30" s="2" t="s">
        <v>148</v>
      </c>
      <c r="V30" s="2" t="s">
        <v>288</v>
      </c>
      <c r="W30" s="2" t="s">
        <v>151</v>
      </c>
      <c r="X30" s="2" t="s">
        <v>145</v>
      </c>
      <c r="Y30" s="2" t="s">
        <v>289</v>
      </c>
      <c r="Z30" s="4">
        <v>38</v>
      </c>
      <c r="AA30" s="4">
        <f>=ROUNDDOWN(13.1034482758621,0)</f>
      </c>
      <c r="AB30" s="5">
        <v>2.9</v>
      </c>
      <c r="AC30" s="2" t="s">
        <v>290</v>
      </c>
      <c r="AD30" s="4">
        <v>100</v>
      </c>
      <c r="AE30" s="4">
        <v>100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44.9</v>
      </c>
      <c r="AR30" s="4">
        <v>2</v>
      </c>
      <c r="AS30" s="8">
        <v>78.62</v>
      </c>
      <c r="AT30" s="7">
        <v>-0.5</v>
      </c>
      <c r="AU30" s="7">
        <v>-0.4289</v>
      </c>
      <c r="AV30" s="4">
        <v>1</v>
      </c>
      <c r="AW30" s="8">
        <v>44.9</v>
      </c>
      <c r="AX30" s="4">
        <v>4</v>
      </c>
      <c r="AY30" s="8">
        <v>178.79</v>
      </c>
      <c r="AZ30" s="7">
        <v>-0.75</v>
      </c>
      <c r="BA30" s="7">
        <v>-0.7489</v>
      </c>
      <c r="BB30" s="7">
        <v>1</v>
      </c>
      <c r="BC30" s="4">
        <v>1</v>
      </c>
      <c r="BD30" s="8">
        <v>44.9</v>
      </c>
      <c r="BE30" s="4">
        <v>4</v>
      </c>
      <c r="BF30" s="8">
        <v>178.79</v>
      </c>
      <c r="BG30" s="7">
        <v>-0.75</v>
      </c>
      <c r="BH30" s="7">
        <v>-0.7489</v>
      </c>
      <c r="BI30" s="7">
        <v>1</v>
      </c>
      <c r="BJ30" s="4">
        <v>1</v>
      </c>
      <c r="BK30" s="8">
        <v>44.9</v>
      </c>
      <c r="BL30" s="2" t="s">
        <v>208</v>
      </c>
      <c r="BM30" s="7">
        <v>1</v>
      </c>
      <c r="BN30" s="7">
        <v>1</v>
      </c>
      <c r="BO30" s="4">
        <v>1</v>
      </c>
      <c r="BP30" s="8">
        <v>44.9</v>
      </c>
      <c r="BQ30" s="4">
        <v>1</v>
      </c>
      <c r="BR30" s="8">
        <v>40.82</v>
      </c>
      <c r="BS30" s="7"/>
      <c r="BT30" s="7">
        <v>0.1</v>
      </c>
      <c r="BU30" s="2" t="s">
        <v>154</v>
      </c>
      <c r="BV30" s="2" t="s">
        <v>142</v>
      </c>
      <c r="BW30" s="2" t="s">
        <v>526</v>
      </c>
      <c r="BX30" s="2" t="s">
        <v>527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294</v>
      </c>
      <c r="CK30" s="2" t="s">
        <v>528</v>
      </c>
      <c r="CL30" s="2" t="s">
        <v>157</v>
      </c>
      <c r="CM30" s="2" t="s">
        <v>157</v>
      </c>
      <c r="CN30" s="2" t="s">
        <v>145</v>
      </c>
      <c r="CO30" s="4"/>
      <c r="CP30" s="8"/>
      <c r="CQ30" s="4">
        <v>1</v>
      </c>
      <c r="CR30" s="8">
        <v>37.8</v>
      </c>
      <c r="CS30" s="7">
        <v>-1</v>
      </c>
      <c r="CT30" s="7">
        <v>-1</v>
      </c>
      <c r="CU30" s="2" t="s">
        <v>154</v>
      </c>
      <c r="CV30" s="2" t="s">
        <v>142</v>
      </c>
      <c r="CW30" s="2" t="s">
        <v>296</v>
      </c>
      <c r="CX30" s="2" t="s">
        <v>529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298</v>
      </c>
      <c r="DK30" s="2" t="s">
        <v>315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300</v>
      </c>
      <c r="DX30" s="2" t="s">
        <v>521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178</v>
      </c>
      <c r="EI30" s="2" t="s">
        <v>142</v>
      </c>
      <c r="EJ30" s="2" t="s">
        <v>145</v>
      </c>
      <c r="EK30" s="2" t="s">
        <v>145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166</v>
      </c>
      <c r="EW30" s="2" t="s">
        <v>302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304</v>
      </c>
      <c r="FK30" s="2" t="s">
        <v>530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200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142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200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142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166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200</v>
      </c>
      <c r="II30" s="2" t="s">
        <v>166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531</v>
      </c>
      <c r="JK30" s="2" t="s">
        <v>532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178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142</v>
      </c>
      <c r="KW30" s="2" t="s">
        <v>533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154</v>
      </c>
      <c r="NI30" s="2" t="s">
        <v>166</v>
      </c>
      <c r="NJ30" s="2" t="s">
        <v>309</v>
      </c>
      <c r="NK30" s="2" t="s">
        <v>534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166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200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>
        <v>38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>
        <v>100</v>
      </c>
      <c r="PG30" s="4"/>
    </row>
    <row r="31">
      <c r="A31" s="2" t="s">
        <v>535</v>
      </c>
      <c r="B31" s="2" t="s">
        <v>134</v>
      </c>
      <c r="C31" s="2" t="s">
        <v>135</v>
      </c>
      <c r="D31" s="2" t="s">
        <v>405</v>
      </c>
      <c r="E31" s="2" t="s">
        <v>503</v>
      </c>
      <c r="F31" s="2" t="s">
        <v>282</v>
      </c>
      <c r="G31" s="2" t="s">
        <v>282</v>
      </c>
      <c r="H31" s="2" t="s">
        <v>282</v>
      </c>
      <c r="I31" s="2" t="s">
        <v>525</v>
      </c>
      <c r="J31" s="2" t="s">
        <v>268</v>
      </c>
      <c r="K31" s="2" t="s">
        <v>284</v>
      </c>
      <c r="L31" s="3">
        <v>48.61</v>
      </c>
      <c r="M31" s="3">
        <v>51.04</v>
      </c>
      <c r="N31" s="3">
        <v>109.99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285</v>
      </c>
      <c r="T31" s="2" t="s">
        <v>286</v>
      </c>
      <c r="U31" s="2" t="s">
        <v>148</v>
      </c>
      <c r="V31" s="2" t="s">
        <v>288</v>
      </c>
      <c r="W31" s="2" t="s">
        <v>151</v>
      </c>
      <c r="X31" s="2" t="s">
        <v>145</v>
      </c>
      <c r="Y31" s="2" t="s">
        <v>289</v>
      </c>
      <c r="Z31" s="4">
        <v>3</v>
      </c>
      <c r="AA31" s="4">
        <f>=ROUNDDOWN(0.882352941176471,0)</f>
      </c>
      <c r="AB31" s="5">
        <v>3.4</v>
      </c>
      <c r="AC31" s="2" t="s">
        <v>290</v>
      </c>
      <c r="AD31" s="4">
        <v>150</v>
      </c>
      <c r="AE31" s="4">
        <v>150</v>
      </c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2</v>
      </c>
      <c r="AS31" s="8">
        <v>100.17</v>
      </c>
      <c r="AT31" s="7">
        <v>-1</v>
      </c>
      <c r="AU31" s="7">
        <v>-1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/>
      <c r="BK31" s="8"/>
      <c r="BL31" s="2" t="s">
        <v>536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526</v>
      </c>
      <c r="BX31" s="2" t="s">
        <v>537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294</v>
      </c>
      <c r="CK31" s="2" t="s">
        <v>538</v>
      </c>
      <c r="CL31" s="2" t="s">
        <v>157</v>
      </c>
      <c r="CM31" s="2" t="s">
        <v>157</v>
      </c>
      <c r="CN31" s="2" t="s">
        <v>145</v>
      </c>
      <c r="CO31" s="4"/>
      <c r="CP31" s="8"/>
      <c r="CQ31" s="4">
        <v>1</v>
      </c>
      <c r="CR31" s="8">
        <v>47.25</v>
      </c>
      <c r="CS31" s="7">
        <v>-1</v>
      </c>
      <c r="CT31" s="7">
        <v>-1</v>
      </c>
      <c r="CU31" s="2" t="s">
        <v>154</v>
      </c>
      <c r="CV31" s="2" t="s">
        <v>142</v>
      </c>
      <c r="CW31" s="2" t="s">
        <v>296</v>
      </c>
      <c r="CX31" s="2" t="s">
        <v>297</v>
      </c>
      <c r="CY31" s="2" t="s">
        <v>157</v>
      </c>
      <c r="CZ31" s="2" t="s">
        <v>157</v>
      </c>
      <c r="DA31" s="2" t="s">
        <v>145</v>
      </c>
      <c r="DB31" s="4"/>
      <c r="DC31" s="8"/>
      <c r="DD31" s="4">
        <v>1</v>
      </c>
      <c r="DE31" s="8">
        <v>52.92</v>
      </c>
      <c r="DF31" s="7">
        <v>-1</v>
      </c>
      <c r="DG31" s="7">
        <v>-1</v>
      </c>
      <c r="DH31" s="2" t="s">
        <v>154</v>
      </c>
      <c r="DI31" s="2" t="s">
        <v>142</v>
      </c>
      <c r="DJ31" s="2" t="s">
        <v>298</v>
      </c>
      <c r="DK31" s="2" t="s">
        <v>539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300</v>
      </c>
      <c r="DX31" s="2" t="s">
        <v>540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178</v>
      </c>
      <c r="EI31" s="2" t="s">
        <v>142</v>
      </c>
      <c r="EJ31" s="2" t="s">
        <v>145</v>
      </c>
      <c r="EK31" s="2" t="s">
        <v>145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166</v>
      </c>
      <c r="EW31" s="2" t="s">
        <v>302</v>
      </c>
      <c r="EX31" s="2" t="s">
        <v>541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304</v>
      </c>
      <c r="FK31" s="2" t="s">
        <v>530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200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200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166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200</v>
      </c>
      <c r="II31" s="2" t="s">
        <v>166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183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531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178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533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166</v>
      </c>
      <c r="NJ31" s="2" t="s">
        <v>309</v>
      </c>
      <c r="NK31" s="2" t="s">
        <v>542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166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200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4"/>
      <c r="OQ31" s="4"/>
      <c r="OR31" s="4">
        <v>3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>
        <v>150</v>
      </c>
      <c r="PG31" s="4"/>
    </row>
    <row r="32">
      <c r="A32" s="2" t="s">
        <v>543</v>
      </c>
      <c r="B32" s="2" t="s">
        <v>134</v>
      </c>
      <c r="C32" s="2" t="s">
        <v>135</v>
      </c>
      <c r="D32" s="2" t="s">
        <v>544</v>
      </c>
      <c r="E32" s="2" t="s">
        <v>545</v>
      </c>
      <c r="F32" s="2" t="s">
        <v>138</v>
      </c>
      <c r="G32" s="2" t="s">
        <v>138</v>
      </c>
      <c r="H32" s="2" t="s">
        <v>138</v>
      </c>
      <c r="I32" s="2" t="s">
        <v>546</v>
      </c>
      <c r="J32" s="2" t="s">
        <v>547</v>
      </c>
      <c r="K32" s="2" t="s">
        <v>141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146</v>
      </c>
      <c r="T32" s="2" t="s">
        <v>147</v>
      </c>
      <c r="U32" s="2" t="s">
        <v>548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207</v>
      </c>
      <c r="AA32" s="4">
        <f>=ROUNDDOWN(49.2857142857143,0)</f>
      </c>
      <c r="AB32" s="5">
        <v>4.2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7</v>
      </c>
      <c r="AQ32" s="8">
        <v>140.06</v>
      </c>
      <c r="AR32" s="4">
        <v>2</v>
      </c>
      <c r="AS32" s="8">
        <v>37.44</v>
      </c>
      <c r="AT32" s="7">
        <v>2.5</v>
      </c>
      <c r="AU32" s="7">
        <v>2.7409</v>
      </c>
      <c r="AV32" s="4">
        <v>7</v>
      </c>
      <c r="AW32" s="8">
        <v>140.06</v>
      </c>
      <c r="AX32" s="4">
        <v>2</v>
      </c>
      <c r="AY32" s="8">
        <v>37.44</v>
      </c>
      <c r="AZ32" s="7">
        <v>2.5</v>
      </c>
      <c r="BA32" s="7">
        <v>2.7409</v>
      </c>
      <c r="BB32" s="7">
        <v>1</v>
      </c>
      <c r="BC32" s="4">
        <v>12</v>
      </c>
      <c r="BD32" s="8">
        <v>245.06</v>
      </c>
      <c r="BE32" s="4">
        <v>10</v>
      </c>
      <c r="BF32" s="8">
        <v>188.03</v>
      </c>
      <c r="BG32" s="7">
        <v>0.2</v>
      </c>
      <c r="BH32" s="7">
        <v>0.3033</v>
      </c>
      <c r="BI32" s="7">
        <v>0.5715</v>
      </c>
      <c r="BJ32" s="4">
        <v>7</v>
      </c>
      <c r="BK32" s="8">
        <v>140.06</v>
      </c>
      <c r="BL32" s="2" t="s">
        <v>549</v>
      </c>
      <c r="BM32" s="7">
        <v>1</v>
      </c>
      <c r="BN32" s="7">
        <v>1</v>
      </c>
      <c r="BO32" s="4">
        <v>6</v>
      </c>
      <c r="BP32" s="8">
        <v>119.34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550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158</v>
      </c>
      <c r="CK32" s="2" t="s">
        <v>437</v>
      </c>
      <c r="CL32" s="2" t="s">
        <v>157</v>
      </c>
      <c r="CM32" s="2" t="s">
        <v>157</v>
      </c>
      <c r="CN32" s="2" t="s">
        <v>145</v>
      </c>
      <c r="CO32" s="4"/>
      <c r="CP32" s="8"/>
      <c r="CQ32" s="4">
        <v>2</v>
      </c>
      <c r="CR32" s="8">
        <v>37.44</v>
      </c>
      <c r="CS32" s="7">
        <v>-1</v>
      </c>
      <c r="CT32" s="7">
        <v>-1</v>
      </c>
      <c r="CU32" s="2" t="s">
        <v>154</v>
      </c>
      <c r="CV32" s="2" t="s">
        <v>142</v>
      </c>
      <c r="CW32" s="2" t="s">
        <v>155</v>
      </c>
      <c r="CX32" s="2" t="s">
        <v>551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155</v>
      </c>
      <c r="DK32" s="2" t="s">
        <v>552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163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164</v>
      </c>
      <c r="EK32" s="2" t="s">
        <v>553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166</v>
      </c>
      <c r="EW32" s="2" t="s">
        <v>167</v>
      </c>
      <c r="EX32" s="2" t="s">
        <v>554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555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197</v>
      </c>
      <c r="FX32" s="2" t="s">
        <v>556</v>
      </c>
      <c r="FY32" s="2" t="s">
        <v>157</v>
      </c>
      <c r="FZ32" s="2" t="s">
        <v>157</v>
      </c>
      <c r="GA32" s="2" t="s">
        <v>145</v>
      </c>
      <c r="GB32" s="4">
        <v>1</v>
      </c>
      <c r="GC32" s="8">
        <v>20.72</v>
      </c>
      <c r="GD32" s="4"/>
      <c r="GE32" s="8"/>
      <c r="GF32" s="7"/>
      <c r="GG32" s="7"/>
      <c r="GH32" s="2" t="s">
        <v>154</v>
      </c>
      <c r="GI32" s="2" t="s">
        <v>142</v>
      </c>
      <c r="GJ32" s="2" t="s">
        <v>145</v>
      </c>
      <c r="GK32" s="2" t="s">
        <v>557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200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178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166</v>
      </c>
      <c r="IJ32" s="2" t="s">
        <v>145</v>
      </c>
      <c r="IK32" s="2" t="s">
        <v>558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458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178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465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200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200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166</v>
      </c>
      <c r="NJ32" s="2" t="s">
        <v>184</v>
      </c>
      <c r="NK32" s="2" t="s">
        <v>488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166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200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8</v>
      </c>
      <c r="OP32" s="4"/>
      <c r="OQ32" s="4"/>
      <c r="OR32" s="4">
        <v>199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559</v>
      </c>
      <c r="B33" s="2" t="s">
        <v>134</v>
      </c>
      <c r="C33" s="2" t="s">
        <v>135</v>
      </c>
      <c r="D33" s="2" t="s">
        <v>544</v>
      </c>
      <c r="E33" s="2" t="s">
        <v>545</v>
      </c>
      <c r="F33" s="2" t="s">
        <v>138</v>
      </c>
      <c r="G33" s="2" t="s">
        <v>138</v>
      </c>
      <c r="H33" s="2" t="s">
        <v>138</v>
      </c>
      <c r="I33" s="2" t="s">
        <v>546</v>
      </c>
      <c r="J33" s="2" t="s">
        <v>547</v>
      </c>
      <c r="K33" s="2" t="s">
        <v>205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560</v>
      </c>
      <c r="T33" s="2" t="s">
        <v>147</v>
      </c>
      <c r="U33" s="2" t="s">
        <v>548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154</v>
      </c>
      <c r="AA33" s="4">
        <f>=ROUNDDOWN(26.551724137931,0)</f>
      </c>
      <c r="AB33" s="5">
        <v>5.8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105</v>
      </c>
      <c r="AR33" s="4">
        <v>8</v>
      </c>
      <c r="AS33" s="8">
        <v>150.59</v>
      </c>
      <c r="AT33" s="7">
        <v>-0.375</v>
      </c>
      <c r="AU33" s="7">
        <v>-0.3027</v>
      </c>
      <c r="AV33" s="4">
        <v>5</v>
      </c>
      <c r="AW33" s="8">
        <v>105</v>
      </c>
      <c r="AX33" s="4">
        <v>8</v>
      </c>
      <c r="AY33" s="8">
        <v>150.59</v>
      </c>
      <c r="AZ33" s="7">
        <v>-0.375</v>
      </c>
      <c r="BA33" s="7">
        <v>-0.3027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0.4285</v>
      </c>
      <c r="BJ33" s="4">
        <v>5</v>
      </c>
      <c r="BK33" s="8">
        <v>105</v>
      </c>
      <c r="BL33" s="2" t="s">
        <v>561</v>
      </c>
      <c r="BM33" s="7">
        <v>1</v>
      </c>
      <c r="BN33" s="7">
        <v>1</v>
      </c>
      <c r="BO33" s="4"/>
      <c r="BP33" s="8"/>
      <c r="BQ33" s="4">
        <v>3</v>
      </c>
      <c r="BR33" s="8">
        <v>59.67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231</v>
      </c>
      <c r="BY33" s="2" t="s">
        <v>157</v>
      </c>
      <c r="BZ33" s="2" t="s">
        <v>157</v>
      </c>
      <c r="CA33" s="2" t="s">
        <v>145</v>
      </c>
      <c r="CB33" s="4">
        <v>2</v>
      </c>
      <c r="CC33" s="8">
        <v>46.5</v>
      </c>
      <c r="CD33" s="4">
        <v>4</v>
      </c>
      <c r="CE33" s="8">
        <v>72.2</v>
      </c>
      <c r="CF33" s="7">
        <v>-0.5</v>
      </c>
      <c r="CG33" s="7">
        <v>-0.356</v>
      </c>
      <c r="CH33" s="2" t="s">
        <v>154</v>
      </c>
      <c r="CI33" s="2" t="s">
        <v>142</v>
      </c>
      <c r="CJ33" s="2" t="s">
        <v>210</v>
      </c>
      <c r="CK33" s="2" t="s">
        <v>562</v>
      </c>
      <c r="CL33" s="2" t="s">
        <v>157</v>
      </c>
      <c r="CM33" s="2" t="s">
        <v>157</v>
      </c>
      <c r="CN33" s="2" t="s">
        <v>145</v>
      </c>
      <c r="CO33" s="4"/>
      <c r="CP33" s="8"/>
      <c r="CQ33" s="4">
        <v>1</v>
      </c>
      <c r="CR33" s="8">
        <v>18.72</v>
      </c>
      <c r="CS33" s="7">
        <v>-1</v>
      </c>
      <c r="CT33" s="7">
        <v>-1</v>
      </c>
      <c r="CU33" s="2" t="s">
        <v>154</v>
      </c>
      <c r="CV33" s="2" t="s">
        <v>142</v>
      </c>
      <c r="CW33" s="2" t="s">
        <v>155</v>
      </c>
      <c r="CX33" s="2" t="s">
        <v>563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155</v>
      </c>
      <c r="DK33" s="2" t="s">
        <v>564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162</v>
      </c>
      <c r="DX33" s="2" t="s">
        <v>193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164</v>
      </c>
      <c r="EK33" s="2" t="s">
        <v>565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166</v>
      </c>
      <c r="EW33" s="2" t="s">
        <v>414</v>
      </c>
      <c r="EX33" s="2" t="s">
        <v>234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294</v>
      </c>
      <c r="FL33" s="2" t="s">
        <v>157</v>
      </c>
      <c r="FM33" s="2" t="s">
        <v>157</v>
      </c>
      <c r="FN33" s="2" t="s">
        <v>145</v>
      </c>
      <c r="FO33" s="4">
        <v>3</v>
      </c>
      <c r="FP33" s="8">
        <v>58.5</v>
      </c>
      <c r="FQ33" s="4"/>
      <c r="FR33" s="8"/>
      <c r="FS33" s="7"/>
      <c r="FT33" s="7"/>
      <c r="FU33" s="2" t="s">
        <v>154</v>
      </c>
      <c r="FV33" s="2" t="s">
        <v>142</v>
      </c>
      <c r="FW33" s="2" t="s">
        <v>197</v>
      </c>
      <c r="FX33" s="2" t="s">
        <v>566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142</v>
      </c>
      <c r="GJ33" s="2" t="s">
        <v>145</v>
      </c>
      <c r="GK33" s="2" t="s">
        <v>567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200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166</v>
      </c>
      <c r="IJ33" s="2" t="s">
        <v>145</v>
      </c>
      <c r="IK33" s="2" t="s">
        <v>568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224</v>
      </c>
      <c r="JK33" s="2" t="s">
        <v>418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178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465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200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200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166</v>
      </c>
      <c r="NJ33" s="2" t="s">
        <v>226</v>
      </c>
      <c r="NK33" s="2" t="s">
        <v>419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166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200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80</v>
      </c>
      <c r="OP33" s="4"/>
      <c r="OQ33" s="4"/>
      <c r="OR33" s="4">
        <v>74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569</v>
      </c>
      <c r="B34" s="2" t="s">
        <v>134</v>
      </c>
      <c r="C34" s="2" t="s">
        <v>135</v>
      </c>
      <c r="D34" s="2" t="s">
        <v>544</v>
      </c>
      <c r="E34" s="2" t="s">
        <v>545</v>
      </c>
      <c r="F34" s="2" t="s">
        <v>362</v>
      </c>
      <c r="G34" s="2" t="s">
        <v>362</v>
      </c>
      <c r="H34" s="2" t="s">
        <v>362</v>
      </c>
      <c r="I34" s="2" t="s">
        <v>570</v>
      </c>
      <c r="J34" s="2" t="s">
        <v>571</v>
      </c>
      <c r="K34" s="2" t="s">
        <v>205</v>
      </c>
      <c r="L34" s="3">
        <v>18.77</v>
      </c>
      <c r="M34" s="3">
        <v>19.71</v>
      </c>
      <c r="N34" s="3">
        <v>39.99</v>
      </c>
      <c r="O34" s="2" t="s">
        <v>387</v>
      </c>
      <c r="P34" s="2" t="s">
        <v>365</v>
      </c>
      <c r="Q34" s="2" t="s">
        <v>144</v>
      </c>
      <c r="R34" s="2" t="s">
        <v>145</v>
      </c>
      <c r="S34" s="2" t="s">
        <v>366</v>
      </c>
      <c r="T34" s="2" t="s">
        <v>286</v>
      </c>
      <c r="U34" s="2" t="s">
        <v>548</v>
      </c>
      <c r="V34" s="2" t="s">
        <v>149</v>
      </c>
      <c r="W34" s="2" t="s">
        <v>151</v>
      </c>
      <c r="X34" s="2" t="s">
        <v>145</v>
      </c>
      <c r="Y34" s="2" t="s">
        <v>367</v>
      </c>
      <c r="Z34" s="4">
        <v>94</v>
      </c>
      <c r="AA34" s="4">
        <f>=ROUNDDOWN(18.4313725490196,0)</f>
      </c>
      <c r="AB34" s="5">
        <v>5.1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8</v>
      </c>
      <c r="AQ34" s="8">
        <v>216</v>
      </c>
      <c r="AR34" s="4">
        <v>2</v>
      </c>
      <c r="AS34" s="8">
        <v>41.58</v>
      </c>
      <c r="AT34" s="7">
        <v>3</v>
      </c>
      <c r="AU34" s="7">
        <v>4.1948</v>
      </c>
      <c r="AV34" s="4">
        <v>8</v>
      </c>
      <c r="AW34" s="8">
        <v>216</v>
      </c>
      <c r="AX34" s="4">
        <v>2</v>
      </c>
      <c r="AY34" s="8">
        <v>41.58</v>
      </c>
      <c r="AZ34" s="7">
        <v>3</v>
      </c>
      <c r="BA34" s="7">
        <v>4.1948</v>
      </c>
      <c r="BB34" s="7">
        <v>1</v>
      </c>
      <c r="BC34" s="4">
        <v>8</v>
      </c>
      <c r="BD34" s="8">
        <v>216</v>
      </c>
      <c r="BE34" s="4">
        <v>2</v>
      </c>
      <c r="BF34" s="8">
        <v>41.58</v>
      </c>
      <c r="BG34" s="7">
        <v>3</v>
      </c>
      <c r="BH34" s="7">
        <v>4.1948</v>
      </c>
      <c r="BI34" s="7">
        <v>1</v>
      </c>
      <c r="BJ34" s="4">
        <v>8</v>
      </c>
      <c r="BK34" s="8">
        <v>216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369</v>
      </c>
      <c r="BX34" s="2" t="s">
        <v>572</v>
      </c>
      <c r="BY34" s="2" t="s">
        <v>157</v>
      </c>
      <c r="BZ34" s="2" t="s">
        <v>157</v>
      </c>
      <c r="CA34" s="2" t="s">
        <v>145</v>
      </c>
      <c r="CB34" s="4">
        <v>8</v>
      </c>
      <c r="CC34" s="8">
        <v>216</v>
      </c>
      <c r="CD34" s="4">
        <v>2</v>
      </c>
      <c r="CE34" s="8">
        <v>41.58</v>
      </c>
      <c r="CF34" s="7">
        <v>3</v>
      </c>
      <c r="CG34" s="7">
        <v>4.1948</v>
      </c>
      <c r="CH34" s="2" t="s">
        <v>154</v>
      </c>
      <c r="CI34" s="2" t="s">
        <v>142</v>
      </c>
      <c r="CJ34" s="2" t="s">
        <v>371</v>
      </c>
      <c r="CK34" s="2" t="s">
        <v>573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373</v>
      </c>
      <c r="CX34" s="2" t="s">
        <v>376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375</v>
      </c>
      <c r="DK34" s="2" t="s">
        <v>574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509</v>
      </c>
      <c r="DX34" s="2" t="s">
        <v>575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178</v>
      </c>
      <c r="EI34" s="2" t="s">
        <v>142</v>
      </c>
      <c r="EJ34" s="2" t="s">
        <v>145</v>
      </c>
      <c r="EK34" s="2" t="s">
        <v>145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166</v>
      </c>
      <c r="EW34" s="2" t="s">
        <v>302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169</v>
      </c>
      <c r="FK34" s="2" t="s">
        <v>295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186</v>
      </c>
      <c r="FV34" s="2" t="s">
        <v>166</v>
      </c>
      <c r="FW34" s="2" t="s">
        <v>197</v>
      </c>
      <c r="FX34" s="2" t="s">
        <v>430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200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178</v>
      </c>
      <c r="HV34" s="2" t="s">
        <v>166</v>
      </c>
      <c r="HW34" s="2" t="s">
        <v>145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200</v>
      </c>
      <c r="II34" s="2" t="s">
        <v>166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183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509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178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576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178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178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200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94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577</v>
      </c>
      <c r="B35" s="2" t="s">
        <v>134</v>
      </c>
      <c r="C35" s="2" t="s">
        <v>135</v>
      </c>
      <c r="D35" s="2" t="s">
        <v>544</v>
      </c>
      <c r="E35" s="2" t="s">
        <v>545</v>
      </c>
      <c r="F35" s="2" t="s">
        <v>362</v>
      </c>
      <c r="G35" s="2" t="s">
        <v>362</v>
      </c>
      <c r="H35" s="2" t="s">
        <v>362</v>
      </c>
      <c r="I35" s="2" t="s">
        <v>570</v>
      </c>
      <c r="J35" s="2" t="s">
        <v>571</v>
      </c>
      <c r="K35" s="2" t="s">
        <v>141</v>
      </c>
      <c r="L35" s="3">
        <v>18</v>
      </c>
      <c r="M35" s="3">
        <v>18.9</v>
      </c>
      <c r="N35" s="3">
        <v>39.99</v>
      </c>
      <c r="O35" s="2" t="s">
        <v>364</v>
      </c>
      <c r="P35" s="2" t="s">
        <v>365</v>
      </c>
      <c r="Q35" s="2" t="s">
        <v>144</v>
      </c>
      <c r="R35" s="2" t="s">
        <v>145</v>
      </c>
      <c r="S35" s="2" t="s">
        <v>578</v>
      </c>
      <c r="T35" s="2" t="s">
        <v>286</v>
      </c>
      <c r="U35" s="2" t="s">
        <v>548</v>
      </c>
      <c r="V35" s="2" t="s">
        <v>149</v>
      </c>
      <c r="W35" s="2" t="s">
        <v>579</v>
      </c>
      <c r="X35" s="2" t="s">
        <v>151</v>
      </c>
      <c r="Y35" s="2" t="s">
        <v>367</v>
      </c>
      <c r="Z35" s="4">
        <v>5</v>
      </c>
      <c r="AA35" s="4">
        <f>=ROUNDDOWN(2.5,0)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0.5714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369</v>
      </c>
      <c r="BX35" s="2" t="s">
        <v>580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371</v>
      </c>
      <c r="CK35" s="2" t="s">
        <v>581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373</v>
      </c>
      <c r="CX35" s="2" t="s">
        <v>582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375</v>
      </c>
      <c r="DK35" s="2" t="s">
        <v>583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367</v>
      </c>
      <c r="DX35" s="2" t="s">
        <v>584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178</v>
      </c>
      <c r="EI35" s="2" t="s">
        <v>142</v>
      </c>
      <c r="EJ35" s="2" t="s">
        <v>145</v>
      </c>
      <c r="EK35" s="2" t="s">
        <v>145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166</v>
      </c>
      <c r="EW35" s="2" t="s">
        <v>302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169</v>
      </c>
      <c r="FK35" s="2" t="s">
        <v>585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186</v>
      </c>
      <c r="FV35" s="2" t="s">
        <v>166</v>
      </c>
      <c r="FW35" s="2" t="s">
        <v>197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200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142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178</v>
      </c>
      <c r="HV35" s="2" t="s">
        <v>166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200</v>
      </c>
      <c r="II35" s="2" t="s">
        <v>166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183</v>
      </c>
      <c r="IV35" s="2" t="s">
        <v>142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367</v>
      </c>
      <c r="JK35" s="2" t="s">
        <v>586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178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142</v>
      </c>
      <c r="KW35" s="2" t="s">
        <v>576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178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178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200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5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587</v>
      </c>
      <c r="B36" s="2" t="s">
        <v>134</v>
      </c>
      <c r="C36" s="2" t="s">
        <v>135</v>
      </c>
      <c r="D36" s="2" t="s">
        <v>544</v>
      </c>
      <c r="E36" s="2" t="s">
        <v>545</v>
      </c>
      <c r="F36" s="2" t="s">
        <v>321</v>
      </c>
      <c r="G36" s="2" t="s">
        <v>145</v>
      </c>
      <c r="H36" s="2" t="s">
        <v>145</v>
      </c>
      <c r="I36" s="2" t="s">
        <v>571</v>
      </c>
      <c r="J36" s="2" t="s">
        <v>571</v>
      </c>
      <c r="K36" s="2" t="s">
        <v>141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588</v>
      </c>
      <c r="T36" s="2" t="s">
        <v>145</v>
      </c>
      <c r="U36" s="2" t="s">
        <v>145</v>
      </c>
      <c r="V36" s="2" t="s">
        <v>589</v>
      </c>
      <c r="W36" s="2" t="s">
        <v>151</v>
      </c>
      <c r="X36" s="2" t="s">
        <v>145</v>
      </c>
      <c r="Y36" s="2" t="s">
        <v>326</v>
      </c>
      <c r="Z36" s="4">
        <v>108</v>
      </c>
      <c r="AA36" s="4">
        <f>=ROUNDDOWN({0},0)</f>
      </c>
      <c r="AB36" s="5">
        <v>1.3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69.5</v>
      </c>
      <c r="AR36" s="4"/>
      <c r="AS36" s="8"/>
      <c r="AT36" s="7"/>
      <c r="AU36" s="7"/>
      <c r="AV36" s="4">
        <v>2</v>
      </c>
      <c r="AW36" s="8">
        <v>69.5</v>
      </c>
      <c r="AX36" s="4"/>
      <c r="AY36" s="8"/>
      <c r="AZ36" s="7"/>
      <c r="BA36" s="7"/>
      <c r="BB36" s="7">
        <v>1</v>
      </c>
      <c r="BC36" s="4">
        <v>2</v>
      </c>
      <c r="BD36" s="8">
        <v>69.5</v>
      </c>
      <c r="BE36" s="4"/>
      <c r="BF36" s="8"/>
      <c r="BG36" s="7"/>
      <c r="BH36" s="7"/>
      <c r="BI36" s="7">
        <v>1</v>
      </c>
      <c r="BJ36" s="4">
        <v>2</v>
      </c>
      <c r="BK36" s="8">
        <v>69.5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590</v>
      </c>
      <c r="BX36" s="2" t="s">
        <v>493</v>
      </c>
      <c r="BY36" s="2" t="s">
        <v>157</v>
      </c>
      <c r="BZ36" s="2" t="s">
        <v>157</v>
      </c>
      <c r="CA36" s="2" t="s">
        <v>145</v>
      </c>
      <c r="CB36" s="4">
        <v>2</v>
      </c>
      <c r="CC36" s="8">
        <v>69.5</v>
      </c>
      <c r="CD36" s="4"/>
      <c r="CE36" s="8"/>
      <c r="CF36" s="7"/>
      <c r="CG36" s="7"/>
      <c r="CH36" s="2" t="s">
        <v>154</v>
      </c>
      <c r="CI36" s="2" t="s">
        <v>142</v>
      </c>
      <c r="CJ36" s="2" t="s">
        <v>330</v>
      </c>
      <c r="CK36" s="2" t="s">
        <v>331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330</v>
      </c>
      <c r="CX36" s="2" t="s">
        <v>352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330</v>
      </c>
      <c r="DK36" s="2" t="s">
        <v>333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334</v>
      </c>
      <c r="DX36" s="2" t="s">
        <v>335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336</v>
      </c>
      <c r="EK36" s="2" t="s">
        <v>337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166</v>
      </c>
      <c r="EW36" s="2" t="s">
        <v>167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190</v>
      </c>
      <c r="FK36" s="2" t="s">
        <v>439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200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142</v>
      </c>
      <c r="GJ36" s="2" t="s">
        <v>145</v>
      </c>
      <c r="GK36" s="2" t="s">
        <v>591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182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342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343</v>
      </c>
      <c r="II36" s="2" t="s">
        <v>166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330</v>
      </c>
      <c r="JK36" s="2" t="s">
        <v>352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178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190</v>
      </c>
      <c r="KX36" s="2" t="s">
        <v>500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166</v>
      </c>
      <c r="NJ36" s="2" t="s">
        <v>226</v>
      </c>
      <c r="NK36" s="2" t="s">
        <v>184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166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108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592</v>
      </c>
      <c r="B37" s="2" t="s">
        <v>134</v>
      </c>
      <c r="C37" s="2" t="s">
        <v>135</v>
      </c>
      <c r="D37" s="2" t="s">
        <v>593</v>
      </c>
      <c r="E37" s="2" t="s">
        <v>594</v>
      </c>
      <c r="F37" s="2" t="s">
        <v>244</v>
      </c>
      <c r="G37" s="2" t="s">
        <v>244</v>
      </c>
      <c r="H37" s="2" t="s">
        <v>244</v>
      </c>
      <c r="I37" s="2" t="s">
        <v>595</v>
      </c>
      <c r="J37" s="2" t="s">
        <v>596</v>
      </c>
      <c r="K37" s="2" t="s">
        <v>246</v>
      </c>
      <c r="L37" s="3">
        <v>18</v>
      </c>
      <c r="M37" s="3">
        <v>18.9</v>
      </c>
      <c r="N37" s="3">
        <v>44.99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597</v>
      </c>
      <c r="T37" s="2" t="s">
        <v>147</v>
      </c>
      <c r="U37" s="2" t="s">
        <v>548</v>
      </c>
      <c r="V37" s="2" t="s">
        <v>248</v>
      </c>
      <c r="W37" s="2" t="s">
        <v>151</v>
      </c>
      <c r="X37" s="2" t="s">
        <v>145</v>
      </c>
      <c r="Y37" s="2" t="s">
        <v>249</v>
      </c>
      <c r="Z37" s="4">
        <v>130</v>
      </c>
      <c r="AA37" s="4">
        <f>=ROUNDDOWN(16.25,0)</f>
      </c>
      <c r="AB37" s="5">
        <v>8</v>
      </c>
      <c r="AC37" s="2" t="s">
        <v>145</v>
      </c>
      <c r="AD37" s="4"/>
      <c r="AE37" s="4"/>
      <c r="AF37" s="6">
        <v>76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5</v>
      </c>
      <c r="AQ37" s="8">
        <v>100.82</v>
      </c>
      <c r="AR37" s="4">
        <v>7</v>
      </c>
      <c r="AS37" s="8">
        <v>139</v>
      </c>
      <c r="AT37" s="7">
        <v>-0.2857</v>
      </c>
      <c r="AU37" s="7">
        <v>-0.2747</v>
      </c>
      <c r="AV37" s="4">
        <v>5</v>
      </c>
      <c r="AW37" s="8">
        <v>100.82</v>
      </c>
      <c r="AX37" s="4">
        <v>7</v>
      </c>
      <c r="AY37" s="8">
        <v>139</v>
      </c>
      <c r="AZ37" s="7">
        <v>-0.2857</v>
      </c>
      <c r="BA37" s="7">
        <v>-0.2747</v>
      </c>
      <c r="BB37" s="7">
        <v>1</v>
      </c>
      <c r="BC37" s="4">
        <v>5</v>
      </c>
      <c r="BD37" s="8">
        <v>100.82</v>
      </c>
      <c r="BE37" s="4">
        <v>7</v>
      </c>
      <c r="BF37" s="8">
        <v>139</v>
      </c>
      <c r="BG37" s="7">
        <v>-0.2857</v>
      </c>
      <c r="BH37" s="7">
        <v>-0.2747</v>
      </c>
      <c r="BI37" s="7">
        <v>1</v>
      </c>
      <c r="BJ37" s="4">
        <v>5</v>
      </c>
      <c r="BK37" s="8">
        <v>100.82</v>
      </c>
      <c r="BL37" s="2" t="s">
        <v>598</v>
      </c>
      <c r="BM37" s="7">
        <v>1</v>
      </c>
      <c r="BN37" s="7">
        <v>1</v>
      </c>
      <c r="BO37" s="4">
        <v>4</v>
      </c>
      <c r="BP37" s="8">
        <v>81.04</v>
      </c>
      <c r="BQ37" s="4">
        <v>1</v>
      </c>
      <c r="BR37" s="8">
        <v>20.26</v>
      </c>
      <c r="BS37" s="7">
        <v>3</v>
      </c>
      <c r="BT37" s="7">
        <v>3</v>
      </c>
      <c r="BU37" s="2" t="s">
        <v>154</v>
      </c>
      <c r="BV37" s="2" t="s">
        <v>142</v>
      </c>
      <c r="BW37" s="2" t="s">
        <v>251</v>
      </c>
      <c r="BX37" s="2" t="s">
        <v>270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158</v>
      </c>
      <c r="CK37" s="2" t="s">
        <v>599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253</v>
      </c>
      <c r="CX37" s="2" t="s">
        <v>161</v>
      </c>
      <c r="CY37" s="2" t="s">
        <v>157</v>
      </c>
      <c r="CZ37" s="2" t="s">
        <v>157</v>
      </c>
      <c r="DA37" s="2" t="s">
        <v>145</v>
      </c>
      <c r="DB37" s="4"/>
      <c r="DC37" s="8"/>
      <c r="DD37" s="4">
        <v>2</v>
      </c>
      <c r="DE37" s="8">
        <v>40.5</v>
      </c>
      <c r="DF37" s="7">
        <v>-1</v>
      </c>
      <c r="DG37" s="7">
        <v>-1</v>
      </c>
      <c r="DH37" s="2" t="s">
        <v>154</v>
      </c>
      <c r="DI37" s="2" t="s">
        <v>142</v>
      </c>
      <c r="DJ37" s="2" t="s">
        <v>249</v>
      </c>
      <c r="DK37" s="2" t="s">
        <v>600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162</v>
      </c>
      <c r="DX37" s="2" t="s">
        <v>193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164</v>
      </c>
      <c r="EK37" s="2" t="s">
        <v>565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166</v>
      </c>
      <c r="EW37" s="2" t="s">
        <v>414</v>
      </c>
      <c r="EX37" s="2" t="s">
        <v>461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255</v>
      </c>
      <c r="FK37" s="2" t="s">
        <v>601</v>
      </c>
      <c r="FL37" s="2" t="s">
        <v>157</v>
      </c>
      <c r="FM37" s="2" t="s">
        <v>157</v>
      </c>
      <c r="FN37" s="2" t="s">
        <v>145</v>
      </c>
      <c r="FO37" s="4"/>
      <c r="FP37" s="8"/>
      <c r="FQ37" s="4">
        <v>1</v>
      </c>
      <c r="FR37" s="8">
        <v>18.9</v>
      </c>
      <c r="FS37" s="7">
        <v>-1</v>
      </c>
      <c r="FT37" s="7">
        <v>-1</v>
      </c>
      <c r="FU37" s="2" t="s">
        <v>154</v>
      </c>
      <c r="FV37" s="2" t="s">
        <v>142</v>
      </c>
      <c r="FW37" s="2" t="s">
        <v>197</v>
      </c>
      <c r="FX37" s="2" t="s">
        <v>602</v>
      </c>
      <c r="FY37" s="2" t="s">
        <v>157</v>
      </c>
      <c r="FZ37" s="2" t="s">
        <v>157</v>
      </c>
      <c r="GA37" s="2" t="s">
        <v>145</v>
      </c>
      <c r="GB37" s="4">
        <v>1</v>
      </c>
      <c r="GC37" s="8">
        <v>19.78</v>
      </c>
      <c r="GD37" s="4">
        <v>3</v>
      </c>
      <c r="GE37" s="8">
        <v>59.34</v>
      </c>
      <c r="GF37" s="7">
        <v>-0.6667</v>
      </c>
      <c r="GG37" s="7">
        <v>-0.6667</v>
      </c>
      <c r="GH37" s="2" t="s">
        <v>154</v>
      </c>
      <c r="GI37" s="2" t="s">
        <v>142</v>
      </c>
      <c r="GJ37" s="2" t="s">
        <v>145</v>
      </c>
      <c r="GK37" s="2" t="s">
        <v>562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200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142</v>
      </c>
      <c r="HJ37" s="2" t="s">
        <v>222</v>
      </c>
      <c r="HK37" s="2" t="s">
        <v>276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166</v>
      </c>
      <c r="IJ37" s="2" t="s">
        <v>145</v>
      </c>
      <c r="IK37" s="2" t="s">
        <v>552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180</v>
      </c>
      <c r="JK37" s="2" t="s">
        <v>603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178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262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183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183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166</v>
      </c>
      <c r="NJ37" s="2" t="s">
        <v>280</v>
      </c>
      <c r="NK37" s="2" t="s">
        <v>184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166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200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130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604</v>
      </c>
      <c r="B38" s="2" t="s">
        <v>134</v>
      </c>
      <c r="C38" s="2" t="s">
        <v>135</v>
      </c>
      <c r="D38" s="2" t="s">
        <v>593</v>
      </c>
      <c r="E38" s="2" t="s">
        <v>594</v>
      </c>
      <c r="F38" s="2" t="s">
        <v>138</v>
      </c>
      <c r="G38" s="2" t="s">
        <v>138</v>
      </c>
      <c r="H38" s="2" t="s">
        <v>138</v>
      </c>
      <c r="I38" s="2" t="s">
        <v>595</v>
      </c>
      <c r="J38" s="2" t="s">
        <v>596</v>
      </c>
      <c r="K38" s="2" t="s">
        <v>141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605</v>
      </c>
      <c r="T38" s="2" t="s">
        <v>147</v>
      </c>
      <c r="U38" s="2" t="s">
        <v>548</v>
      </c>
      <c r="V38" s="2" t="s">
        <v>149</v>
      </c>
      <c r="W38" s="2" t="s">
        <v>150</v>
      </c>
      <c r="X38" s="2" t="s">
        <v>151</v>
      </c>
      <c r="Y38" s="2" t="s">
        <v>152</v>
      </c>
      <c r="Z38" s="4">
        <v>134</v>
      </c>
      <c r="AA38" s="4">
        <f>=ROUNDDOWN(43.2258064516129,0)</f>
      </c>
      <c r="AB38" s="5">
        <v>3.1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62.88</v>
      </c>
      <c r="AR38" s="4">
        <v>2</v>
      </c>
      <c r="AS38" s="8">
        <v>39.16</v>
      </c>
      <c r="AT38" s="7">
        <v>0.5</v>
      </c>
      <c r="AU38" s="7">
        <v>0.6057</v>
      </c>
      <c r="AV38" s="4">
        <v>3</v>
      </c>
      <c r="AW38" s="8">
        <v>62.88</v>
      </c>
      <c r="AX38" s="4">
        <v>2</v>
      </c>
      <c r="AY38" s="8">
        <v>39.16</v>
      </c>
      <c r="AZ38" s="7">
        <v>0.5</v>
      </c>
      <c r="BA38" s="7">
        <v>0.6057</v>
      </c>
      <c r="BB38" s="7">
        <v>1</v>
      </c>
      <c r="BC38" s="4">
        <v>4</v>
      </c>
      <c r="BD38" s="8">
        <v>84.25</v>
      </c>
      <c r="BE38" s="4">
        <v>4</v>
      </c>
      <c r="BF38" s="8">
        <v>76.96</v>
      </c>
      <c r="BG38" s="7" t="s">
        <v>145</v>
      </c>
      <c r="BH38" s="7">
        <v>0.0947</v>
      </c>
      <c r="BI38" s="7">
        <v>0.7464</v>
      </c>
      <c r="BJ38" s="4">
        <v>3</v>
      </c>
      <c r="BK38" s="8">
        <v>62.88</v>
      </c>
      <c r="BL38" s="2" t="s">
        <v>606</v>
      </c>
      <c r="BM38" s="7">
        <v>1</v>
      </c>
      <c r="BN38" s="7">
        <v>1</v>
      </c>
      <c r="BO38" s="4">
        <v>1</v>
      </c>
      <c r="BP38" s="8">
        <v>21.37</v>
      </c>
      <c r="BQ38" s="4">
        <v>1</v>
      </c>
      <c r="BR38" s="8">
        <v>20.26</v>
      </c>
      <c r="BS38" s="7"/>
      <c r="BT38" s="7">
        <v>0.0548</v>
      </c>
      <c r="BU38" s="2" t="s">
        <v>154</v>
      </c>
      <c r="BV38" s="2" t="s">
        <v>142</v>
      </c>
      <c r="BW38" s="2" t="s">
        <v>155</v>
      </c>
      <c r="BX38" s="2" t="s">
        <v>607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158</v>
      </c>
      <c r="CK38" s="2" t="s">
        <v>437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155</v>
      </c>
      <c r="CX38" s="2" t="s">
        <v>474</v>
      </c>
      <c r="CY38" s="2" t="s">
        <v>157</v>
      </c>
      <c r="CZ38" s="2" t="s">
        <v>157</v>
      </c>
      <c r="DA38" s="2" t="s">
        <v>145</v>
      </c>
      <c r="DB38" s="4"/>
      <c r="DC38" s="8"/>
      <c r="DD38" s="4">
        <v>1</v>
      </c>
      <c r="DE38" s="8">
        <v>18.9</v>
      </c>
      <c r="DF38" s="7">
        <v>-1</v>
      </c>
      <c r="DG38" s="7">
        <v>-1</v>
      </c>
      <c r="DH38" s="2" t="s">
        <v>154</v>
      </c>
      <c r="DI38" s="2" t="s">
        <v>142</v>
      </c>
      <c r="DJ38" s="2" t="s">
        <v>155</v>
      </c>
      <c r="DK38" s="2" t="s">
        <v>608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162</v>
      </c>
      <c r="DX38" s="2" t="s">
        <v>163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164</v>
      </c>
      <c r="EK38" s="2" t="s">
        <v>472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166</v>
      </c>
      <c r="EW38" s="2" t="s">
        <v>167</v>
      </c>
      <c r="EX38" s="2" t="s">
        <v>609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610</v>
      </c>
      <c r="FK38" s="2" t="s">
        <v>611</v>
      </c>
      <c r="FL38" s="2" t="s">
        <v>157</v>
      </c>
      <c r="FM38" s="2" t="s">
        <v>157</v>
      </c>
      <c r="FN38" s="2" t="s">
        <v>145</v>
      </c>
      <c r="FO38" s="4">
        <v>1</v>
      </c>
      <c r="FP38" s="8">
        <v>20.25</v>
      </c>
      <c r="FQ38" s="4"/>
      <c r="FR38" s="8"/>
      <c r="FS38" s="7"/>
      <c r="FT38" s="7"/>
      <c r="FU38" s="2" t="s">
        <v>154</v>
      </c>
      <c r="FV38" s="2" t="s">
        <v>142</v>
      </c>
      <c r="FW38" s="2" t="s">
        <v>197</v>
      </c>
      <c r="FX38" s="2" t="s">
        <v>556</v>
      </c>
      <c r="FY38" s="2" t="s">
        <v>157</v>
      </c>
      <c r="FZ38" s="2" t="s">
        <v>157</v>
      </c>
      <c r="GA38" s="2" t="s">
        <v>145</v>
      </c>
      <c r="GB38" s="4">
        <v>1</v>
      </c>
      <c r="GC38" s="8">
        <v>21.26</v>
      </c>
      <c r="GD38" s="4"/>
      <c r="GE38" s="8"/>
      <c r="GF38" s="7"/>
      <c r="GG38" s="7"/>
      <c r="GH38" s="2" t="s">
        <v>154</v>
      </c>
      <c r="GI38" s="2" t="s">
        <v>142</v>
      </c>
      <c r="GJ38" s="2" t="s">
        <v>145</v>
      </c>
      <c r="GK38" s="2" t="s">
        <v>612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200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166</v>
      </c>
      <c r="IJ38" s="2" t="s">
        <v>145</v>
      </c>
      <c r="IK38" s="2" t="s">
        <v>613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180</v>
      </c>
      <c r="JK38" s="2" t="s">
        <v>160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178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465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200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200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166</v>
      </c>
      <c r="NJ38" s="2" t="s">
        <v>184</v>
      </c>
      <c r="NK38" s="2" t="s">
        <v>501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166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200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134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614</v>
      </c>
      <c r="B39" s="2" t="s">
        <v>134</v>
      </c>
      <c r="C39" s="2" t="s">
        <v>135</v>
      </c>
      <c r="D39" s="2" t="s">
        <v>593</v>
      </c>
      <c r="E39" s="2" t="s">
        <v>594</v>
      </c>
      <c r="F39" s="2" t="s">
        <v>138</v>
      </c>
      <c r="G39" s="2" t="s">
        <v>138</v>
      </c>
      <c r="H39" s="2" t="s">
        <v>138</v>
      </c>
      <c r="I39" s="2" t="s">
        <v>595</v>
      </c>
      <c r="J39" s="2" t="s">
        <v>596</v>
      </c>
      <c r="K39" s="2" t="s">
        <v>205</v>
      </c>
      <c r="L39" s="3">
        <v>18.85</v>
      </c>
      <c r="M39" s="3">
        <v>19.79</v>
      </c>
      <c r="N39" s="3">
        <v>46.99</v>
      </c>
      <c r="O39" s="2" t="s">
        <v>142</v>
      </c>
      <c r="P39" s="2" t="s">
        <v>206</v>
      </c>
      <c r="Q39" s="2" t="s">
        <v>144</v>
      </c>
      <c r="R39" s="2" t="s">
        <v>145</v>
      </c>
      <c r="S39" s="2" t="s">
        <v>605</v>
      </c>
      <c r="T39" s="2" t="s">
        <v>147</v>
      </c>
      <c r="U39" s="2" t="s">
        <v>548</v>
      </c>
      <c r="V39" s="2" t="s">
        <v>149</v>
      </c>
      <c r="W39" s="2" t="s">
        <v>150</v>
      </c>
      <c r="X39" s="2" t="s">
        <v>615</v>
      </c>
      <c r="Y39" s="2" t="s">
        <v>152</v>
      </c>
      <c r="Z39" s="4">
        <v>83</v>
      </c>
      <c r="AA39" s="4">
        <f>=ROUNDDOWN(18.4444444444444,0)</f>
      </c>
      <c r="AB39" s="5">
        <v>4.5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21.37</v>
      </c>
      <c r="AR39" s="4">
        <v>2</v>
      </c>
      <c r="AS39" s="8">
        <v>37.8</v>
      </c>
      <c r="AT39" s="7">
        <v>-0.5</v>
      </c>
      <c r="AU39" s="7">
        <v>-0.4347</v>
      </c>
      <c r="AV39" s="4">
        <v>1</v>
      </c>
      <c r="AW39" s="8">
        <v>21.37</v>
      </c>
      <c r="AX39" s="4">
        <v>2</v>
      </c>
      <c r="AY39" s="8">
        <v>37.8</v>
      </c>
      <c r="AZ39" s="7">
        <v>-0.5</v>
      </c>
      <c r="BA39" s="7">
        <v>-0.4347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0.2536</v>
      </c>
      <c r="BJ39" s="4">
        <v>1</v>
      </c>
      <c r="BK39" s="8">
        <v>21.37</v>
      </c>
      <c r="BL39" s="2" t="s">
        <v>616</v>
      </c>
      <c r="BM39" s="7">
        <v>1</v>
      </c>
      <c r="BN39" s="7">
        <v>1</v>
      </c>
      <c r="BO39" s="4">
        <v>1</v>
      </c>
      <c r="BP39" s="8">
        <v>21.37</v>
      </c>
      <c r="BQ39" s="4"/>
      <c r="BR39" s="8"/>
      <c r="BS39" s="7"/>
      <c r="BT39" s="7"/>
      <c r="BU39" s="2" t="s">
        <v>154</v>
      </c>
      <c r="BV39" s="2" t="s">
        <v>142</v>
      </c>
      <c r="BW39" s="2" t="s">
        <v>155</v>
      </c>
      <c r="BX39" s="2" t="s">
        <v>617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210</v>
      </c>
      <c r="CK39" s="2" t="s">
        <v>252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155</v>
      </c>
      <c r="CX39" s="2" t="s">
        <v>469</v>
      </c>
      <c r="CY39" s="2" t="s">
        <v>157</v>
      </c>
      <c r="CZ39" s="2" t="s">
        <v>157</v>
      </c>
      <c r="DA39" s="2" t="s">
        <v>145</v>
      </c>
      <c r="DB39" s="4"/>
      <c r="DC39" s="8"/>
      <c r="DD39" s="4">
        <v>2</v>
      </c>
      <c r="DE39" s="8">
        <v>37.8</v>
      </c>
      <c r="DF39" s="7">
        <v>-1</v>
      </c>
      <c r="DG39" s="7">
        <v>-1</v>
      </c>
      <c r="DH39" s="2" t="s">
        <v>154</v>
      </c>
      <c r="DI39" s="2" t="s">
        <v>142</v>
      </c>
      <c r="DJ39" s="2" t="s">
        <v>155</v>
      </c>
      <c r="DK39" s="2" t="s">
        <v>214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162</v>
      </c>
      <c r="DX39" s="2" t="s">
        <v>618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164</v>
      </c>
      <c r="EK39" s="2" t="s">
        <v>619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166</v>
      </c>
      <c r="EW39" s="2" t="s">
        <v>167</v>
      </c>
      <c r="EX39" s="2" t="s">
        <v>215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610</v>
      </c>
      <c r="FK39" s="2" t="s">
        <v>620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142</v>
      </c>
      <c r="FW39" s="2" t="s">
        <v>197</v>
      </c>
      <c r="FX39" s="2" t="s">
        <v>621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142</v>
      </c>
      <c r="GJ39" s="2" t="s">
        <v>145</v>
      </c>
      <c r="GK39" s="2" t="s">
        <v>414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200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178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166</v>
      </c>
      <c r="IJ39" s="2" t="s">
        <v>145</v>
      </c>
      <c r="IK39" s="2" t="s">
        <v>622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180</v>
      </c>
      <c r="JK39" s="2" t="s">
        <v>251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178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178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307</v>
      </c>
      <c r="KV39" s="2" t="s">
        <v>142</v>
      </c>
      <c r="KW39" s="2" t="s">
        <v>465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200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200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166</v>
      </c>
      <c r="NJ39" s="2" t="s">
        <v>280</v>
      </c>
      <c r="NK39" s="2" t="s">
        <v>419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166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200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>
        <v>83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623</v>
      </c>
      <c r="B40" s="2" t="s">
        <v>134</v>
      </c>
      <c r="C40" s="2" t="s">
        <v>135</v>
      </c>
      <c r="D40" s="2" t="s">
        <v>593</v>
      </c>
      <c r="E40" s="2" t="s">
        <v>594</v>
      </c>
      <c r="F40" s="2" t="s">
        <v>321</v>
      </c>
      <c r="G40" s="2" t="s">
        <v>145</v>
      </c>
      <c r="H40" s="2" t="s">
        <v>145</v>
      </c>
      <c r="I40" s="2" t="s">
        <v>624</v>
      </c>
      <c r="J40" s="2" t="s">
        <v>625</v>
      </c>
      <c r="K40" s="2" t="s">
        <v>626</v>
      </c>
      <c r="L40" s="3">
        <v>27.5</v>
      </c>
      <c r="M40" s="3">
        <v>28.87</v>
      </c>
      <c r="N40" s="3">
        <v>54.99</v>
      </c>
      <c r="O40" s="2" t="s">
        <v>401</v>
      </c>
      <c r="P40" s="2" t="s">
        <v>365</v>
      </c>
      <c r="Q40" s="2" t="s">
        <v>144</v>
      </c>
      <c r="R40" s="2" t="s">
        <v>145</v>
      </c>
      <c r="S40" s="2" t="s">
        <v>627</v>
      </c>
      <c r="T40" s="2" t="s">
        <v>145</v>
      </c>
      <c r="U40" s="2" t="s">
        <v>145</v>
      </c>
      <c r="V40" s="2" t="s">
        <v>248</v>
      </c>
      <c r="W40" s="2" t="s">
        <v>151</v>
      </c>
      <c r="X40" s="2" t="s">
        <v>145</v>
      </c>
      <c r="Y40" s="2" t="s">
        <v>326</v>
      </c>
      <c r="Z40" s="4"/>
      <c r="AA40" s="4">
        <f>=ROUNDDOWN({0},0)</f>
      </c>
      <c r="AB40" s="5">
        <v>1.2</v>
      </c>
      <c r="AC40" s="2" t="s">
        <v>145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</v>
      </c>
      <c r="AS40" s="8">
        <v>22.67</v>
      </c>
      <c r="AT40" s="7">
        <v>-1</v>
      </c>
      <c r="AU40" s="7">
        <v>-1</v>
      </c>
      <c r="AV40" s="4"/>
      <c r="AW40" s="8"/>
      <c r="AX40" s="4">
        <v>1</v>
      </c>
      <c r="AY40" s="8">
        <v>22.67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22.67</v>
      </c>
      <c r="BG40" s="7">
        <v>-1</v>
      </c>
      <c r="BH40" s="7">
        <v>-1</v>
      </c>
      <c r="BI40" s="7"/>
      <c r="BJ40" s="4"/>
      <c r="BK40" s="8"/>
      <c r="BL40" s="2" t="s">
        <v>25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166</v>
      </c>
      <c r="BW40" s="2" t="s">
        <v>328</v>
      </c>
      <c r="BX40" s="2" t="s">
        <v>628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166</v>
      </c>
      <c r="CJ40" s="2" t="s">
        <v>330</v>
      </c>
      <c r="CK40" s="2" t="s">
        <v>331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166</v>
      </c>
      <c r="CW40" s="2" t="s">
        <v>330</v>
      </c>
      <c r="CX40" s="2" t="s">
        <v>352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166</v>
      </c>
      <c r="DJ40" s="2" t="s">
        <v>330</v>
      </c>
      <c r="DK40" s="2" t="s">
        <v>333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166</v>
      </c>
      <c r="DW40" s="2" t="s">
        <v>334</v>
      </c>
      <c r="DX40" s="2" t="s">
        <v>335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166</v>
      </c>
      <c r="EJ40" s="2" t="s">
        <v>336</v>
      </c>
      <c r="EK40" s="2" t="s">
        <v>337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166</v>
      </c>
      <c r="EW40" s="2" t="s">
        <v>167</v>
      </c>
      <c r="EX40" s="2" t="s">
        <v>629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166</v>
      </c>
      <c r="FJ40" s="2" t="s">
        <v>630</v>
      </c>
      <c r="FK40" s="2" t="s">
        <v>631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200</v>
      </c>
      <c r="FV40" s="2" t="s">
        <v>166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>
        <v>1</v>
      </c>
      <c r="GE40" s="8">
        <v>22.67</v>
      </c>
      <c r="GF40" s="7">
        <v>-1</v>
      </c>
      <c r="GG40" s="7">
        <v>-1</v>
      </c>
      <c r="GH40" s="2" t="s">
        <v>154</v>
      </c>
      <c r="GI40" s="2" t="s">
        <v>166</v>
      </c>
      <c r="GJ40" s="2" t="s">
        <v>145</v>
      </c>
      <c r="GK40" s="2" t="s">
        <v>632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182</v>
      </c>
      <c r="GV40" s="2" t="s">
        <v>166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166</v>
      </c>
      <c r="HJ40" s="2" t="s">
        <v>342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343</v>
      </c>
      <c r="II40" s="2" t="s">
        <v>166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166</v>
      </c>
      <c r="JJ40" s="2" t="s">
        <v>330</v>
      </c>
      <c r="JK40" s="2" t="s">
        <v>352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178</v>
      </c>
      <c r="JV40" s="2" t="s">
        <v>166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178</v>
      </c>
      <c r="KI40" s="2" t="s">
        <v>166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154</v>
      </c>
      <c r="KV40" s="2" t="s">
        <v>166</v>
      </c>
      <c r="KW40" s="2" t="s">
        <v>190</v>
      </c>
      <c r="KX40" s="2" t="s">
        <v>500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166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166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166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166</v>
      </c>
      <c r="NJ40" s="2" t="s">
        <v>633</v>
      </c>
      <c r="NK40" s="2" t="s">
        <v>634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166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200</v>
      </c>
      <c r="OI40" s="2" t="s">
        <v>166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635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3432</v>
      </c>
      <c r="AA41" s="11">
        <f>=ROUNDDOWN({0},0)</f>
      </c>
      <c r="AB41" s="12">
        <v>125.7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70</v>
      </c>
      <c r="AQ41" s="15">
        <v>4379.55</v>
      </c>
      <c r="AR41" s="11">
        <v>141</v>
      </c>
      <c r="AS41" s="15">
        <v>10689.28</v>
      </c>
      <c r="AT41" s="14">
        <v>-0.5035</v>
      </c>
      <c r="AU41" s="14">
        <v>-0.5903</v>
      </c>
      <c r="AV41" s="11">
        <v>70</v>
      </c>
      <c r="AW41" s="15">
        <v>4379.55</v>
      </c>
      <c r="AX41" s="11">
        <v>141</v>
      </c>
      <c r="AY41" s="15">
        <v>10689.28</v>
      </c>
      <c r="AZ41" s="14">
        <v>-0.5035</v>
      </c>
      <c r="BA41" s="14">
        <v>-0.5903</v>
      </c>
      <c r="BB41" s="14"/>
      <c r="BC41" s="11">
        <v>70</v>
      </c>
      <c r="BD41" s="15">
        <v>4379.55</v>
      </c>
      <c r="BE41" s="11">
        <v>141</v>
      </c>
      <c r="BF41" s="15">
        <v>10689.28</v>
      </c>
      <c r="BG41" s="14">
        <v>-0.5035</v>
      </c>
      <c r="BH41" s="14">
        <v>-0.5903</v>
      </c>
      <c r="BI41" s="14"/>
      <c r="BJ41" s="11"/>
      <c r="BK41" s="15"/>
      <c r="BL41" s="9" t="s">
        <v>145</v>
      </c>
      <c r="BM41" s="14"/>
      <c r="BN41" s="14"/>
      <c r="BO41" s="11">
        <v>30</v>
      </c>
      <c r="BP41" s="15">
        <v>1920.63</v>
      </c>
      <c r="BQ41" s="11">
        <v>25</v>
      </c>
      <c r="BR41" s="15">
        <v>1923.35</v>
      </c>
      <c r="BS41" s="14">
        <v>0.2</v>
      </c>
      <c r="BT41" s="14">
        <v>-0.0014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15</v>
      </c>
      <c r="CC41" s="15">
        <v>747.41</v>
      </c>
      <c r="CD41" s="11">
        <v>60</v>
      </c>
      <c r="CE41" s="15">
        <v>4717.29</v>
      </c>
      <c r="CF41" s="14">
        <v>-0.75</v>
      </c>
      <c r="CG41" s="14">
        <v>-0.8416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8</v>
      </c>
      <c r="CP41" s="15">
        <v>648.53</v>
      </c>
      <c r="CQ41" s="11">
        <v>14</v>
      </c>
      <c r="CR41" s="15">
        <v>900.52</v>
      </c>
      <c r="CS41" s="14">
        <v>-0.4286</v>
      </c>
      <c r="CT41" s="14">
        <v>-0.2798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4</v>
      </c>
      <c r="DC41" s="15">
        <v>353.8</v>
      </c>
      <c r="DD41" s="11">
        <v>17</v>
      </c>
      <c r="DE41" s="15">
        <v>1070.2</v>
      </c>
      <c r="DF41" s="14">
        <v>-0.7647</v>
      </c>
      <c r="DG41" s="14">
        <v>-0.6694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3</v>
      </c>
      <c r="DP41" s="15">
        <v>292.95</v>
      </c>
      <c r="DQ41" s="11">
        <v>5</v>
      </c>
      <c r="DR41" s="15">
        <v>488.25</v>
      </c>
      <c r="DS41" s="14">
        <v>-0.4</v>
      </c>
      <c r="DT41" s="14">
        <v>-0.4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1</v>
      </c>
      <c r="EC41" s="15">
        <v>97.71</v>
      </c>
      <c r="ED41" s="11"/>
      <c r="EE41" s="15"/>
      <c r="EF41" s="14"/>
      <c r="EG41" s="14"/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1</v>
      </c>
      <c r="EP41" s="15">
        <v>95.1</v>
      </c>
      <c r="EQ41" s="11">
        <v>1</v>
      </c>
      <c r="ER41" s="15">
        <v>84.34</v>
      </c>
      <c r="ES41" s="14"/>
      <c r="ET41" s="14">
        <v>0.1276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82.91</v>
      </c>
      <c r="FD41" s="11"/>
      <c r="FE41" s="15"/>
      <c r="FF41" s="14"/>
      <c r="FG41" s="14"/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>
        <v>4</v>
      </c>
      <c r="FP41" s="15">
        <v>78.75</v>
      </c>
      <c r="FQ41" s="11">
        <v>2</v>
      </c>
      <c r="FR41" s="15">
        <v>112.67</v>
      </c>
      <c r="FS41" s="14">
        <v>1</v>
      </c>
      <c r="FT41" s="14">
        <v>-0.3011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>
        <v>3</v>
      </c>
      <c r="GC41" s="15">
        <v>61.76</v>
      </c>
      <c r="GD41" s="11">
        <v>14</v>
      </c>
      <c r="GE41" s="15">
        <v>1117.09</v>
      </c>
      <c r="GF41" s="14">
        <v>-0.7857</v>
      </c>
      <c r="GG41" s="14">
        <v>-0.9447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>
        <v>3</v>
      </c>
      <c r="GR41" s="15">
        <v>275.57</v>
      </c>
      <c r="GS41" s="14">
        <v>-1</v>
      </c>
      <c r="GT41" s="14">
        <v>-1</v>
      </c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1726</v>
      </c>
      <c r="OP41" s="11">
        <v>51</v>
      </c>
      <c r="OQ41" s="11"/>
      <c r="OR41" s="11">
        <v>1655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636</v>
      </c>
      <c r="D2" s="0" t="s">
        <v>637</v>
      </c>
      <c r="E2" s="0" t="s">
        <v>638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639</v>
      </c>
      <c r="J4" s="1" t="s">
        <v>640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641</v>
      </c>
      <c r="P4" s="1" t="s">
        <v>642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21</v>
      </c>
      <c r="F6" s="8">
        <v>2116.08</v>
      </c>
      <c r="G6" s="4">
        <v>93</v>
      </c>
      <c r="H6" s="8">
        <v>8362.6</v>
      </c>
      <c r="I6" s="7">
        <v>-0.7742</v>
      </c>
      <c r="J6" s="7">
        <v>-0.747</v>
      </c>
      <c r="K6" s="4">
        <v>21</v>
      </c>
      <c r="L6" s="8">
        <v>2116.08</v>
      </c>
      <c r="M6" s="4">
        <v>47</v>
      </c>
      <c r="N6" s="8">
        <v>4553.2</v>
      </c>
      <c r="O6" s="7">
        <v>-0.5532</v>
      </c>
      <c r="P6" s="7">
        <v>-0.5353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/>
      <c r="L7" s="8"/>
      <c r="M7" s="4">
        <v>46</v>
      </c>
      <c r="N7" s="8">
        <v>3809.4</v>
      </c>
      <c r="O7" s="7"/>
      <c r="P7" s="7"/>
    </row>
    <row r="8">
      <c r="A8" s="2" t="s">
        <v>134</v>
      </c>
      <c r="B8" s="2" t="s">
        <v>135</v>
      </c>
      <c r="C8" s="2" t="s">
        <v>136</v>
      </c>
      <c r="D8" s="2" t="s">
        <v>398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405</v>
      </c>
      <c r="D9" s="2" t="s">
        <v>406</v>
      </c>
      <c r="E9" s="4">
        <v>18</v>
      </c>
      <c r="F9" s="8">
        <v>1547.84</v>
      </c>
      <c r="G9" s="4">
        <v>24</v>
      </c>
      <c r="H9" s="8">
        <v>1858.44</v>
      </c>
      <c r="I9" s="7">
        <v>-0.25</v>
      </c>
      <c r="J9" s="7">
        <v>-0.1671</v>
      </c>
      <c r="K9" s="4">
        <v>16</v>
      </c>
      <c r="L9" s="8">
        <v>1425.68</v>
      </c>
      <c r="M9" s="4">
        <v>16</v>
      </c>
      <c r="N9" s="8">
        <v>1381.02</v>
      </c>
      <c r="O9" s="7"/>
      <c r="P9" s="7">
        <v>0.0323</v>
      </c>
    </row>
    <row r="10">
      <c r="A10" s="2" t="s">
        <v>134</v>
      </c>
      <c r="B10" s="2" t="s">
        <v>135</v>
      </c>
      <c r="C10" s="2" t="s">
        <v>405</v>
      </c>
      <c r="D10" s="2" t="s">
        <v>503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122.16</v>
      </c>
      <c r="M10" s="4">
        <v>8</v>
      </c>
      <c r="N10" s="8">
        <v>477.42</v>
      </c>
      <c r="O10" s="7">
        <v>-0.75</v>
      </c>
      <c r="P10" s="7">
        <v>-0.7441</v>
      </c>
    </row>
    <row r="11">
      <c r="A11" s="2" t="s">
        <v>134</v>
      </c>
      <c r="B11" s="2" t="s">
        <v>135</v>
      </c>
      <c r="C11" s="2" t="s">
        <v>544</v>
      </c>
      <c r="D11" s="2" t="s">
        <v>545</v>
      </c>
      <c r="E11" s="4">
        <v>22</v>
      </c>
      <c r="F11" s="8">
        <v>530.56</v>
      </c>
      <c r="G11" s="4">
        <v>12</v>
      </c>
      <c r="H11" s="8">
        <v>229.61</v>
      </c>
      <c r="I11" s="7">
        <v>0.8333</v>
      </c>
      <c r="J11" s="7">
        <v>1.3107</v>
      </c>
      <c r="K11" s="4">
        <v>22</v>
      </c>
      <c r="L11" s="8">
        <v>530.56</v>
      </c>
      <c r="M11" s="4">
        <v>12</v>
      </c>
      <c r="N11" s="8">
        <v>229.61</v>
      </c>
      <c r="O11" s="7">
        <v>0.8333</v>
      </c>
      <c r="P11" s="7">
        <v>1.3107</v>
      </c>
    </row>
    <row r="12">
      <c r="A12" s="2" t="s">
        <v>134</v>
      </c>
      <c r="B12" s="2" t="s">
        <v>135</v>
      </c>
      <c r="C12" s="2" t="s">
        <v>593</v>
      </c>
      <c r="D12" s="2" t="s">
        <v>594</v>
      </c>
      <c r="E12" s="4">
        <v>9</v>
      </c>
      <c r="F12" s="8">
        <v>185.07</v>
      </c>
      <c r="G12" s="4">
        <v>12</v>
      </c>
      <c r="H12" s="8">
        <v>238.63</v>
      </c>
      <c r="I12" s="7">
        <v>-0.25</v>
      </c>
      <c r="J12" s="7">
        <v>-0.2244</v>
      </c>
      <c r="K12" s="4">
        <v>9</v>
      </c>
      <c r="L12" s="8">
        <v>185.07</v>
      </c>
      <c r="M12" s="4">
        <v>12</v>
      </c>
      <c r="N12" s="8">
        <v>238.63</v>
      </c>
      <c r="O12" s="7">
        <v>-0.25</v>
      </c>
      <c r="P12" s="7">
        <v>-0.2244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636</v>
      </c>
      <c r="D2" s="0" t="s">
        <v>637</v>
      </c>
      <c r="E2" s="0" t="s">
        <v>638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639</v>
      </c>
      <c r="I4" s="1" t="s">
        <v>640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641</v>
      </c>
      <c r="O4" s="1" t="s">
        <v>642</v>
      </c>
    </row>
    <row r="5">
      <c r="A5" s="1" t="s">
        <v>80</v>
      </c>
      <c r="B5" s="1" t="s">
        <v>82</v>
      </c>
      <c r="C5" s="1" t="s">
        <v>83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134</v>
      </c>
      <c r="B6" s="2" t="s">
        <v>136</v>
      </c>
      <c r="C6" s="2" t="s">
        <v>137</v>
      </c>
      <c r="D6" s="4">
        <v>21</v>
      </c>
      <c r="E6" s="8">
        <v>2116.08</v>
      </c>
      <c r="F6" s="4">
        <v>93</v>
      </c>
      <c r="G6" s="8">
        <v>8362.6</v>
      </c>
      <c r="H6" s="7">
        <v>-0.7742</v>
      </c>
      <c r="I6" s="7">
        <v>-0.747</v>
      </c>
      <c r="J6" s="4">
        <v>21</v>
      </c>
      <c r="K6" s="8">
        <v>2116.08</v>
      </c>
      <c r="L6" s="4">
        <v>47</v>
      </c>
      <c r="M6" s="8">
        <v>4553.2</v>
      </c>
      <c r="N6" s="7">
        <v>-0.5532</v>
      </c>
      <c r="O6" s="7">
        <v>-0.5353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/>
      <c r="K7" s="8"/>
      <c r="L7" s="4">
        <v>46</v>
      </c>
      <c r="M7" s="8">
        <v>3809.4</v>
      </c>
      <c r="N7" s="7"/>
      <c r="O7" s="7"/>
    </row>
    <row r="8">
      <c r="A8" s="2" t="s">
        <v>134</v>
      </c>
      <c r="B8" s="2" t="s">
        <v>136</v>
      </c>
      <c r="C8" s="2" t="s">
        <v>398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405</v>
      </c>
      <c r="C9" s="2" t="s">
        <v>406</v>
      </c>
      <c r="D9" s="4">
        <v>18</v>
      </c>
      <c r="E9" s="8">
        <v>1547.84</v>
      </c>
      <c r="F9" s="4">
        <v>24</v>
      </c>
      <c r="G9" s="8">
        <v>1858.44</v>
      </c>
      <c r="H9" s="7">
        <v>-0.25</v>
      </c>
      <c r="I9" s="7">
        <v>-0.1671</v>
      </c>
      <c r="J9" s="4">
        <v>16</v>
      </c>
      <c r="K9" s="8">
        <v>1425.68</v>
      </c>
      <c r="L9" s="4">
        <v>16</v>
      </c>
      <c r="M9" s="8">
        <v>1381.02</v>
      </c>
      <c r="N9" s="7"/>
      <c r="O9" s="7">
        <v>0.0323</v>
      </c>
    </row>
    <row r="10">
      <c r="A10" s="2" t="s">
        <v>134</v>
      </c>
      <c r="B10" s="2" t="s">
        <v>405</v>
      </c>
      <c r="C10" s="2" t="s">
        <v>503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122.16</v>
      </c>
      <c r="L10" s="4">
        <v>8</v>
      </c>
      <c r="M10" s="8">
        <v>477.42</v>
      </c>
      <c r="N10" s="7">
        <v>-0.75</v>
      </c>
      <c r="O10" s="7">
        <v>-0.7441</v>
      </c>
    </row>
    <row r="11">
      <c r="A11" s="2" t="s">
        <v>134</v>
      </c>
      <c r="B11" s="2" t="s">
        <v>544</v>
      </c>
      <c r="C11" s="2" t="s">
        <v>545</v>
      </c>
      <c r="D11" s="4">
        <v>22</v>
      </c>
      <c r="E11" s="8">
        <v>530.56</v>
      </c>
      <c r="F11" s="4">
        <v>12</v>
      </c>
      <c r="G11" s="8">
        <v>229.61</v>
      </c>
      <c r="H11" s="7">
        <v>0.8333</v>
      </c>
      <c r="I11" s="7">
        <v>1.3107</v>
      </c>
      <c r="J11" s="4">
        <v>22</v>
      </c>
      <c r="K11" s="8">
        <v>530.56</v>
      </c>
      <c r="L11" s="4">
        <v>12</v>
      </c>
      <c r="M11" s="8">
        <v>229.61</v>
      </c>
      <c r="N11" s="7">
        <v>0.8333</v>
      </c>
      <c r="O11" s="7">
        <v>1.3107</v>
      </c>
    </row>
    <row r="12">
      <c r="A12" s="2" t="s">
        <v>134</v>
      </c>
      <c r="B12" s="2" t="s">
        <v>593</v>
      </c>
      <c r="C12" s="2" t="s">
        <v>594</v>
      </c>
      <c r="D12" s="4">
        <v>9</v>
      </c>
      <c r="E12" s="8">
        <v>185.07</v>
      </c>
      <c r="F12" s="4">
        <v>12</v>
      </c>
      <c r="G12" s="8">
        <v>238.63</v>
      </c>
      <c r="H12" s="7">
        <v>-0.25</v>
      </c>
      <c r="I12" s="7">
        <v>-0.2244</v>
      </c>
      <c r="J12" s="4">
        <v>9</v>
      </c>
      <c r="K12" s="8">
        <v>185.07</v>
      </c>
      <c r="L12" s="4">
        <v>12</v>
      </c>
      <c r="M12" s="8">
        <v>238.63</v>
      </c>
      <c r="N12" s="7">
        <v>-0.25</v>
      </c>
      <c r="O12" s="7">
        <v>-0.2244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