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<sst xmlns="http://schemas.openxmlformats.org/spreadsheetml/2006/main" count="638" uniqueCount="638">
  <si>
    <t>Date Type:</t>
  </si>
  <si>
    <t>Shipped Date</t>
  </si>
  <si>
    <t>Start Date:</t>
  </si>
  <si>
    <t>01/26/2026</t>
  </si>
  <si>
    <t>End Date:</t>
  </si>
  <si>
    <t>02/01/2026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</si>
  <si>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</si>
  <si>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</si>
  <si>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</si>
  <si>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</si>
  <si>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</si>
  <si>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</si>
  <si>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</si>
  <si>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</si>
  <si>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</si>
  <si>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</si>
  <si>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</si>
  <si>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</si>
  <si>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OVERSTOCK01</t>
  </si>
  <si>
    <t>AMAZON</t>
  </si>
  <si>
    <t>OLLIIX</t>
  </si>
  <si>
    <t>MACY02</t>
  </si>
  <si>
    <t>KOHLDSN</t>
  </si>
  <si>
    <t>BLK01</t>
  </si>
  <si>
    <t>JCPENNEY01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</si>
  <si>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</si>
  <si>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</si>
  <si>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</si>
  <si>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</si>
  <si>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</si>
  <si>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</si>
  <si>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</si>
  <si>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</si>
  <si>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</si>
  <si>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</si>
  <si>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</si>
  <si>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</si>
  <si>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</si>
  <si>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</si>
  <si>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</si>
  <si>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</si>
  <si>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</si>
  <si>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</si>
  <si>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</si>
  <si>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</si>
  <si>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</si>
  <si>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</si>
  <si>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</si>
  <si>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</si>
  <si>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</si>
  <si>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</si>
  <si>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</si>
  <si>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</si>
  <si>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</si>
  <si>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</si>
  <si>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</si>
  <si>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</si>
  <si>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</si>
  <si>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</si>
  <si>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</si>
  <si>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</si>
  <si>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</si>
  <si>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</si>
  <si>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</si>
  <si>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</si>
  <si>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</si>
  <si>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</si>
  <si>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</si>
  <si>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</si>
  <si>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</si>
  <si>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</si>
  <si>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</si>
  <si>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</si>
  <si>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</si>
  <si>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</si>
  <si>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</si>
  <si>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</si>
  <si>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</si>
  <si>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</si>
  <si>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</si>
  <si>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</si>
  <si>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</si>
  <si>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</si>
  <si>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</si>
  <si>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</si>
  <si>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</si>
  <si>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</si>
  <si>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</si>
  <si>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</si>
  <si>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</si>
  <si>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</si>
  <si>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</si>
  <si>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</si>
  <si>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</si>
  <si>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</si>
  <si>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</si>
  <si>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</si>
  <si>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</si>
  <si>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</si>
  <si>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</si>
  <si>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</si>
  <si>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</si>
  <si>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</si>
  <si>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</si>
  <si>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</si>
  <si>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</si>
  <si>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</si>
  <si>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</si>
  <si>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</si>
  <si>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</si>
  <si>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</si>
  <si>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</si>
  <si>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</si>
  <si>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</si>
  <si>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</si>
  <si>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</si>
  <si>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</si>
  <si>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</si>
  <si>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</si>
  <si>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</si>
  <si>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</si>
  <si>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</si>
  <si>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</si>
  <si>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</si>
  <si>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</si>
  <si>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</si>
  <si>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</si>
  <si>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</si>
  <si>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</si>
  <si>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</si>
  <si>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</si>
  <si>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</si>
  <si>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</si>
  <si>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</si>
  <si>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</si>
  <si>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</si>
  <si>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</si>
  <si>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</si>
  <si>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</si>
  <si>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</si>
  <si>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</si>
  <si>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</si>
  <si>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</si>
  <si>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</si>
  <si>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</si>
  <si>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</si>
  <si>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</si>
  <si>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</si>
  <si>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</si>
  <si>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</si>
  <si>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</si>
  <si>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</si>
  <si>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</si>
  <si>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</si>
  <si>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AMAZON,CSNSTORES,DLCROSCILL,OVERSTOCK01</t>
  </si>
  <si>
    <t>Setup</t>
  </si>
  <si>
    <t>11/21/2022</t>
  </si>
  <si>
    <t>No</t>
  </si>
  <si>
    <t>3/30/2023</t>
  </si>
  <si>
    <t>4/19/2023</t>
  </si>
  <si>
    <t>8/31/2023</t>
  </si>
  <si>
    <t>9/4/2023</t>
  </si>
  <si>
    <t>4/18/2024</t>
  </si>
  <si>
    <t>12/1/2022</t>
  </si>
  <si>
    <t>8/2/2023</t>
  </si>
  <si>
    <t>5/7/2024</t>
  </si>
  <si>
    <t>4/7/2024</t>
  </si>
  <si>
    <t>5/15/2024</t>
  </si>
  <si>
    <t>3/28/2023</t>
  </si>
  <si>
    <t>5/9/2023</t>
  </si>
  <si>
    <t>6/15/2023</t>
  </si>
  <si>
    <t>6/29/2023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</si>
  <si>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</si>
  <si>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</si>
  <si>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</si>
  <si>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</si>
  <si>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</si>
  <si>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</si>
  <si>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</si>
  <si>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AMAZON,AMAZONDS,CSNSTORES,DLCROSCILL,KOHLDSN,OLLIIX,OVERSTOCK01</t>
  </si>
  <si>
    <t>11/16/2022</t>
  </si>
  <si>
    <t>4/4/2023</t>
  </si>
  <si>
    <t>5/2/2024</t>
  </si>
  <si>
    <t>10/26/2022</t>
  </si>
  <si>
    <t>11/13/2023</t>
  </si>
  <si>
    <t>4/22/2024</t>
  </si>
  <si>
    <t>10/5/2023</t>
  </si>
  <si>
    <t>7/17/2023</t>
  </si>
  <si>
    <t>Hold</t>
  </si>
  <si>
    <t>CCL10-0012</t>
  </si>
  <si>
    <t>Cal King</t>
  </si>
  <si>
    <t>11/1/2022</t>
  </si>
  <si>
    <t>4/5/2023</t>
  </si>
  <si>
    <t>4/12/2024</t>
  </si>
  <si>
    <t>4/25/2024</t>
  </si>
  <si>
    <t>2/15/2023</t>
  </si>
  <si>
    <t>4/3/2024</t>
  </si>
  <si>
    <t>6/12/2024</t>
  </si>
  <si>
    <t>9/3/2024</t>
  </si>
  <si>
    <t>11/7/2025</t>
  </si>
  <si>
    <t>4/10/2024</t>
  </si>
  <si>
    <t>4/27/2023</t>
  </si>
  <si>
    <t>CCL10-0013</t>
  </si>
  <si>
    <t>Brown</t>
  </si>
  <si>
    <t>10/25/2022</t>
  </si>
  <si>
    <t>CSNSTORES,OVERSTOCK01</t>
  </si>
  <si>
    <t>11/7/2022</t>
  </si>
  <si>
    <t>4/6/2023</t>
  </si>
  <si>
    <t>9/12/2023</t>
  </si>
  <si>
    <t>4/24/2024</t>
  </si>
  <si>
    <t>11/26/2022</t>
  </si>
  <si>
    <t>5/3/2024</t>
  </si>
  <si>
    <t>4/23/2024</t>
  </si>
  <si>
    <t>2/23/2025</t>
  </si>
  <si>
    <t>7/10/2023</t>
  </si>
  <si>
    <t>3/6/2025</t>
  </si>
  <si>
    <t>7/1/2024</t>
  </si>
  <si>
    <t>CCL10-0014</t>
  </si>
  <si>
    <t>CSNSTORES,DLCROSCILL,JCPENNEY01,KOHLDSN,NRTPORT,OVERSTOCK01</t>
  </si>
  <si>
    <t>11/14/2022</t>
  </si>
  <si>
    <t>4/3/2023</t>
  </si>
  <si>
    <t>11/10/2023</t>
  </si>
  <si>
    <t>5/14/2023</t>
  </si>
  <si>
    <t>7/19/2023</t>
  </si>
  <si>
    <t>CCL10-0015</t>
  </si>
  <si>
    <t>11/25/2022</t>
  </si>
  <si>
    <t>5/6/2024</t>
  </si>
  <si>
    <t>4/26/2024</t>
  </si>
  <si>
    <t>11/17/2022</t>
  </si>
  <si>
    <t>5/8/2024</t>
  </si>
  <si>
    <t>7/18/2024</t>
  </si>
  <si>
    <t>11/13/2024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</si>
  <si>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</si>
  <si>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</si>
  <si>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</si>
  <si>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</si>
  <si>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</si>
  <si>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</si>
  <si>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</si>
  <si>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</si>
  <si>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CSNSTORES,DLCROSCILL,MACY02,OVERSTOCK01</t>
  </si>
  <si>
    <t>8/5/2025</t>
  </si>
  <si>
    <t>Open</t>
  </si>
  <si>
    <t>10/7/2025</t>
  </si>
  <si>
    <t>11/2/2025</t>
  </si>
  <si>
    <t>9/3/2025</t>
  </si>
  <si>
    <t>Discontinued</t>
  </si>
  <si>
    <t>CCL10-0072</t>
  </si>
  <si>
    <t>8/18/2025</t>
  </si>
  <si>
    <t>8/4/2025</t>
  </si>
  <si>
    <t>11/19/2025</t>
  </si>
  <si>
    <t>11/10/2025</t>
  </si>
  <si>
    <t>10/13/2025</t>
  </si>
  <si>
    <t>CCL10-0073</t>
  </si>
  <si>
    <t>8/12/2025</t>
  </si>
  <si>
    <t>8/1/2025</t>
  </si>
  <si>
    <t>9/29/2025</t>
  </si>
  <si>
    <t>12/9/2025</t>
  </si>
  <si>
    <t>11/11/2025</t>
  </si>
  <si>
    <t>10/22/2025</t>
  </si>
  <si>
    <t>CCL10-0068</t>
  </si>
  <si>
    <t>Julius</t>
  </si>
  <si>
    <t>Black</t>
  </si>
  <si>
    <t>BLK01,DLCROSCILL</t>
  </si>
  <si>
    <t>8/6/2025</t>
  </si>
  <si>
    <t>8/14/2025</t>
  </si>
  <si>
    <t>10/30/2025</t>
  </si>
  <si>
    <t>11/3/2025</t>
  </si>
  <si>
    <t>10/10/2025</t>
  </si>
  <si>
    <t>CCL10-0069</t>
  </si>
  <si>
    <t>CSNSTORES,DLCROSCILL,OLLIIX,OVERSTOCK01</t>
  </si>
  <si>
    <t>7/31/2025</t>
  </si>
  <si>
    <t>11/20/2025</t>
  </si>
  <si>
    <t>9/15/2025</t>
  </si>
  <si>
    <t>11/17/2025</t>
  </si>
  <si>
    <t>CCL10-0070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</si>
  <si>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</si>
  <si>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</si>
  <si>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</si>
  <si>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</si>
  <si>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</si>
  <si>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</si>
  <si>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</si>
  <si>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</si>
  <si>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3/21/2026</t>
  </si>
  <si>
    <t>AMAZON,CSNSTORES,OVERSTOCK01</t>
  </si>
  <si>
    <t>7/25/2023</t>
  </si>
  <si>
    <t>8/21/2023</t>
  </si>
  <si>
    <t>7/27/2023</t>
  </si>
  <si>
    <t>8/8/2023</t>
  </si>
  <si>
    <t>9/29/2023</t>
  </si>
  <si>
    <t>1/5/2024</t>
  </si>
  <si>
    <t>7/3/2024</t>
  </si>
  <si>
    <t>11/8/2023</t>
  </si>
  <si>
    <t>7/10/2024</t>
  </si>
  <si>
    <t>7/2/2024</t>
  </si>
  <si>
    <t>7/15/2024</t>
  </si>
  <si>
    <t>10/11/2023</t>
  </si>
  <si>
    <t>12/19/2023</t>
  </si>
  <si>
    <t>3/19/2025</t>
  </si>
  <si>
    <t>CCL10-0063</t>
  </si>
  <si>
    <t>10/9/2023</t>
  </si>
  <si>
    <t>9/7/2023</t>
  </si>
  <si>
    <t>8/23/2023</t>
  </si>
  <si>
    <t>7/22/2024</t>
  </si>
  <si>
    <t>9/5/2023</t>
  </si>
  <si>
    <t>8/4/2023</t>
  </si>
  <si>
    <t>CCL10-0064</t>
  </si>
  <si>
    <t>AMAZON,AMAZONDS,CSNSTORES,OVERSTOCK01</t>
  </si>
  <si>
    <t>8/7/2023</t>
  </si>
  <si>
    <t>10/26/2023</t>
  </si>
  <si>
    <t>8/5/2024</t>
  </si>
  <si>
    <t>10/17/2024</t>
  </si>
  <si>
    <t>8/27/2023</t>
  </si>
  <si>
    <t>2/23/2024</t>
  </si>
  <si>
    <t>CCL10-0001</t>
  </si>
  <si>
    <t>Burgundy</t>
  </si>
  <si>
    <t>5/20/2026</t>
  </si>
  <si>
    <t>CSNSTORES,OLLIIX,OVERSTOCK01</t>
  </si>
  <si>
    <t>11/30/2022</t>
  </si>
  <si>
    <t>4/17/2023</t>
  </si>
  <si>
    <t>9/6/2023</t>
  </si>
  <si>
    <t>8/16/2024</t>
  </si>
  <si>
    <t>11/11/2022</t>
  </si>
  <si>
    <t>11/21/2023</t>
  </si>
  <si>
    <t>6/6/2024</t>
  </si>
  <si>
    <t>8/13/2024</t>
  </si>
  <si>
    <t>6/12/2023</t>
  </si>
  <si>
    <t>8/28/2023</t>
  </si>
  <si>
    <t>3/10/2025</t>
  </si>
  <si>
    <t>CCL10-0002</t>
  </si>
  <si>
    <t>7/26/2024</t>
  </si>
  <si>
    <t>11/6/2022</t>
  </si>
  <si>
    <t>11/9/2023</t>
  </si>
  <si>
    <t>6/21/2024</t>
  </si>
  <si>
    <t>8/11/2023</t>
  </si>
  <si>
    <t>CCL10-0003</t>
  </si>
  <si>
    <t>AMAZON,KOHLDSN,OLLIIX,OVERSTOCK01</t>
  </si>
  <si>
    <t>6/24/2024</t>
  </si>
  <si>
    <t>7/31/2024</t>
  </si>
  <si>
    <t>7/5/2024</t>
  </si>
  <si>
    <t>10/21/2025</t>
  </si>
  <si>
    <t>6/23/2023</t>
  </si>
  <si>
    <t>CCL10-0007</t>
  </si>
  <si>
    <t>Loretta</t>
  </si>
  <si>
    <t>Beige</t>
  </si>
  <si>
    <t>Inactive</t>
  </si>
  <si>
    <t>C+</t>
  </si>
  <si>
    <t>AMAZON,CSNSTORES,MACY02</t>
  </si>
  <si>
    <t>11/8/2022</t>
  </si>
  <si>
    <t>10/15/2023</t>
  </si>
  <si>
    <t>Yes</t>
  </si>
  <si>
    <t>7/31/2023</t>
  </si>
  <si>
    <t>9/21/2023</t>
  </si>
  <si>
    <t>CCL10-0008</t>
  </si>
  <si>
    <t>C</t>
  </si>
  <si>
    <t>AMAZON,AMAZONDS,CSNSTORES,DLCROSCILL,KOHLDSN,OVERSTOCK01</t>
  </si>
  <si>
    <t>5/22/2023</t>
  </si>
  <si>
    <t>9/20/2023</t>
  </si>
  <si>
    <t>10/27/2022</t>
  </si>
  <si>
    <t>11/20/2023</t>
  </si>
  <si>
    <t>5/29/2024</t>
  </si>
  <si>
    <t>10/12/2023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</si>
  <si>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</si>
  <si>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</si>
  <si>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</si>
  <si>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</si>
  <si>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</si>
  <si>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</si>
  <si>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</si>
  <si>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</si>
  <si>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</si>
  <si>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Donation</t>
  </si>
  <si>
    <t>CSNSTORES,JCPENNEY01</t>
  </si>
  <si>
    <t>12/13/2022</t>
  </si>
  <si>
    <t>4/28/2023</t>
  </si>
  <si>
    <t>8/15/2023</t>
  </si>
  <si>
    <t>10/9/2024</t>
  </si>
  <si>
    <t>9/25/2024</t>
  </si>
  <si>
    <t>CCL10-0005</t>
  </si>
  <si>
    <t>AMAZON,AMAZONDS,CSNSTORES,DESINC,NRTPORT</t>
  </si>
  <si>
    <t>4/18/2023</t>
  </si>
  <si>
    <t>8/17/2023</t>
  </si>
  <si>
    <t>1/30/2023</t>
  </si>
  <si>
    <t>4/24/2023</t>
  </si>
  <si>
    <t>9/11/2023</t>
  </si>
  <si>
    <t>2/2/2025</t>
  </si>
  <si>
    <t>9/19/2023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</si>
  <si>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</si>
  <si>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</si>
  <si>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</si>
  <si>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</si>
  <si>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</si>
  <si>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</si>
  <si>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</si>
  <si>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</si>
  <si>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CSNSTORES,DLCROSCILL,JCPENNEY01</t>
  </si>
  <si>
    <t>8/3/2023</t>
  </si>
  <si>
    <t>11/6/2023</t>
  </si>
  <si>
    <t>1/19/2023</t>
  </si>
  <si>
    <t>7/29/2024</t>
  </si>
  <si>
    <t>3/20/2024</t>
  </si>
  <si>
    <t>7/3/2025</t>
  </si>
  <si>
    <t>6/21/2023</t>
  </si>
  <si>
    <t>7/11/2023</t>
  </si>
  <si>
    <t>5/22/2024</t>
  </si>
  <si>
    <t>1/10/2023</t>
  </si>
  <si>
    <t>2/13/2025</t>
  </si>
  <si>
    <t>CCL30-0030</t>
  </si>
  <si>
    <t>Silver</t>
  </si>
  <si>
    <t>12/12/2022</t>
  </si>
  <si>
    <t>9/27/2023</t>
  </si>
  <si>
    <t>12/29/2023</t>
  </si>
  <si>
    <t>11/14/2024</t>
  </si>
  <si>
    <t>CCL30-0026</t>
  </si>
  <si>
    <t>Aumont</t>
  </si>
  <si>
    <t>Oblong Decor Pillow</t>
  </si>
  <si>
    <t>22x15"</t>
  </si>
  <si>
    <t>DLCROSCILL,MACY02</t>
  </si>
  <si>
    <t>8/29/2023</t>
  </si>
  <si>
    <t>10/31/2022</t>
  </si>
  <si>
    <t>12/18/2024</t>
  </si>
  <si>
    <t>10/8/2024</t>
  </si>
  <si>
    <t>CCL30-0027</t>
  </si>
  <si>
    <t>AMAZON,CSNSTORES,DLCROSCILL,OLLIIX</t>
  </si>
  <si>
    <t>11/28/2022</t>
  </si>
  <si>
    <t>5/5/2023</t>
  </si>
  <si>
    <t>10/1/2023</t>
  </si>
  <si>
    <t>6/28/2024</t>
  </si>
  <si>
    <t>5/5/2024</t>
  </si>
  <si>
    <t>1/15/2024</t>
  </si>
  <si>
    <t>6/13/2024</t>
  </si>
  <si>
    <t>8/20/2025</t>
  </si>
  <si>
    <t>CCL30-0029</t>
  </si>
  <si>
    <t>AMAZON,CSNSTORES,MACY02,OLLIIX</t>
  </si>
  <si>
    <t>5/29/2023</t>
  </si>
  <si>
    <t>11/24/2023</t>
  </si>
  <si>
    <t>8/28/2024</t>
  </si>
  <si>
    <t>CCL30-0061</t>
  </si>
  <si>
    <t>AMAZON,CSNSTORES</t>
  </si>
  <si>
    <t>6/13/2023</t>
  </si>
  <si>
    <t>9/19/2024</t>
  </si>
  <si>
    <t>1/24/2023</t>
  </si>
  <si>
    <t>11/27/2023</t>
  </si>
  <si>
    <t>11/25/2024</t>
  </si>
  <si>
    <t>2/27/2024</t>
  </si>
  <si>
    <t>CCL30-0036</t>
  </si>
  <si>
    <t>Winchester</t>
  </si>
  <si>
    <t>20x20"</t>
  </si>
  <si>
    <t>Solid</t>
  </si>
  <si>
    <t>MACY02,OVERSTOCK01</t>
  </si>
  <si>
    <t>10/17/2023</t>
  </si>
  <si>
    <t>8/2/2024</t>
  </si>
  <si>
    <t>8/26/2024</t>
  </si>
  <si>
    <t>CCL30-0038</t>
  </si>
  <si>
    <t>Close-out</t>
  </si>
  <si>
    <t>DLCROSCILL,NRTPORT</t>
  </si>
  <si>
    <t>2/13/2023</t>
  </si>
  <si>
    <t>7/3/2023</t>
  </si>
  <si>
    <t>10/16/2023</t>
  </si>
  <si>
    <t>3/21/2023</t>
  </si>
  <si>
    <t>12/13/2024</t>
  </si>
  <si>
    <t>CCL30-0037</t>
  </si>
  <si>
    <t>6/19/2023</t>
  </si>
  <si>
    <t>7/23/2024</t>
  </si>
  <si>
    <t>8/9/2023</t>
  </si>
  <si>
    <t>CCL30-0035</t>
  </si>
  <si>
    <t>7/14/2023</t>
  </si>
  <si>
    <t>8/19/2024</t>
  </si>
  <si>
    <t>11/22/2023</t>
  </si>
  <si>
    <t>7/7/2025</t>
  </si>
  <si>
    <t>5/10/2024</t>
  </si>
  <si>
    <t>CCL30-0034</t>
  </si>
  <si>
    <t>4/26/2023</t>
  </si>
  <si>
    <t>10/11/2024</t>
  </si>
  <si>
    <t>1/4/2024</t>
  </si>
  <si>
    <t>10/2/2023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</si>
  <si>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</si>
  <si>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</si>
  <si>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</si>
  <si>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</si>
  <si>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</si>
  <si>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</si>
  <si>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</si>
  <si>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</si>
  <si>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</si>
  <si>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</si>
  <si>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</si>
  <si>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</si>
  <si>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</si>
  <si>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</si>
  <si>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</si>
  <si>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Champagne</t>
  </si>
  <si>
    <t>7/4/2024</t>
  </si>
  <si>
    <t>2/19/2025</t>
  </si>
  <si>
    <t>3/11/2024</t>
  </si>
  <si>
    <t>CCL11-0024</t>
  </si>
  <si>
    <t>Sham</t>
  </si>
  <si>
    <t>CSNSTORES,OLLIIX</t>
  </si>
  <si>
    <t>5/15/2023</t>
  </si>
  <si>
    <t>10/4/2024</t>
  </si>
  <si>
    <t>12/12/2023</t>
  </si>
  <si>
    <t>CCL11-0025</t>
  </si>
  <si>
    <t>B-</t>
  </si>
  <si>
    <t>5/20/2024</t>
  </si>
  <si>
    <t>10/20/2025</t>
  </si>
  <si>
    <t>CCL11-0022</t>
  </si>
  <si>
    <t>5/30/2023</t>
  </si>
  <si>
    <t>11/28/2023</t>
  </si>
  <si>
    <t>3/18/2025</t>
  </si>
  <si>
    <t>CCL11-0021</t>
  </si>
  <si>
    <t>7/30/2024</t>
  </si>
  <si>
    <t>10/16/2024</t>
  </si>
  <si>
    <t>4/2/2024</t>
  </si>
  <si>
    <t>9/22/2023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</si>
  <si>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</si>
  <si>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</si>
  <si>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</si>
  <si>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</si>
  <si>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</si>
  <si>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</si>
  <si>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</si>
  <si>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</si>
  <si>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7/28/2023</t>
  </si>
  <si>
    <t>1/12/2024</t>
  </si>
  <si>
    <t>3/29/2024</t>
  </si>
  <si>
    <t>7/25/2024</t>
  </si>
  <si>
    <t>10/3/2023</t>
  </si>
  <si>
    <t>7/7/2023</t>
  </si>
  <si>
    <t>CCL13-0019</t>
  </si>
  <si>
    <t>3/23/2023</t>
  </si>
  <si>
    <t>1/8/2024</t>
  </si>
  <si>
    <t>11/26/2023</t>
  </si>
  <si>
    <t>5/16/2024</t>
  </si>
  <si>
    <t>6/7/2023</t>
  </si>
  <si>
    <t>CCL13-0016</t>
  </si>
  <si>
    <t>KOHLDSN,NRTPORT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</si>
  <si>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</si>
  <si>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</si>
  <si>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</si>
  <si>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</si>
  <si>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</si>
  <si>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</si>
  <si>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</si>
  <si>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CHM30-0013</t>
  </si>
  <si>
    <t>Croscill Home</t>
  </si>
  <si>
    <t>Canova</t>
  </si>
  <si>
    <t>12x24"</t>
  </si>
  <si>
    <t>White</t>
  </si>
  <si>
    <t>Cotton</t>
  </si>
  <si>
    <t>10/20/2022</t>
  </si>
  <si>
    <t>1/18/2023</t>
  </si>
  <si>
    <t>Offered</t>
  </si>
  <si>
    <t>6/26/2023</t>
  </si>
  <si>
    <t>CHM30-0015</t>
  </si>
  <si>
    <t>Melodia</t>
  </si>
  <si>
    <t>Linen</t>
  </si>
  <si>
    <t>Botanical</t>
  </si>
  <si>
    <t>12/6/2022</t>
  </si>
  <si>
    <t>12/7/2022</t>
  </si>
  <si>
    <t>2/20/2023</t>
  </si>
  <si>
    <t>7/18/2023</t>
  </si>
  <si>
    <t>10/21/2023</t>
  </si>
  <si>
    <t>2/16/2024</t>
  </si>
  <si>
    <t>10/20/2023</t>
  </si>
  <si>
    <t>CHM30-0019</t>
  </si>
  <si>
    <t>Tan</t>
  </si>
  <si>
    <t>3/17/2023</t>
  </si>
  <si>
    <t>7/20/2023</t>
  </si>
  <si>
    <t>3/18/2024</t>
  </si>
  <si>
    <t>CHM11-0011</t>
  </si>
  <si>
    <t>Perla</t>
  </si>
  <si>
    <t>Pieced</t>
  </si>
  <si>
    <t>Modern/Contemporary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</si>
  <si>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</si>
  <si>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</si>
  <si>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</si>
  <si>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</si>
  <si>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</si>
  <si>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</si>
  <si>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</si>
  <si>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3/6/2024</t>
  </si>
  <si>
    <t>CHM13-0010</t>
  </si>
  <si>
    <t>King/Cal King</t>
  </si>
  <si>
    <t>1/16/2023</t>
  </si>
  <si>
    <t>11/2/2022</t>
  </si>
  <si>
    <t>6/22/2023</t>
  </si>
  <si>
    <t>CCA13-0007</t>
  </si>
  <si>
    <t>Croscill Casual</t>
  </si>
  <si>
    <t>Gema</t>
  </si>
  <si>
    <t>3 Piece White Coverlet Set</t>
  </si>
  <si>
    <t>Soft White</t>
  </si>
  <si>
    <t>10/14/2022</t>
  </si>
  <si>
    <t>9/25/2023</t>
  </si>
  <si>
    <t>5/28/2024</t>
  </si>
  <si>
    <t>CCA13-0008</t>
  </si>
  <si>
    <t>2/6/2024</t>
  </si>
  <si>
    <t>7/8/2024</t>
  </si>
  <si>
    <t>CCA12-0001</t>
  </si>
  <si>
    <t>DUVET&amp;DUVET SET</t>
  </si>
  <si>
    <t>Duvet&amp;Duvet Set</t>
  </si>
  <si>
    <t>Anders</t>
  </si>
  <si>
    <t>3 Piece Duvet Set</t>
  </si>
  <si>
    <t>Charcoal</t>
  </si>
  <si>
    <t>10/17/2022</t>
  </si>
  <si>
    <t>7/4/2023</t>
  </si>
  <si>
    <t>11/17/2023</t>
  </si>
  <si>
    <t>CCA12-0005</t>
  </si>
  <si>
    <t>Callista</t>
  </si>
  <si>
    <t>Blue</t>
  </si>
  <si>
    <t>Striped</t>
  </si>
  <si>
    <t>1/9/2023</t>
  </si>
  <si>
    <t>6/5/2023</t>
  </si>
  <si>
    <t>10/25/2023</t>
  </si>
  <si>
    <t>11/18/2023</t>
  </si>
  <si>
    <t>12/17/2024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</si>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</sst>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4</v>
      </c>
      <c r="AA6" s="4">
        <f>=ROUNDDOWN(0.363636363636364,0)</f>
      </c>
      <c r="AB6" s="5">
        <v>11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0.1429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17</v>
      </c>
      <c r="AQ6" s="8">
        <v>2527.62</v>
      </c>
      <c r="AR6" s="4">
        <v>5</v>
      </c>
      <c r="AS6" s="8">
        <v>674.37</v>
      </c>
      <c r="AT6" s="7">
        <v>2.4</v>
      </c>
      <c r="AU6" s="7">
        <v>2.7481</v>
      </c>
      <c r="AV6" s="4">
        <v>42</v>
      </c>
      <c r="AW6" s="8">
        <v>7038.46</v>
      </c>
      <c r="AX6" s="4">
        <v>47</v>
      </c>
      <c r="AY6" s="8">
        <v>9055.9</v>
      </c>
      <c r="AZ6" s="7">
        <v>-0.1064</v>
      </c>
      <c r="BA6" s="7">
        <v>-0.2228</v>
      </c>
      <c r="BB6" s="7">
        <v>0.3591</v>
      </c>
      <c r="BC6" s="4">
        <v>68</v>
      </c>
      <c r="BD6" s="8">
        <v>11842.97</v>
      </c>
      <c r="BE6" s="4">
        <v>76</v>
      </c>
      <c r="BF6" s="8">
        <v>14421.24</v>
      </c>
      <c r="BG6" s="7">
        <v>-0.1053</v>
      </c>
      <c r="BH6" s="7">
        <v>-0.1788</v>
      </c>
      <c r="BI6" s="7">
        <v>0.5943</v>
      </c>
      <c r="BJ6" s="4">
        <v>17</v>
      </c>
      <c r="BK6" s="8">
        <v>2527.62</v>
      </c>
      <c r="BL6" s="2" t="s">
        <v>154</v>
      </c>
      <c r="BM6" s="7">
        <v>1</v>
      </c>
      <c r="BN6" s="7">
        <v>1</v>
      </c>
      <c r="BO6" s="4">
        <v>1</v>
      </c>
      <c r="BP6" s="8">
        <v>196.84</v>
      </c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9</v>
      </c>
      <c r="CC6" s="8">
        <v>1263.15</v>
      </c>
      <c r="CD6" s="4">
        <v>2</v>
      </c>
      <c r="CE6" s="8">
        <v>257.4</v>
      </c>
      <c r="CF6" s="7">
        <v>3.5</v>
      </c>
      <c r="CG6" s="7">
        <v>3.9073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>
        <v>4</v>
      </c>
      <c r="CP6" s="8">
        <v>604.04</v>
      </c>
      <c r="CQ6" s="4">
        <v>3</v>
      </c>
      <c r="CR6" s="8">
        <v>416.97</v>
      </c>
      <c r="CS6" s="7">
        <v>0.3333</v>
      </c>
      <c r="CT6" s="7">
        <v>0.4486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>
        <v>3</v>
      </c>
      <c r="DC6" s="8">
        <v>463.59</v>
      </c>
      <c r="DD6" s="4"/>
      <c r="DE6" s="8"/>
      <c r="DF6" s="7"/>
      <c r="DG6" s="7"/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152</v>
      </c>
      <c r="DX6" s="2" t="s">
        <v>163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164</v>
      </c>
      <c r="EK6" s="2" t="s">
        <v>165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172</v>
      </c>
      <c r="GK6" s="2" t="s">
        <v>148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148</v>
      </c>
      <c r="KK6" s="2" t="s">
        <v>173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4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83</v>
      </c>
      <c r="AA7" s="4">
        <f>=ROUNDDOWN(4.68926553672316,0)</f>
      </c>
      <c r="AB7" s="5">
        <v>17.7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20</v>
      </c>
      <c r="AQ7" s="8">
        <v>3592.24</v>
      </c>
      <c r="AR7" s="4">
        <v>38</v>
      </c>
      <c r="AS7" s="8">
        <v>7698.76</v>
      </c>
      <c r="AT7" s="7">
        <v>-0.4737</v>
      </c>
      <c r="AU7" s="7">
        <v>-0.5334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0.5104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20</v>
      </c>
      <c r="BK7" s="8">
        <v>3592.24</v>
      </c>
      <c r="BL7" s="2" t="s">
        <v>179</v>
      </c>
      <c r="BM7" s="7">
        <v>1</v>
      </c>
      <c r="BN7" s="7">
        <v>1</v>
      </c>
      <c r="BO7" s="4">
        <v>1</v>
      </c>
      <c r="BP7" s="8">
        <v>237.75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7</v>
      </c>
      <c r="CC7" s="8">
        <v>1167.04</v>
      </c>
      <c r="CD7" s="4">
        <v>10</v>
      </c>
      <c r="CE7" s="8">
        <v>1528.86</v>
      </c>
      <c r="CF7" s="7">
        <v>-0.3</v>
      </c>
      <c r="CG7" s="7">
        <v>-0.2367</v>
      </c>
      <c r="CH7" s="2" t="s">
        <v>155</v>
      </c>
      <c r="CI7" s="2" t="s">
        <v>145</v>
      </c>
      <c r="CJ7" s="2" t="s">
        <v>158</v>
      </c>
      <c r="CK7" s="2" t="s">
        <v>181</v>
      </c>
      <c r="CL7" s="2" t="s">
        <v>157</v>
      </c>
      <c r="CM7" s="2" t="s">
        <v>157</v>
      </c>
      <c r="CN7" s="2" t="s">
        <v>148</v>
      </c>
      <c r="CO7" s="4">
        <v>3</v>
      </c>
      <c r="CP7" s="8">
        <v>538.38</v>
      </c>
      <c r="CQ7" s="4">
        <v>6</v>
      </c>
      <c r="CR7" s="8">
        <v>1000.74</v>
      </c>
      <c r="CS7" s="7">
        <v>-0.5</v>
      </c>
      <c r="CT7" s="7">
        <v>-0.462</v>
      </c>
      <c r="CU7" s="2" t="s">
        <v>155</v>
      </c>
      <c r="CV7" s="2" t="s">
        <v>145</v>
      </c>
      <c r="CW7" s="2" t="s">
        <v>160</v>
      </c>
      <c r="CX7" s="2" t="s">
        <v>161</v>
      </c>
      <c r="CY7" s="2" t="s">
        <v>157</v>
      </c>
      <c r="CZ7" s="2" t="s">
        <v>157</v>
      </c>
      <c r="DA7" s="2" t="s">
        <v>148</v>
      </c>
      <c r="DB7" s="4">
        <v>9</v>
      </c>
      <c r="DC7" s="8">
        <v>1649.07</v>
      </c>
      <c r="DD7" s="4">
        <v>19</v>
      </c>
      <c r="DE7" s="8">
        <v>4463.48</v>
      </c>
      <c r="DF7" s="7">
        <v>-0.5263</v>
      </c>
      <c r="DG7" s="7">
        <v>-0.6305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157</v>
      </c>
      <c r="DM7" s="2" t="s">
        <v>157</v>
      </c>
      <c r="DN7" s="2" t="s">
        <v>148</v>
      </c>
      <c r="DO7" s="4"/>
      <c r="DP7" s="8"/>
      <c r="DQ7" s="4">
        <v>2</v>
      </c>
      <c r="DR7" s="8">
        <v>474.03</v>
      </c>
      <c r="DS7" s="7">
        <v>-1</v>
      </c>
      <c r="DT7" s="7">
        <v>-1</v>
      </c>
      <c r="DU7" s="2" t="s">
        <v>155</v>
      </c>
      <c r="DV7" s="2" t="s">
        <v>145</v>
      </c>
      <c r="DW7" s="2" t="s">
        <v>178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164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>
        <v>1</v>
      </c>
      <c r="ER7" s="8">
        <v>231.65</v>
      </c>
      <c r="ES7" s="7">
        <v>-1</v>
      </c>
      <c r="ET7" s="7">
        <v>-1</v>
      </c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172</v>
      </c>
      <c r="GK7" s="2" t="s">
        <v>148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188</v>
      </c>
      <c r="KI7" s="2" t="s">
        <v>145</v>
      </c>
      <c r="KJ7" s="2" t="s">
        <v>148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83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95</v>
      </c>
      <c r="AA8" s="4">
        <f>=ROUNDDOWN(18.2692307692308,0)</f>
      </c>
      <c r="AB8" s="5">
        <v>5.2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5</v>
      </c>
      <c r="AQ8" s="8">
        <v>918.6</v>
      </c>
      <c r="AR8" s="4">
        <v>4</v>
      </c>
      <c r="AS8" s="8">
        <v>682.77</v>
      </c>
      <c r="AT8" s="7">
        <v>0.25</v>
      </c>
      <c r="AU8" s="7">
        <v>0.3454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0.1305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5</v>
      </c>
      <c r="BK8" s="8">
        <v>918.6</v>
      </c>
      <c r="BL8" s="2" t="s">
        <v>154</v>
      </c>
      <c r="BM8" s="7">
        <v>1</v>
      </c>
      <c r="BN8" s="7">
        <v>1</v>
      </c>
      <c r="BO8" s="4">
        <v>1</v>
      </c>
      <c r="BP8" s="8">
        <v>237.75</v>
      </c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191</v>
      </c>
      <c r="BY8" s="2" t="s">
        <v>157</v>
      </c>
      <c r="BZ8" s="2" t="s">
        <v>157</v>
      </c>
      <c r="CA8" s="2" t="s">
        <v>148</v>
      </c>
      <c r="CB8" s="4">
        <v>1</v>
      </c>
      <c r="CC8" s="8">
        <v>141.87</v>
      </c>
      <c r="CD8" s="4">
        <v>3</v>
      </c>
      <c r="CE8" s="8">
        <v>447.85</v>
      </c>
      <c r="CF8" s="7">
        <v>-0.6667</v>
      </c>
      <c r="CG8" s="7">
        <v>-0.6832</v>
      </c>
      <c r="CH8" s="2" t="s">
        <v>155</v>
      </c>
      <c r="CI8" s="2" t="s">
        <v>145</v>
      </c>
      <c r="CJ8" s="2" t="s">
        <v>158</v>
      </c>
      <c r="CK8" s="2" t="s">
        <v>192</v>
      </c>
      <c r="CL8" s="2" t="s">
        <v>157</v>
      </c>
      <c r="CM8" s="2" t="s">
        <v>157</v>
      </c>
      <c r="CN8" s="2" t="s">
        <v>148</v>
      </c>
      <c r="CO8" s="4">
        <v>3</v>
      </c>
      <c r="CP8" s="8">
        <v>538.98</v>
      </c>
      <c r="CQ8" s="4"/>
      <c r="CR8" s="8"/>
      <c r="CS8" s="7"/>
      <c r="CT8" s="7"/>
      <c r="CU8" s="2" t="s">
        <v>155</v>
      </c>
      <c r="CV8" s="2" t="s">
        <v>145</v>
      </c>
      <c r="CW8" s="2" t="s">
        <v>166</v>
      </c>
      <c r="CX8" s="2" t="s">
        <v>193</v>
      </c>
      <c r="CY8" s="2" t="s">
        <v>157</v>
      </c>
      <c r="CZ8" s="2" t="s">
        <v>157</v>
      </c>
      <c r="DA8" s="2" t="s">
        <v>148</v>
      </c>
      <c r="DB8" s="4"/>
      <c r="DC8" s="8"/>
      <c r="DD8" s="4">
        <v>1</v>
      </c>
      <c r="DE8" s="8">
        <v>234.92</v>
      </c>
      <c r="DF8" s="7">
        <v>-1</v>
      </c>
      <c r="DG8" s="7">
        <v>-1</v>
      </c>
      <c r="DH8" s="2" t="s">
        <v>155</v>
      </c>
      <c r="DI8" s="2" t="s">
        <v>145</v>
      </c>
      <c r="DJ8" s="2" t="s">
        <v>148</v>
      </c>
      <c r="DK8" s="2" t="s">
        <v>194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178</v>
      </c>
      <c r="DX8" s="2" t="s">
        <v>195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196</v>
      </c>
      <c r="EK8" s="2" t="s">
        <v>197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166</v>
      </c>
      <c r="EX8" s="2" t="s">
        <v>198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168</v>
      </c>
      <c r="FK8" s="2" t="s">
        <v>199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196</v>
      </c>
      <c r="FX8" s="2" t="s">
        <v>200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201</v>
      </c>
      <c r="GK8" s="2" t="s">
        <v>148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188</v>
      </c>
      <c r="KI8" s="2" t="s">
        <v>145</v>
      </c>
      <c r="KJ8" s="2" t="s">
        <v>148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95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202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203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204</v>
      </c>
      <c r="Z9" s="4"/>
      <c r="AA9" s="4">
        <f>=ROUNDDOWN({0},0)</f>
      </c>
      <c r="AB9" s="5">
        <v>9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/>
      <c r="AQ9" s="8"/>
      <c r="AR9" s="4">
        <v>10</v>
      </c>
      <c r="AS9" s="8">
        <v>1348.74</v>
      </c>
      <c r="AT9" s="7">
        <v>-1</v>
      </c>
      <c r="AU9" s="7">
        <v>-1</v>
      </c>
      <c r="AV9" s="4">
        <v>11</v>
      </c>
      <c r="AW9" s="8">
        <v>2503.69</v>
      </c>
      <c r="AX9" s="4">
        <v>29</v>
      </c>
      <c r="AY9" s="8">
        <v>5365.34</v>
      </c>
      <c r="AZ9" s="7">
        <v>-0.6207</v>
      </c>
      <c r="BA9" s="7">
        <v>-0.5334</v>
      </c>
      <c r="BB9" s="7"/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0.2114</v>
      </c>
      <c r="BJ9" s="4"/>
      <c r="BK9" s="8"/>
      <c r="BL9" s="2" t="s">
        <v>205</v>
      </c>
      <c r="BM9" s="7"/>
      <c r="BN9" s="7"/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183</v>
      </c>
      <c r="BX9" s="2" t="s">
        <v>206</v>
      </c>
      <c r="BY9" s="2" t="s">
        <v>157</v>
      </c>
      <c r="BZ9" s="2" t="s">
        <v>157</v>
      </c>
      <c r="CA9" s="2" t="s">
        <v>148</v>
      </c>
      <c r="CB9" s="4"/>
      <c r="CC9" s="8"/>
      <c r="CD9" s="4">
        <v>4</v>
      </c>
      <c r="CE9" s="8">
        <v>514.8</v>
      </c>
      <c r="CF9" s="7">
        <v>-1</v>
      </c>
      <c r="CG9" s="7">
        <v>-1</v>
      </c>
      <c r="CH9" s="2" t="s">
        <v>155</v>
      </c>
      <c r="CI9" s="2" t="s">
        <v>145</v>
      </c>
      <c r="CJ9" s="2" t="s">
        <v>158</v>
      </c>
      <c r="CK9" s="2" t="s">
        <v>207</v>
      </c>
      <c r="CL9" s="2" t="s">
        <v>157</v>
      </c>
      <c r="CM9" s="2" t="s">
        <v>157</v>
      </c>
      <c r="CN9" s="2" t="s">
        <v>148</v>
      </c>
      <c r="CO9" s="4"/>
      <c r="CP9" s="8"/>
      <c r="CQ9" s="4">
        <v>6</v>
      </c>
      <c r="CR9" s="8">
        <v>833.94</v>
      </c>
      <c r="CS9" s="7">
        <v>-1</v>
      </c>
      <c r="CT9" s="7">
        <v>-1</v>
      </c>
      <c r="CU9" s="2" t="s">
        <v>155</v>
      </c>
      <c r="CV9" s="2" t="s">
        <v>145</v>
      </c>
      <c r="CW9" s="2" t="s">
        <v>160</v>
      </c>
      <c r="CX9" s="2" t="s">
        <v>208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209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183</v>
      </c>
      <c r="DX9" s="2" t="s">
        <v>210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164</v>
      </c>
      <c r="EK9" s="2" t="s">
        <v>211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166</v>
      </c>
      <c r="EX9" s="2" t="s">
        <v>212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168</v>
      </c>
      <c r="FK9" s="2" t="s">
        <v>213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170</v>
      </c>
      <c r="FX9" s="2" t="s">
        <v>214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172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215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174</v>
      </c>
      <c r="KX9" s="2" t="s">
        <v>216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217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203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204</v>
      </c>
      <c r="Z10" s="4"/>
      <c r="AA10" s="4">
        <f>=ROUNDDOWN({0},0)</f>
      </c>
      <c r="AB10" s="5">
        <v>10.7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11</v>
      </c>
      <c r="AQ10" s="8">
        <v>2503.69</v>
      </c>
      <c r="AR10" s="4">
        <v>17</v>
      </c>
      <c r="AS10" s="8">
        <v>3695.38</v>
      </c>
      <c r="AT10" s="7">
        <v>-0.3529</v>
      </c>
      <c r="AU10" s="7">
        <v>-0.3225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1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11</v>
      </c>
      <c r="BK10" s="8">
        <v>2503.69</v>
      </c>
      <c r="BL10" s="2" t="s">
        <v>218</v>
      </c>
      <c r="BM10" s="7">
        <v>1</v>
      </c>
      <c r="BN10" s="7">
        <v>1</v>
      </c>
      <c r="BO10" s="4">
        <v>7</v>
      </c>
      <c r="BP10" s="8">
        <v>1721.3</v>
      </c>
      <c r="BQ10" s="4">
        <v>2</v>
      </c>
      <c r="BR10" s="8">
        <v>1199.98</v>
      </c>
      <c r="BS10" s="7">
        <v>2.5</v>
      </c>
      <c r="BT10" s="7">
        <v>0.4344</v>
      </c>
      <c r="BU10" s="2" t="s">
        <v>155</v>
      </c>
      <c r="BV10" s="2" t="s">
        <v>145</v>
      </c>
      <c r="BW10" s="2" t="s">
        <v>183</v>
      </c>
      <c r="BX10" s="2" t="s">
        <v>219</v>
      </c>
      <c r="BY10" s="2" t="s">
        <v>157</v>
      </c>
      <c r="BZ10" s="2" t="s">
        <v>157</v>
      </c>
      <c r="CA10" s="2" t="s">
        <v>148</v>
      </c>
      <c r="CB10" s="4"/>
      <c r="CC10" s="8"/>
      <c r="CD10" s="4">
        <v>4</v>
      </c>
      <c r="CE10" s="8">
        <v>602.28</v>
      </c>
      <c r="CF10" s="7">
        <v>-1</v>
      </c>
      <c r="CG10" s="7">
        <v>-1</v>
      </c>
      <c r="CH10" s="2" t="s">
        <v>155</v>
      </c>
      <c r="CI10" s="2" t="s">
        <v>145</v>
      </c>
      <c r="CJ10" s="2" t="s">
        <v>158</v>
      </c>
      <c r="CK10" s="2" t="s">
        <v>220</v>
      </c>
      <c r="CL10" s="2" t="s">
        <v>157</v>
      </c>
      <c r="CM10" s="2" t="s">
        <v>157</v>
      </c>
      <c r="CN10" s="2" t="s">
        <v>148</v>
      </c>
      <c r="CO10" s="4">
        <v>3</v>
      </c>
      <c r="CP10" s="8">
        <v>538.38</v>
      </c>
      <c r="CQ10" s="4">
        <v>10</v>
      </c>
      <c r="CR10" s="8">
        <v>1667.9</v>
      </c>
      <c r="CS10" s="7">
        <v>-0.7</v>
      </c>
      <c r="CT10" s="7">
        <v>-0.6772</v>
      </c>
      <c r="CU10" s="2" t="s">
        <v>155</v>
      </c>
      <c r="CV10" s="2" t="s">
        <v>145</v>
      </c>
      <c r="CW10" s="2" t="s">
        <v>160</v>
      </c>
      <c r="CX10" s="2" t="s">
        <v>161</v>
      </c>
      <c r="CY10" s="2" t="s">
        <v>157</v>
      </c>
      <c r="CZ10" s="2" t="s">
        <v>157</v>
      </c>
      <c r="DA10" s="2" t="s">
        <v>148</v>
      </c>
      <c r="DB10" s="4"/>
      <c r="DC10" s="8"/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182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183</v>
      </c>
      <c r="DX10" s="2" t="s">
        <v>191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164</v>
      </c>
      <c r="EK10" s="2" t="s">
        <v>221</v>
      </c>
      <c r="EL10" s="2" t="s">
        <v>157</v>
      </c>
      <c r="EM10" s="2" t="s">
        <v>157</v>
      </c>
      <c r="EN10" s="2" t="s">
        <v>148</v>
      </c>
      <c r="EO10" s="4">
        <v>1</v>
      </c>
      <c r="EP10" s="8">
        <v>244.01</v>
      </c>
      <c r="EQ10" s="4"/>
      <c r="ER10" s="8"/>
      <c r="ES10" s="7"/>
      <c r="ET10" s="7"/>
      <c r="EU10" s="2" t="s">
        <v>155</v>
      </c>
      <c r="EV10" s="2" t="s">
        <v>145</v>
      </c>
      <c r="EW10" s="2" t="s">
        <v>166</v>
      </c>
      <c r="EX10" s="2" t="s">
        <v>211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168</v>
      </c>
      <c r="FK10" s="2" t="s">
        <v>222</v>
      </c>
      <c r="FL10" s="2" t="s">
        <v>157</v>
      </c>
      <c r="FM10" s="2" t="s">
        <v>157</v>
      </c>
      <c r="FN10" s="2" t="s">
        <v>148</v>
      </c>
      <c r="FO10" s="4"/>
      <c r="FP10" s="8"/>
      <c r="FQ10" s="4">
        <v>1</v>
      </c>
      <c r="FR10" s="8">
        <v>225.22</v>
      </c>
      <c r="FS10" s="7">
        <v>-1</v>
      </c>
      <c r="FT10" s="7">
        <v>-1</v>
      </c>
      <c r="FU10" s="2" t="s">
        <v>155</v>
      </c>
      <c r="FV10" s="2" t="s">
        <v>145</v>
      </c>
      <c r="FW10" s="2" t="s">
        <v>170</v>
      </c>
      <c r="FX10" s="2" t="s">
        <v>223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172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188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155</v>
      </c>
      <c r="KV10" s="2" t="s">
        <v>145</v>
      </c>
      <c r="KW10" s="2" t="s">
        <v>174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224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190</v>
      </c>
      <c r="K11" s="2" t="s">
        <v>203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204</v>
      </c>
      <c r="Z11" s="4"/>
      <c r="AA11" s="4">
        <f>=ROUNDDOWN({0},0)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/>
      <c r="AQ11" s="8"/>
      <c r="AR11" s="4">
        <v>2</v>
      </c>
      <c r="AS11" s="8">
        <v>321.22</v>
      </c>
      <c r="AT11" s="7">
        <v>-1</v>
      </c>
      <c r="AU11" s="7">
        <v>-1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/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/>
      <c r="BK11" s="8"/>
      <c r="BL11" s="2" t="s">
        <v>205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183</v>
      </c>
      <c r="BX11" s="2" t="s">
        <v>225</v>
      </c>
      <c r="BY11" s="2" t="s">
        <v>157</v>
      </c>
      <c r="BZ11" s="2" t="s">
        <v>157</v>
      </c>
      <c r="CA11" s="2" t="s">
        <v>148</v>
      </c>
      <c r="CB11" s="4"/>
      <c r="CC11" s="8"/>
      <c r="CD11" s="4">
        <v>1</v>
      </c>
      <c r="CE11" s="8">
        <v>154.43</v>
      </c>
      <c r="CF11" s="7">
        <v>-1</v>
      </c>
      <c r="CG11" s="7">
        <v>-1</v>
      </c>
      <c r="CH11" s="2" t="s">
        <v>155</v>
      </c>
      <c r="CI11" s="2" t="s">
        <v>145</v>
      </c>
      <c r="CJ11" s="2" t="s">
        <v>158</v>
      </c>
      <c r="CK11" s="2" t="s">
        <v>226</v>
      </c>
      <c r="CL11" s="2" t="s">
        <v>157</v>
      </c>
      <c r="CM11" s="2" t="s">
        <v>157</v>
      </c>
      <c r="CN11" s="2" t="s">
        <v>148</v>
      </c>
      <c r="CO11" s="4"/>
      <c r="CP11" s="8"/>
      <c r="CQ11" s="4">
        <v>1</v>
      </c>
      <c r="CR11" s="8">
        <v>166.79</v>
      </c>
      <c r="CS11" s="7">
        <v>-1</v>
      </c>
      <c r="CT11" s="7">
        <v>-1</v>
      </c>
      <c r="CU11" s="2" t="s">
        <v>155</v>
      </c>
      <c r="CV11" s="2" t="s">
        <v>145</v>
      </c>
      <c r="CW11" s="2" t="s">
        <v>166</v>
      </c>
      <c r="CX11" s="2" t="s">
        <v>193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227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183</v>
      </c>
      <c r="DX11" s="2" t="s">
        <v>228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196</v>
      </c>
      <c r="EK11" s="2" t="s">
        <v>229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166</v>
      </c>
      <c r="EX11" s="2" t="s">
        <v>230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168</v>
      </c>
      <c r="FK11" s="2" t="s">
        <v>231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196</v>
      </c>
      <c r="FX11" s="2" t="s">
        <v>194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201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188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155</v>
      </c>
      <c r="KV11" s="2" t="s">
        <v>145</v>
      </c>
      <c r="KW11" s="2" t="s">
        <v>174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232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233</v>
      </c>
      <c r="J12" s="2" t="s">
        <v>143</v>
      </c>
      <c r="K12" s="2" t="s">
        <v>234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235</v>
      </c>
      <c r="Q12" s="2" t="s">
        <v>147</v>
      </c>
      <c r="R12" s="2" t="s">
        <v>148</v>
      </c>
      <c r="S12" s="2" t="s">
        <v>148</v>
      </c>
      <c r="T12" s="2" t="s">
        <v>236</v>
      </c>
      <c r="U12" s="2" t="s">
        <v>149</v>
      </c>
      <c r="V12" s="2" t="s">
        <v>237</v>
      </c>
      <c r="W12" s="2" t="s">
        <v>148</v>
      </c>
      <c r="X12" s="2" t="s">
        <v>148</v>
      </c>
      <c r="Y12" s="2" t="s">
        <v>238</v>
      </c>
      <c r="Z12" s="4">
        <v>182</v>
      </c>
      <c r="AA12" s="4">
        <f>=ROUNDDOWN(22.75,0)</f>
      </c>
      <c r="AB12" s="5">
        <v>8</v>
      </c>
      <c r="AC12" s="2" t="s">
        <v>239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6</v>
      </c>
      <c r="AQ12" s="8">
        <v>911.82</v>
      </c>
      <c r="AR12" s="4"/>
      <c r="AS12" s="8"/>
      <c r="AT12" s="7"/>
      <c r="AU12" s="7"/>
      <c r="AV12" s="4">
        <v>15</v>
      </c>
      <c r="AW12" s="8">
        <v>2300.82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0.3963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0.1943</v>
      </c>
      <c r="BJ12" s="4">
        <v>6</v>
      </c>
      <c r="BK12" s="8">
        <v>911.82</v>
      </c>
      <c r="BL12" s="2" t="s">
        <v>240</v>
      </c>
      <c r="BM12" s="7">
        <v>1</v>
      </c>
      <c r="BN12" s="7">
        <v>1</v>
      </c>
      <c r="BO12" s="4">
        <v>1</v>
      </c>
      <c r="BP12" s="8">
        <v>215.2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238</v>
      </c>
      <c r="BY12" s="2" t="s">
        <v>157</v>
      </c>
      <c r="BZ12" s="2" t="s">
        <v>157</v>
      </c>
      <c r="CA12" s="2" t="s">
        <v>148</v>
      </c>
      <c r="CB12" s="4">
        <v>2</v>
      </c>
      <c r="CC12" s="8">
        <v>238.6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241</v>
      </c>
      <c r="CL12" s="2" t="s">
        <v>157</v>
      </c>
      <c r="CM12" s="2" t="s">
        <v>157</v>
      </c>
      <c r="CN12" s="2" t="s">
        <v>148</v>
      </c>
      <c r="CO12" s="4">
        <v>2</v>
      </c>
      <c r="CP12" s="8">
        <v>302.02</v>
      </c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241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242</v>
      </c>
      <c r="DI12" s="2" t="s">
        <v>145</v>
      </c>
      <c r="DJ12" s="2" t="s">
        <v>148</v>
      </c>
      <c r="DK12" s="2" t="s">
        <v>148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243</v>
      </c>
      <c r="DY12" s="2" t="s">
        <v>157</v>
      </c>
      <c r="DZ12" s="2" t="s">
        <v>157</v>
      </c>
      <c r="EA12" s="2" t="s">
        <v>148</v>
      </c>
      <c r="EB12" s="4">
        <v>1</v>
      </c>
      <c r="EC12" s="8">
        <v>156</v>
      </c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244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148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148</v>
      </c>
      <c r="FK12" s="2" t="s">
        <v>245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242</v>
      </c>
      <c r="FV12" s="2" t="s">
        <v>145</v>
      </c>
      <c r="FW12" s="2" t="s">
        <v>148</v>
      </c>
      <c r="FX12" s="2" t="s">
        <v>148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148</v>
      </c>
      <c r="GK12" s="2" t="s">
        <v>148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188</v>
      </c>
      <c r="GV12" s="2" t="s">
        <v>145</v>
      </c>
      <c r="GW12" s="2" t="s">
        <v>148</v>
      </c>
      <c r="GX12" s="2" t="s">
        <v>148</v>
      </c>
      <c r="GY12" s="2" t="s">
        <v>157</v>
      </c>
      <c r="GZ12" s="2" t="s">
        <v>157</v>
      </c>
      <c r="HA12" s="2" t="s">
        <v>148</v>
      </c>
      <c r="HB12" s="4"/>
      <c r="HC12" s="8"/>
      <c r="HD12" s="4"/>
      <c r="HE12" s="8"/>
      <c r="HF12" s="7"/>
      <c r="HG12" s="7"/>
      <c r="HH12" s="2" t="s">
        <v>242</v>
      </c>
      <c r="HI12" s="2" t="s">
        <v>145</v>
      </c>
      <c r="HJ12" s="2" t="s">
        <v>148</v>
      </c>
      <c r="HK12" s="2" t="s">
        <v>148</v>
      </c>
      <c r="HL12" s="2" t="s">
        <v>157</v>
      </c>
      <c r="HM12" s="2" t="s">
        <v>157</v>
      </c>
      <c r="HN12" s="2" t="s">
        <v>148</v>
      </c>
      <c r="HO12" s="4"/>
      <c r="HP12" s="8"/>
      <c r="HQ12" s="4"/>
      <c r="HR12" s="8"/>
      <c r="HS12" s="7"/>
      <c r="HT12" s="7"/>
      <c r="HU12" s="2" t="s">
        <v>242</v>
      </c>
      <c r="HV12" s="2" t="s">
        <v>145</v>
      </c>
      <c r="HW12" s="2" t="s">
        <v>148</v>
      </c>
      <c r="HX12" s="2" t="s">
        <v>148</v>
      </c>
      <c r="HY12" s="2" t="s">
        <v>157</v>
      </c>
      <c r="HZ12" s="2" t="s">
        <v>157</v>
      </c>
      <c r="IA12" s="2" t="s">
        <v>148</v>
      </c>
      <c r="IB12" s="4"/>
      <c r="IC12" s="8"/>
      <c r="ID12" s="4"/>
      <c r="IE12" s="8"/>
      <c r="IF12" s="7"/>
      <c r="IG12" s="7"/>
      <c r="IH12" s="2" t="s">
        <v>188</v>
      </c>
      <c r="II12" s="2" t="s">
        <v>145</v>
      </c>
      <c r="IJ12" s="2" t="s">
        <v>148</v>
      </c>
      <c r="IK12" s="2" t="s">
        <v>148</v>
      </c>
      <c r="IL12" s="2" t="s">
        <v>157</v>
      </c>
      <c r="IM12" s="2" t="s">
        <v>157</v>
      </c>
      <c r="IN12" s="2" t="s">
        <v>148</v>
      </c>
      <c r="IO12" s="4"/>
      <c r="IP12" s="8"/>
      <c r="IQ12" s="4"/>
      <c r="IR12" s="8"/>
      <c r="IS12" s="7"/>
      <c r="IT12" s="7"/>
      <c r="IU12" s="2" t="s">
        <v>188</v>
      </c>
      <c r="IV12" s="2" t="s">
        <v>145</v>
      </c>
      <c r="IW12" s="2" t="s">
        <v>148</v>
      </c>
      <c r="IX12" s="2" t="s">
        <v>148</v>
      </c>
      <c r="IY12" s="2" t="s">
        <v>157</v>
      </c>
      <c r="IZ12" s="2" t="s">
        <v>157</v>
      </c>
      <c r="JA12" s="2" t="s">
        <v>148</v>
      </c>
      <c r="JB12" s="4"/>
      <c r="JC12" s="8"/>
      <c r="JD12" s="4"/>
      <c r="JE12" s="8"/>
      <c r="JF12" s="7"/>
      <c r="JG12" s="7"/>
      <c r="JH12" s="2" t="s">
        <v>242</v>
      </c>
      <c r="JI12" s="2" t="s">
        <v>145</v>
      </c>
      <c r="JJ12" s="2" t="s">
        <v>148</v>
      </c>
      <c r="JK12" s="2" t="s">
        <v>148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188</v>
      </c>
      <c r="JV12" s="2" t="s">
        <v>145</v>
      </c>
      <c r="JW12" s="2" t="s">
        <v>148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243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242</v>
      </c>
      <c r="KV12" s="2" t="s">
        <v>145</v>
      </c>
      <c r="KW12" s="2" t="s">
        <v>148</v>
      </c>
      <c r="KX12" s="2" t="s">
        <v>148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188</v>
      </c>
      <c r="LI12" s="2" t="s">
        <v>145</v>
      </c>
      <c r="LJ12" s="2" t="s">
        <v>148</v>
      </c>
      <c r="LK12" s="2" t="s">
        <v>148</v>
      </c>
      <c r="LL12" s="2" t="s">
        <v>157</v>
      </c>
      <c r="LM12" s="2" t="s">
        <v>157</v>
      </c>
      <c r="LN12" s="2" t="s">
        <v>148</v>
      </c>
      <c r="LO12" s="4"/>
      <c r="LP12" s="8"/>
      <c r="LQ12" s="4"/>
      <c r="LR12" s="8"/>
      <c r="LS12" s="7"/>
      <c r="LT12" s="7"/>
      <c r="LU12" s="2" t="s">
        <v>188</v>
      </c>
      <c r="LV12" s="2" t="s">
        <v>145</v>
      </c>
      <c r="LW12" s="2" t="s">
        <v>148</v>
      </c>
      <c r="LX12" s="2" t="s">
        <v>148</v>
      </c>
      <c r="LY12" s="2" t="s">
        <v>157</v>
      </c>
      <c r="LZ12" s="2" t="s">
        <v>157</v>
      </c>
      <c r="MA12" s="2" t="s">
        <v>148</v>
      </c>
      <c r="MB12" s="4"/>
      <c r="MC12" s="8"/>
      <c r="MD12" s="4"/>
      <c r="ME12" s="8"/>
      <c r="MF12" s="7"/>
      <c r="MG12" s="7"/>
      <c r="MH12" s="2" t="s">
        <v>242</v>
      </c>
      <c r="MI12" s="2" t="s">
        <v>145</v>
      </c>
      <c r="MJ12" s="2" t="s">
        <v>148</v>
      </c>
      <c r="MK12" s="2" t="s">
        <v>148</v>
      </c>
      <c r="ML12" s="2" t="s">
        <v>157</v>
      </c>
      <c r="MM12" s="2" t="s">
        <v>157</v>
      </c>
      <c r="MN12" s="2" t="s">
        <v>148</v>
      </c>
      <c r="MO12" s="4"/>
      <c r="MP12" s="8"/>
      <c r="MQ12" s="4"/>
      <c r="MR12" s="8"/>
      <c r="MS12" s="7"/>
      <c r="MT12" s="7"/>
      <c r="MU12" s="2" t="s">
        <v>188</v>
      </c>
      <c r="MV12" s="2" t="s">
        <v>145</v>
      </c>
      <c r="MW12" s="2" t="s">
        <v>148</v>
      </c>
      <c r="MX12" s="2" t="s">
        <v>148</v>
      </c>
      <c r="MY12" s="2" t="s">
        <v>157</v>
      </c>
      <c r="MZ12" s="2" t="s">
        <v>157</v>
      </c>
      <c r="NA12" s="2" t="s">
        <v>148</v>
      </c>
      <c r="NB12" s="4"/>
      <c r="NC12" s="8"/>
      <c r="ND12" s="4"/>
      <c r="NE12" s="8"/>
      <c r="NF12" s="7"/>
      <c r="NG12" s="7"/>
      <c r="NH12" s="2" t="s">
        <v>242</v>
      </c>
      <c r="NI12" s="2" t="s">
        <v>145</v>
      </c>
      <c r="NJ12" s="2" t="s">
        <v>148</v>
      </c>
      <c r="NK12" s="2" t="s">
        <v>148</v>
      </c>
      <c r="NL12" s="2" t="s">
        <v>157</v>
      </c>
      <c r="NM12" s="2" t="s">
        <v>157</v>
      </c>
      <c r="NN12" s="2" t="s">
        <v>148</v>
      </c>
      <c r="NO12" s="4"/>
      <c r="NP12" s="8"/>
      <c r="NQ12" s="4"/>
      <c r="NR12" s="8"/>
      <c r="NS12" s="7"/>
      <c r="NT12" s="7"/>
      <c r="NU12" s="2" t="s">
        <v>188</v>
      </c>
      <c r="NV12" s="2" t="s">
        <v>145</v>
      </c>
      <c r="NW12" s="2" t="s">
        <v>148</v>
      </c>
      <c r="NX12" s="2" t="s">
        <v>148</v>
      </c>
      <c r="NY12" s="2" t="s">
        <v>157</v>
      </c>
      <c r="NZ12" s="2" t="s">
        <v>157</v>
      </c>
      <c r="OA12" s="2" t="s">
        <v>148</v>
      </c>
      <c r="OB12" s="4"/>
      <c r="OC12" s="8"/>
      <c r="OD12" s="4"/>
      <c r="OE12" s="8"/>
      <c r="OF12" s="7"/>
      <c r="OG12" s="7"/>
      <c r="OH12" s="2" t="s">
        <v>188</v>
      </c>
      <c r="OI12" s="2" t="s">
        <v>246</v>
      </c>
      <c r="OJ12" s="2" t="s">
        <v>148</v>
      </c>
      <c r="OK12" s="2" t="s">
        <v>148</v>
      </c>
      <c r="OL12" s="2" t="s">
        <v>157</v>
      </c>
      <c r="OM12" s="2" t="s">
        <v>157</v>
      </c>
      <c r="ON12" s="2" t="s">
        <v>148</v>
      </c>
      <c r="OO12" s="4"/>
      <c r="OP12" s="8"/>
      <c r="OQ12" s="4"/>
      <c r="OR12" s="8"/>
      <c r="OS12" s="7"/>
      <c r="OT12" s="7"/>
      <c r="OU12" s="2" t="s">
        <v>242</v>
      </c>
      <c r="OV12" s="2" t="s">
        <v>145</v>
      </c>
      <c r="OW12" s="2" t="s">
        <v>148</v>
      </c>
      <c r="OX12" s="2" t="s">
        <v>148</v>
      </c>
      <c r="OY12" s="2" t="s">
        <v>157</v>
      </c>
      <c r="OZ12" s="2" t="s">
        <v>157</v>
      </c>
      <c r="PA12" s="2" t="s">
        <v>148</v>
      </c>
      <c r="PB12" s="4">
        <v>182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247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233</v>
      </c>
      <c r="J13" s="2" t="s">
        <v>177</v>
      </c>
      <c r="K13" s="2" t="s">
        <v>234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235</v>
      </c>
      <c r="Q13" s="2" t="s">
        <v>147</v>
      </c>
      <c r="R13" s="2" t="s">
        <v>148</v>
      </c>
      <c r="S13" s="2" t="s">
        <v>148</v>
      </c>
      <c r="T13" s="2" t="s">
        <v>236</v>
      </c>
      <c r="U13" s="2" t="s">
        <v>149</v>
      </c>
      <c r="V13" s="2" t="s">
        <v>237</v>
      </c>
      <c r="W13" s="2" t="s">
        <v>148</v>
      </c>
      <c r="X13" s="2" t="s">
        <v>148</v>
      </c>
      <c r="Y13" s="2" t="s">
        <v>238</v>
      </c>
      <c r="Z13" s="4">
        <v>229</v>
      </c>
      <c r="AA13" s="4">
        <f>=ROUNDDOWN(28.625,0)</f>
      </c>
      <c r="AB13" s="5">
        <v>8</v>
      </c>
      <c r="AC13" s="2" t="s">
        <v>239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7</v>
      </c>
      <c r="AQ13" s="8">
        <v>1067.47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0.464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7</v>
      </c>
      <c r="BK13" s="8">
        <v>1067.47</v>
      </c>
      <c r="BL13" s="2" t="s">
        <v>205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241</v>
      </c>
      <c r="BY13" s="2" t="s">
        <v>157</v>
      </c>
      <c r="BZ13" s="2" t="s">
        <v>157</v>
      </c>
      <c r="CA13" s="2" t="s">
        <v>148</v>
      </c>
      <c r="CB13" s="4">
        <v>5</v>
      </c>
      <c r="CC13" s="8">
        <v>708.55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248</v>
      </c>
      <c r="CL13" s="2" t="s">
        <v>157</v>
      </c>
      <c r="CM13" s="2" t="s">
        <v>157</v>
      </c>
      <c r="CN13" s="2" t="s">
        <v>148</v>
      </c>
      <c r="CO13" s="4">
        <v>2</v>
      </c>
      <c r="CP13" s="8">
        <v>358.92</v>
      </c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249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242</v>
      </c>
      <c r="DI13" s="2" t="s">
        <v>145</v>
      </c>
      <c r="DJ13" s="2" t="s">
        <v>148</v>
      </c>
      <c r="DK13" s="2" t="s">
        <v>148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250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251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148</v>
      </c>
      <c r="EX13" s="2" t="s">
        <v>148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252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242</v>
      </c>
      <c r="FV13" s="2" t="s">
        <v>145</v>
      </c>
      <c r="FW13" s="2" t="s">
        <v>148</v>
      </c>
      <c r="FX13" s="2" t="s">
        <v>148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148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188</v>
      </c>
      <c r="GV13" s="2" t="s">
        <v>145</v>
      </c>
      <c r="GW13" s="2" t="s">
        <v>148</v>
      </c>
      <c r="GX13" s="2" t="s">
        <v>148</v>
      </c>
      <c r="GY13" s="2" t="s">
        <v>157</v>
      </c>
      <c r="GZ13" s="2" t="s">
        <v>157</v>
      </c>
      <c r="HA13" s="2" t="s">
        <v>148</v>
      </c>
      <c r="HB13" s="4"/>
      <c r="HC13" s="8"/>
      <c r="HD13" s="4"/>
      <c r="HE13" s="8"/>
      <c r="HF13" s="7"/>
      <c r="HG13" s="7"/>
      <c r="HH13" s="2" t="s">
        <v>242</v>
      </c>
      <c r="HI13" s="2" t="s">
        <v>145</v>
      </c>
      <c r="HJ13" s="2" t="s">
        <v>148</v>
      </c>
      <c r="HK13" s="2" t="s">
        <v>148</v>
      </c>
      <c r="HL13" s="2" t="s">
        <v>157</v>
      </c>
      <c r="HM13" s="2" t="s">
        <v>157</v>
      </c>
      <c r="HN13" s="2" t="s">
        <v>148</v>
      </c>
      <c r="HO13" s="4"/>
      <c r="HP13" s="8"/>
      <c r="HQ13" s="4"/>
      <c r="HR13" s="8"/>
      <c r="HS13" s="7"/>
      <c r="HT13" s="7"/>
      <c r="HU13" s="2" t="s">
        <v>242</v>
      </c>
      <c r="HV13" s="2" t="s">
        <v>145</v>
      </c>
      <c r="HW13" s="2" t="s">
        <v>148</v>
      </c>
      <c r="HX13" s="2" t="s">
        <v>148</v>
      </c>
      <c r="HY13" s="2" t="s">
        <v>157</v>
      </c>
      <c r="HZ13" s="2" t="s">
        <v>157</v>
      </c>
      <c r="IA13" s="2" t="s">
        <v>148</v>
      </c>
      <c r="IB13" s="4"/>
      <c r="IC13" s="8"/>
      <c r="ID13" s="4"/>
      <c r="IE13" s="8"/>
      <c r="IF13" s="7"/>
      <c r="IG13" s="7"/>
      <c r="IH13" s="2" t="s">
        <v>188</v>
      </c>
      <c r="II13" s="2" t="s">
        <v>145</v>
      </c>
      <c r="IJ13" s="2" t="s">
        <v>148</v>
      </c>
      <c r="IK13" s="2" t="s">
        <v>148</v>
      </c>
      <c r="IL13" s="2" t="s">
        <v>157</v>
      </c>
      <c r="IM13" s="2" t="s">
        <v>157</v>
      </c>
      <c r="IN13" s="2" t="s">
        <v>148</v>
      </c>
      <c r="IO13" s="4"/>
      <c r="IP13" s="8"/>
      <c r="IQ13" s="4"/>
      <c r="IR13" s="8"/>
      <c r="IS13" s="7"/>
      <c r="IT13" s="7"/>
      <c r="IU13" s="2" t="s">
        <v>188</v>
      </c>
      <c r="IV13" s="2" t="s">
        <v>145</v>
      </c>
      <c r="IW13" s="2" t="s">
        <v>148</v>
      </c>
      <c r="IX13" s="2" t="s">
        <v>148</v>
      </c>
      <c r="IY13" s="2" t="s">
        <v>157</v>
      </c>
      <c r="IZ13" s="2" t="s">
        <v>157</v>
      </c>
      <c r="JA13" s="2" t="s">
        <v>148</v>
      </c>
      <c r="JB13" s="4"/>
      <c r="JC13" s="8"/>
      <c r="JD13" s="4"/>
      <c r="JE13" s="8"/>
      <c r="JF13" s="7"/>
      <c r="JG13" s="7"/>
      <c r="JH13" s="2" t="s">
        <v>242</v>
      </c>
      <c r="JI13" s="2" t="s">
        <v>145</v>
      </c>
      <c r="JJ13" s="2" t="s">
        <v>148</v>
      </c>
      <c r="JK13" s="2" t="s">
        <v>148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188</v>
      </c>
      <c r="JV13" s="2" t="s">
        <v>145</v>
      </c>
      <c r="JW13" s="2" t="s">
        <v>148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155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242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188</v>
      </c>
      <c r="LI13" s="2" t="s">
        <v>145</v>
      </c>
      <c r="LJ13" s="2" t="s">
        <v>148</v>
      </c>
      <c r="LK13" s="2" t="s">
        <v>148</v>
      </c>
      <c r="LL13" s="2" t="s">
        <v>157</v>
      </c>
      <c r="LM13" s="2" t="s">
        <v>157</v>
      </c>
      <c r="LN13" s="2" t="s">
        <v>148</v>
      </c>
      <c r="LO13" s="4"/>
      <c r="LP13" s="8"/>
      <c r="LQ13" s="4"/>
      <c r="LR13" s="8"/>
      <c r="LS13" s="7"/>
      <c r="LT13" s="7"/>
      <c r="LU13" s="2" t="s">
        <v>188</v>
      </c>
      <c r="LV13" s="2" t="s">
        <v>145</v>
      </c>
      <c r="LW13" s="2" t="s">
        <v>148</v>
      </c>
      <c r="LX13" s="2" t="s">
        <v>148</v>
      </c>
      <c r="LY13" s="2" t="s">
        <v>157</v>
      </c>
      <c r="LZ13" s="2" t="s">
        <v>157</v>
      </c>
      <c r="MA13" s="2" t="s">
        <v>148</v>
      </c>
      <c r="MB13" s="4"/>
      <c r="MC13" s="8"/>
      <c r="MD13" s="4"/>
      <c r="ME13" s="8"/>
      <c r="MF13" s="7"/>
      <c r="MG13" s="7"/>
      <c r="MH13" s="2" t="s">
        <v>242</v>
      </c>
      <c r="MI13" s="2" t="s">
        <v>145</v>
      </c>
      <c r="MJ13" s="2" t="s">
        <v>148</v>
      </c>
      <c r="MK13" s="2" t="s">
        <v>148</v>
      </c>
      <c r="ML13" s="2" t="s">
        <v>157</v>
      </c>
      <c r="MM13" s="2" t="s">
        <v>157</v>
      </c>
      <c r="MN13" s="2" t="s">
        <v>148</v>
      </c>
      <c r="MO13" s="4"/>
      <c r="MP13" s="8"/>
      <c r="MQ13" s="4"/>
      <c r="MR13" s="8"/>
      <c r="MS13" s="7"/>
      <c r="MT13" s="7"/>
      <c r="MU13" s="2" t="s">
        <v>188</v>
      </c>
      <c r="MV13" s="2" t="s">
        <v>145</v>
      </c>
      <c r="MW13" s="2" t="s">
        <v>148</v>
      </c>
      <c r="MX13" s="2" t="s">
        <v>148</v>
      </c>
      <c r="MY13" s="2" t="s">
        <v>157</v>
      </c>
      <c r="MZ13" s="2" t="s">
        <v>157</v>
      </c>
      <c r="NA13" s="2" t="s">
        <v>148</v>
      </c>
      <c r="NB13" s="4"/>
      <c r="NC13" s="8"/>
      <c r="ND13" s="4"/>
      <c r="NE13" s="8"/>
      <c r="NF13" s="7"/>
      <c r="NG13" s="7"/>
      <c r="NH13" s="2" t="s">
        <v>242</v>
      </c>
      <c r="NI13" s="2" t="s">
        <v>145</v>
      </c>
      <c r="NJ13" s="2" t="s">
        <v>148</v>
      </c>
      <c r="NK13" s="2" t="s">
        <v>148</v>
      </c>
      <c r="NL13" s="2" t="s">
        <v>157</v>
      </c>
      <c r="NM13" s="2" t="s">
        <v>157</v>
      </c>
      <c r="NN13" s="2" t="s">
        <v>148</v>
      </c>
      <c r="NO13" s="4"/>
      <c r="NP13" s="8"/>
      <c r="NQ13" s="4"/>
      <c r="NR13" s="8"/>
      <c r="NS13" s="7"/>
      <c r="NT13" s="7"/>
      <c r="NU13" s="2" t="s">
        <v>188</v>
      </c>
      <c r="NV13" s="2" t="s">
        <v>145</v>
      </c>
      <c r="NW13" s="2" t="s">
        <v>148</v>
      </c>
      <c r="NX13" s="2" t="s">
        <v>148</v>
      </c>
      <c r="NY13" s="2" t="s">
        <v>157</v>
      </c>
      <c r="NZ13" s="2" t="s">
        <v>157</v>
      </c>
      <c r="OA13" s="2" t="s">
        <v>148</v>
      </c>
      <c r="OB13" s="4"/>
      <c r="OC13" s="8"/>
      <c r="OD13" s="4"/>
      <c r="OE13" s="8"/>
      <c r="OF13" s="7"/>
      <c r="OG13" s="7"/>
      <c r="OH13" s="2" t="s">
        <v>188</v>
      </c>
      <c r="OI13" s="2" t="s">
        <v>246</v>
      </c>
      <c r="OJ13" s="2" t="s">
        <v>148</v>
      </c>
      <c r="OK13" s="2" t="s">
        <v>148</v>
      </c>
      <c r="OL13" s="2" t="s">
        <v>157</v>
      </c>
      <c r="OM13" s="2" t="s">
        <v>157</v>
      </c>
      <c r="ON13" s="2" t="s">
        <v>148</v>
      </c>
      <c r="OO13" s="4"/>
      <c r="OP13" s="8"/>
      <c r="OQ13" s="4"/>
      <c r="OR13" s="8"/>
      <c r="OS13" s="7"/>
      <c r="OT13" s="7"/>
      <c r="OU13" s="2" t="s">
        <v>242</v>
      </c>
      <c r="OV13" s="2" t="s">
        <v>145</v>
      </c>
      <c r="OW13" s="2" t="s">
        <v>148</v>
      </c>
      <c r="OX13" s="2" t="s">
        <v>148</v>
      </c>
      <c r="OY13" s="2" t="s">
        <v>157</v>
      </c>
      <c r="OZ13" s="2" t="s">
        <v>157</v>
      </c>
      <c r="PA13" s="2" t="s">
        <v>148</v>
      </c>
      <c r="PB13" s="4">
        <v>229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253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233</v>
      </c>
      <c r="J14" s="2" t="s">
        <v>190</v>
      </c>
      <c r="K14" s="2" t="s">
        <v>234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235</v>
      </c>
      <c r="Q14" s="2" t="s">
        <v>147</v>
      </c>
      <c r="R14" s="2" t="s">
        <v>148</v>
      </c>
      <c r="S14" s="2" t="s">
        <v>148</v>
      </c>
      <c r="T14" s="2" t="s">
        <v>236</v>
      </c>
      <c r="U14" s="2" t="s">
        <v>149</v>
      </c>
      <c r="V14" s="2" t="s">
        <v>237</v>
      </c>
      <c r="W14" s="2" t="s">
        <v>148</v>
      </c>
      <c r="X14" s="2" t="s">
        <v>148</v>
      </c>
      <c r="Y14" s="2" t="s">
        <v>238</v>
      </c>
      <c r="Z14" s="4">
        <v>81</v>
      </c>
      <c r="AA14" s="4">
        <f>=ROUNDDOWN(20.25,0)</f>
      </c>
      <c r="AB14" s="5">
        <v>4</v>
      </c>
      <c r="AC14" s="2" t="s">
        <v>239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2</v>
      </c>
      <c r="AQ14" s="8">
        <v>321.53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0.1397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2</v>
      </c>
      <c r="BK14" s="8">
        <v>321.53</v>
      </c>
      <c r="BL14" s="2" t="s">
        <v>205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254</v>
      </c>
      <c r="BY14" s="2" t="s">
        <v>157</v>
      </c>
      <c r="BZ14" s="2" t="s">
        <v>157</v>
      </c>
      <c r="CA14" s="2" t="s">
        <v>148</v>
      </c>
      <c r="CB14" s="4">
        <v>1</v>
      </c>
      <c r="CC14" s="8">
        <v>141.87</v>
      </c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255</v>
      </c>
      <c r="CL14" s="2" t="s">
        <v>157</v>
      </c>
      <c r="CM14" s="2" t="s">
        <v>157</v>
      </c>
      <c r="CN14" s="2" t="s">
        <v>148</v>
      </c>
      <c r="CO14" s="4">
        <v>1</v>
      </c>
      <c r="CP14" s="8">
        <v>179.66</v>
      </c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256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242</v>
      </c>
      <c r="DI14" s="2" t="s">
        <v>145</v>
      </c>
      <c r="DJ14" s="2" t="s">
        <v>148</v>
      </c>
      <c r="DK14" s="2" t="s">
        <v>148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257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258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148</v>
      </c>
      <c r="EX14" s="2" t="s">
        <v>148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148</v>
      </c>
      <c r="FK14" s="2" t="s">
        <v>259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242</v>
      </c>
      <c r="FV14" s="2" t="s">
        <v>145</v>
      </c>
      <c r="FW14" s="2" t="s">
        <v>148</v>
      </c>
      <c r="FX14" s="2" t="s">
        <v>148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148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188</v>
      </c>
      <c r="GV14" s="2" t="s">
        <v>145</v>
      </c>
      <c r="GW14" s="2" t="s">
        <v>148</v>
      </c>
      <c r="GX14" s="2" t="s">
        <v>148</v>
      </c>
      <c r="GY14" s="2" t="s">
        <v>157</v>
      </c>
      <c r="GZ14" s="2" t="s">
        <v>157</v>
      </c>
      <c r="HA14" s="2" t="s">
        <v>148</v>
      </c>
      <c r="HB14" s="4"/>
      <c r="HC14" s="8"/>
      <c r="HD14" s="4"/>
      <c r="HE14" s="8"/>
      <c r="HF14" s="7"/>
      <c r="HG14" s="7"/>
      <c r="HH14" s="2" t="s">
        <v>242</v>
      </c>
      <c r="HI14" s="2" t="s">
        <v>145</v>
      </c>
      <c r="HJ14" s="2" t="s">
        <v>148</v>
      </c>
      <c r="HK14" s="2" t="s">
        <v>148</v>
      </c>
      <c r="HL14" s="2" t="s">
        <v>157</v>
      </c>
      <c r="HM14" s="2" t="s">
        <v>157</v>
      </c>
      <c r="HN14" s="2" t="s">
        <v>148</v>
      </c>
      <c r="HO14" s="4"/>
      <c r="HP14" s="8"/>
      <c r="HQ14" s="4"/>
      <c r="HR14" s="8"/>
      <c r="HS14" s="7"/>
      <c r="HT14" s="7"/>
      <c r="HU14" s="2" t="s">
        <v>242</v>
      </c>
      <c r="HV14" s="2" t="s">
        <v>145</v>
      </c>
      <c r="HW14" s="2" t="s">
        <v>148</v>
      </c>
      <c r="HX14" s="2" t="s">
        <v>148</v>
      </c>
      <c r="HY14" s="2" t="s">
        <v>157</v>
      </c>
      <c r="HZ14" s="2" t="s">
        <v>157</v>
      </c>
      <c r="IA14" s="2" t="s">
        <v>148</v>
      </c>
      <c r="IB14" s="4"/>
      <c r="IC14" s="8"/>
      <c r="ID14" s="4"/>
      <c r="IE14" s="8"/>
      <c r="IF14" s="7"/>
      <c r="IG14" s="7"/>
      <c r="IH14" s="2" t="s">
        <v>188</v>
      </c>
      <c r="II14" s="2" t="s">
        <v>145</v>
      </c>
      <c r="IJ14" s="2" t="s">
        <v>148</v>
      </c>
      <c r="IK14" s="2" t="s">
        <v>148</v>
      </c>
      <c r="IL14" s="2" t="s">
        <v>157</v>
      </c>
      <c r="IM14" s="2" t="s">
        <v>157</v>
      </c>
      <c r="IN14" s="2" t="s">
        <v>148</v>
      </c>
      <c r="IO14" s="4"/>
      <c r="IP14" s="8"/>
      <c r="IQ14" s="4"/>
      <c r="IR14" s="8"/>
      <c r="IS14" s="7"/>
      <c r="IT14" s="7"/>
      <c r="IU14" s="2" t="s">
        <v>188</v>
      </c>
      <c r="IV14" s="2" t="s">
        <v>145</v>
      </c>
      <c r="IW14" s="2" t="s">
        <v>148</v>
      </c>
      <c r="IX14" s="2" t="s">
        <v>148</v>
      </c>
      <c r="IY14" s="2" t="s">
        <v>157</v>
      </c>
      <c r="IZ14" s="2" t="s">
        <v>157</v>
      </c>
      <c r="JA14" s="2" t="s">
        <v>148</v>
      </c>
      <c r="JB14" s="4"/>
      <c r="JC14" s="8"/>
      <c r="JD14" s="4"/>
      <c r="JE14" s="8"/>
      <c r="JF14" s="7"/>
      <c r="JG14" s="7"/>
      <c r="JH14" s="2" t="s">
        <v>242</v>
      </c>
      <c r="JI14" s="2" t="s">
        <v>145</v>
      </c>
      <c r="JJ14" s="2" t="s">
        <v>148</v>
      </c>
      <c r="JK14" s="2" t="s">
        <v>148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188</v>
      </c>
      <c r="JV14" s="2" t="s">
        <v>145</v>
      </c>
      <c r="JW14" s="2" t="s">
        <v>148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155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242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188</v>
      </c>
      <c r="LI14" s="2" t="s">
        <v>145</v>
      </c>
      <c r="LJ14" s="2" t="s">
        <v>148</v>
      </c>
      <c r="LK14" s="2" t="s">
        <v>148</v>
      </c>
      <c r="LL14" s="2" t="s">
        <v>157</v>
      </c>
      <c r="LM14" s="2" t="s">
        <v>157</v>
      </c>
      <c r="LN14" s="2" t="s">
        <v>148</v>
      </c>
      <c r="LO14" s="4"/>
      <c r="LP14" s="8"/>
      <c r="LQ14" s="4"/>
      <c r="LR14" s="8"/>
      <c r="LS14" s="7"/>
      <c r="LT14" s="7"/>
      <c r="LU14" s="2" t="s">
        <v>188</v>
      </c>
      <c r="LV14" s="2" t="s">
        <v>145</v>
      </c>
      <c r="LW14" s="2" t="s">
        <v>148</v>
      </c>
      <c r="LX14" s="2" t="s">
        <v>148</v>
      </c>
      <c r="LY14" s="2" t="s">
        <v>157</v>
      </c>
      <c r="LZ14" s="2" t="s">
        <v>157</v>
      </c>
      <c r="MA14" s="2" t="s">
        <v>148</v>
      </c>
      <c r="MB14" s="4"/>
      <c r="MC14" s="8"/>
      <c r="MD14" s="4"/>
      <c r="ME14" s="8"/>
      <c r="MF14" s="7"/>
      <c r="MG14" s="7"/>
      <c r="MH14" s="2" t="s">
        <v>242</v>
      </c>
      <c r="MI14" s="2" t="s">
        <v>145</v>
      </c>
      <c r="MJ14" s="2" t="s">
        <v>148</v>
      </c>
      <c r="MK14" s="2" t="s">
        <v>148</v>
      </c>
      <c r="ML14" s="2" t="s">
        <v>157</v>
      </c>
      <c r="MM14" s="2" t="s">
        <v>157</v>
      </c>
      <c r="MN14" s="2" t="s">
        <v>148</v>
      </c>
      <c r="MO14" s="4"/>
      <c r="MP14" s="8"/>
      <c r="MQ14" s="4"/>
      <c r="MR14" s="8"/>
      <c r="MS14" s="7"/>
      <c r="MT14" s="7"/>
      <c r="MU14" s="2" t="s">
        <v>188</v>
      </c>
      <c r="MV14" s="2" t="s">
        <v>145</v>
      </c>
      <c r="MW14" s="2" t="s">
        <v>148</v>
      </c>
      <c r="MX14" s="2" t="s">
        <v>148</v>
      </c>
      <c r="MY14" s="2" t="s">
        <v>157</v>
      </c>
      <c r="MZ14" s="2" t="s">
        <v>157</v>
      </c>
      <c r="NA14" s="2" t="s">
        <v>148</v>
      </c>
      <c r="NB14" s="4"/>
      <c r="NC14" s="8"/>
      <c r="ND14" s="4"/>
      <c r="NE14" s="8"/>
      <c r="NF14" s="7"/>
      <c r="NG14" s="7"/>
      <c r="NH14" s="2" t="s">
        <v>242</v>
      </c>
      <c r="NI14" s="2" t="s">
        <v>145</v>
      </c>
      <c r="NJ14" s="2" t="s">
        <v>148</v>
      </c>
      <c r="NK14" s="2" t="s">
        <v>148</v>
      </c>
      <c r="NL14" s="2" t="s">
        <v>157</v>
      </c>
      <c r="NM14" s="2" t="s">
        <v>157</v>
      </c>
      <c r="NN14" s="2" t="s">
        <v>148</v>
      </c>
      <c r="NO14" s="4"/>
      <c r="NP14" s="8"/>
      <c r="NQ14" s="4"/>
      <c r="NR14" s="8"/>
      <c r="NS14" s="7"/>
      <c r="NT14" s="7"/>
      <c r="NU14" s="2" t="s">
        <v>188</v>
      </c>
      <c r="NV14" s="2" t="s">
        <v>145</v>
      </c>
      <c r="NW14" s="2" t="s">
        <v>148</v>
      </c>
      <c r="NX14" s="2" t="s">
        <v>148</v>
      </c>
      <c r="NY14" s="2" t="s">
        <v>157</v>
      </c>
      <c r="NZ14" s="2" t="s">
        <v>157</v>
      </c>
      <c r="OA14" s="2" t="s">
        <v>148</v>
      </c>
      <c r="OB14" s="4"/>
      <c r="OC14" s="8"/>
      <c r="OD14" s="4"/>
      <c r="OE14" s="8"/>
      <c r="OF14" s="7"/>
      <c r="OG14" s="7"/>
      <c r="OH14" s="2" t="s">
        <v>188</v>
      </c>
      <c r="OI14" s="2" t="s">
        <v>246</v>
      </c>
      <c r="OJ14" s="2" t="s">
        <v>148</v>
      </c>
      <c r="OK14" s="2" t="s">
        <v>148</v>
      </c>
      <c r="OL14" s="2" t="s">
        <v>157</v>
      </c>
      <c r="OM14" s="2" t="s">
        <v>157</v>
      </c>
      <c r="ON14" s="2" t="s">
        <v>148</v>
      </c>
      <c r="OO14" s="4"/>
      <c r="OP14" s="8"/>
      <c r="OQ14" s="4"/>
      <c r="OR14" s="8"/>
      <c r="OS14" s="7"/>
      <c r="OT14" s="7"/>
      <c r="OU14" s="2" t="s">
        <v>242</v>
      </c>
      <c r="OV14" s="2" t="s">
        <v>145</v>
      </c>
      <c r="OW14" s="2" t="s">
        <v>148</v>
      </c>
      <c r="OX14" s="2" t="s">
        <v>148</v>
      </c>
      <c r="OY14" s="2" t="s">
        <v>157</v>
      </c>
      <c r="OZ14" s="2" t="s">
        <v>157</v>
      </c>
      <c r="PA14" s="2" t="s">
        <v>148</v>
      </c>
      <c r="PB14" s="4">
        <v>81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260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261</v>
      </c>
      <c r="G15" s="2" t="s">
        <v>261</v>
      </c>
      <c r="H15" s="2" t="s">
        <v>261</v>
      </c>
      <c r="I15" s="2" t="s">
        <v>233</v>
      </c>
      <c r="J15" s="2" t="s">
        <v>143</v>
      </c>
      <c r="K15" s="2" t="s">
        <v>262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235</v>
      </c>
      <c r="Q15" s="2" t="s">
        <v>147</v>
      </c>
      <c r="R15" s="2" t="s">
        <v>148</v>
      </c>
      <c r="S15" s="2" t="s">
        <v>148</v>
      </c>
      <c r="T15" s="2" t="s">
        <v>236</v>
      </c>
      <c r="U15" s="2" t="s">
        <v>149</v>
      </c>
      <c r="V15" s="2" t="s">
        <v>237</v>
      </c>
      <c r="W15" s="2" t="s">
        <v>148</v>
      </c>
      <c r="X15" s="2" t="s">
        <v>148</v>
      </c>
      <c r="Y15" s="2" t="s">
        <v>238</v>
      </c>
      <c r="Z15" s="4">
        <v>188</v>
      </c>
      <c r="AA15" s="4">
        <f>=ROUNDDOWN(69.6296296296296,0)</f>
      </c>
      <c r="AB15" s="5">
        <v>2.7</v>
      </c>
      <c r="AC15" s="2" t="s">
        <v>239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3</v>
      </c>
      <c r="AQ15" s="8">
        <v>566.91</v>
      </c>
      <c r="AR15" s="4"/>
      <c r="AS15" s="8"/>
      <c r="AT15" s="7"/>
      <c r="AU15" s="7"/>
      <c r="AV15" s="4">
        <v>10</v>
      </c>
      <c r="AW15" s="8">
        <v>2016.93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0.2811</v>
      </c>
      <c r="BC15" s="4">
        <v>10</v>
      </c>
      <c r="BD15" s="8">
        <v>2016.93</v>
      </c>
      <c r="BE15" s="4">
        <v>52</v>
      </c>
      <c r="BF15" s="8">
        <v>9162.75</v>
      </c>
      <c r="BG15" s="7">
        <v>-0.8077</v>
      </c>
      <c r="BH15" s="7">
        <v>-0.7799</v>
      </c>
      <c r="BI15" s="7">
        <v>1</v>
      </c>
      <c r="BJ15" s="4">
        <v>3</v>
      </c>
      <c r="BK15" s="8">
        <v>566.91</v>
      </c>
      <c r="BL15" s="2" t="s">
        <v>263</v>
      </c>
      <c r="BM15" s="7">
        <v>1</v>
      </c>
      <c r="BN15" s="7">
        <v>1</v>
      </c>
      <c r="BO15" s="4">
        <v>2</v>
      </c>
      <c r="BP15" s="8">
        <v>419.64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264</v>
      </c>
      <c r="BY15" s="2" t="s">
        <v>157</v>
      </c>
      <c r="BZ15" s="2" t="s">
        <v>157</v>
      </c>
      <c r="CA15" s="2" t="s">
        <v>148</v>
      </c>
      <c r="CB15" s="4"/>
      <c r="CC15" s="8"/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265</v>
      </c>
      <c r="CL15" s="2" t="s">
        <v>157</v>
      </c>
      <c r="CM15" s="2" t="s">
        <v>157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241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242</v>
      </c>
      <c r="DI15" s="2" t="s">
        <v>145</v>
      </c>
      <c r="DJ15" s="2" t="s">
        <v>148</v>
      </c>
      <c r="DK15" s="2" t="s">
        <v>148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148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266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>
        <v>1</v>
      </c>
      <c r="FC15" s="8">
        <v>147.27</v>
      </c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267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242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155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188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242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242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188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242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188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148</v>
      </c>
      <c r="KK15" s="2" t="s">
        <v>268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242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242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242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246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242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188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269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261</v>
      </c>
      <c r="G16" s="2" t="s">
        <v>261</v>
      </c>
      <c r="H16" s="2" t="s">
        <v>261</v>
      </c>
      <c r="I16" s="2" t="s">
        <v>233</v>
      </c>
      <c r="J16" s="2" t="s">
        <v>177</v>
      </c>
      <c r="K16" s="2" t="s">
        <v>262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235</v>
      </c>
      <c r="Q16" s="2" t="s">
        <v>147</v>
      </c>
      <c r="R16" s="2" t="s">
        <v>148</v>
      </c>
      <c r="S16" s="2" t="s">
        <v>148</v>
      </c>
      <c r="T16" s="2" t="s">
        <v>236</v>
      </c>
      <c r="U16" s="2" t="s">
        <v>149</v>
      </c>
      <c r="V16" s="2" t="s">
        <v>237</v>
      </c>
      <c r="W16" s="2" t="s">
        <v>148</v>
      </c>
      <c r="X16" s="2" t="s">
        <v>148</v>
      </c>
      <c r="Y16" s="2" t="s">
        <v>238</v>
      </c>
      <c r="Z16" s="4">
        <v>194</v>
      </c>
      <c r="AA16" s="4">
        <f>=ROUNDDOWN(51.0526315789474,0)</f>
      </c>
      <c r="AB16" s="5">
        <v>3.8</v>
      </c>
      <c r="AC16" s="2" t="s">
        <v>239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7</v>
      </c>
      <c r="AQ16" s="8">
        <v>1450.02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0.7189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7</v>
      </c>
      <c r="BK16" s="8">
        <v>1450.02</v>
      </c>
      <c r="BL16" s="2" t="s">
        <v>270</v>
      </c>
      <c r="BM16" s="7">
        <v>1</v>
      </c>
      <c r="BN16" s="7">
        <v>1</v>
      </c>
      <c r="BO16" s="4">
        <v>1</v>
      </c>
      <c r="BP16" s="8">
        <v>255.06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271</v>
      </c>
      <c r="BY16" s="2" t="s">
        <v>157</v>
      </c>
      <c r="BZ16" s="2" t="s">
        <v>157</v>
      </c>
      <c r="CA16" s="2" t="s">
        <v>148</v>
      </c>
      <c r="CB16" s="4">
        <v>2</v>
      </c>
      <c r="CC16" s="8">
        <v>282.62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241</v>
      </c>
      <c r="CL16" s="2" t="s">
        <v>157</v>
      </c>
      <c r="CM16" s="2" t="s">
        <v>157</v>
      </c>
      <c r="CN16" s="2" t="s">
        <v>148</v>
      </c>
      <c r="CO16" s="4">
        <v>2</v>
      </c>
      <c r="CP16" s="8">
        <v>366.22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249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242</v>
      </c>
      <c r="DI16" s="2" t="s">
        <v>145</v>
      </c>
      <c r="DJ16" s="2" t="s">
        <v>148</v>
      </c>
      <c r="DK16" s="2" t="s">
        <v>148</v>
      </c>
      <c r="DL16" s="2" t="s">
        <v>157</v>
      </c>
      <c r="DM16" s="2" t="s">
        <v>157</v>
      </c>
      <c r="DN16" s="2" t="s">
        <v>148</v>
      </c>
      <c r="DO16" s="4">
        <v>2</v>
      </c>
      <c r="DP16" s="8">
        <v>546.12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272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251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273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242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155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188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242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242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188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242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188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148</v>
      </c>
      <c r="KK16" s="2" t="s">
        <v>274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242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242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242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246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242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194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275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261</v>
      </c>
      <c r="G17" s="2" t="s">
        <v>261</v>
      </c>
      <c r="H17" s="2" t="s">
        <v>261</v>
      </c>
      <c r="I17" s="2" t="s">
        <v>233</v>
      </c>
      <c r="J17" s="2" t="s">
        <v>190</v>
      </c>
      <c r="K17" s="2" t="s">
        <v>262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235</v>
      </c>
      <c r="Q17" s="2" t="s">
        <v>147</v>
      </c>
      <c r="R17" s="2" t="s">
        <v>148</v>
      </c>
      <c r="S17" s="2" t="s">
        <v>148</v>
      </c>
      <c r="T17" s="2" t="s">
        <v>236</v>
      </c>
      <c r="U17" s="2" t="s">
        <v>149</v>
      </c>
      <c r="V17" s="2" t="s">
        <v>237</v>
      </c>
      <c r="W17" s="2" t="s">
        <v>148</v>
      </c>
      <c r="X17" s="2" t="s">
        <v>148</v>
      </c>
      <c r="Y17" s="2" t="s">
        <v>238</v>
      </c>
      <c r="Z17" s="4">
        <v>34</v>
      </c>
      <c r="AA17" s="4">
        <f>=ROUNDDOWN(18.8888888888889,0)</f>
      </c>
      <c r="AB17" s="5">
        <v>1.8</v>
      </c>
      <c r="AC17" s="2" t="s">
        <v>239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/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/>
      <c r="BK17" s="8"/>
      <c r="BL17" s="2" t="s">
        <v>148</v>
      </c>
      <c r="BM17" s="7"/>
      <c r="BN17" s="7"/>
      <c r="BO17" s="4"/>
      <c r="BP17" s="8"/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276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277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241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242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148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267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278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242</v>
      </c>
      <c r="FV17" s="2" t="s">
        <v>145</v>
      </c>
      <c r="FW17" s="2" t="s">
        <v>148</v>
      </c>
      <c r="FX17" s="2" t="s">
        <v>148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155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188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242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242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188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242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188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148</v>
      </c>
      <c r="KK17" s="2" t="s">
        <v>279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242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242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242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246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242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34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280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261</v>
      </c>
      <c r="G18" s="2" t="s">
        <v>261</v>
      </c>
      <c r="H18" s="2" t="s">
        <v>261</v>
      </c>
      <c r="I18" s="2" t="s">
        <v>142</v>
      </c>
      <c r="J18" s="2" t="s">
        <v>143</v>
      </c>
      <c r="K18" s="2" t="s">
        <v>281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282</v>
      </c>
      <c r="W18" s="2" t="s">
        <v>151</v>
      </c>
      <c r="X18" s="2" t="s">
        <v>148</v>
      </c>
      <c r="Y18" s="2" t="s">
        <v>283</v>
      </c>
      <c r="Z18" s="4"/>
      <c r="AA18" s="4">
        <f>=ROUNDDOWN({0},0)</f>
      </c>
      <c r="AB18" s="5">
        <v>10.8</v>
      </c>
      <c r="AC18" s="2" t="s">
        <v>284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5</v>
      </c>
      <c r="AS18" s="8">
        <v>741.43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22</v>
      </c>
      <c r="AY18" s="8">
        <v>3896.04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285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286</v>
      </c>
      <c r="BX18" s="2" t="s">
        <v>287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1</v>
      </c>
      <c r="CE18" s="8">
        <v>128.7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288</v>
      </c>
      <c r="CK18" s="2" t="s">
        <v>289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3</v>
      </c>
      <c r="CR18" s="8">
        <v>416.97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160</v>
      </c>
      <c r="CX18" s="2" t="s">
        <v>290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1</v>
      </c>
      <c r="DE18" s="8">
        <v>195.76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148</v>
      </c>
      <c r="DK18" s="2" t="s">
        <v>291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286</v>
      </c>
      <c r="DX18" s="2" t="s">
        <v>292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293</v>
      </c>
      <c r="EK18" s="2" t="s">
        <v>294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295</v>
      </c>
      <c r="EX18" s="2" t="s">
        <v>296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286</v>
      </c>
      <c r="FK18" s="2" t="s">
        <v>297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286</v>
      </c>
      <c r="FX18" s="2" t="s">
        <v>161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155</v>
      </c>
      <c r="GI18" s="2" t="s">
        <v>145</v>
      </c>
      <c r="GJ18" s="2" t="s">
        <v>286</v>
      </c>
      <c r="GK18" s="2" t="s">
        <v>298</v>
      </c>
      <c r="GL18" s="2" t="s">
        <v>157</v>
      </c>
      <c r="GM18" s="2" t="s">
        <v>157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148</v>
      </c>
      <c r="KK18" s="2" t="s">
        <v>299</v>
      </c>
      <c r="KL18" s="2" t="s">
        <v>157</v>
      </c>
      <c r="KM18" s="2" t="s">
        <v>157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300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261</v>
      </c>
      <c r="G19" s="2" t="s">
        <v>261</v>
      </c>
      <c r="H19" s="2" t="s">
        <v>261</v>
      </c>
      <c r="I19" s="2" t="s">
        <v>142</v>
      </c>
      <c r="J19" s="2" t="s">
        <v>177</v>
      </c>
      <c r="K19" s="2" t="s">
        <v>281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282</v>
      </c>
      <c r="W19" s="2" t="s">
        <v>151</v>
      </c>
      <c r="X19" s="2" t="s">
        <v>148</v>
      </c>
      <c r="Y19" s="2" t="s">
        <v>283</v>
      </c>
      <c r="Z19" s="4"/>
      <c r="AA19" s="4">
        <f>=ROUNDDOWN({0},0)</f>
      </c>
      <c r="AB19" s="5">
        <v>10.4</v>
      </c>
      <c r="AC19" s="2" t="s">
        <v>284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8</v>
      </c>
      <c r="AS19" s="8">
        <v>1269.44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205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286</v>
      </c>
      <c r="BX19" s="2" t="s">
        <v>301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4</v>
      </c>
      <c r="CE19" s="8">
        <v>602.28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288</v>
      </c>
      <c r="CK19" s="2" t="s">
        <v>161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4</v>
      </c>
      <c r="CR19" s="8">
        <v>667.16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160</v>
      </c>
      <c r="CX19" s="2" t="s">
        <v>302</v>
      </c>
      <c r="CY19" s="2" t="s">
        <v>157</v>
      </c>
      <c r="CZ19" s="2" t="s">
        <v>157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148</v>
      </c>
      <c r="DK19" s="2" t="s">
        <v>291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286</v>
      </c>
      <c r="DX19" s="2" t="s">
        <v>303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293</v>
      </c>
      <c r="EK19" s="2" t="s">
        <v>304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166</v>
      </c>
      <c r="EX19" s="2" t="s">
        <v>182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286</v>
      </c>
      <c r="FK19" s="2" t="s">
        <v>305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286</v>
      </c>
      <c r="FX19" s="2" t="s">
        <v>306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155</v>
      </c>
      <c r="GI19" s="2" t="s">
        <v>145</v>
      </c>
      <c r="GJ19" s="2" t="s">
        <v>286</v>
      </c>
      <c r="GK19" s="2" t="s">
        <v>148</v>
      </c>
      <c r="GL19" s="2" t="s">
        <v>157</v>
      </c>
      <c r="GM19" s="2" t="s">
        <v>157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188</v>
      </c>
      <c r="KI19" s="2" t="s">
        <v>145</v>
      </c>
      <c r="KJ19" s="2" t="s">
        <v>148</v>
      </c>
      <c r="KK19" s="2" t="s">
        <v>148</v>
      </c>
      <c r="KL19" s="2" t="s">
        <v>157</v>
      </c>
      <c r="KM19" s="2" t="s">
        <v>157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307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261</v>
      </c>
      <c r="G20" s="2" t="s">
        <v>261</v>
      </c>
      <c r="H20" s="2" t="s">
        <v>261</v>
      </c>
      <c r="I20" s="2" t="s">
        <v>142</v>
      </c>
      <c r="J20" s="2" t="s">
        <v>190</v>
      </c>
      <c r="K20" s="2" t="s">
        <v>281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282</v>
      </c>
      <c r="W20" s="2" t="s">
        <v>151</v>
      </c>
      <c r="X20" s="2" t="s">
        <v>148</v>
      </c>
      <c r="Y20" s="2" t="s">
        <v>283</v>
      </c>
      <c r="Z20" s="4"/>
      <c r="AA20" s="4">
        <f>=ROUNDDOWN({0},0)</f>
      </c>
      <c r="AB20" s="5">
        <v>5.9</v>
      </c>
      <c r="AC20" s="2" t="s">
        <v>284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9</v>
      </c>
      <c r="AS20" s="8">
        <v>1885.17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308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286</v>
      </c>
      <c r="BX20" s="2" t="s">
        <v>301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2</v>
      </c>
      <c r="CE20" s="8">
        <v>308.86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288</v>
      </c>
      <c r="CK20" s="2" t="s">
        <v>309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1</v>
      </c>
      <c r="CR20" s="8">
        <v>166.79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160</v>
      </c>
      <c r="CX20" s="2" t="s">
        <v>305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6</v>
      </c>
      <c r="DE20" s="8">
        <v>1409.52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291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286</v>
      </c>
      <c r="DX20" s="2" t="s">
        <v>310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293</v>
      </c>
      <c r="EK20" s="2" t="s">
        <v>311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295</v>
      </c>
      <c r="EX20" s="2" t="s">
        <v>312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286</v>
      </c>
      <c r="FK20" s="2" t="s">
        <v>148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286</v>
      </c>
      <c r="FX20" s="2" t="s">
        <v>313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155</v>
      </c>
      <c r="GI20" s="2" t="s">
        <v>145</v>
      </c>
      <c r="GJ20" s="2" t="s">
        <v>286</v>
      </c>
      <c r="GK20" s="2" t="s">
        <v>314</v>
      </c>
      <c r="GL20" s="2" t="s">
        <v>157</v>
      </c>
      <c r="GM20" s="2" t="s">
        <v>157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188</v>
      </c>
      <c r="KI20" s="2" t="s">
        <v>145</v>
      </c>
      <c r="KJ20" s="2" t="s">
        <v>148</v>
      </c>
      <c r="KK20" s="2" t="s">
        <v>148</v>
      </c>
      <c r="KL20" s="2" t="s">
        <v>157</v>
      </c>
      <c r="KM20" s="2" t="s">
        <v>157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315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261</v>
      </c>
      <c r="G21" s="2" t="s">
        <v>261</v>
      </c>
      <c r="H21" s="2" t="s">
        <v>261</v>
      </c>
      <c r="I21" s="2" t="s">
        <v>142</v>
      </c>
      <c r="J21" s="2" t="s">
        <v>143</v>
      </c>
      <c r="K21" s="2" t="s">
        <v>316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282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8</v>
      </c>
      <c r="AC21" s="2" t="s">
        <v>317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9</v>
      </c>
      <c r="AS21" s="8">
        <v>1267.5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30</v>
      </c>
      <c r="AY21" s="8">
        <v>5266.71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318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319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1</v>
      </c>
      <c r="CE21" s="8">
        <v>115.83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320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7</v>
      </c>
      <c r="CR21" s="8">
        <v>972.93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160</v>
      </c>
      <c r="CX21" s="2" t="s">
        <v>321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322</v>
      </c>
      <c r="DL21" s="2" t="s">
        <v>157</v>
      </c>
      <c r="DM21" s="2" t="s">
        <v>157</v>
      </c>
      <c r="DN21" s="2" t="s">
        <v>148</v>
      </c>
      <c r="DO21" s="4"/>
      <c r="DP21" s="8"/>
      <c r="DQ21" s="4">
        <v>1</v>
      </c>
      <c r="DR21" s="8">
        <v>178.74</v>
      </c>
      <c r="DS21" s="7">
        <v>-1</v>
      </c>
      <c r="DT21" s="7">
        <v>-1</v>
      </c>
      <c r="DU21" s="2" t="s">
        <v>155</v>
      </c>
      <c r="DV21" s="2" t="s">
        <v>145</v>
      </c>
      <c r="DW21" s="2" t="s">
        <v>152</v>
      </c>
      <c r="DX21" s="2" t="s">
        <v>323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164</v>
      </c>
      <c r="EK21" s="2" t="s">
        <v>324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325</v>
      </c>
      <c r="EX21" s="2" t="s">
        <v>326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168</v>
      </c>
      <c r="FK21" s="2" t="s">
        <v>327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170</v>
      </c>
      <c r="FX21" s="2" t="s">
        <v>328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172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329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330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261</v>
      </c>
      <c r="G22" s="2" t="s">
        <v>261</v>
      </c>
      <c r="H22" s="2" t="s">
        <v>261</v>
      </c>
      <c r="I22" s="2" t="s">
        <v>142</v>
      </c>
      <c r="J22" s="2" t="s">
        <v>177</v>
      </c>
      <c r="K22" s="2" t="s">
        <v>316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282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317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12</v>
      </c>
      <c r="AS22" s="8">
        <v>2181.15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285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206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2</v>
      </c>
      <c r="CE22" s="8">
        <v>308.86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159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7</v>
      </c>
      <c r="CR22" s="8">
        <v>1167.53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160</v>
      </c>
      <c r="CX22" s="2" t="s">
        <v>290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3</v>
      </c>
      <c r="DE22" s="8">
        <v>704.76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331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152</v>
      </c>
      <c r="DX22" s="2" t="s">
        <v>332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164</v>
      </c>
      <c r="EK22" s="2" t="s">
        <v>333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166</v>
      </c>
      <c r="EX22" s="2" t="s">
        <v>334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168</v>
      </c>
      <c r="FK22" s="2" t="s">
        <v>333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170</v>
      </c>
      <c r="FX22" s="2" t="s">
        <v>335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172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188</v>
      </c>
      <c r="KI22" s="2" t="s">
        <v>145</v>
      </c>
      <c r="KJ22" s="2" t="s">
        <v>148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336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261</v>
      </c>
      <c r="G23" s="2" t="s">
        <v>261</v>
      </c>
      <c r="H23" s="2" t="s">
        <v>261</v>
      </c>
      <c r="I23" s="2" t="s">
        <v>142</v>
      </c>
      <c r="J23" s="2" t="s">
        <v>190</v>
      </c>
      <c r="K23" s="2" t="s">
        <v>316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282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5.8</v>
      </c>
      <c r="AC23" s="2" t="s">
        <v>317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9</v>
      </c>
      <c r="AS23" s="8">
        <v>1818.06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337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191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158</v>
      </c>
      <c r="CK23" s="2" t="s">
        <v>192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4</v>
      </c>
      <c r="CR23" s="8">
        <v>667.16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338</v>
      </c>
      <c r="CX23" s="2" t="s">
        <v>339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3</v>
      </c>
      <c r="DE23" s="8">
        <v>704.76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304</v>
      </c>
      <c r="DL23" s="2" t="s">
        <v>157</v>
      </c>
      <c r="DM23" s="2" t="s">
        <v>157</v>
      </c>
      <c r="DN23" s="2" t="s">
        <v>148</v>
      </c>
      <c r="DO23" s="4"/>
      <c r="DP23" s="8"/>
      <c r="DQ23" s="4">
        <v>1</v>
      </c>
      <c r="DR23" s="8">
        <v>214.49</v>
      </c>
      <c r="DS23" s="7">
        <v>-1</v>
      </c>
      <c r="DT23" s="7">
        <v>-1</v>
      </c>
      <c r="DU23" s="2" t="s">
        <v>155</v>
      </c>
      <c r="DV23" s="2" t="s">
        <v>145</v>
      </c>
      <c r="DW23" s="2" t="s">
        <v>152</v>
      </c>
      <c r="DX23" s="2" t="s">
        <v>183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325</v>
      </c>
      <c r="EK23" s="2" t="s">
        <v>296</v>
      </c>
      <c r="EL23" s="2" t="s">
        <v>157</v>
      </c>
      <c r="EM23" s="2" t="s">
        <v>157</v>
      </c>
      <c r="EN23" s="2" t="s">
        <v>148</v>
      </c>
      <c r="EO23" s="4"/>
      <c r="EP23" s="8"/>
      <c r="EQ23" s="4">
        <v>1</v>
      </c>
      <c r="ER23" s="8">
        <v>231.65</v>
      </c>
      <c r="ES23" s="7">
        <v>-1</v>
      </c>
      <c r="ET23" s="7">
        <v>-1</v>
      </c>
      <c r="EU23" s="2" t="s">
        <v>155</v>
      </c>
      <c r="EV23" s="2" t="s">
        <v>145</v>
      </c>
      <c r="EW23" s="2" t="s">
        <v>325</v>
      </c>
      <c r="EX23" s="2" t="s">
        <v>340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168</v>
      </c>
      <c r="FK23" s="2" t="s">
        <v>341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170</v>
      </c>
      <c r="FX23" s="2" t="s">
        <v>342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201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188</v>
      </c>
      <c r="KI23" s="2" t="s">
        <v>145</v>
      </c>
      <c r="KJ23" s="2" t="s">
        <v>148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343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344</v>
      </c>
      <c r="G24" s="2" t="s">
        <v>344</v>
      </c>
      <c r="H24" s="2" t="s">
        <v>344</v>
      </c>
      <c r="I24" s="2" t="s">
        <v>142</v>
      </c>
      <c r="J24" s="2" t="s">
        <v>143</v>
      </c>
      <c r="K24" s="2" t="s">
        <v>345</v>
      </c>
      <c r="L24" s="3">
        <v>170.23</v>
      </c>
      <c r="M24" s="3">
        <v>178.74</v>
      </c>
      <c r="N24" s="3">
        <v>499.99</v>
      </c>
      <c r="O24" s="2" t="s">
        <v>346</v>
      </c>
      <c r="P24" s="2" t="s">
        <v>347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282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11</v>
      </c>
      <c r="AS24" s="8">
        <v>1950.08</v>
      </c>
      <c r="AT24" s="7">
        <v>-1</v>
      </c>
      <c r="AU24" s="7">
        <v>-1</v>
      </c>
      <c r="AV24" s="4">
        <v>5</v>
      </c>
      <c r="AW24" s="8">
        <v>1151.76</v>
      </c>
      <c r="AX24" s="4">
        <v>17</v>
      </c>
      <c r="AY24" s="8">
        <v>2928.14</v>
      </c>
      <c r="AZ24" s="7">
        <v>-0.7059</v>
      </c>
      <c r="BA24" s="7">
        <v>-0.6067</v>
      </c>
      <c r="BB24" s="7"/>
      <c r="BC24" s="4">
        <v>5</v>
      </c>
      <c r="BD24" s="8">
        <v>1151.76</v>
      </c>
      <c r="BE24" s="4">
        <v>17</v>
      </c>
      <c r="BF24" s="8">
        <v>2928.14</v>
      </c>
      <c r="BG24" s="7">
        <v>-0.7059</v>
      </c>
      <c r="BH24" s="7">
        <v>-0.6067</v>
      </c>
      <c r="BI24" s="7">
        <v>1</v>
      </c>
      <c r="BJ24" s="4"/>
      <c r="BK24" s="8"/>
      <c r="BL24" s="2" t="s">
        <v>348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246</v>
      </c>
      <c r="BW24" s="2" t="s">
        <v>178</v>
      </c>
      <c r="BX24" s="2" t="s">
        <v>349</v>
      </c>
      <c r="BY24" s="2" t="s">
        <v>157</v>
      </c>
      <c r="BZ24" s="2" t="s">
        <v>157</v>
      </c>
      <c r="CA24" s="2" t="s">
        <v>148</v>
      </c>
      <c r="CB24" s="4"/>
      <c r="CC24" s="8"/>
      <c r="CD24" s="4">
        <v>1</v>
      </c>
      <c r="CE24" s="8">
        <v>125.11</v>
      </c>
      <c r="CF24" s="7">
        <v>-1</v>
      </c>
      <c r="CG24" s="7">
        <v>-1</v>
      </c>
      <c r="CH24" s="2" t="s">
        <v>155</v>
      </c>
      <c r="CI24" s="2" t="s">
        <v>246</v>
      </c>
      <c r="CJ24" s="2" t="s">
        <v>158</v>
      </c>
      <c r="CK24" s="2" t="s">
        <v>207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246</v>
      </c>
      <c r="CW24" s="2" t="s">
        <v>303</v>
      </c>
      <c r="CX24" s="2" t="s">
        <v>350</v>
      </c>
      <c r="CY24" s="2" t="s">
        <v>157</v>
      </c>
      <c r="CZ24" s="2" t="s">
        <v>157</v>
      </c>
      <c r="DA24" s="2" t="s">
        <v>148</v>
      </c>
      <c r="DB24" s="4"/>
      <c r="DC24" s="8"/>
      <c r="DD24" s="4">
        <v>9</v>
      </c>
      <c r="DE24" s="8">
        <v>1624.78</v>
      </c>
      <c r="DF24" s="7">
        <v>-1</v>
      </c>
      <c r="DG24" s="7">
        <v>-1</v>
      </c>
      <c r="DH24" s="2" t="s">
        <v>155</v>
      </c>
      <c r="DI24" s="2" t="s">
        <v>246</v>
      </c>
      <c r="DJ24" s="2" t="s">
        <v>148</v>
      </c>
      <c r="DK24" s="2" t="s">
        <v>291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246</v>
      </c>
      <c r="DW24" s="2" t="s">
        <v>178</v>
      </c>
      <c r="DX24" s="2" t="s">
        <v>183</v>
      </c>
      <c r="DY24" s="2" t="s">
        <v>157</v>
      </c>
      <c r="DZ24" s="2" t="s">
        <v>157</v>
      </c>
      <c r="EA24" s="2" t="s">
        <v>148</v>
      </c>
      <c r="EB24" s="4"/>
      <c r="EC24" s="8"/>
      <c r="ED24" s="4">
        <v>1</v>
      </c>
      <c r="EE24" s="8">
        <v>200.19</v>
      </c>
      <c r="EF24" s="7">
        <v>-1</v>
      </c>
      <c r="EG24" s="7">
        <v>-1</v>
      </c>
      <c r="EH24" s="2" t="s">
        <v>155</v>
      </c>
      <c r="EI24" s="2" t="s">
        <v>246</v>
      </c>
      <c r="EJ24" s="2" t="s">
        <v>164</v>
      </c>
      <c r="EK24" s="2" t="s">
        <v>221</v>
      </c>
      <c r="EL24" s="2" t="s">
        <v>351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246</v>
      </c>
      <c r="EW24" s="2" t="s">
        <v>166</v>
      </c>
      <c r="EX24" s="2" t="s">
        <v>148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246</v>
      </c>
      <c r="FJ24" s="2" t="s">
        <v>168</v>
      </c>
      <c r="FK24" s="2" t="s">
        <v>352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246</v>
      </c>
      <c r="FW24" s="2" t="s">
        <v>170</v>
      </c>
      <c r="FX24" s="2" t="s">
        <v>353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246</v>
      </c>
      <c r="GJ24" s="2" t="s">
        <v>172</v>
      </c>
      <c r="GK24" s="2" t="s">
        <v>148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246</v>
      </c>
      <c r="KW24" s="2" t="s">
        <v>174</v>
      </c>
      <c r="KX24" s="2" t="s">
        <v>148</v>
      </c>
      <c r="KY24" s="2" t="s">
        <v>157</v>
      </c>
      <c r="KZ24" s="2" t="s">
        <v>157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354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344</v>
      </c>
      <c r="G25" s="2" t="s">
        <v>344</v>
      </c>
      <c r="H25" s="2" t="s">
        <v>344</v>
      </c>
      <c r="I25" s="2" t="s">
        <v>142</v>
      </c>
      <c r="J25" s="2" t="s">
        <v>177</v>
      </c>
      <c r="K25" s="2" t="s">
        <v>345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355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282</v>
      </c>
      <c r="W25" s="2" t="s">
        <v>151</v>
      </c>
      <c r="X25" s="2" t="s">
        <v>148</v>
      </c>
      <c r="Y25" s="2" t="s">
        <v>178</v>
      </c>
      <c r="Z25" s="4">
        <v>45</v>
      </c>
      <c r="AA25" s="4">
        <f>=ROUNDDOWN(9,0)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5</v>
      </c>
      <c r="AQ25" s="8">
        <v>1151.76</v>
      </c>
      <c r="AR25" s="4">
        <v>6</v>
      </c>
      <c r="AS25" s="8">
        <v>978.06</v>
      </c>
      <c r="AT25" s="7">
        <v>-0.1667</v>
      </c>
      <c r="AU25" s="7">
        <v>0.1776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1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5</v>
      </c>
      <c r="BK25" s="8">
        <v>1151.76</v>
      </c>
      <c r="BL25" s="2" t="s">
        <v>356</v>
      </c>
      <c r="BM25" s="7">
        <v>1</v>
      </c>
      <c r="BN25" s="7">
        <v>1</v>
      </c>
      <c r="BO25" s="4">
        <v>2</v>
      </c>
      <c r="BP25" s="8">
        <v>447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206</v>
      </c>
      <c r="BY25" s="2" t="s">
        <v>157</v>
      </c>
      <c r="BZ25" s="2" t="s">
        <v>157</v>
      </c>
      <c r="CA25" s="2" t="s">
        <v>148</v>
      </c>
      <c r="CB25" s="4"/>
      <c r="CC25" s="8"/>
      <c r="CD25" s="4">
        <v>4</v>
      </c>
      <c r="CE25" s="8">
        <v>514.76</v>
      </c>
      <c r="CF25" s="7">
        <v>-1</v>
      </c>
      <c r="CG25" s="7">
        <v>-1</v>
      </c>
      <c r="CH25" s="2" t="s">
        <v>155</v>
      </c>
      <c r="CI25" s="2" t="s">
        <v>145</v>
      </c>
      <c r="CJ25" s="2" t="s">
        <v>158</v>
      </c>
      <c r="CK25" s="2" t="s">
        <v>357</v>
      </c>
      <c r="CL25" s="2" t="s">
        <v>157</v>
      </c>
      <c r="CM25" s="2" t="s">
        <v>157</v>
      </c>
      <c r="CN25" s="2" t="s">
        <v>148</v>
      </c>
      <c r="CO25" s="4"/>
      <c r="CP25" s="8"/>
      <c r="CQ25" s="4">
        <v>1</v>
      </c>
      <c r="CR25" s="8">
        <v>231.65</v>
      </c>
      <c r="CS25" s="7">
        <v>-1</v>
      </c>
      <c r="CT25" s="7">
        <v>-1</v>
      </c>
      <c r="CU25" s="2" t="s">
        <v>155</v>
      </c>
      <c r="CV25" s="2" t="s">
        <v>145</v>
      </c>
      <c r="CW25" s="2" t="s">
        <v>303</v>
      </c>
      <c r="CX25" s="2" t="s">
        <v>358</v>
      </c>
      <c r="CY25" s="2" t="s">
        <v>157</v>
      </c>
      <c r="CZ25" s="2" t="s">
        <v>157</v>
      </c>
      <c r="DA25" s="2" t="s">
        <v>148</v>
      </c>
      <c r="DB25" s="4">
        <v>3</v>
      </c>
      <c r="DC25" s="8">
        <v>704.76</v>
      </c>
      <c r="DD25" s="4"/>
      <c r="DE25" s="8"/>
      <c r="DF25" s="7"/>
      <c r="DG25" s="7"/>
      <c r="DH25" s="2" t="s">
        <v>155</v>
      </c>
      <c r="DI25" s="2" t="s">
        <v>145</v>
      </c>
      <c r="DJ25" s="2" t="s">
        <v>148</v>
      </c>
      <c r="DK25" s="2" t="s">
        <v>291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178</v>
      </c>
      <c r="DX25" s="2" t="s">
        <v>359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164</v>
      </c>
      <c r="EK25" s="2" t="s">
        <v>360</v>
      </c>
      <c r="EL25" s="2" t="s">
        <v>157</v>
      </c>
      <c r="EM25" s="2" t="s">
        <v>157</v>
      </c>
      <c r="EN25" s="2" t="s">
        <v>148</v>
      </c>
      <c r="EO25" s="4"/>
      <c r="EP25" s="8"/>
      <c r="EQ25" s="4">
        <v>1</v>
      </c>
      <c r="ER25" s="8">
        <v>231.65</v>
      </c>
      <c r="ES25" s="7">
        <v>-1</v>
      </c>
      <c r="ET25" s="7">
        <v>-1</v>
      </c>
      <c r="EU25" s="2" t="s">
        <v>155</v>
      </c>
      <c r="EV25" s="2" t="s">
        <v>145</v>
      </c>
      <c r="EW25" s="2" t="s">
        <v>166</v>
      </c>
      <c r="EX25" s="2" t="s">
        <v>361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362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170</v>
      </c>
      <c r="FX25" s="2" t="s">
        <v>328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172</v>
      </c>
      <c r="GK25" s="2" t="s">
        <v>148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363</v>
      </c>
      <c r="KY25" s="2" t="s">
        <v>157</v>
      </c>
      <c r="KZ25" s="2" t="s">
        <v>157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45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364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344</v>
      </c>
      <c r="G26" s="2" t="s">
        <v>344</v>
      </c>
      <c r="H26" s="2" t="s">
        <v>344</v>
      </c>
      <c r="I26" s="2" t="s">
        <v>142</v>
      </c>
      <c r="J26" s="2" t="s">
        <v>190</v>
      </c>
      <c r="K26" s="2" t="s">
        <v>345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355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282</v>
      </c>
      <c r="W26" s="2" t="s">
        <v>151</v>
      </c>
      <c r="X26" s="2" t="s">
        <v>148</v>
      </c>
      <c r="Y26" s="2" t="s">
        <v>178</v>
      </c>
      <c r="Z26" s="4">
        <v>23</v>
      </c>
      <c r="AA26" s="4">
        <f>=ROUNDDOWN(23,0)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/>
      <c r="BK26" s="8"/>
      <c r="BL26" s="2" t="s">
        <v>148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145</v>
      </c>
      <c r="BW26" s="2" t="s">
        <v>178</v>
      </c>
      <c r="BX26" s="2" t="s">
        <v>169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145</v>
      </c>
      <c r="CJ26" s="2" t="s">
        <v>158</v>
      </c>
      <c r="CK26" s="2" t="s">
        <v>365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303</v>
      </c>
      <c r="CX26" s="2" t="s">
        <v>366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242</v>
      </c>
      <c r="DI26" s="2" t="s">
        <v>145</v>
      </c>
      <c r="DJ26" s="2" t="s">
        <v>148</v>
      </c>
      <c r="DK26" s="2" t="s">
        <v>148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178</v>
      </c>
      <c r="DX26" s="2" t="s">
        <v>367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164</v>
      </c>
      <c r="EK26" s="2" t="s">
        <v>148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368</v>
      </c>
      <c r="EX26" s="2" t="s">
        <v>369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168</v>
      </c>
      <c r="FK26" s="2" t="s">
        <v>148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170</v>
      </c>
      <c r="FX26" s="2" t="s">
        <v>297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145</v>
      </c>
      <c r="GJ26" s="2" t="s">
        <v>201</v>
      </c>
      <c r="GK26" s="2" t="s">
        <v>148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145</v>
      </c>
      <c r="KW26" s="2" t="s">
        <v>174</v>
      </c>
      <c r="KX26" s="2" t="s">
        <v>148</v>
      </c>
      <c r="KY26" s="2" t="s">
        <v>157</v>
      </c>
      <c r="KZ26" s="2" t="s">
        <v>157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23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370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371</v>
      </c>
      <c r="G27" s="2" t="s">
        <v>371</v>
      </c>
      <c r="H27" s="2" t="s">
        <v>371</v>
      </c>
      <c r="I27" s="2" t="s">
        <v>142</v>
      </c>
      <c r="J27" s="2" t="s">
        <v>143</v>
      </c>
      <c r="K27" s="2" t="s">
        <v>234</v>
      </c>
      <c r="L27" s="3">
        <v>170.23</v>
      </c>
      <c r="M27" s="3">
        <v>178.74</v>
      </c>
      <c r="N27" s="3">
        <v>499.99</v>
      </c>
      <c r="O27" s="2" t="s">
        <v>372</v>
      </c>
      <c r="P27" s="2" t="s">
        <v>347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282</v>
      </c>
      <c r="W27" s="2" t="s">
        <v>151</v>
      </c>
      <c r="X27" s="2" t="s">
        <v>148</v>
      </c>
      <c r="Y27" s="2" t="s">
        <v>206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4</v>
      </c>
      <c r="AS27" s="8">
        <v>509.4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14</v>
      </c>
      <c r="AY27" s="8">
        <v>2592.21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14</v>
      </c>
      <c r="BF27" s="8">
        <v>2592.21</v>
      </c>
      <c r="BG27" s="7" t="s">
        <v>148</v>
      </c>
      <c r="BH27" s="7" t="s">
        <v>148</v>
      </c>
      <c r="BI27" s="7"/>
      <c r="BJ27" s="4"/>
      <c r="BK27" s="8"/>
      <c r="BL27" s="2" t="s">
        <v>373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246</v>
      </c>
      <c r="BW27" s="2" t="s">
        <v>206</v>
      </c>
      <c r="BX27" s="2" t="s">
        <v>374</v>
      </c>
      <c r="BY27" s="2" t="s">
        <v>157</v>
      </c>
      <c r="BZ27" s="2" t="s">
        <v>157</v>
      </c>
      <c r="CA27" s="2" t="s">
        <v>148</v>
      </c>
      <c r="CB27" s="4"/>
      <c r="CC27" s="8"/>
      <c r="CD27" s="4">
        <v>3</v>
      </c>
      <c r="CE27" s="8">
        <v>321.72</v>
      </c>
      <c r="CF27" s="7">
        <v>-1</v>
      </c>
      <c r="CG27" s="7">
        <v>-1</v>
      </c>
      <c r="CH27" s="2" t="s">
        <v>155</v>
      </c>
      <c r="CI27" s="2" t="s">
        <v>246</v>
      </c>
      <c r="CJ27" s="2" t="s">
        <v>158</v>
      </c>
      <c r="CK27" s="2" t="s">
        <v>375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246</v>
      </c>
      <c r="CW27" s="2" t="s">
        <v>309</v>
      </c>
      <c r="CX27" s="2" t="s">
        <v>376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246</v>
      </c>
      <c r="DJ27" s="2" t="s">
        <v>148</v>
      </c>
      <c r="DK27" s="2" t="s">
        <v>291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246</v>
      </c>
      <c r="DW27" s="2" t="s">
        <v>206</v>
      </c>
      <c r="DX27" s="2" t="s">
        <v>349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246</v>
      </c>
      <c r="EJ27" s="2" t="s">
        <v>164</v>
      </c>
      <c r="EK27" s="2" t="s">
        <v>324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246</v>
      </c>
      <c r="EW27" s="2" t="s">
        <v>166</v>
      </c>
      <c r="EX27" s="2" t="s">
        <v>377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246</v>
      </c>
      <c r="FJ27" s="2" t="s">
        <v>168</v>
      </c>
      <c r="FK27" s="2" t="s">
        <v>169</v>
      </c>
      <c r="FL27" s="2" t="s">
        <v>157</v>
      </c>
      <c r="FM27" s="2" t="s">
        <v>157</v>
      </c>
      <c r="FN27" s="2" t="s">
        <v>148</v>
      </c>
      <c r="FO27" s="4"/>
      <c r="FP27" s="8"/>
      <c r="FQ27" s="4">
        <v>1</v>
      </c>
      <c r="FR27" s="8">
        <v>187.68</v>
      </c>
      <c r="FS27" s="7">
        <v>-1</v>
      </c>
      <c r="FT27" s="7">
        <v>-1</v>
      </c>
      <c r="FU27" s="2" t="s">
        <v>155</v>
      </c>
      <c r="FV27" s="2" t="s">
        <v>246</v>
      </c>
      <c r="FW27" s="2" t="s">
        <v>170</v>
      </c>
      <c r="FX27" s="2" t="s">
        <v>305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246</v>
      </c>
      <c r="GJ27" s="2" t="s">
        <v>172</v>
      </c>
      <c r="GK27" s="2" t="s">
        <v>303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246</v>
      </c>
      <c r="KW27" s="2" t="s">
        <v>174</v>
      </c>
      <c r="KX27" s="2" t="s">
        <v>378</v>
      </c>
      <c r="KY27" s="2" t="s">
        <v>157</v>
      </c>
      <c r="KZ27" s="2" t="s">
        <v>157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379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371</v>
      </c>
      <c r="G28" s="2" t="s">
        <v>371</v>
      </c>
      <c r="H28" s="2" t="s">
        <v>371</v>
      </c>
      <c r="I28" s="2" t="s">
        <v>142</v>
      </c>
      <c r="J28" s="2" t="s">
        <v>177</v>
      </c>
      <c r="K28" s="2" t="s">
        <v>234</v>
      </c>
      <c r="L28" s="3">
        <v>204.28</v>
      </c>
      <c r="M28" s="3">
        <v>214.49</v>
      </c>
      <c r="N28" s="3">
        <v>599.99</v>
      </c>
      <c r="O28" s="2" t="s">
        <v>372</v>
      </c>
      <c r="P28" s="2" t="s">
        <v>355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282</v>
      </c>
      <c r="W28" s="2" t="s">
        <v>151</v>
      </c>
      <c r="X28" s="2" t="s">
        <v>148</v>
      </c>
      <c r="Y28" s="2" t="s">
        <v>206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10</v>
      </c>
      <c r="AS28" s="8">
        <v>2082.81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380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246</v>
      </c>
      <c r="BW28" s="2" t="s">
        <v>206</v>
      </c>
      <c r="BX28" s="2" t="s">
        <v>228</v>
      </c>
      <c r="BY28" s="2" t="s">
        <v>157</v>
      </c>
      <c r="BZ28" s="2" t="s">
        <v>157</v>
      </c>
      <c r="CA28" s="2" t="s">
        <v>148</v>
      </c>
      <c r="CB28" s="4"/>
      <c r="CC28" s="8"/>
      <c r="CD28" s="4">
        <v>2</v>
      </c>
      <c r="CE28" s="8">
        <v>257.38</v>
      </c>
      <c r="CF28" s="7">
        <v>-1</v>
      </c>
      <c r="CG28" s="7">
        <v>-1</v>
      </c>
      <c r="CH28" s="2" t="s">
        <v>155</v>
      </c>
      <c r="CI28" s="2" t="s">
        <v>246</v>
      </c>
      <c r="CJ28" s="2" t="s">
        <v>158</v>
      </c>
      <c r="CK28" s="2" t="s">
        <v>381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246</v>
      </c>
      <c r="CW28" s="2" t="s">
        <v>309</v>
      </c>
      <c r="CX28" s="2" t="s">
        <v>382</v>
      </c>
      <c r="CY28" s="2" t="s">
        <v>157</v>
      </c>
      <c r="CZ28" s="2" t="s">
        <v>157</v>
      </c>
      <c r="DA28" s="2" t="s">
        <v>148</v>
      </c>
      <c r="DB28" s="4"/>
      <c r="DC28" s="8"/>
      <c r="DD28" s="4">
        <v>7</v>
      </c>
      <c r="DE28" s="8">
        <v>1644.44</v>
      </c>
      <c r="DF28" s="7">
        <v>-1</v>
      </c>
      <c r="DG28" s="7">
        <v>-1</v>
      </c>
      <c r="DH28" s="2" t="s">
        <v>155</v>
      </c>
      <c r="DI28" s="2" t="s">
        <v>246</v>
      </c>
      <c r="DJ28" s="2" t="s">
        <v>148</v>
      </c>
      <c r="DK28" s="2" t="s">
        <v>291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246</v>
      </c>
      <c r="DW28" s="2" t="s">
        <v>206</v>
      </c>
      <c r="DX28" s="2" t="s">
        <v>383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246</v>
      </c>
      <c r="EJ28" s="2" t="s">
        <v>164</v>
      </c>
      <c r="EK28" s="2" t="s">
        <v>324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246</v>
      </c>
      <c r="EW28" s="2" t="s">
        <v>166</v>
      </c>
      <c r="EX28" s="2" t="s">
        <v>378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246</v>
      </c>
      <c r="FJ28" s="2" t="s">
        <v>168</v>
      </c>
      <c r="FK28" s="2" t="s">
        <v>384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246</v>
      </c>
      <c r="FW28" s="2" t="s">
        <v>170</v>
      </c>
      <c r="FX28" s="2" t="s">
        <v>385</v>
      </c>
      <c r="FY28" s="2" t="s">
        <v>157</v>
      </c>
      <c r="FZ28" s="2" t="s">
        <v>157</v>
      </c>
      <c r="GA28" s="2" t="s">
        <v>148</v>
      </c>
      <c r="GB28" s="4"/>
      <c r="GC28" s="8"/>
      <c r="GD28" s="4">
        <v>1</v>
      </c>
      <c r="GE28" s="8">
        <v>180.99</v>
      </c>
      <c r="GF28" s="7">
        <v>-1</v>
      </c>
      <c r="GG28" s="7">
        <v>-1</v>
      </c>
      <c r="GH28" s="2" t="s">
        <v>155</v>
      </c>
      <c r="GI28" s="2" t="s">
        <v>246</v>
      </c>
      <c r="GJ28" s="2" t="s">
        <v>172</v>
      </c>
      <c r="GK28" s="2" t="s">
        <v>386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246</v>
      </c>
      <c r="KW28" s="2" t="s">
        <v>174</v>
      </c>
      <c r="KX28" s="2" t="s">
        <v>387</v>
      </c>
      <c r="KY28" s="2" t="s">
        <v>157</v>
      </c>
      <c r="KZ28" s="2" t="s">
        <v>157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388</v>
      </c>
      <c r="B29" s="2" t="s">
        <v>137</v>
      </c>
      <c r="C29" s="2" t="s">
        <v>138</v>
      </c>
      <c r="D29" s="2" t="s">
        <v>389</v>
      </c>
      <c r="E29" s="2" t="s">
        <v>390</v>
      </c>
      <c r="F29" s="2" t="s">
        <v>391</v>
      </c>
      <c r="G29" s="2" t="s">
        <v>391</v>
      </c>
      <c r="H29" s="2" t="s">
        <v>391</v>
      </c>
      <c r="I29" s="2" t="s">
        <v>392</v>
      </c>
      <c r="J29" s="2" t="s">
        <v>393</v>
      </c>
      <c r="K29" s="2" t="s">
        <v>394</v>
      </c>
      <c r="L29" s="3">
        <v>27.69</v>
      </c>
      <c r="M29" s="3">
        <v>29.07</v>
      </c>
      <c r="N29" s="3">
        <v>84.99</v>
      </c>
      <c r="O29" s="2" t="s">
        <v>145</v>
      </c>
      <c r="P29" s="2" t="s">
        <v>235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395</v>
      </c>
      <c r="V29" s="2" t="s">
        <v>282</v>
      </c>
      <c r="W29" s="2" t="s">
        <v>151</v>
      </c>
      <c r="X29" s="2" t="s">
        <v>148</v>
      </c>
      <c r="Y29" s="2" t="s">
        <v>183</v>
      </c>
      <c r="Z29" s="4">
        <v>120</v>
      </c>
      <c r="AA29" s="4">
        <f>=ROUNDDOWN(35.2941176470588,0)</f>
      </c>
      <c r="AB29" s="5">
        <v>3.4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3</v>
      </c>
      <c r="AQ29" s="8">
        <v>155.01</v>
      </c>
      <c r="AR29" s="4">
        <v>3</v>
      </c>
      <c r="AS29" s="8">
        <v>74.1</v>
      </c>
      <c r="AT29" s="7"/>
      <c r="AU29" s="7">
        <v>1.0919</v>
      </c>
      <c r="AV29" s="4">
        <v>3</v>
      </c>
      <c r="AW29" s="8">
        <v>155.01</v>
      </c>
      <c r="AX29" s="4">
        <v>3</v>
      </c>
      <c r="AY29" s="8">
        <v>74.1</v>
      </c>
      <c r="AZ29" s="7"/>
      <c r="BA29" s="7">
        <v>1.0919</v>
      </c>
      <c r="BB29" s="7">
        <v>1</v>
      </c>
      <c r="BC29" s="4">
        <v>3</v>
      </c>
      <c r="BD29" s="8">
        <v>155.01</v>
      </c>
      <c r="BE29" s="4">
        <v>4</v>
      </c>
      <c r="BF29" s="8">
        <v>100.1</v>
      </c>
      <c r="BG29" s="7">
        <v>-0.25</v>
      </c>
      <c r="BH29" s="7">
        <v>0.5486</v>
      </c>
      <c r="BI29" s="7">
        <v>1</v>
      </c>
      <c r="BJ29" s="4">
        <v>3</v>
      </c>
      <c r="BK29" s="8">
        <v>155.01</v>
      </c>
      <c r="BL29" s="2" t="s">
        <v>396</v>
      </c>
      <c r="BM29" s="7">
        <v>1</v>
      </c>
      <c r="BN29" s="7">
        <v>1</v>
      </c>
      <c r="BO29" s="4">
        <v>3</v>
      </c>
      <c r="BP29" s="8">
        <v>155.01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204</v>
      </c>
      <c r="BX29" s="2" t="s">
        <v>319</v>
      </c>
      <c r="BY29" s="2" t="s">
        <v>157</v>
      </c>
      <c r="BZ29" s="2" t="s">
        <v>157</v>
      </c>
      <c r="CA29" s="2" t="s">
        <v>148</v>
      </c>
      <c r="CB29" s="4"/>
      <c r="CC29" s="8"/>
      <c r="CD29" s="4">
        <v>2</v>
      </c>
      <c r="CE29" s="8">
        <v>46.8</v>
      </c>
      <c r="CF29" s="7">
        <v>-1</v>
      </c>
      <c r="CG29" s="7">
        <v>-1</v>
      </c>
      <c r="CH29" s="2" t="s">
        <v>155</v>
      </c>
      <c r="CI29" s="2" t="s">
        <v>145</v>
      </c>
      <c r="CJ29" s="2" t="s">
        <v>158</v>
      </c>
      <c r="CK29" s="2" t="s">
        <v>327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397</v>
      </c>
      <c r="CX29" s="2" t="s">
        <v>398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148</v>
      </c>
      <c r="DK29" s="2" t="s">
        <v>230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204</v>
      </c>
      <c r="DX29" s="2" t="s">
        <v>399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164</v>
      </c>
      <c r="EK29" s="2" t="s">
        <v>324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226</v>
      </c>
      <c r="EX29" s="2" t="s">
        <v>400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401</v>
      </c>
      <c r="FK29" s="2" t="s">
        <v>402</v>
      </c>
      <c r="FL29" s="2" t="s">
        <v>157</v>
      </c>
      <c r="FM29" s="2" t="s">
        <v>157</v>
      </c>
      <c r="FN29" s="2" t="s">
        <v>148</v>
      </c>
      <c r="FO29" s="4"/>
      <c r="FP29" s="8"/>
      <c r="FQ29" s="4">
        <v>1</v>
      </c>
      <c r="FR29" s="8">
        <v>27.3</v>
      </c>
      <c r="FS29" s="7">
        <v>-1</v>
      </c>
      <c r="FT29" s="7">
        <v>-1</v>
      </c>
      <c r="FU29" s="2" t="s">
        <v>155</v>
      </c>
      <c r="FV29" s="2" t="s">
        <v>145</v>
      </c>
      <c r="FW29" s="2" t="s">
        <v>403</v>
      </c>
      <c r="FX29" s="2" t="s">
        <v>404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145</v>
      </c>
      <c r="GJ29" s="2" t="s">
        <v>201</v>
      </c>
      <c r="GK29" s="2" t="s">
        <v>405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406</v>
      </c>
      <c r="KX29" s="2" t="s">
        <v>407</v>
      </c>
      <c r="KY29" s="2" t="s">
        <v>157</v>
      </c>
      <c r="KZ29" s="2" t="s">
        <v>157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120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408</v>
      </c>
      <c r="B30" s="2" t="s">
        <v>137</v>
      </c>
      <c r="C30" s="2" t="s">
        <v>138</v>
      </c>
      <c r="D30" s="2" t="s">
        <v>389</v>
      </c>
      <c r="E30" s="2" t="s">
        <v>390</v>
      </c>
      <c r="F30" s="2" t="s">
        <v>391</v>
      </c>
      <c r="G30" s="2" t="s">
        <v>391</v>
      </c>
      <c r="H30" s="2" t="s">
        <v>391</v>
      </c>
      <c r="I30" s="2" t="s">
        <v>392</v>
      </c>
      <c r="J30" s="2" t="s">
        <v>393</v>
      </c>
      <c r="K30" s="2" t="s">
        <v>409</v>
      </c>
      <c r="L30" s="3">
        <v>27.69</v>
      </c>
      <c r="M30" s="3">
        <v>29.07</v>
      </c>
      <c r="N30" s="3">
        <v>84.99</v>
      </c>
      <c r="O30" s="2" t="s">
        <v>145</v>
      </c>
      <c r="P30" s="2" t="s">
        <v>235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395</v>
      </c>
      <c r="V30" s="2" t="s">
        <v>282</v>
      </c>
      <c r="W30" s="2" t="s">
        <v>151</v>
      </c>
      <c r="X30" s="2" t="s">
        <v>148</v>
      </c>
      <c r="Y30" s="2" t="s">
        <v>183</v>
      </c>
      <c r="Z30" s="4">
        <v>33</v>
      </c>
      <c r="AA30" s="4">
        <f>=ROUNDDOWN(16.5,0)</f>
      </c>
      <c r="AB30" s="5">
        <v>2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/>
      <c r="AQ30" s="8"/>
      <c r="AR30" s="4">
        <v>1</v>
      </c>
      <c r="AS30" s="8">
        <v>26</v>
      </c>
      <c r="AT30" s="7">
        <v>-1</v>
      </c>
      <c r="AU30" s="7">
        <v>-1</v>
      </c>
      <c r="AV30" s="4"/>
      <c r="AW30" s="8"/>
      <c r="AX30" s="4">
        <v>1</v>
      </c>
      <c r="AY30" s="8">
        <v>26</v>
      </c>
      <c r="AZ30" s="7">
        <v>-1</v>
      </c>
      <c r="BA30" s="7">
        <v>-1</v>
      </c>
      <c r="BB30" s="7"/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/>
      <c r="BJ30" s="4"/>
      <c r="BK30" s="8"/>
      <c r="BL30" s="2" t="s">
        <v>17</v>
      </c>
      <c r="BM30" s="7"/>
      <c r="BN30" s="7"/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204</v>
      </c>
      <c r="BX30" s="2" t="s">
        <v>410</v>
      </c>
      <c r="BY30" s="2" t="s">
        <v>157</v>
      </c>
      <c r="BZ30" s="2" t="s">
        <v>157</v>
      </c>
      <c r="CA30" s="2" t="s">
        <v>148</v>
      </c>
      <c r="CB30" s="4"/>
      <c r="CC30" s="8"/>
      <c r="CD30" s="4">
        <v>1</v>
      </c>
      <c r="CE30" s="8">
        <v>26</v>
      </c>
      <c r="CF30" s="7">
        <v>-1</v>
      </c>
      <c r="CG30" s="7">
        <v>-1</v>
      </c>
      <c r="CH30" s="2" t="s">
        <v>155</v>
      </c>
      <c r="CI30" s="2" t="s">
        <v>145</v>
      </c>
      <c r="CJ30" s="2" t="s">
        <v>158</v>
      </c>
      <c r="CK30" s="2" t="s">
        <v>320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397</v>
      </c>
      <c r="CX30" s="2" t="s">
        <v>411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230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204</v>
      </c>
      <c r="DX30" s="2" t="s">
        <v>359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164</v>
      </c>
      <c r="EK30" s="2" t="s">
        <v>412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226</v>
      </c>
      <c r="EX30" s="2" t="s">
        <v>413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401</v>
      </c>
      <c r="FK30" s="2" t="s">
        <v>148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403</v>
      </c>
      <c r="FX30" s="2" t="s">
        <v>302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201</v>
      </c>
      <c r="GK30" s="2" t="s">
        <v>148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406</v>
      </c>
      <c r="KX30" s="2" t="s">
        <v>407</v>
      </c>
      <c r="KY30" s="2" t="s">
        <v>157</v>
      </c>
      <c r="KZ30" s="2" t="s">
        <v>157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33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414</v>
      </c>
      <c r="B31" s="2" t="s">
        <v>137</v>
      </c>
      <c r="C31" s="2" t="s">
        <v>138</v>
      </c>
      <c r="D31" s="2" t="s">
        <v>389</v>
      </c>
      <c r="E31" s="2" t="s">
        <v>390</v>
      </c>
      <c r="F31" s="2" t="s">
        <v>415</v>
      </c>
      <c r="G31" s="2" t="s">
        <v>415</v>
      </c>
      <c r="H31" s="2" t="s">
        <v>415</v>
      </c>
      <c r="I31" s="2" t="s">
        <v>416</v>
      </c>
      <c r="J31" s="2" t="s">
        <v>417</v>
      </c>
      <c r="K31" s="2" t="s">
        <v>409</v>
      </c>
      <c r="L31" s="3">
        <v>34.73</v>
      </c>
      <c r="M31" s="3">
        <v>36.47</v>
      </c>
      <c r="N31" s="3">
        <v>114.99</v>
      </c>
      <c r="O31" s="2" t="s">
        <v>145</v>
      </c>
      <c r="P31" s="2" t="s">
        <v>235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395</v>
      </c>
      <c r="V31" s="2" t="s">
        <v>282</v>
      </c>
      <c r="W31" s="2" t="s">
        <v>151</v>
      </c>
      <c r="X31" s="2" t="s">
        <v>148</v>
      </c>
      <c r="Y31" s="2" t="s">
        <v>178</v>
      </c>
      <c r="Z31" s="4">
        <v>104</v>
      </c>
      <c r="AA31" s="4">
        <f>=ROUNDDOWN(74.2857142857143,0)</f>
      </c>
      <c r="AB31" s="5">
        <v>1.4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2</v>
      </c>
      <c r="AQ31" s="8">
        <v>89.39</v>
      </c>
      <c r="AR31" s="4">
        <v>1</v>
      </c>
      <c r="AS31" s="8">
        <v>36.4</v>
      </c>
      <c r="AT31" s="7">
        <v>1</v>
      </c>
      <c r="AU31" s="7">
        <v>1.4558</v>
      </c>
      <c r="AV31" s="4">
        <v>2</v>
      </c>
      <c r="AW31" s="8">
        <v>89.39</v>
      </c>
      <c r="AX31" s="4">
        <v>1</v>
      </c>
      <c r="AY31" s="8">
        <v>36.4</v>
      </c>
      <c r="AZ31" s="7">
        <v>1</v>
      </c>
      <c r="BA31" s="7">
        <v>1.4558</v>
      </c>
      <c r="BB31" s="7">
        <v>1</v>
      </c>
      <c r="BC31" s="4">
        <v>3</v>
      </c>
      <c r="BD31" s="8">
        <v>136.19</v>
      </c>
      <c r="BE31" s="4">
        <v>15</v>
      </c>
      <c r="BF31" s="8">
        <v>606.79</v>
      </c>
      <c r="BG31" s="7">
        <v>-0.8</v>
      </c>
      <c r="BH31" s="7">
        <v>-0.7756</v>
      </c>
      <c r="BI31" s="7">
        <v>0.6564</v>
      </c>
      <c r="BJ31" s="4">
        <v>2</v>
      </c>
      <c r="BK31" s="8">
        <v>89.39</v>
      </c>
      <c r="BL31" s="2" t="s">
        <v>418</v>
      </c>
      <c r="BM31" s="7">
        <v>1</v>
      </c>
      <c r="BN31" s="7">
        <v>1</v>
      </c>
      <c r="BO31" s="4">
        <v>2</v>
      </c>
      <c r="BP31" s="8">
        <v>89.39</v>
      </c>
      <c r="BQ31" s="4"/>
      <c r="BR31" s="8"/>
      <c r="BS31" s="7"/>
      <c r="BT31" s="7"/>
      <c r="BU31" s="2" t="s">
        <v>155</v>
      </c>
      <c r="BV31" s="2" t="s">
        <v>145</v>
      </c>
      <c r="BW31" s="2" t="s">
        <v>204</v>
      </c>
      <c r="BX31" s="2" t="s">
        <v>410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174</v>
      </c>
      <c r="CK31" s="2" t="s">
        <v>357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397</v>
      </c>
      <c r="CX31" s="2" t="s">
        <v>419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148</v>
      </c>
      <c r="DK31" s="2" t="s">
        <v>216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204</v>
      </c>
      <c r="DX31" s="2" t="s">
        <v>420</v>
      </c>
      <c r="DY31" s="2" t="s">
        <v>157</v>
      </c>
      <c r="DZ31" s="2" t="s">
        <v>157</v>
      </c>
      <c r="EA31" s="2" t="s">
        <v>148</v>
      </c>
      <c r="EB31" s="4"/>
      <c r="EC31" s="8"/>
      <c r="ED31" s="4">
        <v>1</v>
      </c>
      <c r="EE31" s="8">
        <v>36.4</v>
      </c>
      <c r="EF31" s="7">
        <v>-1</v>
      </c>
      <c r="EG31" s="7">
        <v>-1</v>
      </c>
      <c r="EH31" s="2" t="s">
        <v>155</v>
      </c>
      <c r="EI31" s="2" t="s">
        <v>145</v>
      </c>
      <c r="EJ31" s="2" t="s">
        <v>164</v>
      </c>
      <c r="EK31" s="2" t="s">
        <v>324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226</v>
      </c>
      <c r="EX31" s="2" t="s">
        <v>421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401</v>
      </c>
      <c r="FK31" s="2" t="s">
        <v>422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403</v>
      </c>
      <c r="FX31" s="2" t="s">
        <v>309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145</v>
      </c>
      <c r="GJ31" s="2" t="s">
        <v>201</v>
      </c>
      <c r="GK31" s="2" t="s">
        <v>148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406</v>
      </c>
      <c r="KX31" s="2" t="s">
        <v>407</v>
      </c>
      <c r="KY31" s="2" t="s">
        <v>157</v>
      </c>
      <c r="KZ31" s="2" t="s">
        <v>157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104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423</v>
      </c>
      <c r="B32" s="2" t="s">
        <v>137</v>
      </c>
      <c r="C32" s="2" t="s">
        <v>138</v>
      </c>
      <c r="D32" s="2" t="s">
        <v>389</v>
      </c>
      <c r="E32" s="2" t="s">
        <v>390</v>
      </c>
      <c r="F32" s="2" t="s">
        <v>415</v>
      </c>
      <c r="G32" s="2" t="s">
        <v>415</v>
      </c>
      <c r="H32" s="2" t="s">
        <v>415</v>
      </c>
      <c r="I32" s="2" t="s">
        <v>416</v>
      </c>
      <c r="J32" s="2" t="s">
        <v>417</v>
      </c>
      <c r="K32" s="2" t="s">
        <v>394</v>
      </c>
      <c r="L32" s="3">
        <v>34.73</v>
      </c>
      <c r="M32" s="3">
        <v>36.47</v>
      </c>
      <c r="N32" s="3">
        <v>114.99</v>
      </c>
      <c r="O32" s="2" t="s">
        <v>145</v>
      </c>
      <c r="P32" s="2" t="s">
        <v>235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395</v>
      </c>
      <c r="V32" s="2" t="s">
        <v>282</v>
      </c>
      <c r="W32" s="2" t="s">
        <v>151</v>
      </c>
      <c r="X32" s="2" t="s">
        <v>148</v>
      </c>
      <c r="Y32" s="2" t="s">
        <v>178</v>
      </c>
      <c r="Z32" s="4">
        <v>59</v>
      </c>
      <c r="AA32" s="4">
        <f>=ROUNDDOWN(15.9459459459459,0)</f>
      </c>
      <c r="AB32" s="5">
        <v>3.7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1</v>
      </c>
      <c r="AQ32" s="8">
        <v>46.8</v>
      </c>
      <c r="AR32" s="4">
        <v>5</v>
      </c>
      <c r="AS32" s="8">
        <v>274.79</v>
      </c>
      <c r="AT32" s="7">
        <v>-0.8</v>
      </c>
      <c r="AU32" s="7">
        <v>-0.8297</v>
      </c>
      <c r="AV32" s="4">
        <v>1</v>
      </c>
      <c r="AW32" s="8">
        <v>46.8</v>
      </c>
      <c r="AX32" s="4">
        <v>5</v>
      </c>
      <c r="AY32" s="8">
        <v>274.79</v>
      </c>
      <c r="AZ32" s="7">
        <v>-0.8</v>
      </c>
      <c r="BA32" s="7">
        <v>-0.8297</v>
      </c>
      <c r="BB32" s="7">
        <v>1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0.3436</v>
      </c>
      <c r="BJ32" s="4">
        <v>1</v>
      </c>
      <c r="BK32" s="8">
        <v>46.8</v>
      </c>
      <c r="BL32" s="2" t="s">
        <v>424</v>
      </c>
      <c r="BM32" s="7">
        <v>1</v>
      </c>
      <c r="BN32" s="7">
        <v>1</v>
      </c>
      <c r="BO32" s="4">
        <v>1</v>
      </c>
      <c r="BP32" s="8">
        <v>46.8</v>
      </c>
      <c r="BQ32" s="4">
        <v>2</v>
      </c>
      <c r="BR32" s="8">
        <v>169.98</v>
      </c>
      <c r="BS32" s="7">
        <v>-0.5</v>
      </c>
      <c r="BT32" s="7">
        <v>-0.7247</v>
      </c>
      <c r="BU32" s="2" t="s">
        <v>155</v>
      </c>
      <c r="BV32" s="2" t="s">
        <v>145</v>
      </c>
      <c r="BW32" s="2" t="s">
        <v>204</v>
      </c>
      <c r="BX32" s="2" t="s">
        <v>425</v>
      </c>
      <c r="BY32" s="2" t="s">
        <v>157</v>
      </c>
      <c r="BZ32" s="2" t="s">
        <v>157</v>
      </c>
      <c r="CA32" s="2" t="s">
        <v>148</v>
      </c>
      <c r="CB32" s="4"/>
      <c r="CC32" s="8"/>
      <c r="CD32" s="4">
        <v>1</v>
      </c>
      <c r="CE32" s="8">
        <v>32.5</v>
      </c>
      <c r="CF32" s="7">
        <v>-1</v>
      </c>
      <c r="CG32" s="7">
        <v>-1</v>
      </c>
      <c r="CH32" s="2" t="s">
        <v>155</v>
      </c>
      <c r="CI32" s="2" t="s">
        <v>145</v>
      </c>
      <c r="CJ32" s="2" t="s">
        <v>174</v>
      </c>
      <c r="CK32" s="2" t="s">
        <v>426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397</v>
      </c>
      <c r="CX32" s="2" t="s">
        <v>427</v>
      </c>
      <c r="CY32" s="2" t="s">
        <v>157</v>
      </c>
      <c r="CZ32" s="2" t="s">
        <v>157</v>
      </c>
      <c r="DA32" s="2" t="s">
        <v>148</v>
      </c>
      <c r="DB32" s="4"/>
      <c r="DC32" s="8"/>
      <c r="DD32" s="4">
        <v>1</v>
      </c>
      <c r="DE32" s="8">
        <v>35.59</v>
      </c>
      <c r="DF32" s="7">
        <v>-1</v>
      </c>
      <c r="DG32" s="7">
        <v>-1</v>
      </c>
      <c r="DH32" s="2" t="s">
        <v>155</v>
      </c>
      <c r="DI32" s="2" t="s">
        <v>145</v>
      </c>
      <c r="DJ32" s="2" t="s">
        <v>148</v>
      </c>
      <c r="DK32" s="2" t="s">
        <v>428</v>
      </c>
      <c r="DL32" s="2" t="s">
        <v>157</v>
      </c>
      <c r="DM32" s="2" t="s">
        <v>157</v>
      </c>
      <c r="DN32" s="2" t="s">
        <v>148</v>
      </c>
      <c r="DO32" s="4"/>
      <c r="DP32" s="8"/>
      <c r="DQ32" s="4">
        <v>1</v>
      </c>
      <c r="DR32" s="8">
        <v>36.72</v>
      </c>
      <c r="DS32" s="7">
        <v>-1</v>
      </c>
      <c r="DT32" s="7">
        <v>-1</v>
      </c>
      <c r="DU32" s="2" t="s">
        <v>155</v>
      </c>
      <c r="DV32" s="2" t="s">
        <v>145</v>
      </c>
      <c r="DW32" s="2" t="s">
        <v>204</v>
      </c>
      <c r="DX32" s="2" t="s">
        <v>429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164</v>
      </c>
      <c r="EK32" s="2" t="s">
        <v>430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226</v>
      </c>
      <c r="EX32" s="2" t="s">
        <v>431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401</v>
      </c>
      <c r="FK32" s="2" t="s">
        <v>432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403</v>
      </c>
      <c r="FX32" s="2" t="s">
        <v>352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145</v>
      </c>
      <c r="GJ32" s="2" t="s">
        <v>201</v>
      </c>
      <c r="GK32" s="2" t="s">
        <v>148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406</v>
      </c>
      <c r="KX32" s="2" t="s">
        <v>407</v>
      </c>
      <c r="KY32" s="2" t="s">
        <v>157</v>
      </c>
      <c r="KZ32" s="2" t="s">
        <v>157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59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433</v>
      </c>
      <c r="B33" s="2" t="s">
        <v>137</v>
      </c>
      <c r="C33" s="2" t="s">
        <v>138</v>
      </c>
      <c r="D33" s="2" t="s">
        <v>389</v>
      </c>
      <c r="E33" s="2" t="s">
        <v>390</v>
      </c>
      <c r="F33" s="2" t="s">
        <v>415</v>
      </c>
      <c r="G33" s="2" t="s">
        <v>415</v>
      </c>
      <c r="H33" s="2" t="s">
        <v>415</v>
      </c>
      <c r="I33" s="2" t="s">
        <v>416</v>
      </c>
      <c r="J33" s="2" t="s">
        <v>417</v>
      </c>
      <c r="K33" s="2" t="s">
        <v>203</v>
      </c>
      <c r="L33" s="3">
        <v>30.95</v>
      </c>
      <c r="M33" s="3">
        <v>32.5</v>
      </c>
      <c r="N33" s="3">
        <v>99.99</v>
      </c>
      <c r="O33" s="2" t="s">
        <v>346</v>
      </c>
      <c r="P33" s="2" t="s">
        <v>347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395</v>
      </c>
      <c r="V33" s="2" t="s">
        <v>282</v>
      </c>
      <c r="W33" s="2" t="s">
        <v>151</v>
      </c>
      <c r="X33" s="2" t="s">
        <v>148</v>
      </c>
      <c r="Y33" s="2" t="s">
        <v>183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7</v>
      </c>
      <c r="AS33" s="8">
        <v>227.51</v>
      </c>
      <c r="AT33" s="7">
        <v>-1</v>
      </c>
      <c r="AU33" s="7">
        <v>-1</v>
      </c>
      <c r="AV33" s="4"/>
      <c r="AW33" s="8"/>
      <c r="AX33" s="4">
        <v>7</v>
      </c>
      <c r="AY33" s="8">
        <v>227.51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434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246</v>
      </c>
      <c r="BW33" s="2" t="s">
        <v>204</v>
      </c>
      <c r="BX33" s="2" t="s">
        <v>206</v>
      </c>
      <c r="BY33" s="2" t="s">
        <v>157</v>
      </c>
      <c r="BZ33" s="2" t="s">
        <v>157</v>
      </c>
      <c r="CA33" s="2" t="s">
        <v>148</v>
      </c>
      <c r="CB33" s="4"/>
      <c r="CC33" s="8"/>
      <c r="CD33" s="4">
        <v>1</v>
      </c>
      <c r="CE33" s="8">
        <v>16.25</v>
      </c>
      <c r="CF33" s="7">
        <v>-1</v>
      </c>
      <c r="CG33" s="7">
        <v>-1</v>
      </c>
      <c r="CH33" s="2" t="s">
        <v>155</v>
      </c>
      <c r="CI33" s="2" t="s">
        <v>246</v>
      </c>
      <c r="CJ33" s="2" t="s">
        <v>174</v>
      </c>
      <c r="CK33" s="2" t="s">
        <v>435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246</v>
      </c>
      <c r="CW33" s="2" t="s">
        <v>397</v>
      </c>
      <c r="CX33" s="2" t="s">
        <v>293</v>
      </c>
      <c r="CY33" s="2" t="s">
        <v>157</v>
      </c>
      <c r="CZ33" s="2" t="s">
        <v>157</v>
      </c>
      <c r="DA33" s="2" t="s">
        <v>148</v>
      </c>
      <c r="DB33" s="4"/>
      <c r="DC33" s="8"/>
      <c r="DD33" s="4">
        <v>4</v>
      </c>
      <c r="DE33" s="8">
        <v>142.36</v>
      </c>
      <c r="DF33" s="7">
        <v>-1</v>
      </c>
      <c r="DG33" s="7">
        <v>-1</v>
      </c>
      <c r="DH33" s="2" t="s">
        <v>155</v>
      </c>
      <c r="DI33" s="2" t="s">
        <v>246</v>
      </c>
      <c r="DJ33" s="2" t="s">
        <v>148</v>
      </c>
      <c r="DK33" s="2" t="s">
        <v>304</v>
      </c>
      <c r="DL33" s="2" t="s">
        <v>157</v>
      </c>
      <c r="DM33" s="2" t="s">
        <v>157</v>
      </c>
      <c r="DN33" s="2" t="s">
        <v>148</v>
      </c>
      <c r="DO33" s="4"/>
      <c r="DP33" s="8"/>
      <c r="DQ33" s="4">
        <v>1</v>
      </c>
      <c r="DR33" s="8">
        <v>32.5</v>
      </c>
      <c r="DS33" s="7">
        <v>-1</v>
      </c>
      <c r="DT33" s="7">
        <v>-1</v>
      </c>
      <c r="DU33" s="2" t="s">
        <v>155</v>
      </c>
      <c r="DV33" s="2" t="s">
        <v>246</v>
      </c>
      <c r="DW33" s="2" t="s">
        <v>204</v>
      </c>
      <c r="DX33" s="2" t="s">
        <v>228</v>
      </c>
      <c r="DY33" s="2" t="s">
        <v>157</v>
      </c>
      <c r="DZ33" s="2" t="s">
        <v>157</v>
      </c>
      <c r="EA33" s="2" t="s">
        <v>148</v>
      </c>
      <c r="EB33" s="4"/>
      <c r="EC33" s="8"/>
      <c r="ED33" s="4">
        <v>1</v>
      </c>
      <c r="EE33" s="8">
        <v>36.4</v>
      </c>
      <c r="EF33" s="7">
        <v>-1</v>
      </c>
      <c r="EG33" s="7">
        <v>-1</v>
      </c>
      <c r="EH33" s="2" t="s">
        <v>155</v>
      </c>
      <c r="EI33" s="2" t="s">
        <v>246</v>
      </c>
      <c r="EJ33" s="2" t="s">
        <v>164</v>
      </c>
      <c r="EK33" s="2" t="s">
        <v>436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246</v>
      </c>
      <c r="EW33" s="2" t="s">
        <v>226</v>
      </c>
      <c r="EX33" s="2" t="s">
        <v>437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246</v>
      </c>
      <c r="FJ33" s="2" t="s">
        <v>401</v>
      </c>
      <c r="FK33" s="2" t="s">
        <v>148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246</v>
      </c>
      <c r="FW33" s="2" t="s">
        <v>403</v>
      </c>
      <c r="FX33" s="2" t="s">
        <v>328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246</v>
      </c>
      <c r="GJ33" s="2" t="s">
        <v>201</v>
      </c>
      <c r="GK33" s="2" t="s">
        <v>148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246</v>
      </c>
      <c r="KW33" s="2" t="s">
        <v>406</v>
      </c>
      <c r="KX33" s="2" t="s">
        <v>148</v>
      </c>
      <c r="KY33" s="2" t="s">
        <v>157</v>
      </c>
      <c r="KZ33" s="2" t="s">
        <v>157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438</v>
      </c>
      <c r="B34" s="2" t="s">
        <v>137</v>
      </c>
      <c r="C34" s="2" t="s">
        <v>138</v>
      </c>
      <c r="D34" s="2" t="s">
        <v>389</v>
      </c>
      <c r="E34" s="2" t="s">
        <v>390</v>
      </c>
      <c r="F34" s="2" t="s">
        <v>415</v>
      </c>
      <c r="G34" s="2" t="s">
        <v>415</v>
      </c>
      <c r="H34" s="2" t="s">
        <v>415</v>
      </c>
      <c r="I34" s="2" t="s">
        <v>416</v>
      </c>
      <c r="J34" s="2" t="s">
        <v>417</v>
      </c>
      <c r="K34" s="2" t="s">
        <v>234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235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395</v>
      </c>
      <c r="V34" s="2" t="s">
        <v>282</v>
      </c>
      <c r="W34" s="2" t="s">
        <v>151</v>
      </c>
      <c r="X34" s="2" t="s">
        <v>148</v>
      </c>
      <c r="Y34" s="2" t="s">
        <v>183</v>
      </c>
      <c r="Z34" s="4">
        <v>50</v>
      </c>
      <c r="AA34" s="4">
        <f>=ROUNDDOWN(20,0)</f>
      </c>
      <c r="AB34" s="5">
        <v>2.5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2</v>
      </c>
      <c r="AS34" s="8">
        <v>68.09</v>
      </c>
      <c r="AT34" s="7">
        <v>-1</v>
      </c>
      <c r="AU34" s="7">
        <v>-1</v>
      </c>
      <c r="AV34" s="4"/>
      <c r="AW34" s="8"/>
      <c r="AX34" s="4">
        <v>2</v>
      </c>
      <c r="AY34" s="8">
        <v>68.09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439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204</v>
      </c>
      <c r="BX34" s="2" t="s">
        <v>367</v>
      </c>
      <c r="BY34" s="2" t="s">
        <v>157</v>
      </c>
      <c r="BZ34" s="2" t="s">
        <v>157</v>
      </c>
      <c r="CA34" s="2" t="s">
        <v>148</v>
      </c>
      <c r="CB34" s="4"/>
      <c r="CC34" s="8"/>
      <c r="CD34" s="4">
        <v>1</v>
      </c>
      <c r="CE34" s="8">
        <v>32.5</v>
      </c>
      <c r="CF34" s="7">
        <v>-1</v>
      </c>
      <c r="CG34" s="7">
        <v>-1</v>
      </c>
      <c r="CH34" s="2" t="s">
        <v>155</v>
      </c>
      <c r="CI34" s="2" t="s">
        <v>145</v>
      </c>
      <c r="CJ34" s="2" t="s">
        <v>174</v>
      </c>
      <c r="CK34" s="2" t="s">
        <v>440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397</v>
      </c>
      <c r="CX34" s="2" t="s">
        <v>376</v>
      </c>
      <c r="CY34" s="2" t="s">
        <v>157</v>
      </c>
      <c r="CZ34" s="2" t="s">
        <v>157</v>
      </c>
      <c r="DA34" s="2" t="s">
        <v>148</v>
      </c>
      <c r="DB34" s="4"/>
      <c r="DC34" s="8"/>
      <c r="DD34" s="4">
        <v>1</v>
      </c>
      <c r="DE34" s="8">
        <v>35.59</v>
      </c>
      <c r="DF34" s="7">
        <v>-1</v>
      </c>
      <c r="DG34" s="7">
        <v>-1</v>
      </c>
      <c r="DH34" s="2" t="s">
        <v>155</v>
      </c>
      <c r="DI34" s="2" t="s">
        <v>145</v>
      </c>
      <c r="DJ34" s="2" t="s">
        <v>148</v>
      </c>
      <c r="DK34" s="2" t="s">
        <v>441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204</v>
      </c>
      <c r="DX34" s="2" t="s">
        <v>442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164</v>
      </c>
      <c r="EK34" s="2" t="s">
        <v>443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226</v>
      </c>
      <c r="EX34" s="2" t="s">
        <v>444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401</v>
      </c>
      <c r="FK34" s="2" t="s">
        <v>255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403</v>
      </c>
      <c r="FX34" s="2" t="s">
        <v>445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201</v>
      </c>
      <c r="GK34" s="2" t="s">
        <v>148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406</v>
      </c>
      <c r="KX34" s="2" t="s">
        <v>148</v>
      </c>
      <c r="KY34" s="2" t="s">
        <v>157</v>
      </c>
      <c r="KZ34" s="2" t="s">
        <v>157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50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446</v>
      </c>
      <c r="B35" s="2" t="s">
        <v>137</v>
      </c>
      <c r="C35" s="2" t="s">
        <v>138</v>
      </c>
      <c r="D35" s="2" t="s">
        <v>389</v>
      </c>
      <c r="E35" s="2" t="s">
        <v>390</v>
      </c>
      <c r="F35" s="2" t="s">
        <v>447</v>
      </c>
      <c r="G35" s="2" t="s">
        <v>447</v>
      </c>
      <c r="H35" s="2" t="s">
        <v>447</v>
      </c>
      <c r="I35" s="2" t="s">
        <v>392</v>
      </c>
      <c r="J35" s="2" t="s">
        <v>448</v>
      </c>
      <c r="K35" s="2" t="s">
        <v>394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235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395</v>
      </c>
      <c r="V35" s="2" t="s">
        <v>449</v>
      </c>
      <c r="W35" s="2" t="s">
        <v>151</v>
      </c>
      <c r="X35" s="2" t="s">
        <v>148</v>
      </c>
      <c r="Y35" s="2" t="s">
        <v>183</v>
      </c>
      <c r="Z35" s="4">
        <v>3</v>
      </c>
      <c r="AA35" s="4">
        <f>=ROUNDDOWN(0.6,0)</f>
      </c>
      <c r="AB35" s="5">
        <v>5</v>
      </c>
      <c r="AC35" s="2" t="s">
        <v>148</v>
      </c>
      <c r="AD35" s="4"/>
      <c r="AE35" s="4"/>
      <c r="AF35" s="6">
        <v>65</v>
      </c>
      <c r="AG35" s="6"/>
      <c r="AH35" s="7">
        <v>0.7143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3</v>
      </c>
      <c r="AQ35" s="8">
        <v>133.36</v>
      </c>
      <c r="AR35" s="4"/>
      <c r="AS35" s="8"/>
      <c r="AT35" s="7"/>
      <c r="AU35" s="7"/>
      <c r="AV35" s="4">
        <v>3</v>
      </c>
      <c r="AW35" s="8">
        <v>133.36</v>
      </c>
      <c r="AX35" s="4"/>
      <c r="AY35" s="8"/>
      <c r="AZ35" s="7"/>
      <c r="BA35" s="7"/>
      <c r="BB35" s="7">
        <v>1</v>
      </c>
      <c r="BC35" s="4">
        <v>3</v>
      </c>
      <c r="BD35" s="8">
        <v>133.36</v>
      </c>
      <c r="BE35" s="4">
        <v>7</v>
      </c>
      <c r="BF35" s="8">
        <v>383.19</v>
      </c>
      <c r="BG35" s="7">
        <v>-0.5714</v>
      </c>
      <c r="BH35" s="7">
        <v>-0.652</v>
      </c>
      <c r="BI35" s="7">
        <v>1</v>
      </c>
      <c r="BJ35" s="4">
        <v>3</v>
      </c>
      <c r="BK35" s="8">
        <v>133.36</v>
      </c>
      <c r="BL35" s="2" t="s">
        <v>450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204</v>
      </c>
      <c r="BX35" s="2" t="s">
        <v>425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158</v>
      </c>
      <c r="CK35" s="2" t="s">
        <v>385</v>
      </c>
      <c r="CL35" s="2" t="s">
        <v>157</v>
      </c>
      <c r="CM35" s="2" t="s">
        <v>157</v>
      </c>
      <c r="CN35" s="2" t="s">
        <v>148</v>
      </c>
      <c r="CO35" s="4">
        <v>1</v>
      </c>
      <c r="CP35" s="8">
        <v>43.54</v>
      </c>
      <c r="CQ35" s="4"/>
      <c r="CR35" s="8"/>
      <c r="CS35" s="7"/>
      <c r="CT35" s="7"/>
      <c r="CU35" s="2" t="s">
        <v>155</v>
      </c>
      <c r="CV35" s="2" t="s">
        <v>145</v>
      </c>
      <c r="CW35" s="2" t="s">
        <v>397</v>
      </c>
      <c r="CX35" s="2" t="s">
        <v>451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148</v>
      </c>
      <c r="DK35" s="2" t="s">
        <v>452</v>
      </c>
      <c r="DL35" s="2" t="s">
        <v>157</v>
      </c>
      <c r="DM35" s="2" t="s">
        <v>157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204</v>
      </c>
      <c r="DX35" s="2" t="s">
        <v>159</v>
      </c>
      <c r="DY35" s="2" t="s">
        <v>157</v>
      </c>
      <c r="DZ35" s="2" t="s">
        <v>157</v>
      </c>
      <c r="EA35" s="2" t="s">
        <v>148</v>
      </c>
      <c r="EB35" s="4">
        <v>2</v>
      </c>
      <c r="EC35" s="8">
        <v>89.82</v>
      </c>
      <c r="ED35" s="4"/>
      <c r="EE35" s="8"/>
      <c r="EF35" s="7"/>
      <c r="EG35" s="7"/>
      <c r="EH35" s="2" t="s">
        <v>155</v>
      </c>
      <c r="EI35" s="2" t="s">
        <v>145</v>
      </c>
      <c r="EJ35" s="2" t="s">
        <v>164</v>
      </c>
      <c r="EK35" s="2" t="s">
        <v>324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226</v>
      </c>
      <c r="EX35" s="2" t="s">
        <v>453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401</v>
      </c>
      <c r="FK35" s="2" t="s">
        <v>255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403</v>
      </c>
      <c r="FX35" s="2" t="s">
        <v>328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145</v>
      </c>
      <c r="GJ35" s="2" t="s">
        <v>201</v>
      </c>
      <c r="GK35" s="2" t="s">
        <v>148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406</v>
      </c>
      <c r="KX35" s="2" t="s">
        <v>407</v>
      </c>
      <c r="KY35" s="2" t="s">
        <v>157</v>
      </c>
      <c r="KZ35" s="2" t="s">
        <v>157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454</v>
      </c>
      <c r="B36" s="2" t="s">
        <v>137</v>
      </c>
      <c r="C36" s="2" t="s">
        <v>138</v>
      </c>
      <c r="D36" s="2" t="s">
        <v>389</v>
      </c>
      <c r="E36" s="2" t="s">
        <v>390</v>
      </c>
      <c r="F36" s="2" t="s">
        <v>447</v>
      </c>
      <c r="G36" s="2" t="s">
        <v>447</v>
      </c>
      <c r="H36" s="2" t="s">
        <v>447</v>
      </c>
      <c r="I36" s="2" t="s">
        <v>392</v>
      </c>
      <c r="J36" s="2" t="s">
        <v>448</v>
      </c>
      <c r="K36" s="2" t="s">
        <v>203</v>
      </c>
      <c r="L36" s="3">
        <v>34.04</v>
      </c>
      <c r="M36" s="3">
        <v>35.74</v>
      </c>
      <c r="N36" s="3">
        <v>109.99</v>
      </c>
      <c r="O36" s="2" t="s">
        <v>455</v>
      </c>
      <c r="P36" s="2" t="s">
        <v>355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395</v>
      </c>
      <c r="V36" s="2" t="s">
        <v>449</v>
      </c>
      <c r="W36" s="2" t="s">
        <v>151</v>
      </c>
      <c r="X36" s="2" t="s">
        <v>148</v>
      </c>
      <c r="Y36" s="2" t="s">
        <v>183</v>
      </c>
      <c r="Z36" s="4"/>
      <c r="AA36" s="4">
        <f>=ROUNDDOWN({0},0)</f>
      </c>
      <c r="AB36" s="5">
        <v>2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2</v>
      </c>
      <c r="AS36" s="8">
        <v>186.98</v>
      </c>
      <c r="AT36" s="7">
        <v>-1</v>
      </c>
      <c r="AU36" s="7">
        <v>-1</v>
      </c>
      <c r="AV36" s="4"/>
      <c r="AW36" s="8"/>
      <c r="AX36" s="4">
        <v>2</v>
      </c>
      <c r="AY36" s="8">
        <v>186.98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456</v>
      </c>
      <c r="BM36" s="7"/>
      <c r="BN36" s="7"/>
      <c r="BO36" s="4"/>
      <c r="BP36" s="8"/>
      <c r="BQ36" s="4">
        <v>2</v>
      </c>
      <c r="BR36" s="8">
        <v>186.98</v>
      </c>
      <c r="BS36" s="7">
        <v>-1</v>
      </c>
      <c r="BT36" s="7">
        <v>-1</v>
      </c>
      <c r="BU36" s="2" t="s">
        <v>155</v>
      </c>
      <c r="BV36" s="2" t="s">
        <v>246</v>
      </c>
      <c r="BW36" s="2" t="s">
        <v>183</v>
      </c>
      <c r="BX36" s="2" t="s">
        <v>457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246</v>
      </c>
      <c r="CJ36" s="2" t="s">
        <v>158</v>
      </c>
      <c r="CK36" s="2" t="s">
        <v>458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246</v>
      </c>
      <c r="CW36" s="2" t="s">
        <v>397</v>
      </c>
      <c r="CX36" s="2" t="s">
        <v>459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246</v>
      </c>
      <c r="DJ36" s="2" t="s">
        <v>148</v>
      </c>
      <c r="DK36" s="2" t="s">
        <v>311</v>
      </c>
      <c r="DL36" s="2" t="s">
        <v>157</v>
      </c>
      <c r="DM36" s="2" t="s">
        <v>157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246</v>
      </c>
      <c r="DW36" s="2" t="s">
        <v>204</v>
      </c>
      <c r="DX36" s="2" t="s">
        <v>460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246</v>
      </c>
      <c r="EJ36" s="2" t="s">
        <v>164</v>
      </c>
      <c r="EK36" s="2" t="s">
        <v>443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246</v>
      </c>
      <c r="EW36" s="2" t="s">
        <v>226</v>
      </c>
      <c r="EX36" s="2" t="s">
        <v>437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246</v>
      </c>
      <c r="FJ36" s="2" t="s">
        <v>401</v>
      </c>
      <c r="FK36" s="2" t="s">
        <v>148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246</v>
      </c>
      <c r="FW36" s="2" t="s">
        <v>403</v>
      </c>
      <c r="FX36" s="2" t="s">
        <v>288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246</v>
      </c>
      <c r="GJ36" s="2" t="s">
        <v>201</v>
      </c>
      <c r="GK36" s="2" t="s">
        <v>148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246</v>
      </c>
      <c r="KW36" s="2" t="s">
        <v>406</v>
      </c>
      <c r="KX36" s="2" t="s">
        <v>461</v>
      </c>
      <c r="KY36" s="2" t="s">
        <v>157</v>
      </c>
      <c r="KZ36" s="2" t="s">
        <v>157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462</v>
      </c>
      <c r="B37" s="2" t="s">
        <v>137</v>
      </c>
      <c r="C37" s="2" t="s">
        <v>138</v>
      </c>
      <c r="D37" s="2" t="s">
        <v>389</v>
      </c>
      <c r="E37" s="2" t="s">
        <v>390</v>
      </c>
      <c r="F37" s="2" t="s">
        <v>447</v>
      </c>
      <c r="G37" s="2" t="s">
        <v>447</v>
      </c>
      <c r="H37" s="2" t="s">
        <v>447</v>
      </c>
      <c r="I37" s="2" t="s">
        <v>392</v>
      </c>
      <c r="J37" s="2" t="s">
        <v>448</v>
      </c>
      <c r="K37" s="2" t="s">
        <v>316</v>
      </c>
      <c r="L37" s="3">
        <v>34.04</v>
      </c>
      <c r="M37" s="3">
        <v>35.74</v>
      </c>
      <c r="N37" s="3">
        <v>109.99</v>
      </c>
      <c r="O37" s="2" t="s">
        <v>346</v>
      </c>
      <c r="P37" s="2" t="s">
        <v>347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395</v>
      </c>
      <c r="V37" s="2" t="s">
        <v>449</v>
      </c>
      <c r="W37" s="2" t="s">
        <v>151</v>
      </c>
      <c r="X37" s="2" t="s">
        <v>148</v>
      </c>
      <c r="Y37" s="2" t="s">
        <v>183</v>
      </c>
      <c r="Z37" s="4"/>
      <c r="AA37" s="4">
        <f>=ROUNDDOWN({0},0)</f>
      </c>
      <c r="AB37" s="5">
        <v>2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1</v>
      </c>
      <c r="AS37" s="8">
        <v>40.38</v>
      </c>
      <c r="AT37" s="7">
        <v>-1</v>
      </c>
      <c r="AU37" s="7">
        <v>-1</v>
      </c>
      <c r="AV37" s="4"/>
      <c r="AW37" s="8"/>
      <c r="AX37" s="4">
        <v>1</v>
      </c>
      <c r="AY37" s="8">
        <v>40.38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246</v>
      </c>
      <c r="BW37" s="2" t="s">
        <v>204</v>
      </c>
      <c r="BX37" s="2" t="s">
        <v>319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246</v>
      </c>
      <c r="CJ37" s="2" t="s">
        <v>158</v>
      </c>
      <c r="CK37" s="2" t="s">
        <v>463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246</v>
      </c>
      <c r="CW37" s="2" t="s">
        <v>397</v>
      </c>
      <c r="CX37" s="2" t="s">
        <v>309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246</v>
      </c>
      <c r="DJ37" s="2" t="s">
        <v>148</v>
      </c>
      <c r="DK37" s="2" t="s">
        <v>322</v>
      </c>
      <c r="DL37" s="2" t="s">
        <v>157</v>
      </c>
      <c r="DM37" s="2" t="s">
        <v>157</v>
      </c>
      <c r="DN37" s="2" t="s">
        <v>148</v>
      </c>
      <c r="DO37" s="4"/>
      <c r="DP37" s="8"/>
      <c r="DQ37" s="4">
        <v>1</v>
      </c>
      <c r="DR37" s="8">
        <v>40.38</v>
      </c>
      <c r="DS37" s="7">
        <v>-1</v>
      </c>
      <c r="DT37" s="7">
        <v>-1</v>
      </c>
      <c r="DU37" s="2" t="s">
        <v>155</v>
      </c>
      <c r="DV37" s="2" t="s">
        <v>246</v>
      </c>
      <c r="DW37" s="2" t="s">
        <v>204</v>
      </c>
      <c r="DX37" s="2" t="s">
        <v>460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246</v>
      </c>
      <c r="EJ37" s="2" t="s">
        <v>164</v>
      </c>
      <c r="EK37" s="2" t="s">
        <v>360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246</v>
      </c>
      <c r="EW37" s="2" t="s">
        <v>226</v>
      </c>
      <c r="EX37" s="2" t="s">
        <v>464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246</v>
      </c>
      <c r="FJ37" s="2" t="s">
        <v>401</v>
      </c>
      <c r="FK37" s="2" t="s">
        <v>148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246</v>
      </c>
      <c r="FW37" s="2" t="s">
        <v>403</v>
      </c>
      <c r="FX37" s="2" t="s">
        <v>465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246</v>
      </c>
      <c r="GJ37" s="2" t="s">
        <v>201</v>
      </c>
      <c r="GK37" s="2" t="s">
        <v>148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246</v>
      </c>
      <c r="KW37" s="2" t="s">
        <v>406</v>
      </c>
      <c r="KX37" s="2" t="s">
        <v>158</v>
      </c>
      <c r="KY37" s="2" t="s">
        <v>157</v>
      </c>
      <c r="KZ37" s="2" t="s">
        <v>157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466</v>
      </c>
      <c r="B38" s="2" t="s">
        <v>137</v>
      </c>
      <c r="C38" s="2" t="s">
        <v>138</v>
      </c>
      <c r="D38" s="2" t="s">
        <v>389</v>
      </c>
      <c r="E38" s="2" t="s">
        <v>390</v>
      </c>
      <c r="F38" s="2" t="s">
        <v>447</v>
      </c>
      <c r="G38" s="2" t="s">
        <v>447</v>
      </c>
      <c r="H38" s="2" t="s">
        <v>447</v>
      </c>
      <c r="I38" s="2" t="s">
        <v>392</v>
      </c>
      <c r="J38" s="2" t="s">
        <v>448</v>
      </c>
      <c r="K38" s="2" t="s">
        <v>234</v>
      </c>
      <c r="L38" s="3">
        <v>37.83</v>
      </c>
      <c r="M38" s="3">
        <v>39.72</v>
      </c>
      <c r="N38" s="3">
        <v>124.99</v>
      </c>
      <c r="O38" s="2" t="s">
        <v>145</v>
      </c>
      <c r="P38" s="2" t="s">
        <v>235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395</v>
      </c>
      <c r="V38" s="2" t="s">
        <v>449</v>
      </c>
      <c r="W38" s="2" t="s">
        <v>151</v>
      </c>
      <c r="X38" s="2" t="s">
        <v>148</v>
      </c>
      <c r="Y38" s="2" t="s">
        <v>183</v>
      </c>
      <c r="Z38" s="4">
        <v>99</v>
      </c>
      <c r="AA38" s="4">
        <f>=ROUNDDOWN(39.6,0)</f>
      </c>
      <c r="AB38" s="5">
        <v>2.5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3</v>
      </c>
      <c r="AS38" s="8">
        <v>120.09</v>
      </c>
      <c r="AT38" s="7">
        <v>-1</v>
      </c>
      <c r="AU38" s="7">
        <v>-1</v>
      </c>
      <c r="AV38" s="4"/>
      <c r="AW38" s="8"/>
      <c r="AX38" s="4">
        <v>3</v>
      </c>
      <c r="AY38" s="8">
        <v>120.09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359</v>
      </c>
      <c r="BX38" s="2" t="s">
        <v>163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158</v>
      </c>
      <c r="CK38" s="2" t="s">
        <v>467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397</v>
      </c>
      <c r="CX38" s="2" t="s">
        <v>451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148</v>
      </c>
      <c r="DK38" s="2" t="s">
        <v>468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183</v>
      </c>
      <c r="DX38" s="2" t="s">
        <v>159</v>
      </c>
      <c r="DY38" s="2" t="s">
        <v>157</v>
      </c>
      <c r="DZ38" s="2" t="s">
        <v>157</v>
      </c>
      <c r="EA38" s="2" t="s">
        <v>148</v>
      </c>
      <c r="EB38" s="4"/>
      <c r="EC38" s="8"/>
      <c r="ED38" s="4">
        <v>3</v>
      </c>
      <c r="EE38" s="8">
        <v>120.09</v>
      </c>
      <c r="EF38" s="7">
        <v>-1</v>
      </c>
      <c r="EG38" s="7">
        <v>-1</v>
      </c>
      <c r="EH38" s="2" t="s">
        <v>155</v>
      </c>
      <c r="EI38" s="2" t="s">
        <v>145</v>
      </c>
      <c r="EJ38" s="2" t="s">
        <v>164</v>
      </c>
      <c r="EK38" s="2" t="s">
        <v>469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226</v>
      </c>
      <c r="EX38" s="2" t="s">
        <v>148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401</v>
      </c>
      <c r="FK38" s="2" t="s">
        <v>470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403</v>
      </c>
      <c r="FX38" s="2" t="s">
        <v>385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145</v>
      </c>
      <c r="GJ38" s="2" t="s">
        <v>201</v>
      </c>
      <c r="GK38" s="2" t="s">
        <v>148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406</v>
      </c>
      <c r="KX38" s="2" t="s">
        <v>471</v>
      </c>
      <c r="KY38" s="2" t="s">
        <v>157</v>
      </c>
      <c r="KZ38" s="2" t="s">
        <v>157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1</v>
      </c>
      <c r="PC38" s="4"/>
      <c r="PD38" s="4"/>
      <c r="PE38" s="4">
        <v>98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472</v>
      </c>
      <c r="B39" s="2" t="s">
        <v>137</v>
      </c>
      <c r="C39" s="2" t="s">
        <v>138</v>
      </c>
      <c r="D39" s="2" t="s">
        <v>389</v>
      </c>
      <c r="E39" s="2" t="s">
        <v>390</v>
      </c>
      <c r="F39" s="2" t="s">
        <v>447</v>
      </c>
      <c r="G39" s="2" t="s">
        <v>447</v>
      </c>
      <c r="H39" s="2" t="s">
        <v>447</v>
      </c>
      <c r="I39" s="2" t="s">
        <v>392</v>
      </c>
      <c r="J39" s="2" t="s">
        <v>448</v>
      </c>
      <c r="K39" s="2" t="s">
        <v>409</v>
      </c>
      <c r="L39" s="3">
        <v>37.83</v>
      </c>
      <c r="M39" s="3">
        <v>39.72</v>
      </c>
      <c r="N39" s="3">
        <v>124.99</v>
      </c>
      <c r="O39" s="2" t="s">
        <v>145</v>
      </c>
      <c r="P39" s="2" t="s">
        <v>235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395</v>
      </c>
      <c r="V39" s="2" t="s">
        <v>449</v>
      </c>
      <c r="W39" s="2" t="s">
        <v>151</v>
      </c>
      <c r="X39" s="2" t="s">
        <v>148</v>
      </c>
      <c r="Y39" s="2" t="s">
        <v>183</v>
      </c>
      <c r="Z39" s="4"/>
      <c r="AA39" s="4">
        <f>=ROUNDDOWN({0},0)</f>
      </c>
      <c r="AB39" s="5">
        <v>2.4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1</v>
      </c>
      <c r="AS39" s="8">
        <v>35.74</v>
      </c>
      <c r="AT39" s="7">
        <v>-1</v>
      </c>
      <c r="AU39" s="7">
        <v>-1</v>
      </c>
      <c r="AV39" s="4"/>
      <c r="AW39" s="8"/>
      <c r="AX39" s="4">
        <v>1</v>
      </c>
      <c r="AY39" s="8">
        <v>35.74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183</v>
      </c>
      <c r="BX39" s="2" t="s">
        <v>349</v>
      </c>
      <c r="BY39" s="2" t="s">
        <v>157</v>
      </c>
      <c r="BZ39" s="2" t="s">
        <v>157</v>
      </c>
      <c r="CA39" s="2" t="s">
        <v>148</v>
      </c>
      <c r="CB39" s="4"/>
      <c r="CC39" s="8"/>
      <c r="CD39" s="4">
        <v>1</v>
      </c>
      <c r="CE39" s="8">
        <v>35.74</v>
      </c>
      <c r="CF39" s="7">
        <v>-1</v>
      </c>
      <c r="CG39" s="7">
        <v>-1</v>
      </c>
      <c r="CH39" s="2" t="s">
        <v>155</v>
      </c>
      <c r="CI39" s="2" t="s">
        <v>145</v>
      </c>
      <c r="CJ39" s="2" t="s">
        <v>158</v>
      </c>
      <c r="CK39" s="2" t="s">
        <v>473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397</v>
      </c>
      <c r="CX39" s="2" t="s">
        <v>376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148</v>
      </c>
      <c r="DK39" s="2" t="s">
        <v>474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204</v>
      </c>
      <c r="DX39" s="2" t="s">
        <v>183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164</v>
      </c>
      <c r="EK39" s="2" t="s">
        <v>475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226</v>
      </c>
      <c r="EX39" s="2" t="s">
        <v>252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401</v>
      </c>
      <c r="FK39" s="2" t="s">
        <v>148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403</v>
      </c>
      <c r="FX39" s="2" t="s">
        <v>476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145</v>
      </c>
      <c r="GJ39" s="2" t="s">
        <v>201</v>
      </c>
      <c r="GK39" s="2" t="s">
        <v>148</v>
      </c>
      <c r="GL39" s="2" t="s">
        <v>157</v>
      </c>
      <c r="GM39" s="2" t="s">
        <v>157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145</v>
      </c>
      <c r="KW39" s="2" t="s">
        <v>406</v>
      </c>
      <c r="KX39" s="2" t="s">
        <v>407</v>
      </c>
      <c r="KY39" s="2" t="s">
        <v>157</v>
      </c>
      <c r="KZ39" s="2" t="s">
        <v>157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477</v>
      </c>
      <c r="B40" s="2" t="s">
        <v>137</v>
      </c>
      <c r="C40" s="2" t="s">
        <v>138</v>
      </c>
      <c r="D40" s="2" t="s">
        <v>478</v>
      </c>
      <c r="E40" s="2" t="s">
        <v>479</v>
      </c>
      <c r="F40" s="2" t="s">
        <v>480</v>
      </c>
      <c r="G40" s="2" t="s">
        <v>480</v>
      </c>
      <c r="H40" s="2" t="s">
        <v>480</v>
      </c>
      <c r="I40" s="2" t="s">
        <v>481</v>
      </c>
      <c r="J40" s="2" t="s">
        <v>482</v>
      </c>
      <c r="K40" s="2" t="s">
        <v>394</v>
      </c>
      <c r="L40" s="3">
        <v>26.68</v>
      </c>
      <c r="M40" s="3">
        <v>28.01</v>
      </c>
      <c r="N40" s="3">
        <v>89.99</v>
      </c>
      <c r="O40" s="2" t="s">
        <v>145</v>
      </c>
      <c r="P40" s="2" t="s">
        <v>235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395</v>
      </c>
      <c r="V40" s="2" t="s">
        <v>483</v>
      </c>
      <c r="W40" s="2" t="s">
        <v>151</v>
      </c>
      <c r="X40" s="2" t="s">
        <v>148</v>
      </c>
      <c r="Y40" s="2" t="s">
        <v>178</v>
      </c>
      <c r="Z40" s="4">
        <v>88</v>
      </c>
      <c r="AA40" s="4">
        <f>=ROUNDDOWN(12.9411764705882,0)</f>
      </c>
      <c r="AB40" s="5">
        <v>6.8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4</v>
      </c>
      <c r="AQ40" s="8">
        <v>187.17</v>
      </c>
      <c r="AR40" s="4">
        <v>3</v>
      </c>
      <c r="AS40" s="8">
        <v>81.9</v>
      </c>
      <c r="AT40" s="7">
        <v>0.3333</v>
      </c>
      <c r="AU40" s="7">
        <v>1.2853</v>
      </c>
      <c r="AV40" s="4">
        <v>4</v>
      </c>
      <c r="AW40" s="8">
        <v>187.17</v>
      </c>
      <c r="AX40" s="4">
        <v>3</v>
      </c>
      <c r="AY40" s="8">
        <v>81.9</v>
      </c>
      <c r="AZ40" s="7">
        <v>0.3333</v>
      </c>
      <c r="BA40" s="7">
        <v>1.2853</v>
      </c>
      <c r="BB40" s="7">
        <v>1</v>
      </c>
      <c r="BC40" s="4">
        <v>4</v>
      </c>
      <c r="BD40" s="8">
        <v>187.17</v>
      </c>
      <c r="BE40" s="4">
        <v>3</v>
      </c>
      <c r="BF40" s="8">
        <v>81.9</v>
      </c>
      <c r="BG40" s="7">
        <v>0.3333</v>
      </c>
      <c r="BH40" s="7">
        <v>1.2853</v>
      </c>
      <c r="BI40" s="7">
        <v>1</v>
      </c>
      <c r="BJ40" s="4">
        <v>4</v>
      </c>
      <c r="BK40" s="8">
        <v>187.17</v>
      </c>
      <c r="BL40" s="2" t="s">
        <v>263</v>
      </c>
      <c r="BM40" s="7">
        <v>1</v>
      </c>
      <c r="BN40" s="7">
        <v>1</v>
      </c>
      <c r="BO40" s="4">
        <v>4</v>
      </c>
      <c r="BP40" s="8">
        <v>187.17</v>
      </c>
      <c r="BQ40" s="4"/>
      <c r="BR40" s="8"/>
      <c r="BS40" s="7"/>
      <c r="BT40" s="7"/>
      <c r="BU40" s="2" t="s">
        <v>155</v>
      </c>
      <c r="BV40" s="2" t="s">
        <v>145</v>
      </c>
      <c r="BW40" s="2" t="s">
        <v>204</v>
      </c>
      <c r="BX40" s="2" t="s">
        <v>319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158</v>
      </c>
      <c r="CK40" s="2" t="s">
        <v>435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397</v>
      </c>
      <c r="CX40" s="2" t="s">
        <v>398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216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178</v>
      </c>
      <c r="DX40" s="2" t="s">
        <v>484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246</v>
      </c>
      <c r="EJ40" s="2" t="s">
        <v>164</v>
      </c>
      <c r="EK40" s="2" t="s">
        <v>443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166</v>
      </c>
      <c r="EX40" s="2" t="s">
        <v>304</v>
      </c>
      <c r="EY40" s="2" t="s">
        <v>157</v>
      </c>
      <c r="EZ40" s="2" t="s">
        <v>157</v>
      </c>
      <c r="FA40" s="2" t="s">
        <v>148</v>
      </c>
      <c r="FB40" s="4"/>
      <c r="FC40" s="8"/>
      <c r="FD40" s="4">
        <v>3</v>
      </c>
      <c r="FE40" s="8">
        <v>81.9</v>
      </c>
      <c r="FF40" s="7">
        <v>-1</v>
      </c>
      <c r="FG40" s="7">
        <v>-1</v>
      </c>
      <c r="FH40" s="2" t="s">
        <v>155</v>
      </c>
      <c r="FI40" s="2" t="s">
        <v>145</v>
      </c>
      <c r="FJ40" s="2" t="s">
        <v>401</v>
      </c>
      <c r="FK40" s="2" t="s">
        <v>485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170</v>
      </c>
      <c r="FX40" s="2" t="s">
        <v>208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201</v>
      </c>
      <c r="GK40" s="2" t="s">
        <v>148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406</v>
      </c>
      <c r="KX40" s="2" t="s">
        <v>486</v>
      </c>
      <c r="KY40" s="2" t="s">
        <v>157</v>
      </c>
      <c r="KZ40" s="2" t="s">
        <v>157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88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487</v>
      </c>
      <c r="B41" s="2" t="s">
        <v>137</v>
      </c>
      <c r="C41" s="2" t="s">
        <v>138</v>
      </c>
      <c r="D41" s="2" t="s">
        <v>478</v>
      </c>
      <c r="E41" s="2" t="s">
        <v>479</v>
      </c>
      <c r="F41" s="2" t="s">
        <v>141</v>
      </c>
      <c r="G41" s="2" t="s">
        <v>148</v>
      </c>
      <c r="H41" s="2" t="s">
        <v>148</v>
      </c>
      <c r="I41" s="2" t="s">
        <v>488</v>
      </c>
      <c r="J41" s="2" t="s">
        <v>482</v>
      </c>
      <c r="K41" s="2" t="s">
        <v>234</v>
      </c>
      <c r="L41" s="3">
        <v>30.86</v>
      </c>
      <c r="M41" s="3">
        <v>32.4</v>
      </c>
      <c r="N41" s="3">
        <v>89.99</v>
      </c>
      <c r="O41" s="2" t="s">
        <v>145</v>
      </c>
      <c r="P41" s="2" t="s">
        <v>235</v>
      </c>
      <c r="Q41" s="2" t="s">
        <v>147</v>
      </c>
      <c r="R41" s="2" t="s">
        <v>148</v>
      </c>
      <c r="S41" s="2" t="s">
        <v>148</v>
      </c>
      <c r="T41" s="2" t="s">
        <v>236</v>
      </c>
      <c r="U41" s="2" t="s">
        <v>395</v>
      </c>
      <c r="V41" s="2" t="s">
        <v>237</v>
      </c>
      <c r="W41" s="2" t="s">
        <v>148</v>
      </c>
      <c r="X41" s="2" t="s">
        <v>148</v>
      </c>
      <c r="Y41" s="2" t="s">
        <v>489</v>
      </c>
      <c r="Z41" s="4">
        <v>188</v>
      </c>
      <c r="AA41" s="4">
        <f>=ROUNDDOWN(626.666666666667,0)</f>
      </c>
      <c r="AB41" s="5">
        <v>0.3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148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148</v>
      </c>
      <c r="BX41" s="2" t="s">
        <v>248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148</v>
      </c>
      <c r="CI41" s="2" t="s">
        <v>148</v>
      </c>
      <c r="CJ41" s="2" t="s">
        <v>148</v>
      </c>
      <c r="CK41" s="2" t="s">
        <v>148</v>
      </c>
      <c r="CL41" s="2" t="s">
        <v>148</v>
      </c>
      <c r="CM41" s="2" t="s">
        <v>148</v>
      </c>
      <c r="CN41" s="2" t="s">
        <v>148</v>
      </c>
      <c r="CO41" s="4"/>
      <c r="CP41" s="8"/>
      <c r="CQ41" s="4"/>
      <c r="CR41" s="8"/>
      <c r="CS41" s="7"/>
      <c r="CT41" s="7"/>
      <c r="CU41" s="2" t="s">
        <v>148</v>
      </c>
      <c r="CV41" s="2" t="s">
        <v>148</v>
      </c>
      <c r="CW41" s="2" t="s">
        <v>148</v>
      </c>
      <c r="CX41" s="2" t="s">
        <v>148</v>
      </c>
      <c r="CY41" s="2" t="s">
        <v>148</v>
      </c>
      <c r="CZ41" s="2" t="s">
        <v>148</v>
      </c>
      <c r="DA41" s="2" t="s">
        <v>148</v>
      </c>
      <c r="DB41" s="4"/>
      <c r="DC41" s="8"/>
      <c r="DD41" s="4"/>
      <c r="DE41" s="8"/>
      <c r="DF41" s="7"/>
      <c r="DG41" s="7"/>
      <c r="DH41" s="2" t="s">
        <v>148</v>
      </c>
      <c r="DI41" s="2" t="s">
        <v>148</v>
      </c>
      <c r="DJ41" s="2" t="s">
        <v>148</v>
      </c>
      <c r="DK41" s="2" t="s">
        <v>148</v>
      </c>
      <c r="DL41" s="2" t="s">
        <v>148</v>
      </c>
      <c r="DM41" s="2" t="s">
        <v>148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148</v>
      </c>
      <c r="DX41" s="2" t="s">
        <v>148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148</v>
      </c>
      <c r="EI41" s="2" t="s">
        <v>148</v>
      </c>
      <c r="EJ41" s="2" t="s">
        <v>148</v>
      </c>
      <c r="EK41" s="2" t="s">
        <v>148</v>
      </c>
      <c r="EL41" s="2" t="s">
        <v>148</v>
      </c>
      <c r="EM41" s="2" t="s">
        <v>148</v>
      </c>
      <c r="EN41" s="2" t="s">
        <v>148</v>
      </c>
      <c r="EO41" s="4"/>
      <c r="EP41" s="8"/>
      <c r="EQ41" s="4"/>
      <c r="ER41" s="8"/>
      <c r="ES41" s="7"/>
      <c r="ET41" s="7"/>
      <c r="EU41" s="2" t="s">
        <v>148</v>
      </c>
      <c r="EV41" s="2" t="s">
        <v>148</v>
      </c>
      <c r="EW41" s="2" t="s">
        <v>148</v>
      </c>
      <c r="EX41" s="2" t="s">
        <v>148</v>
      </c>
      <c r="EY41" s="2" t="s">
        <v>148</v>
      </c>
      <c r="EZ41" s="2" t="s">
        <v>148</v>
      </c>
      <c r="FA41" s="2" t="s">
        <v>148</v>
      </c>
      <c r="FB41" s="4"/>
      <c r="FC41" s="8"/>
      <c r="FD41" s="4"/>
      <c r="FE41" s="8"/>
      <c r="FF41" s="7"/>
      <c r="FG41" s="7"/>
      <c r="FH41" s="2" t="s">
        <v>148</v>
      </c>
      <c r="FI41" s="2" t="s">
        <v>148</v>
      </c>
      <c r="FJ41" s="2" t="s">
        <v>148</v>
      </c>
      <c r="FK41" s="2" t="s">
        <v>148</v>
      </c>
      <c r="FL41" s="2" t="s">
        <v>148</v>
      </c>
      <c r="FM41" s="2" t="s">
        <v>148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145</v>
      </c>
      <c r="GJ41" s="2" t="s">
        <v>148</v>
      </c>
      <c r="GK41" s="2" t="s">
        <v>148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>
        <v>188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490</v>
      </c>
      <c r="B42" s="2" t="s">
        <v>137</v>
      </c>
      <c r="C42" s="2" t="s">
        <v>138</v>
      </c>
      <c r="D42" s="2" t="s">
        <v>478</v>
      </c>
      <c r="E42" s="2" t="s">
        <v>479</v>
      </c>
      <c r="F42" s="2" t="s">
        <v>491</v>
      </c>
      <c r="G42" s="2" t="s">
        <v>491</v>
      </c>
      <c r="H42" s="2" t="s">
        <v>491</v>
      </c>
      <c r="I42" s="2" t="s">
        <v>481</v>
      </c>
      <c r="J42" s="2" t="s">
        <v>482</v>
      </c>
      <c r="K42" s="2" t="s">
        <v>492</v>
      </c>
      <c r="L42" s="3">
        <v>24.76</v>
      </c>
      <c r="M42" s="3">
        <v>26</v>
      </c>
      <c r="N42" s="3">
        <v>79.99</v>
      </c>
      <c r="O42" s="2" t="s">
        <v>372</v>
      </c>
      <c r="P42" s="2" t="s">
        <v>347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395</v>
      </c>
      <c r="V42" s="2" t="s">
        <v>282</v>
      </c>
      <c r="W42" s="2" t="s">
        <v>151</v>
      </c>
      <c r="X42" s="2" t="s">
        <v>148</v>
      </c>
      <c r="Y42" s="2" t="s">
        <v>178</v>
      </c>
      <c r="Z42" s="4">
        <v>1</v>
      </c>
      <c r="AA42" s="4">
        <f>=ROUNDDOWN(0.333333333333333,0)</f>
      </c>
      <c r="AB42" s="5">
        <v>3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4</v>
      </c>
      <c r="AS42" s="8">
        <v>101.4</v>
      </c>
      <c r="AT42" s="7">
        <v>-1</v>
      </c>
      <c r="AU42" s="7">
        <v>-1</v>
      </c>
      <c r="AV42" s="4"/>
      <c r="AW42" s="8"/>
      <c r="AX42" s="4">
        <v>4</v>
      </c>
      <c r="AY42" s="8">
        <v>101.4</v>
      </c>
      <c r="AZ42" s="7">
        <v>-1</v>
      </c>
      <c r="BA42" s="7">
        <v>-1</v>
      </c>
      <c r="BB42" s="7"/>
      <c r="BC42" s="4"/>
      <c r="BD42" s="8"/>
      <c r="BE42" s="4">
        <v>4</v>
      </c>
      <c r="BF42" s="8">
        <v>101.4</v>
      </c>
      <c r="BG42" s="7">
        <v>-1</v>
      </c>
      <c r="BH42" s="7">
        <v>-1</v>
      </c>
      <c r="BI42" s="7"/>
      <c r="BJ42" s="4"/>
      <c r="BK42" s="8"/>
      <c r="BL42" s="2" t="s">
        <v>373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246</v>
      </c>
      <c r="BW42" s="2" t="s">
        <v>178</v>
      </c>
      <c r="BX42" s="2" t="s">
        <v>349</v>
      </c>
      <c r="BY42" s="2" t="s">
        <v>157</v>
      </c>
      <c r="BZ42" s="2" t="s">
        <v>157</v>
      </c>
      <c r="CA42" s="2" t="s">
        <v>148</v>
      </c>
      <c r="CB42" s="4"/>
      <c r="CC42" s="8"/>
      <c r="CD42" s="4">
        <v>2</v>
      </c>
      <c r="CE42" s="8">
        <v>46.8</v>
      </c>
      <c r="CF42" s="7">
        <v>-1</v>
      </c>
      <c r="CG42" s="7">
        <v>-1</v>
      </c>
      <c r="CH42" s="2" t="s">
        <v>155</v>
      </c>
      <c r="CI42" s="2" t="s">
        <v>246</v>
      </c>
      <c r="CJ42" s="2" t="s">
        <v>158</v>
      </c>
      <c r="CK42" s="2" t="s">
        <v>375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246</v>
      </c>
      <c r="CW42" s="2" t="s">
        <v>397</v>
      </c>
      <c r="CX42" s="2" t="s">
        <v>148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246</v>
      </c>
      <c r="DJ42" s="2" t="s">
        <v>148</v>
      </c>
      <c r="DK42" s="2" t="s">
        <v>493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246</v>
      </c>
      <c r="DW42" s="2" t="s">
        <v>178</v>
      </c>
      <c r="DX42" s="2" t="s">
        <v>183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246</v>
      </c>
      <c r="EJ42" s="2" t="s">
        <v>164</v>
      </c>
      <c r="EK42" s="2" t="s">
        <v>360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246</v>
      </c>
      <c r="EW42" s="2" t="s">
        <v>166</v>
      </c>
      <c r="EX42" s="2" t="s">
        <v>494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246</v>
      </c>
      <c r="FJ42" s="2" t="s">
        <v>401</v>
      </c>
      <c r="FK42" s="2" t="s">
        <v>148</v>
      </c>
      <c r="FL42" s="2" t="s">
        <v>157</v>
      </c>
      <c r="FM42" s="2" t="s">
        <v>157</v>
      </c>
      <c r="FN42" s="2" t="s">
        <v>148</v>
      </c>
      <c r="FO42" s="4"/>
      <c r="FP42" s="8"/>
      <c r="FQ42" s="4">
        <v>2</v>
      </c>
      <c r="FR42" s="8">
        <v>54.6</v>
      </c>
      <c r="FS42" s="7">
        <v>-1</v>
      </c>
      <c r="FT42" s="7">
        <v>-1</v>
      </c>
      <c r="FU42" s="2" t="s">
        <v>155</v>
      </c>
      <c r="FV42" s="2" t="s">
        <v>246</v>
      </c>
      <c r="FW42" s="2" t="s">
        <v>170</v>
      </c>
      <c r="FX42" s="2" t="s">
        <v>297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246</v>
      </c>
      <c r="GJ42" s="2" t="s">
        <v>201</v>
      </c>
      <c r="GK42" s="2" t="s">
        <v>148</v>
      </c>
      <c r="GL42" s="2" t="s">
        <v>157</v>
      </c>
      <c r="GM42" s="2" t="s">
        <v>157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246</v>
      </c>
      <c r="KW42" s="2" t="s">
        <v>406</v>
      </c>
      <c r="KX42" s="2" t="s">
        <v>495</v>
      </c>
      <c r="KY42" s="2" t="s">
        <v>157</v>
      </c>
      <c r="KZ42" s="2" t="s">
        <v>157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496</v>
      </c>
      <c r="B43" s="2" t="s">
        <v>137</v>
      </c>
      <c r="C43" s="2" t="s">
        <v>138</v>
      </c>
      <c r="D43" s="2" t="s">
        <v>478</v>
      </c>
      <c r="E43" s="2" t="s">
        <v>497</v>
      </c>
      <c r="F43" s="2" t="s">
        <v>480</v>
      </c>
      <c r="G43" s="2" t="s">
        <v>480</v>
      </c>
      <c r="H43" s="2" t="s">
        <v>480</v>
      </c>
      <c r="I43" s="2" t="s">
        <v>481</v>
      </c>
      <c r="J43" s="2" t="s">
        <v>482</v>
      </c>
      <c r="K43" s="2" t="s">
        <v>203</v>
      </c>
      <c r="L43" s="3">
        <v>24.76</v>
      </c>
      <c r="M43" s="3">
        <v>26</v>
      </c>
      <c r="N43" s="3">
        <v>79.99</v>
      </c>
      <c r="O43" s="2" t="s">
        <v>455</v>
      </c>
      <c r="P43" s="2" t="s">
        <v>355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395</v>
      </c>
      <c r="V43" s="2" t="s">
        <v>483</v>
      </c>
      <c r="W43" s="2" t="s">
        <v>151</v>
      </c>
      <c r="X43" s="2" t="s">
        <v>148</v>
      </c>
      <c r="Y43" s="2" t="s">
        <v>178</v>
      </c>
      <c r="Z43" s="4">
        <v>33</v>
      </c>
      <c r="AA43" s="4">
        <f>=ROUNDDOWN(10.6451612903226,0)</f>
      </c>
      <c r="AB43" s="5">
        <v>3.1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6</v>
      </c>
      <c r="AQ43" s="8">
        <v>11.7</v>
      </c>
      <c r="AR43" s="4">
        <v>1</v>
      </c>
      <c r="AS43" s="8">
        <v>26</v>
      </c>
      <c r="AT43" s="7">
        <v>5</v>
      </c>
      <c r="AU43" s="7">
        <v>-0.55</v>
      </c>
      <c r="AV43" s="4">
        <v>6</v>
      </c>
      <c r="AW43" s="8">
        <v>11.7</v>
      </c>
      <c r="AX43" s="4">
        <v>1</v>
      </c>
      <c r="AY43" s="8">
        <v>26</v>
      </c>
      <c r="AZ43" s="7">
        <v>5</v>
      </c>
      <c r="BA43" s="7">
        <v>-0.55</v>
      </c>
      <c r="BB43" s="7">
        <v>1</v>
      </c>
      <c r="BC43" s="4">
        <v>6</v>
      </c>
      <c r="BD43" s="8">
        <v>11.7</v>
      </c>
      <c r="BE43" s="4">
        <v>4</v>
      </c>
      <c r="BF43" s="8">
        <v>101.4</v>
      </c>
      <c r="BG43" s="7">
        <v>0.5</v>
      </c>
      <c r="BH43" s="7">
        <v>-0.8846</v>
      </c>
      <c r="BI43" s="7">
        <v>1</v>
      </c>
      <c r="BJ43" s="4">
        <v>6</v>
      </c>
      <c r="BK43" s="8">
        <v>11.7</v>
      </c>
      <c r="BL43" s="2" t="s">
        <v>498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178</v>
      </c>
      <c r="BX43" s="2" t="s">
        <v>206</v>
      </c>
      <c r="BY43" s="2" t="s">
        <v>157</v>
      </c>
      <c r="BZ43" s="2" t="s">
        <v>157</v>
      </c>
      <c r="CA43" s="2" t="s">
        <v>148</v>
      </c>
      <c r="CB43" s="4">
        <v>6</v>
      </c>
      <c r="CC43" s="8">
        <v>11.7</v>
      </c>
      <c r="CD43" s="4"/>
      <c r="CE43" s="8"/>
      <c r="CF43" s="7"/>
      <c r="CG43" s="7"/>
      <c r="CH43" s="2" t="s">
        <v>155</v>
      </c>
      <c r="CI43" s="2" t="s">
        <v>145</v>
      </c>
      <c r="CJ43" s="2" t="s">
        <v>158</v>
      </c>
      <c r="CK43" s="2" t="s">
        <v>499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397</v>
      </c>
      <c r="CX43" s="2" t="s">
        <v>443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148</v>
      </c>
      <c r="DK43" s="2" t="s">
        <v>500</v>
      </c>
      <c r="DL43" s="2" t="s">
        <v>157</v>
      </c>
      <c r="DM43" s="2" t="s">
        <v>157</v>
      </c>
      <c r="DN43" s="2" t="s">
        <v>148</v>
      </c>
      <c r="DO43" s="4"/>
      <c r="DP43" s="8"/>
      <c r="DQ43" s="4">
        <v>1</v>
      </c>
      <c r="DR43" s="8">
        <v>26</v>
      </c>
      <c r="DS43" s="7">
        <v>-1</v>
      </c>
      <c r="DT43" s="7">
        <v>-1</v>
      </c>
      <c r="DU43" s="2" t="s">
        <v>155</v>
      </c>
      <c r="DV43" s="2" t="s">
        <v>145</v>
      </c>
      <c r="DW43" s="2" t="s">
        <v>178</v>
      </c>
      <c r="DX43" s="2" t="s">
        <v>228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246</v>
      </c>
      <c r="EJ43" s="2" t="s">
        <v>164</v>
      </c>
      <c r="EK43" s="2" t="s">
        <v>501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166</v>
      </c>
      <c r="EX43" s="2" t="s">
        <v>326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401</v>
      </c>
      <c r="FK43" s="2" t="s">
        <v>148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387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201</v>
      </c>
      <c r="GK43" s="2" t="s">
        <v>148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406</v>
      </c>
      <c r="KX43" s="2" t="s">
        <v>148</v>
      </c>
      <c r="KY43" s="2" t="s">
        <v>157</v>
      </c>
      <c r="KZ43" s="2" t="s">
        <v>157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33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502</v>
      </c>
      <c r="B44" s="2" t="s">
        <v>137</v>
      </c>
      <c r="C44" s="2" t="s">
        <v>138</v>
      </c>
      <c r="D44" s="2" t="s">
        <v>478</v>
      </c>
      <c r="E44" s="2" t="s">
        <v>497</v>
      </c>
      <c r="F44" s="2" t="s">
        <v>480</v>
      </c>
      <c r="G44" s="2" t="s">
        <v>480</v>
      </c>
      <c r="H44" s="2" t="s">
        <v>480</v>
      </c>
      <c r="I44" s="2" t="s">
        <v>481</v>
      </c>
      <c r="J44" s="2" t="s">
        <v>482</v>
      </c>
      <c r="K44" s="2" t="s">
        <v>316</v>
      </c>
      <c r="L44" s="3">
        <v>24.76</v>
      </c>
      <c r="M44" s="3">
        <v>26</v>
      </c>
      <c r="N44" s="3">
        <v>79.99</v>
      </c>
      <c r="O44" s="2" t="s">
        <v>145</v>
      </c>
      <c r="P44" s="2" t="s">
        <v>503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395</v>
      </c>
      <c r="V44" s="2" t="s">
        <v>483</v>
      </c>
      <c r="W44" s="2" t="s">
        <v>151</v>
      </c>
      <c r="X44" s="2" t="s">
        <v>148</v>
      </c>
      <c r="Y44" s="2" t="s">
        <v>178</v>
      </c>
      <c r="Z44" s="4">
        <v>21</v>
      </c>
      <c r="AA44" s="4">
        <f>=ROUNDDOWN(15,0)</f>
      </c>
      <c r="AB44" s="5">
        <v>1.4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204</v>
      </c>
      <c r="BX44" s="2" t="s">
        <v>180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158</v>
      </c>
      <c r="CK44" s="2" t="s">
        <v>458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397</v>
      </c>
      <c r="CX44" s="2" t="s">
        <v>504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148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178</v>
      </c>
      <c r="DX44" s="2" t="s">
        <v>183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246</v>
      </c>
      <c r="EJ44" s="2" t="s">
        <v>164</v>
      </c>
      <c r="EK44" s="2" t="s">
        <v>443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166</v>
      </c>
      <c r="EX44" s="2" t="s">
        <v>505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401</v>
      </c>
      <c r="FK44" s="2" t="s">
        <v>148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458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201</v>
      </c>
      <c r="GK44" s="2" t="s">
        <v>148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406</v>
      </c>
      <c r="KX44" s="2" t="s">
        <v>148</v>
      </c>
      <c r="KY44" s="2" t="s">
        <v>157</v>
      </c>
      <c r="KZ44" s="2" t="s">
        <v>157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506</v>
      </c>
      <c r="B45" s="2" t="s">
        <v>137</v>
      </c>
      <c r="C45" s="2" t="s">
        <v>138</v>
      </c>
      <c r="D45" s="2" t="s">
        <v>478</v>
      </c>
      <c r="E45" s="2" t="s">
        <v>497</v>
      </c>
      <c r="F45" s="2" t="s">
        <v>480</v>
      </c>
      <c r="G45" s="2" t="s">
        <v>480</v>
      </c>
      <c r="H45" s="2" t="s">
        <v>480</v>
      </c>
      <c r="I45" s="2" t="s">
        <v>481</v>
      </c>
      <c r="J45" s="2" t="s">
        <v>482</v>
      </c>
      <c r="K45" s="2" t="s">
        <v>234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235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395</v>
      </c>
      <c r="V45" s="2" t="s">
        <v>483</v>
      </c>
      <c r="W45" s="2" t="s">
        <v>151</v>
      </c>
      <c r="X45" s="2" t="s">
        <v>148</v>
      </c>
      <c r="Y45" s="2" t="s">
        <v>178</v>
      </c>
      <c r="Z45" s="4">
        <v>132</v>
      </c>
      <c r="AA45" s="4">
        <f>=ROUNDDOWN(120,0)</f>
      </c>
      <c r="AB45" s="5">
        <v>1.1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3</v>
      </c>
      <c r="AS45" s="8">
        <v>75.4</v>
      </c>
      <c r="AT45" s="7">
        <v>-1</v>
      </c>
      <c r="AU45" s="7">
        <v>-1</v>
      </c>
      <c r="AV45" s="4"/>
      <c r="AW45" s="8"/>
      <c r="AX45" s="4">
        <v>3</v>
      </c>
      <c r="AY45" s="8">
        <v>75.4</v>
      </c>
      <c r="AZ45" s="7">
        <v>-1</v>
      </c>
      <c r="BA45" s="7">
        <v>-1</v>
      </c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17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204</v>
      </c>
      <c r="BX45" s="2" t="s">
        <v>367</v>
      </c>
      <c r="BY45" s="2" t="s">
        <v>157</v>
      </c>
      <c r="BZ45" s="2" t="s">
        <v>157</v>
      </c>
      <c r="CA45" s="2" t="s">
        <v>148</v>
      </c>
      <c r="CB45" s="4"/>
      <c r="CC45" s="8"/>
      <c r="CD45" s="4">
        <v>3</v>
      </c>
      <c r="CE45" s="8">
        <v>75.4</v>
      </c>
      <c r="CF45" s="7">
        <v>-1</v>
      </c>
      <c r="CG45" s="7">
        <v>-1</v>
      </c>
      <c r="CH45" s="2" t="s">
        <v>155</v>
      </c>
      <c r="CI45" s="2" t="s">
        <v>145</v>
      </c>
      <c r="CJ45" s="2" t="s">
        <v>158</v>
      </c>
      <c r="CK45" s="2" t="s">
        <v>507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397</v>
      </c>
      <c r="CX45" s="2" t="s">
        <v>376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148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178</v>
      </c>
      <c r="DX45" s="2" t="s">
        <v>399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246</v>
      </c>
      <c r="EJ45" s="2" t="s">
        <v>164</v>
      </c>
      <c r="EK45" s="2" t="s">
        <v>508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166</v>
      </c>
      <c r="EX45" s="2" t="s">
        <v>509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401</v>
      </c>
      <c r="FK45" s="2" t="s">
        <v>494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458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201</v>
      </c>
      <c r="GK45" s="2" t="s">
        <v>148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406</v>
      </c>
      <c r="KX45" s="2" t="s">
        <v>148</v>
      </c>
      <c r="KY45" s="2" t="s">
        <v>157</v>
      </c>
      <c r="KZ45" s="2" t="s">
        <v>157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132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510</v>
      </c>
      <c r="B46" s="2" t="s">
        <v>137</v>
      </c>
      <c r="C46" s="2" t="s">
        <v>138</v>
      </c>
      <c r="D46" s="2" t="s">
        <v>478</v>
      </c>
      <c r="E46" s="2" t="s">
        <v>497</v>
      </c>
      <c r="F46" s="2" t="s">
        <v>491</v>
      </c>
      <c r="G46" s="2" t="s">
        <v>491</v>
      </c>
      <c r="H46" s="2" t="s">
        <v>491</v>
      </c>
      <c r="I46" s="2" t="s">
        <v>481</v>
      </c>
      <c r="J46" s="2" t="s">
        <v>482</v>
      </c>
      <c r="K46" s="2" t="s">
        <v>409</v>
      </c>
      <c r="L46" s="3">
        <v>24.76</v>
      </c>
      <c r="M46" s="3">
        <v>26</v>
      </c>
      <c r="N46" s="3">
        <v>79.99</v>
      </c>
      <c r="O46" s="2" t="s">
        <v>455</v>
      </c>
      <c r="P46" s="2" t="s">
        <v>355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395</v>
      </c>
      <c r="V46" s="2" t="s">
        <v>282</v>
      </c>
      <c r="W46" s="2" t="s">
        <v>151</v>
      </c>
      <c r="X46" s="2" t="s">
        <v>148</v>
      </c>
      <c r="Y46" s="2" t="s">
        <v>178</v>
      </c>
      <c r="Z46" s="4">
        <v>25</v>
      </c>
      <c r="AA46" s="4">
        <f>=ROUNDDOWN(14.7058823529412,0)</f>
      </c>
      <c r="AB46" s="5">
        <v>1.7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3</v>
      </c>
      <c r="AS46" s="8">
        <v>54.6</v>
      </c>
      <c r="AT46" s="7">
        <v>-1</v>
      </c>
      <c r="AU46" s="7">
        <v>-1</v>
      </c>
      <c r="AV46" s="4"/>
      <c r="AW46" s="8"/>
      <c r="AX46" s="4">
        <v>3</v>
      </c>
      <c r="AY46" s="8">
        <v>54.6</v>
      </c>
      <c r="AZ46" s="7">
        <v>-1</v>
      </c>
      <c r="BA46" s="7">
        <v>-1</v>
      </c>
      <c r="BB46" s="7"/>
      <c r="BC46" s="4"/>
      <c r="BD46" s="8"/>
      <c r="BE46" s="4">
        <v>3</v>
      </c>
      <c r="BF46" s="8">
        <v>54.6</v>
      </c>
      <c r="BG46" s="7">
        <v>-1</v>
      </c>
      <c r="BH46" s="7">
        <v>-1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178</v>
      </c>
      <c r="BX46" s="2" t="s">
        <v>425</v>
      </c>
      <c r="BY46" s="2" t="s">
        <v>157</v>
      </c>
      <c r="BZ46" s="2" t="s">
        <v>157</v>
      </c>
      <c r="CA46" s="2" t="s">
        <v>148</v>
      </c>
      <c r="CB46" s="4"/>
      <c r="CC46" s="8"/>
      <c r="CD46" s="4">
        <v>3</v>
      </c>
      <c r="CE46" s="8">
        <v>54.6</v>
      </c>
      <c r="CF46" s="7">
        <v>-1</v>
      </c>
      <c r="CG46" s="7">
        <v>-1</v>
      </c>
      <c r="CH46" s="2" t="s">
        <v>155</v>
      </c>
      <c r="CI46" s="2" t="s">
        <v>145</v>
      </c>
      <c r="CJ46" s="2" t="s">
        <v>158</v>
      </c>
      <c r="CK46" s="2" t="s">
        <v>357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397</v>
      </c>
      <c r="CX46" s="2" t="s">
        <v>148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148</v>
      </c>
      <c r="DK46" s="2" t="s">
        <v>511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178</v>
      </c>
      <c r="DX46" s="2" t="s">
        <v>180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164</v>
      </c>
      <c r="EK46" s="2" t="s">
        <v>508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166</v>
      </c>
      <c r="EX46" s="2" t="s">
        <v>512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401</v>
      </c>
      <c r="FK46" s="2" t="s">
        <v>513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514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201</v>
      </c>
      <c r="GK46" s="2" t="s">
        <v>148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406</v>
      </c>
      <c r="KX46" s="2" t="s">
        <v>148</v>
      </c>
      <c r="KY46" s="2" t="s">
        <v>157</v>
      </c>
      <c r="KZ46" s="2" t="s">
        <v>157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25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515</v>
      </c>
      <c r="B47" s="2" t="s">
        <v>137</v>
      </c>
      <c r="C47" s="2" t="s">
        <v>138</v>
      </c>
      <c r="D47" s="2" t="s">
        <v>516</v>
      </c>
      <c r="E47" s="2" t="s">
        <v>517</v>
      </c>
      <c r="F47" s="2" t="s">
        <v>518</v>
      </c>
      <c r="G47" s="2" t="s">
        <v>518</v>
      </c>
      <c r="H47" s="2" t="s">
        <v>518</v>
      </c>
      <c r="I47" s="2" t="s">
        <v>519</v>
      </c>
      <c r="J47" s="2" t="s">
        <v>143</v>
      </c>
      <c r="K47" s="2" t="s">
        <v>520</v>
      </c>
      <c r="L47" s="3">
        <v>85.12</v>
      </c>
      <c r="M47" s="3">
        <v>89.38</v>
      </c>
      <c r="N47" s="3">
        <v>249.99</v>
      </c>
      <c r="O47" s="2" t="s">
        <v>145</v>
      </c>
      <c r="P47" s="2" t="s">
        <v>355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521</v>
      </c>
      <c r="V47" s="2" t="s">
        <v>449</v>
      </c>
      <c r="W47" s="2" t="s">
        <v>151</v>
      </c>
      <c r="X47" s="2" t="s">
        <v>148</v>
      </c>
      <c r="Y47" s="2" t="s">
        <v>204</v>
      </c>
      <c r="Z47" s="4">
        <v>95</v>
      </c>
      <c r="AA47" s="4">
        <f>=ROUNDDOWN(86.3636363636364,0)</f>
      </c>
      <c r="AB47" s="5">
        <v>1.1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1</v>
      </c>
      <c r="AW47" s="8">
        <v>104.99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>
        <v>1</v>
      </c>
      <c r="BD47" s="8">
        <v>104.99</v>
      </c>
      <c r="BE47" s="4">
        <v>2</v>
      </c>
      <c r="BF47" s="8">
        <v>212.36</v>
      </c>
      <c r="BG47" s="7">
        <v>-0.5</v>
      </c>
      <c r="BH47" s="7">
        <v>-0.5056</v>
      </c>
      <c r="BI47" s="7">
        <v>1</v>
      </c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183</v>
      </c>
      <c r="BX47" s="2" t="s">
        <v>349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158</v>
      </c>
      <c r="CK47" s="2" t="s">
        <v>522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523</v>
      </c>
      <c r="CX47" s="2" t="s">
        <v>335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524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204</v>
      </c>
      <c r="DX47" s="2" t="s">
        <v>420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164</v>
      </c>
      <c r="EK47" s="2" t="s">
        <v>436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525</v>
      </c>
      <c r="EX47" s="2" t="s">
        <v>526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527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170</v>
      </c>
      <c r="FX47" s="2" t="s">
        <v>528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201</v>
      </c>
      <c r="GK47" s="2" t="s">
        <v>148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174</v>
      </c>
      <c r="KX47" s="2" t="s">
        <v>148</v>
      </c>
      <c r="KY47" s="2" t="s">
        <v>157</v>
      </c>
      <c r="KZ47" s="2" t="s">
        <v>157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95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529</v>
      </c>
      <c r="B48" s="2" t="s">
        <v>137</v>
      </c>
      <c r="C48" s="2" t="s">
        <v>138</v>
      </c>
      <c r="D48" s="2" t="s">
        <v>516</v>
      </c>
      <c r="E48" s="2" t="s">
        <v>517</v>
      </c>
      <c r="F48" s="2" t="s">
        <v>518</v>
      </c>
      <c r="G48" s="2" t="s">
        <v>518</v>
      </c>
      <c r="H48" s="2" t="s">
        <v>518</v>
      </c>
      <c r="I48" s="2" t="s">
        <v>519</v>
      </c>
      <c r="J48" s="2" t="s">
        <v>177</v>
      </c>
      <c r="K48" s="2" t="s">
        <v>520</v>
      </c>
      <c r="L48" s="3">
        <v>102.14</v>
      </c>
      <c r="M48" s="3">
        <v>107.25</v>
      </c>
      <c r="N48" s="3">
        <v>299.99</v>
      </c>
      <c r="O48" s="2" t="s">
        <v>145</v>
      </c>
      <c r="P48" s="2" t="s">
        <v>355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521</v>
      </c>
      <c r="V48" s="2" t="s">
        <v>449</v>
      </c>
      <c r="W48" s="2" t="s">
        <v>151</v>
      </c>
      <c r="X48" s="2" t="s">
        <v>148</v>
      </c>
      <c r="Y48" s="2" t="s">
        <v>204</v>
      </c>
      <c r="Z48" s="4">
        <v>84</v>
      </c>
      <c r="AA48" s="4">
        <f>=ROUNDDOWN(46.6666666666667,0)</f>
      </c>
      <c r="AB48" s="5">
        <v>1.8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1</v>
      </c>
      <c r="AQ48" s="8">
        <v>104.99</v>
      </c>
      <c r="AR48" s="4"/>
      <c r="AS48" s="8"/>
      <c r="AT48" s="7"/>
      <c r="AU48" s="7"/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>
        <v>1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 t="s">
        <v>148</v>
      </c>
      <c r="BJ48" s="4">
        <v>1</v>
      </c>
      <c r="BK48" s="8">
        <v>104.99</v>
      </c>
      <c r="BL48" s="2" t="s">
        <v>16</v>
      </c>
      <c r="BM48" s="7">
        <v>1</v>
      </c>
      <c r="BN48" s="7">
        <v>1</v>
      </c>
      <c r="BO48" s="4">
        <v>1</v>
      </c>
      <c r="BP48" s="8">
        <v>104.99</v>
      </c>
      <c r="BQ48" s="4"/>
      <c r="BR48" s="8"/>
      <c r="BS48" s="7"/>
      <c r="BT48" s="7"/>
      <c r="BU48" s="2" t="s">
        <v>155</v>
      </c>
      <c r="BV48" s="2" t="s">
        <v>145</v>
      </c>
      <c r="BW48" s="2" t="s">
        <v>183</v>
      </c>
      <c r="BX48" s="2" t="s">
        <v>530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158</v>
      </c>
      <c r="CK48" s="2" t="s">
        <v>473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523</v>
      </c>
      <c r="CX48" s="2" t="s">
        <v>362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148</v>
      </c>
      <c r="DK48" s="2" t="s">
        <v>531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204</v>
      </c>
      <c r="DX48" s="2" t="s">
        <v>180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164</v>
      </c>
      <c r="EK48" s="2" t="s">
        <v>532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525</v>
      </c>
      <c r="EX48" s="2" t="s">
        <v>533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168</v>
      </c>
      <c r="FK48" s="2" t="s">
        <v>534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170</v>
      </c>
      <c r="FX48" s="2" t="s">
        <v>309</v>
      </c>
      <c r="FY48" s="2" t="s">
        <v>157</v>
      </c>
      <c r="FZ48" s="2" t="s">
        <v>157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201</v>
      </c>
      <c r="GK48" s="2" t="s">
        <v>148</v>
      </c>
      <c r="GL48" s="2" t="s">
        <v>157</v>
      </c>
      <c r="GM48" s="2" t="s">
        <v>157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174</v>
      </c>
      <c r="KX48" s="2" t="s">
        <v>407</v>
      </c>
      <c r="KY48" s="2" t="s">
        <v>157</v>
      </c>
      <c r="KZ48" s="2" t="s">
        <v>157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84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535</v>
      </c>
      <c r="B49" s="2" t="s">
        <v>137</v>
      </c>
      <c r="C49" s="2" t="s">
        <v>138</v>
      </c>
      <c r="D49" s="2" t="s">
        <v>516</v>
      </c>
      <c r="E49" s="2" t="s">
        <v>517</v>
      </c>
      <c r="F49" s="2" t="s">
        <v>518</v>
      </c>
      <c r="G49" s="2" t="s">
        <v>518</v>
      </c>
      <c r="H49" s="2" t="s">
        <v>518</v>
      </c>
      <c r="I49" s="2" t="s">
        <v>519</v>
      </c>
      <c r="J49" s="2" t="s">
        <v>143</v>
      </c>
      <c r="K49" s="2" t="s">
        <v>492</v>
      </c>
      <c r="L49" s="3">
        <v>85.12</v>
      </c>
      <c r="M49" s="3">
        <v>89.38</v>
      </c>
      <c r="N49" s="3">
        <v>249.99</v>
      </c>
      <c r="O49" s="2" t="s">
        <v>372</v>
      </c>
      <c r="P49" s="2" t="s">
        <v>347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521</v>
      </c>
      <c r="V49" s="2" t="s">
        <v>449</v>
      </c>
      <c r="W49" s="2" t="s">
        <v>151</v>
      </c>
      <c r="X49" s="2" t="s">
        <v>148</v>
      </c>
      <c r="Y49" s="2" t="s">
        <v>204</v>
      </c>
      <c r="Z49" s="4"/>
      <c r="AA49" s="4">
        <f>=ROUNDDOWN({0},0)</f>
      </c>
      <c r="AB49" s="5">
        <v>1</v>
      </c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1</v>
      </c>
      <c r="AS49" s="8">
        <v>96.53</v>
      </c>
      <c r="AT49" s="7">
        <v>-1</v>
      </c>
      <c r="AU49" s="7">
        <v>-1</v>
      </c>
      <c r="AV49" s="4" t="s">
        <v>148</v>
      </c>
      <c r="AW49" s="8" t="s">
        <v>148</v>
      </c>
      <c r="AX49" s="4">
        <v>2</v>
      </c>
      <c r="AY49" s="8">
        <v>212.36</v>
      </c>
      <c r="AZ49" s="7" t="s">
        <v>148</v>
      </c>
      <c r="BA49" s="7" t="s">
        <v>148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 t="s">
        <v>148</v>
      </c>
      <c r="BJ49" s="4"/>
      <c r="BK49" s="8"/>
      <c r="BL49" s="2" t="s">
        <v>536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246</v>
      </c>
      <c r="BW49" s="2" t="s">
        <v>183</v>
      </c>
      <c r="BX49" s="2" t="s">
        <v>537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246</v>
      </c>
      <c r="CJ49" s="2" t="s">
        <v>158</v>
      </c>
      <c r="CK49" s="2" t="s">
        <v>320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246</v>
      </c>
      <c r="CW49" s="2" t="s">
        <v>523</v>
      </c>
      <c r="CX49" s="2" t="s">
        <v>305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242</v>
      </c>
      <c r="DI49" s="2" t="s">
        <v>246</v>
      </c>
      <c r="DJ49" s="2" t="s">
        <v>148</v>
      </c>
      <c r="DK49" s="2" t="s">
        <v>148</v>
      </c>
      <c r="DL49" s="2" t="s">
        <v>157</v>
      </c>
      <c r="DM49" s="2" t="s">
        <v>157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246</v>
      </c>
      <c r="DW49" s="2" t="s">
        <v>204</v>
      </c>
      <c r="DX49" s="2" t="s">
        <v>538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246</v>
      </c>
      <c r="EJ49" s="2" t="s">
        <v>164</v>
      </c>
      <c r="EK49" s="2" t="s">
        <v>469</v>
      </c>
      <c r="EL49" s="2" t="s">
        <v>157</v>
      </c>
      <c r="EM49" s="2" t="s">
        <v>157</v>
      </c>
      <c r="EN49" s="2" t="s">
        <v>148</v>
      </c>
      <c r="EO49" s="4"/>
      <c r="EP49" s="8"/>
      <c r="EQ49" s="4">
        <v>1</v>
      </c>
      <c r="ER49" s="8">
        <v>96.53</v>
      </c>
      <c r="ES49" s="7">
        <v>-1</v>
      </c>
      <c r="ET49" s="7">
        <v>-1</v>
      </c>
      <c r="EU49" s="2" t="s">
        <v>155</v>
      </c>
      <c r="EV49" s="2" t="s">
        <v>246</v>
      </c>
      <c r="EW49" s="2" t="s">
        <v>525</v>
      </c>
      <c r="EX49" s="2" t="s">
        <v>377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246</v>
      </c>
      <c r="FJ49" s="2" t="s">
        <v>168</v>
      </c>
      <c r="FK49" s="2" t="s">
        <v>305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246</v>
      </c>
      <c r="FW49" s="2" t="s">
        <v>170</v>
      </c>
      <c r="FX49" s="2" t="s">
        <v>286</v>
      </c>
      <c r="FY49" s="2" t="s">
        <v>157</v>
      </c>
      <c r="FZ49" s="2" t="s">
        <v>157</v>
      </c>
      <c r="GA49" s="2" t="s">
        <v>148</v>
      </c>
      <c r="GB49" s="4"/>
      <c r="GC49" s="8"/>
      <c r="GD49" s="4"/>
      <c r="GE49" s="8"/>
      <c r="GF49" s="7"/>
      <c r="GG49" s="7"/>
      <c r="GH49" s="2" t="s">
        <v>155</v>
      </c>
      <c r="GI49" s="2" t="s">
        <v>246</v>
      </c>
      <c r="GJ49" s="2" t="s">
        <v>172</v>
      </c>
      <c r="GK49" s="2" t="s">
        <v>148</v>
      </c>
      <c r="GL49" s="2" t="s">
        <v>157</v>
      </c>
      <c r="GM49" s="2" t="s">
        <v>157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246</v>
      </c>
      <c r="KW49" s="2" t="s">
        <v>174</v>
      </c>
      <c r="KX49" s="2" t="s">
        <v>539</v>
      </c>
      <c r="KY49" s="2" t="s">
        <v>157</v>
      </c>
      <c r="KZ49" s="2" t="s">
        <v>157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540</v>
      </c>
      <c r="B50" s="2" t="s">
        <v>137</v>
      </c>
      <c r="C50" s="2" t="s">
        <v>138</v>
      </c>
      <c r="D50" s="2" t="s">
        <v>516</v>
      </c>
      <c r="E50" s="2" t="s">
        <v>517</v>
      </c>
      <c r="F50" s="2" t="s">
        <v>518</v>
      </c>
      <c r="G50" s="2" t="s">
        <v>518</v>
      </c>
      <c r="H50" s="2" t="s">
        <v>518</v>
      </c>
      <c r="I50" s="2" t="s">
        <v>519</v>
      </c>
      <c r="J50" s="2" t="s">
        <v>177</v>
      </c>
      <c r="K50" s="2" t="s">
        <v>492</v>
      </c>
      <c r="L50" s="3">
        <v>102.14</v>
      </c>
      <c r="M50" s="3">
        <v>107.25</v>
      </c>
      <c r="N50" s="3">
        <v>299.99</v>
      </c>
      <c r="O50" s="2" t="s">
        <v>145</v>
      </c>
      <c r="P50" s="2" t="s">
        <v>355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521</v>
      </c>
      <c r="V50" s="2" t="s">
        <v>449</v>
      </c>
      <c r="W50" s="2" t="s">
        <v>151</v>
      </c>
      <c r="X50" s="2" t="s">
        <v>148</v>
      </c>
      <c r="Y50" s="2" t="s">
        <v>204</v>
      </c>
      <c r="Z50" s="4"/>
      <c r="AA50" s="4">
        <f>=ROUNDDOWN({0},0)</f>
      </c>
      <c r="AB50" s="5">
        <v>3</v>
      </c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1</v>
      </c>
      <c r="AS50" s="8">
        <v>115.83</v>
      </c>
      <c r="AT50" s="7">
        <v>-1</v>
      </c>
      <c r="AU50" s="7">
        <v>-1</v>
      </c>
      <c r="AV50" s="4" t="s">
        <v>148</v>
      </c>
      <c r="AW50" s="8" t="s">
        <v>148</v>
      </c>
      <c r="AX50" s="4" t="s">
        <v>148</v>
      </c>
      <c r="AY50" s="8" t="s">
        <v>148</v>
      </c>
      <c r="AZ50" s="7" t="s">
        <v>148</v>
      </c>
      <c r="BA50" s="7" t="s">
        <v>148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 t="s">
        <v>148</v>
      </c>
      <c r="BJ50" s="4"/>
      <c r="BK50" s="8"/>
      <c r="BL50" s="2" t="s">
        <v>20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183</v>
      </c>
      <c r="BX50" s="2" t="s">
        <v>541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158</v>
      </c>
      <c r="CK50" s="2" t="s">
        <v>542</v>
      </c>
      <c r="CL50" s="2" t="s">
        <v>157</v>
      </c>
      <c r="CM50" s="2" t="s">
        <v>157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523</v>
      </c>
      <c r="CX50" s="2" t="s">
        <v>321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242</v>
      </c>
      <c r="DI50" s="2" t="s">
        <v>145</v>
      </c>
      <c r="DJ50" s="2" t="s">
        <v>148</v>
      </c>
      <c r="DK50" s="2" t="s">
        <v>148</v>
      </c>
      <c r="DL50" s="2" t="s">
        <v>157</v>
      </c>
      <c r="DM50" s="2" t="s">
        <v>157</v>
      </c>
      <c r="DN50" s="2" t="s">
        <v>148</v>
      </c>
      <c r="DO50" s="4"/>
      <c r="DP50" s="8"/>
      <c r="DQ50" s="4">
        <v>1</v>
      </c>
      <c r="DR50" s="8">
        <v>115.83</v>
      </c>
      <c r="DS50" s="7">
        <v>-1</v>
      </c>
      <c r="DT50" s="7">
        <v>-1</v>
      </c>
      <c r="DU50" s="2" t="s">
        <v>155</v>
      </c>
      <c r="DV50" s="2" t="s">
        <v>145</v>
      </c>
      <c r="DW50" s="2" t="s">
        <v>204</v>
      </c>
      <c r="DX50" s="2" t="s">
        <v>183</v>
      </c>
      <c r="DY50" s="2" t="s">
        <v>157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164</v>
      </c>
      <c r="EK50" s="2" t="s">
        <v>324</v>
      </c>
      <c r="EL50" s="2" t="s">
        <v>157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145</v>
      </c>
      <c r="EW50" s="2" t="s">
        <v>525</v>
      </c>
      <c r="EX50" s="2" t="s">
        <v>185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168</v>
      </c>
      <c r="FK50" s="2" t="s">
        <v>534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145</v>
      </c>
      <c r="FW50" s="2" t="s">
        <v>170</v>
      </c>
      <c r="FX50" s="2" t="s">
        <v>543</v>
      </c>
      <c r="FY50" s="2" t="s">
        <v>157</v>
      </c>
      <c r="FZ50" s="2" t="s">
        <v>157</v>
      </c>
      <c r="GA50" s="2" t="s">
        <v>148</v>
      </c>
      <c r="GB50" s="4"/>
      <c r="GC50" s="8"/>
      <c r="GD50" s="4"/>
      <c r="GE50" s="8"/>
      <c r="GF50" s="7"/>
      <c r="GG50" s="7"/>
      <c r="GH50" s="2" t="s">
        <v>155</v>
      </c>
      <c r="GI50" s="2" t="s">
        <v>145</v>
      </c>
      <c r="GJ50" s="2" t="s">
        <v>172</v>
      </c>
      <c r="GK50" s="2" t="s">
        <v>148</v>
      </c>
      <c r="GL50" s="2" t="s">
        <v>157</v>
      </c>
      <c r="GM50" s="2" t="s">
        <v>157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155</v>
      </c>
      <c r="KV50" s="2" t="s">
        <v>145</v>
      </c>
      <c r="KW50" s="2" t="s">
        <v>174</v>
      </c>
      <c r="KX50" s="2" t="s">
        <v>407</v>
      </c>
      <c r="KY50" s="2" t="s">
        <v>157</v>
      </c>
      <c r="KZ50" s="2" t="s">
        <v>157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544</v>
      </c>
      <c r="B51" s="2" t="s">
        <v>137</v>
      </c>
      <c r="C51" s="2" t="s">
        <v>545</v>
      </c>
      <c r="D51" s="2" t="s">
        <v>389</v>
      </c>
      <c r="E51" s="2" t="s">
        <v>390</v>
      </c>
      <c r="F51" s="2" t="s">
        <v>546</v>
      </c>
      <c r="G51" s="2" t="s">
        <v>546</v>
      </c>
      <c r="H51" s="2" t="s">
        <v>546</v>
      </c>
      <c r="I51" s="2" t="s">
        <v>416</v>
      </c>
      <c r="J51" s="2" t="s">
        <v>547</v>
      </c>
      <c r="K51" s="2" t="s">
        <v>548</v>
      </c>
      <c r="L51" s="3">
        <v>24.76</v>
      </c>
      <c r="M51" s="3">
        <v>26</v>
      </c>
      <c r="N51" s="3">
        <v>79.99</v>
      </c>
      <c r="O51" s="2" t="s">
        <v>455</v>
      </c>
      <c r="P51" s="2" t="s">
        <v>355</v>
      </c>
      <c r="Q51" s="2" t="s">
        <v>147</v>
      </c>
      <c r="R51" s="2" t="s">
        <v>148</v>
      </c>
      <c r="S51" s="2" t="s">
        <v>148</v>
      </c>
      <c r="T51" s="2" t="s">
        <v>549</v>
      </c>
      <c r="U51" s="2" t="s">
        <v>148</v>
      </c>
      <c r="V51" s="2" t="s">
        <v>449</v>
      </c>
      <c r="W51" s="2" t="s">
        <v>237</v>
      </c>
      <c r="X51" s="2" t="s">
        <v>148</v>
      </c>
      <c r="Y51" s="2" t="s">
        <v>550</v>
      </c>
      <c r="Z51" s="4">
        <v>23</v>
      </c>
      <c r="AA51" s="4">
        <f>=ROUNDDOWN(23,0)</f>
      </c>
      <c r="AB51" s="5">
        <v>1</v>
      </c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>
        <v>3</v>
      </c>
      <c r="AQ51" s="8">
        <v>39</v>
      </c>
      <c r="AR51" s="4">
        <v>2</v>
      </c>
      <c r="AS51" s="8">
        <v>54.6</v>
      </c>
      <c r="AT51" s="7">
        <v>0.5</v>
      </c>
      <c r="AU51" s="7">
        <v>-0.2857</v>
      </c>
      <c r="AV51" s="4">
        <v>3</v>
      </c>
      <c r="AW51" s="8">
        <v>39</v>
      </c>
      <c r="AX51" s="4">
        <v>2</v>
      </c>
      <c r="AY51" s="8">
        <v>54.6</v>
      </c>
      <c r="AZ51" s="7">
        <v>0.5</v>
      </c>
      <c r="BA51" s="7">
        <v>-0.2857</v>
      </c>
      <c r="BB51" s="7">
        <v>1</v>
      </c>
      <c r="BC51" s="4">
        <v>3</v>
      </c>
      <c r="BD51" s="8">
        <v>39</v>
      </c>
      <c r="BE51" s="4">
        <v>2</v>
      </c>
      <c r="BF51" s="8">
        <v>54.6</v>
      </c>
      <c r="BG51" s="7">
        <v>0.5</v>
      </c>
      <c r="BH51" s="7">
        <v>-0.2857</v>
      </c>
      <c r="BI51" s="7">
        <v>1</v>
      </c>
      <c r="BJ51" s="4">
        <v>3</v>
      </c>
      <c r="BK51" s="8">
        <v>39</v>
      </c>
      <c r="BL51" s="2" t="s">
        <v>373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155</v>
      </c>
      <c r="BV51" s="2" t="s">
        <v>145</v>
      </c>
      <c r="BW51" s="2" t="s">
        <v>550</v>
      </c>
      <c r="BX51" s="2" t="s">
        <v>551</v>
      </c>
      <c r="BY51" s="2" t="s">
        <v>157</v>
      </c>
      <c r="BZ51" s="2" t="s">
        <v>157</v>
      </c>
      <c r="CA51" s="2" t="s">
        <v>148</v>
      </c>
      <c r="CB51" s="4">
        <v>3</v>
      </c>
      <c r="CC51" s="8">
        <v>39</v>
      </c>
      <c r="CD51" s="4"/>
      <c r="CE51" s="8"/>
      <c r="CF51" s="7"/>
      <c r="CG51" s="7"/>
      <c r="CH51" s="2" t="s">
        <v>155</v>
      </c>
      <c r="CI51" s="2" t="s">
        <v>145</v>
      </c>
      <c r="CJ51" s="2" t="s">
        <v>158</v>
      </c>
      <c r="CK51" s="2" t="s">
        <v>283</v>
      </c>
      <c r="CL51" s="2" t="s">
        <v>157</v>
      </c>
      <c r="CM51" s="2" t="s">
        <v>157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145</v>
      </c>
      <c r="CW51" s="2" t="s">
        <v>397</v>
      </c>
      <c r="CX51" s="2" t="s">
        <v>305</v>
      </c>
      <c r="CY51" s="2" t="s">
        <v>157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242</v>
      </c>
      <c r="DI51" s="2" t="s">
        <v>145</v>
      </c>
      <c r="DJ51" s="2" t="s">
        <v>148</v>
      </c>
      <c r="DK51" s="2" t="s">
        <v>148</v>
      </c>
      <c r="DL51" s="2" t="s">
        <v>157</v>
      </c>
      <c r="DM51" s="2" t="s">
        <v>157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145</v>
      </c>
      <c r="DW51" s="2" t="s">
        <v>550</v>
      </c>
      <c r="DX51" s="2" t="s">
        <v>420</v>
      </c>
      <c r="DY51" s="2" t="s">
        <v>157</v>
      </c>
      <c r="DZ51" s="2" t="s">
        <v>157</v>
      </c>
      <c r="EA51" s="2" t="s">
        <v>148</v>
      </c>
      <c r="EB51" s="4"/>
      <c r="EC51" s="8"/>
      <c r="ED51" s="4"/>
      <c r="EE51" s="8"/>
      <c r="EF51" s="7"/>
      <c r="EG51" s="7"/>
      <c r="EH51" s="2" t="s">
        <v>155</v>
      </c>
      <c r="EI51" s="2" t="s">
        <v>145</v>
      </c>
      <c r="EJ51" s="2" t="s">
        <v>164</v>
      </c>
      <c r="EK51" s="2" t="s">
        <v>443</v>
      </c>
      <c r="EL51" s="2" t="s">
        <v>351</v>
      </c>
      <c r="EM51" s="2" t="s">
        <v>157</v>
      </c>
      <c r="EN51" s="2" t="s">
        <v>148</v>
      </c>
      <c r="EO51" s="4"/>
      <c r="EP51" s="8"/>
      <c r="EQ51" s="4"/>
      <c r="ER51" s="8"/>
      <c r="ES51" s="7"/>
      <c r="ET51" s="7"/>
      <c r="EU51" s="2" t="s">
        <v>552</v>
      </c>
      <c r="EV51" s="2" t="s">
        <v>145</v>
      </c>
      <c r="EW51" s="2" t="s">
        <v>148</v>
      </c>
      <c r="EX51" s="2" t="s">
        <v>148</v>
      </c>
      <c r="EY51" s="2" t="s">
        <v>157</v>
      </c>
      <c r="EZ51" s="2" t="s">
        <v>157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145</v>
      </c>
      <c r="FJ51" s="2" t="s">
        <v>148</v>
      </c>
      <c r="FK51" s="2" t="s">
        <v>250</v>
      </c>
      <c r="FL51" s="2" t="s">
        <v>157</v>
      </c>
      <c r="FM51" s="2" t="s">
        <v>157</v>
      </c>
      <c r="FN51" s="2" t="s">
        <v>148</v>
      </c>
      <c r="FO51" s="4"/>
      <c r="FP51" s="8"/>
      <c r="FQ51" s="4">
        <v>2</v>
      </c>
      <c r="FR51" s="8">
        <v>54.6</v>
      </c>
      <c r="FS51" s="7">
        <v>-1</v>
      </c>
      <c r="FT51" s="7">
        <v>-1</v>
      </c>
      <c r="FU51" s="2" t="s">
        <v>155</v>
      </c>
      <c r="FV51" s="2" t="s">
        <v>145</v>
      </c>
      <c r="FW51" s="2" t="s">
        <v>403</v>
      </c>
      <c r="FX51" s="2" t="s">
        <v>553</v>
      </c>
      <c r="FY51" s="2" t="s">
        <v>157</v>
      </c>
      <c r="FZ51" s="2" t="s">
        <v>157</v>
      </c>
      <c r="GA51" s="2" t="s">
        <v>148</v>
      </c>
      <c r="GB51" s="4"/>
      <c r="GC51" s="8"/>
      <c r="GD51" s="4"/>
      <c r="GE51" s="8"/>
      <c r="GF51" s="7"/>
      <c r="GG51" s="7"/>
      <c r="GH51" s="2" t="s">
        <v>155</v>
      </c>
      <c r="GI51" s="2" t="s">
        <v>145</v>
      </c>
      <c r="GJ51" s="2" t="s">
        <v>201</v>
      </c>
      <c r="GK51" s="2" t="s">
        <v>148</v>
      </c>
      <c r="GL51" s="2" t="s">
        <v>157</v>
      </c>
      <c r="GM51" s="2" t="s">
        <v>157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155</v>
      </c>
      <c r="KV51" s="2" t="s">
        <v>145</v>
      </c>
      <c r="KW51" s="2" t="s">
        <v>406</v>
      </c>
      <c r="KX51" s="2" t="s">
        <v>445</v>
      </c>
      <c r="KY51" s="2" t="s">
        <v>157</v>
      </c>
      <c r="KZ51" s="2" t="s">
        <v>157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242</v>
      </c>
      <c r="OV51" s="2" t="s">
        <v>145</v>
      </c>
      <c r="OW51" s="2" t="s">
        <v>148</v>
      </c>
      <c r="OX51" s="2" t="s">
        <v>148</v>
      </c>
      <c r="OY51" s="2" t="s">
        <v>157</v>
      </c>
      <c r="OZ51" s="2" t="s">
        <v>157</v>
      </c>
      <c r="PA51" s="2" t="s">
        <v>148</v>
      </c>
      <c r="PB51" s="4">
        <v>23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554</v>
      </c>
      <c r="B52" s="2" t="s">
        <v>137</v>
      </c>
      <c r="C52" s="2" t="s">
        <v>545</v>
      </c>
      <c r="D52" s="2" t="s">
        <v>389</v>
      </c>
      <c r="E52" s="2" t="s">
        <v>390</v>
      </c>
      <c r="F52" s="2" t="s">
        <v>555</v>
      </c>
      <c r="G52" s="2" t="s">
        <v>555</v>
      </c>
      <c r="H52" s="2" t="s">
        <v>555</v>
      </c>
      <c r="I52" s="2" t="s">
        <v>392</v>
      </c>
      <c r="J52" s="2" t="s">
        <v>448</v>
      </c>
      <c r="K52" s="2" t="s">
        <v>520</v>
      </c>
      <c r="L52" s="3">
        <v>24.76</v>
      </c>
      <c r="M52" s="3">
        <v>26</v>
      </c>
      <c r="N52" s="3">
        <v>79.99</v>
      </c>
      <c r="O52" s="2" t="s">
        <v>455</v>
      </c>
      <c r="P52" s="2" t="s">
        <v>355</v>
      </c>
      <c r="Q52" s="2" t="s">
        <v>147</v>
      </c>
      <c r="R52" s="2" t="s">
        <v>148</v>
      </c>
      <c r="S52" s="2" t="s">
        <v>148</v>
      </c>
      <c r="T52" s="2" t="s">
        <v>556</v>
      </c>
      <c r="U52" s="2" t="s">
        <v>148</v>
      </c>
      <c r="V52" s="2" t="s">
        <v>557</v>
      </c>
      <c r="W52" s="2" t="s">
        <v>237</v>
      </c>
      <c r="X52" s="2" t="s">
        <v>148</v>
      </c>
      <c r="Y52" s="2" t="s">
        <v>558</v>
      </c>
      <c r="Z52" s="4">
        <v>38</v>
      </c>
      <c r="AA52" s="4">
        <f>=ROUNDDOWN(38,0)</f>
      </c>
      <c r="AB52" s="5">
        <v>1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148</v>
      </c>
      <c r="BD52" s="8" t="s">
        <v>148</v>
      </c>
      <c r="BE52" s="4">
        <v>2</v>
      </c>
      <c r="BF52" s="8">
        <v>29.12</v>
      </c>
      <c r="BG52" s="7" t="s">
        <v>148</v>
      </c>
      <c r="BH52" s="7" t="s">
        <v>148</v>
      </c>
      <c r="BI52" s="7"/>
      <c r="BJ52" s="4"/>
      <c r="BK52" s="8"/>
      <c r="BL52" s="2" t="s">
        <v>148</v>
      </c>
      <c r="BM52" s="7"/>
      <c r="BN52" s="7"/>
      <c r="BO52" s="4"/>
      <c r="BP52" s="8"/>
      <c r="BQ52" s="4"/>
      <c r="BR52" s="8"/>
      <c r="BS52" s="7"/>
      <c r="BT52" s="7"/>
      <c r="BU52" s="2" t="s">
        <v>155</v>
      </c>
      <c r="BV52" s="2" t="s">
        <v>145</v>
      </c>
      <c r="BW52" s="2" t="s">
        <v>559</v>
      </c>
      <c r="BX52" s="2" t="s">
        <v>560</v>
      </c>
      <c r="BY52" s="2" t="s">
        <v>157</v>
      </c>
      <c r="BZ52" s="2" t="s">
        <v>157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145</v>
      </c>
      <c r="CJ52" s="2" t="s">
        <v>158</v>
      </c>
      <c r="CK52" s="2" t="s">
        <v>561</v>
      </c>
      <c r="CL52" s="2" t="s">
        <v>157</v>
      </c>
      <c r="CM52" s="2" t="s">
        <v>157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145</v>
      </c>
      <c r="CW52" s="2" t="s">
        <v>397</v>
      </c>
      <c r="CX52" s="2" t="s">
        <v>562</v>
      </c>
      <c r="CY52" s="2" t="s">
        <v>157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242</v>
      </c>
      <c r="DI52" s="2" t="s">
        <v>145</v>
      </c>
      <c r="DJ52" s="2" t="s">
        <v>148</v>
      </c>
      <c r="DK52" s="2" t="s">
        <v>148</v>
      </c>
      <c r="DL52" s="2" t="s">
        <v>157</v>
      </c>
      <c r="DM52" s="2" t="s">
        <v>157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145</v>
      </c>
      <c r="DW52" s="2" t="s">
        <v>558</v>
      </c>
      <c r="DX52" s="2" t="s">
        <v>563</v>
      </c>
      <c r="DY52" s="2" t="s">
        <v>157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145</v>
      </c>
      <c r="EJ52" s="2" t="s">
        <v>164</v>
      </c>
      <c r="EK52" s="2" t="s">
        <v>443</v>
      </c>
      <c r="EL52" s="2" t="s">
        <v>351</v>
      </c>
      <c r="EM52" s="2" t="s">
        <v>157</v>
      </c>
      <c r="EN52" s="2" t="s">
        <v>148</v>
      </c>
      <c r="EO52" s="4"/>
      <c r="EP52" s="8"/>
      <c r="EQ52" s="4"/>
      <c r="ER52" s="8"/>
      <c r="ES52" s="7"/>
      <c r="ET52" s="7"/>
      <c r="EU52" s="2" t="s">
        <v>552</v>
      </c>
      <c r="EV52" s="2" t="s">
        <v>145</v>
      </c>
      <c r="EW52" s="2" t="s">
        <v>148</v>
      </c>
      <c r="EX52" s="2" t="s">
        <v>148</v>
      </c>
      <c r="EY52" s="2" t="s">
        <v>157</v>
      </c>
      <c r="EZ52" s="2" t="s">
        <v>157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145</v>
      </c>
      <c r="FJ52" s="2" t="s">
        <v>148</v>
      </c>
      <c r="FK52" s="2" t="s">
        <v>148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155</v>
      </c>
      <c r="FV52" s="2" t="s">
        <v>145</v>
      </c>
      <c r="FW52" s="2" t="s">
        <v>403</v>
      </c>
      <c r="FX52" s="2" t="s">
        <v>564</v>
      </c>
      <c r="FY52" s="2" t="s">
        <v>157</v>
      </c>
      <c r="FZ52" s="2" t="s">
        <v>157</v>
      </c>
      <c r="GA52" s="2" t="s">
        <v>148</v>
      </c>
      <c r="GB52" s="4"/>
      <c r="GC52" s="8"/>
      <c r="GD52" s="4"/>
      <c r="GE52" s="8"/>
      <c r="GF52" s="7"/>
      <c r="GG52" s="7"/>
      <c r="GH52" s="2" t="s">
        <v>155</v>
      </c>
      <c r="GI52" s="2" t="s">
        <v>145</v>
      </c>
      <c r="GJ52" s="2" t="s">
        <v>201</v>
      </c>
      <c r="GK52" s="2" t="s">
        <v>148</v>
      </c>
      <c r="GL52" s="2" t="s">
        <v>157</v>
      </c>
      <c r="GM52" s="2" t="s">
        <v>157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155</v>
      </c>
      <c r="KV52" s="2" t="s">
        <v>145</v>
      </c>
      <c r="KW52" s="2" t="s">
        <v>406</v>
      </c>
      <c r="KX52" s="2" t="s">
        <v>148</v>
      </c>
      <c r="KY52" s="2" t="s">
        <v>157</v>
      </c>
      <c r="KZ52" s="2" t="s">
        <v>157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242</v>
      </c>
      <c r="OV52" s="2" t="s">
        <v>145</v>
      </c>
      <c r="OW52" s="2" t="s">
        <v>148</v>
      </c>
      <c r="OX52" s="2" t="s">
        <v>148</v>
      </c>
      <c r="OY52" s="2" t="s">
        <v>157</v>
      </c>
      <c r="OZ52" s="2" t="s">
        <v>157</v>
      </c>
      <c r="PA52" s="2" t="s">
        <v>148</v>
      </c>
      <c r="PB52" s="4">
        <v>38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565</v>
      </c>
      <c r="B53" s="2" t="s">
        <v>137</v>
      </c>
      <c r="C53" s="2" t="s">
        <v>545</v>
      </c>
      <c r="D53" s="2" t="s">
        <v>389</v>
      </c>
      <c r="E53" s="2" t="s">
        <v>390</v>
      </c>
      <c r="F53" s="2" t="s">
        <v>555</v>
      </c>
      <c r="G53" s="2" t="s">
        <v>555</v>
      </c>
      <c r="H53" s="2" t="s">
        <v>555</v>
      </c>
      <c r="I53" s="2" t="s">
        <v>392</v>
      </c>
      <c r="J53" s="2" t="s">
        <v>448</v>
      </c>
      <c r="K53" s="2" t="s">
        <v>566</v>
      </c>
      <c r="L53" s="3">
        <v>24.76</v>
      </c>
      <c r="M53" s="3">
        <v>26</v>
      </c>
      <c r="N53" s="3">
        <v>79.99</v>
      </c>
      <c r="O53" s="2" t="s">
        <v>346</v>
      </c>
      <c r="P53" s="2" t="s">
        <v>355</v>
      </c>
      <c r="Q53" s="2" t="s">
        <v>147</v>
      </c>
      <c r="R53" s="2" t="s">
        <v>148</v>
      </c>
      <c r="S53" s="2" t="s">
        <v>148</v>
      </c>
      <c r="T53" s="2" t="s">
        <v>148</v>
      </c>
      <c r="U53" s="2" t="s">
        <v>148</v>
      </c>
      <c r="V53" s="2" t="s">
        <v>557</v>
      </c>
      <c r="W53" s="2" t="s">
        <v>237</v>
      </c>
      <c r="X53" s="2" t="s">
        <v>148</v>
      </c>
      <c r="Y53" s="2" t="s">
        <v>558</v>
      </c>
      <c r="Z53" s="4"/>
      <c r="AA53" s="4">
        <f>=ROUNDDOWN({0},0)</f>
      </c>
      <c r="AB53" s="5">
        <v>2</v>
      </c>
      <c r="AC53" s="2" t="s">
        <v>148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2</v>
      </c>
      <c r="AS53" s="8">
        <v>29.12</v>
      </c>
      <c r="AT53" s="7">
        <v>-1</v>
      </c>
      <c r="AU53" s="7">
        <v>-1</v>
      </c>
      <c r="AV53" s="4"/>
      <c r="AW53" s="8"/>
      <c r="AX53" s="4">
        <v>2</v>
      </c>
      <c r="AY53" s="8">
        <v>29.12</v>
      </c>
      <c r="AZ53" s="7">
        <v>-1</v>
      </c>
      <c r="BA53" s="7">
        <v>-1</v>
      </c>
      <c r="BB53" s="7"/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/>
      <c r="BJ53" s="4"/>
      <c r="BK53" s="8"/>
      <c r="BL53" s="2" t="s">
        <v>21</v>
      </c>
      <c r="BM53" s="7"/>
      <c r="BN53" s="7"/>
      <c r="BO53" s="4"/>
      <c r="BP53" s="8"/>
      <c r="BQ53" s="4"/>
      <c r="BR53" s="8"/>
      <c r="BS53" s="7"/>
      <c r="BT53" s="7"/>
      <c r="BU53" s="2" t="s">
        <v>155</v>
      </c>
      <c r="BV53" s="2" t="s">
        <v>246</v>
      </c>
      <c r="BW53" s="2" t="s">
        <v>559</v>
      </c>
      <c r="BX53" s="2" t="s">
        <v>567</v>
      </c>
      <c r="BY53" s="2" t="s">
        <v>157</v>
      </c>
      <c r="BZ53" s="2" t="s">
        <v>157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246</v>
      </c>
      <c r="CJ53" s="2" t="s">
        <v>158</v>
      </c>
      <c r="CK53" s="2" t="s">
        <v>568</v>
      </c>
      <c r="CL53" s="2" t="s">
        <v>157</v>
      </c>
      <c r="CM53" s="2" t="s">
        <v>157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246</v>
      </c>
      <c r="CW53" s="2" t="s">
        <v>397</v>
      </c>
      <c r="CX53" s="2" t="s">
        <v>569</v>
      </c>
      <c r="CY53" s="2" t="s">
        <v>157</v>
      </c>
      <c r="CZ53" s="2" t="s">
        <v>157</v>
      </c>
      <c r="DA53" s="2" t="s">
        <v>148</v>
      </c>
      <c r="DB53" s="4"/>
      <c r="DC53" s="8"/>
      <c r="DD53" s="4"/>
      <c r="DE53" s="8"/>
      <c r="DF53" s="7"/>
      <c r="DG53" s="7"/>
      <c r="DH53" s="2" t="s">
        <v>242</v>
      </c>
      <c r="DI53" s="2" t="s">
        <v>246</v>
      </c>
      <c r="DJ53" s="2" t="s">
        <v>148</v>
      </c>
      <c r="DK53" s="2" t="s">
        <v>148</v>
      </c>
      <c r="DL53" s="2" t="s">
        <v>157</v>
      </c>
      <c r="DM53" s="2" t="s">
        <v>157</v>
      </c>
      <c r="DN53" s="2" t="s">
        <v>148</v>
      </c>
      <c r="DO53" s="4"/>
      <c r="DP53" s="8"/>
      <c r="DQ53" s="4"/>
      <c r="DR53" s="8"/>
      <c r="DS53" s="7"/>
      <c r="DT53" s="7"/>
      <c r="DU53" s="2" t="s">
        <v>155</v>
      </c>
      <c r="DV53" s="2" t="s">
        <v>246</v>
      </c>
      <c r="DW53" s="2" t="s">
        <v>558</v>
      </c>
      <c r="DX53" s="2" t="s">
        <v>559</v>
      </c>
      <c r="DY53" s="2" t="s">
        <v>157</v>
      </c>
      <c r="DZ53" s="2" t="s">
        <v>157</v>
      </c>
      <c r="EA53" s="2" t="s">
        <v>148</v>
      </c>
      <c r="EB53" s="4"/>
      <c r="EC53" s="8"/>
      <c r="ED53" s="4">
        <v>2</v>
      </c>
      <c r="EE53" s="8">
        <v>29.12</v>
      </c>
      <c r="EF53" s="7">
        <v>-1</v>
      </c>
      <c r="EG53" s="7">
        <v>-1</v>
      </c>
      <c r="EH53" s="2" t="s">
        <v>155</v>
      </c>
      <c r="EI53" s="2" t="s">
        <v>246</v>
      </c>
      <c r="EJ53" s="2" t="s">
        <v>164</v>
      </c>
      <c r="EK53" s="2" t="s">
        <v>360</v>
      </c>
      <c r="EL53" s="2" t="s">
        <v>351</v>
      </c>
      <c r="EM53" s="2" t="s">
        <v>157</v>
      </c>
      <c r="EN53" s="2" t="s">
        <v>148</v>
      </c>
      <c r="EO53" s="4"/>
      <c r="EP53" s="8"/>
      <c r="EQ53" s="4"/>
      <c r="ER53" s="8"/>
      <c r="ES53" s="7"/>
      <c r="ET53" s="7"/>
      <c r="EU53" s="2" t="s">
        <v>552</v>
      </c>
      <c r="EV53" s="2" t="s">
        <v>246</v>
      </c>
      <c r="EW53" s="2" t="s">
        <v>148</v>
      </c>
      <c r="EX53" s="2" t="s">
        <v>148</v>
      </c>
      <c r="EY53" s="2" t="s">
        <v>157</v>
      </c>
      <c r="EZ53" s="2" t="s">
        <v>157</v>
      </c>
      <c r="FA53" s="2" t="s">
        <v>148</v>
      </c>
      <c r="FB53" s="4"/>
      <c r="FC53" s="8"/>
      <c r="FD53" s="4"/>
      <c r="FE53" s="8"/>
      <c r="FF53" s="7"/>
      <c r="FG53" s="7"/>
      <c r="FH53" s="2" t="s">
        <v>188</v>
      </c>
      <c r="FI53" s="2" t="s">
        <v>246</v>
      </c>
      <c r="FJ53" s="2" t="s">
        <v>148</v>
      </c>
      <c r="FK53" s="2" t="s">
        <v>148</v>
      </c>
      <c r="FL53" s="2" t="s">
        <v>157</v>
      </c>
      <c r="FM53" s="2" t="s">
        <v>157</v>
      </c>
      <c r="FN53" s="2" t="s">
        <v>148</v>
      </c>
      <c r="FO53" s="4"/>
      <c r="FP53" s="8"/>
      <c r="FQ53" s="4"/>
      <c r="FR53" s="8"/>
      <c r="FS53" s="7"/>
      <c r="FT53" s="7"/>
      <c r="FU53" s="2" t="s">
        <v>155</v>
      </c>
      <c r="FV53" s="2" t="s">
        <v>246</v>
      </c>
      <c r="FW53" s="2" t="s">
        <v>403</v>
      </c>
      <c r="FX53" s="2" t="s">
        <v>411</v>
      </c>
      <c r="FY53" s="2" t="s">
        <v>157</v>
      </c>
      <c r="FZ53" s="2" t="s">
        <v>157</v>
      </c>
      <c r="GA53" s="2" t="s">
        <v>148</v>
      </c>
      <c r="GB53" s="4"/>
      <c r="GC53" s="8"/>
      <c r="GD53" s="4"/>
      <c r="GE53" s="8"/>
      <c r="GF53" s="7"/>
      <c r="GG53" s="7"/>
      <c r="GH53" s="2" t="s">
        <v>155</v>
      </c>
      <c r="GI53" s="2" t="s">
        <v>246</v>
      </c>
      <c r="GJ53" s="2" t="s">
        <v>201</v>
      </c>
      <c r="GK53" s="2" t="s">
        <v>148</v>
      </c>
      <c r="GL53" s="2" t="s">
        <v>157</v>
      </c>
      <c r="GM53" s="2" t="s">
        <v>157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155</v>
      </c>
      <c r="KV53" s="2" t="s">
        <v>246</v>
      </c>
      <c r="KW53" s="2" t="s">
        <v>406</v>
      </c>
      <c r="KX53" s="2" t="s">
        <v>148</v>
      </c>
      <c r="KY53" s="2" t="s">
        <v>157</v>
      </c>
      <c r="KZ53" s="2" t="s">
        <v>157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242</v>
      </c>
      <c r="OV53" s="2" t="s">
        <v>246</v>
      </c>
      <c r="OW53" s="2" t="s">
        <v>148</v>
      </c>
      <c r="OX53" s="2" t="s">
        <v>148</v>
      </c>
      <c r="OY53" s="2" t="s">
        <v>157</v>
      </c>
      <c r="OZ53" s="2" t="s">
        <v>157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570</v>
      </c>
      <c r="B54" s="2" t="s">
        <v>137</v>
      </c>
      <c r="C54" s="2" t="s">
        <v>545</v>
      </c>
      <c r="D54" s="2" t="s">
        <v>478</v>
      </c>
      <c r="E54" s="2" t="s">
        <v>497</v>
      </c>
      <c r="F54" s="2" t="s">
        <v>571</v>
      </c>
      <c r="G54" s="2" t="s">
        <v>571</v>
      </c>
      <c r="H54" s="2" t="s">
        <v>571</v>
      </c>
      <c r="I54" s="2" t="s">
        <v>481</v>
      </c>
      <c r="J54" s="2" t="s">
        <v>482</v>
      </c>
      <c r="K54" s="2" t="s">
        <v>520</v>
      </c>
      <c r="L54" s="3">
        <v>21.66</v>
      </c>
      <c r="M54" s="3">
        <v>22.74</v>
      </c>
      <c r="N54" s="3">
        <v>69.99</v>
      </c>
      <c r="O54" s="2" t="s">
        <v>455</v>
      </c>
      <c r="P54" s="2" t="s">
        <v>355</v>
      </c>
      <c r="Q54" s="2" t="s">
        <v>147</v>
      </c>
      <c r="R54" s="2" t="s">
        <v>148</v>
      </c>
      <c r="S54" s="2" t="s">
        <v>148</v>
      </c>
      <c r="T54" s="2" t="s">
        <v>556</v>
      </c>
      <c r="U54" s="2" t="s">
        <v>148</v>
      </c>
      <c r="V54" s="2" t="s">
        <v>572</v>
      </c>
      <c r="W54" s="2" t="s">
        <v>573</v>
      </c>
      <c r="X54" s="2" t="s">
        <v>148</v>
      </c>
      <c r="Y54" s="2" t="s">
        <v>550</v>
      </c>
      <c r="Z54" s="4">
        <v>64</v>
      </c>
      <c r="AA54" s="4">
        <f>=ROUNDDOWN(64,0)</f>
      </c>
      <c r="AB54" s="5">
        <v>1</v>
      </c>
      <c r="AC54" s="2" t="s">
        <v>148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148</v>
      </c>
      <c r="BM54" s="7"/>
      <c r="BN54" s="7"/>
      <c r="BO54" s="4"/>
      <c r="BP54" s="8"/>
      <c r="BQ54" s="4"/>
      <c r="BR54" s="8"/>
      <c r="BS54" s="7"/>
      <c r="BT54" s="7"/>
      <c r="BU54" s="2" t="s">
        <v>155</v>
      </c>
      <c r="BV54" s="2" t="s">
        <v>145</v>
      </c>
      <c r="BW54" s="2" t="s">
        <v>550</v>
      </c>
      <c r="BX54" s="2" t="s">
        <v>559</v>
      </c>
      <c r="BY54" s="2" t="s">
        <v>157</v>
      </c>
      <c r="BZ54" s="2" t="s">
        <v>157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145</v>
      </c>
      <c r="CJ54" s="2" t="s">
        <v>158</v>
      </c>
      <c r="CK54" s="2" t="s">
        <v>568</v>
      </c>
      <c r="CL54" s="2" t="s">
        <v>157</v>
      </c>
      <c r="CM54" s="2" t="s">
        <v>157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145</v>
      </c>
      <c r="CW54" s="2" t="s">
        <v>397</v>
      </c>
      <c r="CX54" s="2" t="s">
        <v>562</v>
      </c>
      <c r="CY54" s="2" t="s">
        <v>157</v>
      </c>
      <c r="CZ54" s="2" t="s">
        <v>157</v>
      </c>
      <c r="DA54" s="2" t="s">
        <v>148</v>
      </c>
      <c r="DB54" s="4"/>
      <c r="DC54" s="8"/>
      <c r="DD54" s="4"/>
      <c r="DE54" s="8"/>
      <c r="DF54" s="7"/>
      <c r="DG54" s="7"/>
      <c r="DH54" s="2" t="s">
        <v>242</v>
      </c>
      <c r="DI54" s="2" t="s">
        <v>145</v>
      </c>
      <c r="DJ54" s="2" t="s">
        <v>148</v>
      </c>
      <c r="DK54" s="2" t="s">
        <v>148</v>
      </c>
      <c r="DL54" s="2" t="s">
        <v>157</v>
      </c>
      <c r="DM54" s="2" t="s">
        <v>157</v>
      </c>
      <c r="DN54" s="2" t="s">
        <v>148</v>
      </c>
      <c r="DO54" s="4"/>
      <c r="DP54" s="8"/>
      <c r="DQ54" s="4"/>
      <c r="DR54" s="8"/>
      <c r="DS54" s="7"/>
      <c r="DT54" s="7"/>
      <c r="DU54" s="2" t="s">
        <v>155</v>
      </c>
      <c r="DV54" s="2" t="s">
        <v>145</v>
      </c>
      <c r="DW54" s="2" t="s">
        <v>550</v>
      </c>
      <c r="DX54" s="2" t="s">
        <v>558</v>
      </c>
      <c r="DY54" s="2" t="s">
        <v>157</v>
      </c>
      <c r="DZ54" s="2" t="s">
        <v>157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145</v>
      </c>
      <c r="EJ54" s="2" t="s">
        <v>164</v>
      </c>
      <c r="EK54" s="2" t="s">
        <v>443</v>
      </c>
      <c r="EL54" s="2" t="s">
        <v>351</v>
      </c>
      <c r="EM54" s="2" t="s">
        <v>157</v>
      </c>
      <c r="EN54" s="2" t="s">
        <v>148</v>
      </c>
      <c r="EO54" s="4"/>
      <c r="EP54" s="8"/>
      <c r="EQ54" s="4"/>
      <c r="ER54" s="8"/>
      <c r="ES54" s="7"/>
      <c r="ET54" s="7"/>
      <c r="EU54" s="2" t="s">
        <v>552</v>
      </c>
      <c r="EV54" s="2" t="s">
        <v>145</v>
      </c>
      <c r="EW54" s="2" t="s">
        <v>148</v>
      </c>
      <c r="EX54" s="2" t="s">
        <v>148</v>
      </c>
      <c r="EY54" s="2" t="s">
        <v>157</v>
      </c>
      <c r="EZ54" s="2" t="s">
        <v>157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145</v>
      </c>
      <c r="FJ54" s="2" t="s">
        <v>148</v>
      </c>
      <c r="FK54" s="2" t="s">
        <v>251</v>
      </c>
      <c r="FL54" s="2" t="s">
        <v>157</v>
      </c>
      <c r="FM54" s="2" t="s">
        <v>157</v>
      </c>
      <c r="FN54" s="2" t="s">
        <v>148</v>
      </c>
      <c r="FO54" s="4"/>
      <c r="FP54" s="8"/>
      <c r="FQ54" s="4"/>
      <c r="FR54" s="8"/>
      <c r="FS54" s="7"/>
      <c r="FT54" s="7"/>
      <c r="FU54" s="2" t="s">
        <v>155</v>
      </c>
      <c r="FV54" s="2" t="s">
        <v>145</v>
      </c>
      <c r="FW54" s="2" t="s">
        <v>170</v>
      </c>
      <c r="FX54" s="2" t="s">
        <v>574</v>
      </c>
      <c r="FY54" s="2" t="s">
        <v>157</v>
      </c>
      <c r="FZ54" s="2" t="s">
        <v>157</v>
      </c>
      <c r="GA54" s="2" t="s">
        <v>148</v>
      </c>
      <c r="GB54" s="4"/>
      <c r="GC54" s="8"/>
      <c r="GD54" s="4"/>
      <c r="GE54" s="8"/>
      <c r="GF54" s="7"/>
      <c r="GG54" s="7"/>
      <c r="GH54" s="2" t="s">
        <v>155</v>
      </c>
      <c r="GI54" s="2" t="s">
        <v>145</v>
      </c>
      <c r="GJ54" s="2" t="s">
        <v>201</v>
      </c>
      <c r="GK54" s="2" t="s">
        <v>148</v>
      </c>
      <c r="GL54" s="2" t="s">
        <v>157</v>
      </c>
      <c r="GM54" s="2" t="s">
        <v>157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155</v>
      </c>
      <c r="KV54" s="2" t="s">
        <v>145</v>
      </c>
      <c r="KW54" s="2" t="s">
        <v>406</v>
      </c>
      <c r="KX54" s="2" t="s">
        <v>148</v>
      </c>
      <c r="KY54" s="2" t="s">
        <v>157</v>
      </c>
      <c r="KZ54" s="2" t="s">
        <v>157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242</v>
      </c>
      <c r="OV54" s="2" t="s">
        <v>145</v>
      </c>
      <c r="OW54" s="2" t="s">
        <v>148</v>
      </c>
      <c r="OX54" s="2" t="s">
        <v>148</v>
      </c>
      <c r="OY54" s="2" t="s">
        <v>157</v>
      </c>
      <c r="OZ54" s="2" t="s">
        <v>157</v>
      </c>
      <c r="PA54" s="2" t="s">
        <v>148</v>
      </c>
      <c r="PB54" s="4">
        <v>64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575</v>
      </c>
      <c r="B55" s="2" t="s">
        <v>137</v>
      </c>
      <c r="C55" s="2" t="s">
        <v>545</v>
      </c>
      <c r="D55" s="2" t="s">
        <v>516</v>
      </c>
      <c r="E55" s="2" t="s">
        <v>517</v>
      </c>
      <c r="F55" s="2" t="s">
        <v>576</v>
      </c>
      <c r="G55" s="2" t="s">
        <v>576</v>
      </c>
      <c r="H55" s="2" t="s">
        <v>576</v>
      </c>
      <c r="I55" s="2" t="s">
        <v>577</v>
      </c>
      <c r="J55" s="2" t="s">
        <v>578</v>
      </c>
      <c r="K55" s="2" t="s">
        <v>579</v>
      </c>
      <c r="L55" s="3">
        <v>102.14</v>
      </c>
      <c r="M55" s="3">
        <v>107.25</v>
      </c>
      <c r="N55" s="3">
        <v>299.99</v>
      </c>
      <c r="O55" s="2" t="s">
        <v>372</v>
      </c>
      <c r="P55" s="2" t="s">
        <v>355</v>
      </c>
      <c r="Q55" s="2" t="s">
        <v>147</v>
      </c>
      <c r="R55" s="2" t="s">
        <v>148</v>
      </c>
      <c r="S55" s="2" t="s">
        <v>148</v>
      </c>
      <c r="T55" s="2" t="s">
        <v>549</v>
      </c>
      <c r="U55" s="2" t="s">
        <v>148</v>
      </c>
      <c r="V55" s="2" t="s">
        <v>449</v>
      </c>
      <c r="W55" s="2" t="s">
        <v>237</v>
      </c>
      <c r="X55" s="2" t="s">
        <v>148</v>
      </c>
      <c r="Y55" s="2" t="s">
        <v>580</v>
      </c>
      <c r="Z55" s="4"/>
      <c r="AA55" s="4">
        <f>=ROUNDDOWN({0},0)</f>
      </c>
      <c r="AB55" s="5"/>
      <c r="AC55" s="2" t="s">
        <v>148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1</v>
      </c>
      <c r="AS55" s="8">
        <v>86.88</v>
      </c>
      <c r="AT55" s="7">
        <v>-1</v>
      </c>
      <c r="AU55" s="7">
        <v>-1</v>
      </c>
      <c r="AV55" s="4" t="s">
        <v>148</v>
      </c>
      <c r="AW55" s="8" t="s">
        <v>148</v>
      </c>
      <c r="AX55" s="4">
        <v>2</v>
      </c>
      <c r="AY55" s="8">
        <v>172.68</v>
      </c>
      <c r="AZ55" s="7" t="s">
        <v>148</v>
      </c>
      <c r="BA55" s="7" t="s">
        <v>148</v>
      </c>
      <c r="BB55" s="7"/>
      <c r="BC55" s="4" t="s">
        <v>148</v>
      </c>
      <c r="BD55" s="8" t="s">
        <v>148</v>
      </c>
      <c r="BE55" s="4">
        <v>2</v>
      </c>
      <c r="BF55" s="8">
        <v>172.68</v>
      </c>
      <c r="BG55" s="7" t="s">
        <v>148</v>
      </c>
      <c r="BH55" s="7" t="s">
        <v>148</v>
      </c>
      <c r="BI55" s="7"/>
      <c r="BJ55" s="4"/>
      <c r="BK55" s="8"/>
      <c r="BL55" s="2" t="s">
        <v>17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246</v>
      </c>
      <c r="BW55" s="2" t="s">
        <v>580</v>
      </c>
      <c r="BX55" s="2" t="s">
        <v>172</v>
      </c>
      <c r="BY55" s="2" t="s">
        <v>157</v>
      </c>
      <c r="BZ55" s="2" t="s">
        <v>157</v>
      </c>
      <c r="CA55" s="2" t="s">
        <v>148</v>
      </c>
      <c r="CB55" s="4"/>
      <c r="CC55" s="8"/>
      <c r="CD55" s="4">
        <v>1</v>
      </c>
      <c r="CE55" s="8">
        <v>86.88</v>
      </c>
      <c r="CF55" s="7">
        <v>-1</v>
      </c>
      <c r="CG55" s="7">
        <v>-1</v>
      </c>
      <c r="CH55" s="2" t="s">
        <v>155</v>
      </c>
      <c r="CI55" s="2" t="s">
        <v>246</v>
      </c>
      <c r="CJ55" s="2" t="s">
        <v>158</v>
      </c>
      <c r="CK55" s="2" t="s">
        <v>440</v>
      </c>
      <c r="CL55" s="2" t="s">
        <v>157</v>
      </c>
      <c r="CM55" s="2" t="s">
        <v>157</v>
      </c>
      <c r="CN55" s="2" t="s">
        <v>148</v>
      </c>
      <c r="CO55" s="4"/>
      <c r="CP55" s="8"/>
      <c r="CQ55" s="4"/>
      <c r="CR55" s="8"/>
      <c r="CS55" s="7"/>
      <c r="CT55" s="7"/>
      <c r="CU55" s="2" t="s">
        <v>155</v>
      </c>
      <c r="CV55" s="2" t="s">
        <v>246</v>
      </c>
      <c r="CW55" s="2" t="s">
        <v>523</v>
      </c>
      <c r="CX55" s="2" t="s">
        <v>305</v>
      </c>
      <c r="CY55" s="2" t="s">
        <v>157</v>
      </c>
      <c r="CZ55" s="2" t="s">
        <v>157</v>
      </c>
      <c r="DA55" s="2" t="s">
        <v>148</v>
      </c>
      <c r="DB55" s="4"/>
      <c r="DC55" s="8"/>
      <c r="DD55" s="4"/>
      <c r="DE55" s="8"/>
      <c r="DF55" s="7"/>
      <c r="DG55" s="7"/>
      <c r="DH55" s="2" t="s">
        <v>155</v>
      </c>
      <c r="DI55" s="2" t="s">
        <v>246</v>
      </c>
      <c r="DJ55" s="2" t="s">
        <v>148</v>
      </c>
      <c r="DK55" s="2" t="s">
        <v>148</v>
      </c>
      <c r="DL55" s="2" t="s">
        <v>157</v>
      </c>
      <c r="DM55" s="2" t="s">
        <v>157</v>
      </c>
      <c r="DN55" s="2" t="s">
        <v>148</v>
      </c>
      <c r="DO55" s="4"/>
      <c r="DP55" s="8"/>
      <c r="DQ55" s="4"/>
      <c r="DR55" s="8"/>
      <c r="DS55" s="7"/>
      <c r="DT55" s="7"/>
      <c r="DU55" s="2" t="s">
        <v>155</v>
      </c>
      <c r="DV55" s="2" t="s">
        <v>246</v>
      </c>
      <c r="DW55" s="2" t="s">
        <v>580</v>
      </c>
      <c r="DX55" s="2" t="s">
        <v>420</v>
      </c>
      <c r="DY55" s="2" t="s">
        <v>157</v>
      </c>
      <c r="DZ55" s="2" t="s">
        <v>157</v>
      </c>
      <c r="EA55" s="2" t="s">
        <v>148</v>
      </c>
      <c r="EB55" s="4"/>
      <c r="EC55" s="8"/>
      <c r="ED55" s="4"/>
      <c r="EE55" s="8"/>
      <c r="EF55" s="7"/>
      <c r="EG55" s="7"/>
      <c r="EH55" s="2" t="s">
        <v>155</v>
      </c>
      <c r="EI55" s="2" t="s">
        <v>246</v>
      </c>
      <c r="EJ55" s="2" t="s">
        <v>164</v>
      </c>
      <c r="EK55" s="2" t="s">
        <v>581</v>
      </c>
      <c r="EL55" s="2" t="s">
        <v>157</v>
      </c>
      <c r="EM55" s="2" t="s">
        <v>157</v>
      </c>
      <c r="EN55" s="2" t="s">
        <v>148</v>
      </c>
      <c r="EO55" s="4"/>
      <c r="EP55" s="8"/>
      <c r="EQ55" s="4"/>
      <c r="ER55" s="8"/>
      <c r="ES55" s="7"/>
      <c r="ET55" s="7"/>
      <c r="EU55" s="2" t="s">
        <v>552</v>
      </c>
      <c r="EV55" s="2" t="s">
        <v>246</v>
      </c>
      <c r="EW55" s="2" t="s">
        <v>148</v>
      </c>
      <c r="EX55" s="2" t="s">
        <v>148</v>
      </c>
      <c r="EY55" s="2" t="s">
        <v>157</v>
      </c>
      <c r="EZ55" s="2" t="s">
        <v>157</v>
      </c>
      <c r="FA55" s="2" t="s">
        <v>148</v>
      </c>
      <c r="FB55" s="4"/>
      <c r="FC55" s="8"/>
      <c r="FD55" s="4"/>
      <c r="FE55" s="8"/>
      <c r="FF55" s="7"/>
      <c r="FG55" s="7"/>
      <c r="FH55" s="2" t="s">
        <v>155</v>
      </c>
      <c r="FI55" s="2" t="s">
        <v>246</v>
      </c>
      <c r="FJ55" s="2" t="s">
        <v>148</v>
      </c>
      <c r="FK55" s="2" t="s">
        <v>148</v>
      </c>
      <c r="FL55" s="2" t="s">
        <v>157</v>
      </c>
      <c r="FM55" s="2" t="s">
        <v>157</v>
      </c>
      <c r="FN55" s="2" t="s">
        <v>148</v>
      </c>
      <c r="FO55" s="4"/>
      <c r="FP55" s="8"/>
      <c r="FQ55" s="4"/>
      <c r="FR55" s="8"/>
      <c r="FS55" s="7"/>
      <c r="FT55" s="7"/>
      <c r="FU55" s="2" t="s">
        <v>155</v>
      </c>
      <c r="FV55" s="2" t="s">
        <v>246</v>
      </c>
      <c r="FW55" s="2" t="s">
        <v>170</v>
      </c>
      <c r="FX55" s="2" t="s">
        <v>290</v>
      </c>
      <c r="FY55" s="2" t="s">
        <v>157</v>
      </c>
      <c r="FZ55" s="2" t="s">
        <v>157</v>
      </c>
      <c r="GA55" s="2" t="s">
        <v>148</v>
      </c>
      <c r="GB55" s="4"/>
      <c r="GC55" s="8"/>
      <c r="GD55" s="4"/>
      <c r="GE55" s="8"/>
      <c r="GF55" s="7"/>
      <c r="GG55" s="7"/>
      <c r="GH55" s="2" t="s">
        <v>155</v>
      </c>
      <c r="GI55" s="2" t="s">
        <v>246</v>
      </c>
      <c r="GJ55" s="2" t="s">
        <v>201</v>
      </c>
      <c r="GK55" s="2" t="s">
        <v>148</v>
      </c>
      <c r="GL55" s="2" t="s">
        <v>157</v>
      </c>
      <c r="GM55" s="2" t="s">
        <v>157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155</v>
      </c>
      <c r="KV55" s="2" t="s">
        <v>246</v>
      </c>
      <c r="KW55" s="2" t="s">
        <v>174</v>
      </c>
      <c r="KX55" s="2" t="s">
        <v>148</v>
      </c>
      <c r="KY55" s="2" t="s">
        <v>157</v>
      </c>
      <c r="KZ55" s="2" t="s">
        <v>157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242</v>
      </c>
      <c r="OV55" s="2" t="s">
        <v>246</v>
      </c>
      <c r="OW55" s="2" t="s">
        <v>148</v>
      </c>
      <c r="OX55" s="2" t="s">
        <v>148</v>
      </c>
      <c r="OY55" s="2" t="s">
        <v>157</v>
      </c>
      <c r="OZ55" s="2" t="s">
        <v>157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582</v>
      </c>
      <c r="B56" s="2" t="s">
        <v>137</v>
      </c>
      <c r="C56" s="2" t="s">
        <v>545</v>
      </c>
      <c r="D56" s="2" t="s">
        <v>516</v>
      </c>
      <c r="E56" s="2" t="s">
        <v>517</v>
      </c>
      <c r="F56" s="2" t="s">
        <v>576</v>
      </c>
      <c r="G56" s="2" t="s">
        <v>576</v>
      </c>
      <c r="H56" s="2" t="s">
        <v>576</v>
      </c>
      <c r="I56" s="2" t="s">
        <v>577</v>
      </c>
      <c r="J56" s="2" t="s">
        <v>583</v>
      </c>
      <c r="K56" s="2" t="s">
        <v>579</v>
      </c>
      <c r="L56" s="3">
        <v>136.19</v>
      </c>
      <c r="M56" s="3">
        <v>143</v>
      </c>
      <c r="N56" s="3">
        <v>399.99</v>
      </c>
      <c r="O56" s="2" t="s">
        <v>372</v>
      </c>
      <c r="P56" s="2" t="s">
        <v>355</v>
      </c>
      <c r="Q56" s="2" t="s">
        <v>147</v>
      </c>
      <c r="R56" s="2" t="s">
        <v>148</v>
      </c>
      <c r="S56" s="2" t="s">
        <v>148</v>
      </c>
      <c r="T56" s="2" t="s">
        <v>549</v>
      </c>
      <c r="U56" s="2" t="s">
        <v>148</v>
      </c>
      <c r="V56" s="2" t="s">
        <v>449</v>
      </c>
      <c r="W56" s="2" t="s">
        <v>237</v>
      </c>
      <c r="X56" s="2" t="s">
        <v>148</v>
      </c>
      <c r="Y56" s="2" t="s">
        <v>580</v>
      </c>
      <c r="Z56" s="4"/>
      <c r="AA56" s="4">
        <f>=ROUNDDOWN({0},0)</f>
      </c>
      <c r="AB56" s="5"/>
      <c r="AC56" s="2" t="s">
        <v>148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1</v>
      </c>
      <c r="AS56" s="8">
        <v>85.8</v>
      </c>
      <c r="AT56" s="7">
        <v>-1</v>
      </c>
      <c r="AU56" s="7">
        <v>-1</v>
      </c>
      <c r="AV56" s="4" t="s">
        <v>148</v>
      </c>
      <c r="AW56" s="8" t="s">
        <v>148</v>
      </c>
      <c r="AX56" s="4" t="s">
        <v>148</v>
      </c>
      <c r="AY56" s="8" t="s">
        <v>148</v>
      </c>
      <c r="AZ56" s="7" t="s">
        <v>148</v>
      </c>
      <c r="BA56" s="7" t="s">
        <v>148</v>
      </c>
      <c r="BB56" s="7"/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/>
      <c r="BJ56" s="4"/>
      <c r="BK56" s="8"/>
      <c r="BL56" s="2" t="s">
        <v>17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246</v>
      </c>
      <c r="BW56" s="2" t="s">
        <v>580</v>
      </c>
      <c r="BX56" s="2" t="s">
        <v>584</v>
      </c>
      <c r="BY56" s="2" t="s">
        <v>157</v>
      </c>
      <c r="BZ56" s="2" t="s">
        <v>157</v>
      </c>
      <c r="CA56" s="2" t="s">
        <v>148</v>
      </c>
      <c r="CB56" s="4"/>
      <c r="CC56" s="8"/>
      <c r="CD56" s="4">
        <v>1</v>
      </c>
      <c r="CE56" s="8">
        <v>85.8</v>
      </c>
      <c r="CF56" s="7">
        <v>-1</v>
      </c>
      <c r="CG56" s="7">
        <v>-1</v>
      </c>
      <c r="CH56" s="2" t="s">
        <v>155</v>
      </c>
      <c r="CI56" s="2" t="s">
        <v>246</v>
      </c>
      <c r="CJ56" s="2" t="s">
        <v>158</v>
      </c>
      <c r="CK56" s="2" t="s">
        <v>169</v>
      </c>
      <c r="CL56" s="2" t="s">
        <v>157</v>
      </c>
      <c r="CM56" s="2" t="s">
        <v>157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246</v>
      </c>
      <c r="CW56" s="2" t="s">
        <v>523</v>
      </c>
      <c r="CX56" s="2" t="s">
        <v>287</v>
      </c>
      <c r="CY56" s="2" t="s">
        <v>157</v>
      </c>
      <c r="CZ56" s="2" t="s">
        <v>157</v>
      </c>
      <c r="DA56" s="2" t="s">
        <v>148</v>
      </c>
      <c r="DB56" s="4"/>
      <c r="DC56" s="8"/>
      <c r="DD56" s="4"/>
      <c r="DE56" s="8"/>
      <c r="DF56" s="7"/>
      <c r="DG56" s="7"/>
      <c r="DH56" s="2" t="s">
        <v>155</v>
      </c>
      <c r="DI56" s="2" t="s">
        <v>246</v>
      </c>
      <c r="DJ56" s="2" t="s">
        <v>148</v>
      </c>
      <c r="DK56" s="2" t="s">
        <v>148</v>
      </c>
      <c r="DL56" s="2" t="s">
        <v>157</v>
      </c>
      <c r="DM56" s="2" t="s">
        <v>157</v>
      </c>
      <c r="DN56" s="2" t="s">
        <v>148</v>
      </c>
      <c r="DO56" s="4"/>
      <c r="DP56" s="8"/>
      <c r="DQ56" s="4"/>
      <c r="DR56" s="8"/>
      <c r="DS56" s="7"/>
      <c r="DT56" s="7"/>
      <c r="DU56" s="2" t="s">
        <v>155</v>
      </c>
      <c r="DV56" s="2" t="s">
        <v>246</v>
      </c>
      <c r="DW56" s="2" t="s">
        <v>580</v>
      </c>
      <c r="DX56" s="2" t="s">
        <v>585</v>
      </c>
      <c r="DY56" s="2" t="s">
        <v>157</v>
      </c>
      <c r="DZ56" s="2" t="s">
        <v>157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246</v>
      </c>
      <c r="EJ56" s="2" t="s">
        <v>164</v>
      </c>
      <c r="EK56" s="2" t="s">
        <v>532</v>
      </c>
      <c r="EL56" s="2" t="s">
        <v>157</v>
      </c>
      <c r="EM56" s="2" t="s">
        <v>157</v>
      </c>
      <c r="EN56" s="2" t="s">
        <v>148</v>
      </c>
      <c r="EO56" s="4"/>
      <c r="EP56" s="8"/>
      <c r="EQ56" s="4"/>
      <c r="ER56" s="8"/>
      <c r="ES56" s="7"/>
      <c r="ET56" s="7"/>
      <c r="EU56" s="2" t="s">
        <v>552</v>
      </c>
      <c r="EV56" s="2" t="s">
        <v>246</v>
      </c>
      <c r="EW56" s="2" t="s">
        <v>148</v>
      </c>
      <c r="EX56" s="2" t="s">
        <v>148</v>
      </c>
      <c r="EY56" s="2" t="s">
        <v>157</v>
      </c>
      <c r="EZ56" s="2" t="s">
        <v>157</v>
      </c>
      <c r="FA56" s="2" t="s">
        <v>148</v>
      </c>
      <c r="FB56" s="4"/>
      <c r="FC56" s="8"/>
      <c r="FD56" s="4"/>
      <c r="FE56" s="8"/>
      <c r="FF56" s="7"/>
      <c r="FG56" s="7"/>
      <c r="FH56" s="2" t="s">
        <v>188</v>
      </c>
      <c r="FI56" s="2" t="s">
        <v>246</v>
      </c>
      <c r="FJ56" s="2" t="s">
        <v>148</v>
      </c>
      <c r="FK56" s="2" t="s">
        <v>148</v>
      </c>
      <c r="FL56" s="2" t="s">
        <v>157</v>
      </c>
      <c r="FM56" s="2" t="s">
        <v>157</v>
      </c>
      <c r="FN56" s="2" t="s">
        <v>148</v>
      </c>
      <c r="FO56" s="4"/>
      <c r="FP56" s="8"/>
      <c r="FQ56" s="4"/>
      <c r="FR56" s="8"/>
      <c r="FS56" s="7"/>
      <c r="FT56" s="7"/>
      <c r="FU56" s="2" t="s">
        <v>155</v>
      </c>
      <c r="FV56" s="2" t="s">
        <v>246</v>
      </c>
      <c r="FW56" s="2" t="s">
        <v>170</v>
      </c>
      <c r="FX56" s="2" t="s">
        <v>586</v>
      </c>
      <c r="FY56" s="2" t="s">
        <v>157</v>
      </c>
      <c r="FZ56" s="2" t="s">
        <v>157</v>
      </c>
      <c r="GA56" s="2" t="s">
        <v>148</v>
      </c>
      <c r="GB56" s="4"/>
      <c r="GC56" s="8"/>
      <c r="GD56" s="4"/>
      <c r="GE56" s="8"/>
      <c r="GF56" s="7"/>
      <c r="GG56" s="7"/>
      <c r="GH56" s="2" t="s">
        <v>155</v>
      </c>
      <c r="GI56" s="2" t="s">
        <v>246</v>
      </c>
      <c r="GJ56" s="2" t="s">
        <v>201</v>
      </c>
      <c r="GK56" s="2" t="s">
        <v>148</v>
      </c>
      <c r="GL56" s="2" t="s">
        <v>157</v>
      </c>
      <c r="GM56" s="2" t="s">
        <v>157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155</v>
      </c>
      <c r="KV56" s="2" t="s">
        <v>246</v>
      </c>
      <c r="KW56" s="2" t="s">
        <v>174</v>
      </c>
      <c r="KX56" s="2" t="s">
        <v>148</v>
      </c>
      <c r="KY56" s="2" t="s">
        <v>157</v>
      </c>
      <c r="KZ56" s="2" t="s">
        <v>157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242</v>
      </c>
      <c r="OV56" s="2" t="s">
        <v>246</v>
      </c>
      <c r="OW56" s="2" t="s">
        <v>148</v>
      </c>
      <c r="OX56" s="2" t="s">
        <v>148</v>
      </c>
      <c r="OY56" s="2" t="s">
        <v>157</v>
      </c>
      <c r="OZ56" s="2" t="s">
        <v>157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587</v>
      </c>
      <c r="B57" s="2" t="s">
        <v>137</v>
      </c>
      <c r="C57" s="2" t="s">
        <v>588</v>
      </c>
      <c r="D57" s="2" t="s">
        <v>516</v>
      </c>
      <c r="E57" s="2" t="s">
        <v>517</v>
      </c>
      <c r="F57" s="2" t="s">
        <v>589</v>
      </c>
      <c r="G57" s="2" t="s">
        <v>589</v>
      </c>
      <c r="H57" s="2" t="s">
        <v>589</v>
      </c>
      <c r="I57" s="2" t="s">
        <v>590</v>
      </c>
      <c r="J57" s="2" t="s">
        <v>578</v>
      </c>
      <c r="K57" s="2" t="s">
        <v>591</v>
      </c>
      <c r="L57" s="3">
        <v>68.09</v>
      </c>
      <c r="M57" s="3">
        <v>71.49</v>
      </c>
      <c r="N57" s="3">
        <v>199.99</v>
      </c>
      <c r="O57" s="2" t="s">
        <v>372</v>
      </c>
      <c r="P57" s="2" t="s">
        <v>355</v>
      </c>
      <c r="Q57" s="2" t="s">
        <v>147</v>
      </c>
      <c r="R57" s="2" t="s">
        <v>148</v>
      </c>
      <c r="S57" s="2" t="s">
        <v>148</v>
      </c>
      <c r="T57" s="2" t="s">
        <v>549</v>
      </c>
      <c r="U57" s="2" t="s">
        <v>148</v>
      </c>
      <c r="V57" s="2" t="s">
        <v>449</v>
      </c>
      <c r="W57" s="2" t="s">
        <v>573</v>
      </c>
      <c r="X57" s="2" t="s">
        <v>148</v>
      </c>
      <c r="Y57" s="2" t="s">
        <v>592</v>
      </c>
      <c r="Z57" s="4">
        <v>4</v>
      </c>
      <c r="AA57" s="4">
        <f>=ROUNDDOWN(6.66666666666667,0)</f>
      </c>
      <c r="AB57" s="5">
        <v>0.6</v>
      </c>
      <c r="AC57" s="2" t="s">
        <v>148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3</v>
      </c>
      <c r="AS57" s="8">
        <v>214.47</v>
      </c>
      <c r="AT57" s="7">
        <v>-1</v>
      </c>
      <c r="AU57" s="7">
        <v>-1</v>
      </c>
      <c r="AV57" s="4" t="s">
        <v>148</v>
      </c>
      <c r="AW57" s="8" t="s">
        <v>148</v>
      </c>
      <c r="AX57" s="4">
        <v>4</v>
      </c>
      <c r="AY57" s="8">
        <v>264.52</v>
      </c>
      <c r="AZ57" s="7" t="s">
        <v>148</v>
      </c>
      <c r="BA57" s="7" t="s">
        <v>148</v>
      </c>
      <c r="BB57" s="7"/>
      <c r="BC57" s="4" t="s">
        <v>148</v>
      </c>
      <c r="BD57" s="8" t="s">
        <v>148</v>
      </c>
      <c r="BE57" s="4">
        <v>4</v>
      </c>
      <c r="BF57" s="8">
        <v>264.52</v>
      </c>
      <c r="BG57" s="7" t="s">
        <v>148</v>
      </c>
      <c r="BH57" s="7" t="s">
        <v>148</v>
      </c>
      <c r="BI57" s="7"/>
      <c r="BJ57" s="4"/>
      <c r="BK57" s="8"/>
      <c r="BL57" s="2" t="s">
        <v>20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145</v>
      </c>
      <c r="BW57" s="2" t="s">
        <v>592</v>
      </c>
      <c r="BX57" s="2" t="s">
        <v>172</v>
      </c>
      <c r="BY57" s="2" t="s">
        <v>157</v>
      </c>
      <c r="BZ57" s="2" t="s">
        <v>157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145</v>
      </c>
      <c r="CJ57" s="2" t="s">
        <v>158</v>
      </c>
      <c r="CK57" s="2" t="s">
        <v>507</v>
      </c>
      <c r="CL57" s="2" t="s">
        <v>157</v>
      </c>
      <c r="CM57" s="2" t="s">
        <v>157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145</v>
      </c>
      <c r="CW57" s="2" t="s">
        <v>523</v>
      </c>
      <c r="CX57" s="2" t="s">
        <v>593</v>
      </c>
      <c r="CY57" s="2" t="s">
        <v>157</v>
      </c>
      <c r="CZ57" s="2" t="s">
        <v>157</v>
      </c>
      <c r="DA57" s="2" t="s">
        <v>148</v>
      </c>
      <c r="DB57" s="4"/>
      <c r="DC57" s="8"/>
      <c r="DD57" s="4"/>
      <c r="DE57" s="8"/>
      <c r="DF57" s="7"/>
      <c r="DG57" s="7"/>
      <c r="DH57" s="2" t="s">
        <v>155</v>
      </c>
      <c r="DI57" s="2" t="s">
        <v>145</v>
      </c>
      <c r="DJ57" s="2" t="s">
        <v>148</v>
      </c>
      <c r="DK57" s="2" t="s">
        <v>524</v>
      </c>
      <c r="DL57" s="2" t="s">
        <v>157</v>
      </c>
      <c r="DM57" s="2" t="s">
        <v>157</v>
      </c>
      <c r="DN57" s="2" t="s">
        <v>148</v>
      </c>
      <c r="DO57" s="4"/>
      <c r="DP57" s="8"/>
      <c r="DQ57" s="4">
        <v>3</v>
      </c>
      <c r="DR57" s="8">
        <v>214.47</v>
      </c>
      <c r="DS57" s="7">
        <v>-1</v>
      </c>
      <c r="DT57" s="7">
        <v>-1</v>
      </c>
      <c r="DU57" s="2" t="s">
        <v>155</v>
      </c>
      <c r="DV57" s="2" t="s">
        <v>145</v>
      </c>
      <c r="DW57" s="2" t="s">
        <v>592</v>
      </c>
      <c r="DX57" s="2" t="s">
        <v>152</v>
      </c>
      <c r="DY57" s="2" t="s">
        <v>157</v>
      </c>
      <c r="DZ57" s="2" t="s">
        <v>157</v>
      </c>
      <c r="EA57" s="2" t="s">
        <v>148</v>
      </c>
      <c r="EB57" s="4"/>
      <c r="EC57" s="8"/>
      <c r="ED57" s="4"/>
      <c r="EE57" s="8"/>
      <c r="EF57" s="7"/>
      <c r="EG57" s="7"/>
      <c r="EH57" s="2" t="s">
        <v>155</v>
      </c>
      <c r="EI57" s="2" t="s">
        <v>145</v>
      </c>
      <c r="EJ57" s="2" t="s">
        <v>164</v>
      </c>
      <c r="EK57" s="2" t="s">
        <v>436</v>
      </c>
      <c r="EL57" s="2" t="s">
        <v>351</v>
      </c>
      <c r="EM57" s="2" t="s">
        <v>157</v>
      </c>
      <c r="EN57" s="2" t="s">
        <v>148</v>
      </c>
      <c r="EO57" s="4"/>
      <c r="EP57" s="8"/>
      <c r="EQ57" s="4"/>
      <c r="ER57" s="8"/>
      <c r="ES57" s="7"/>
      <c r="ET57" s="7"/>
      <c r="EU57" s="2" t="s">
        <v>552</v>
      </c>
      <c r="EV57" s="2" t="s">
        <v>145</v>
      </c>
      <c r="EW57" s="2" t="s">
        <v>148</v>
      </c>
      <c r="EX57" s="2" t="s">
        <v>148</v>
      </c>
      <c r="EY57" s="2" t="s">
        <v>157</v>
      </c>
      <c r="EZ57" s="2" t="s">
        <v>157</v>
      </c>
      <c r="FA57" s="2" t="s">
        <v>148</v>
      </c>
      <c r="FB57" s="4"/>
      <c r="FC57" s="8"/>
      <c r="FD57" s="4"/>
      <c r="FE57" s="8"/>
      <c r="FF57" s="7"/>
      <c r="FG57" s="7"/>
      <c r="FH57" s="2" t="s">
        <v>188</v>
      </c>
      <c r="FI57" s="2" t="s">
        <v>145</v>
      </c>
      <c r="FJ57" s="2" t="s">
        <v>148</v>
      </c>
      <c r="FK57" s="2" t="s">
        <v>148</v>
      </c>
      <c r="FL57" s="2" t="s">
        <v>157</v>
      </c>
      <c r="FM57" s="2" t="s">
        <v>157</v>
      </c>
      <c r="FN57" s="2" t="s">
        <v>148</v>
      </c>
      <c r="FO57" s="4"/>
      <c r="FP57" s="8"/>
      <c r="FQ57" s="4"/>
      <c r="FR57" s="8"/>
      <c r="FS57" s="7"/>
      <c r="FT57" s="7"/>
      <c r="FU57" s="2" t="s">
        <v>155</v>
      </c>
      <c r="FV57" s="2" t="s">
        <v>145</v>
      </c>
      <c r="FW57" s="2" t="s">
        <v>170</v>
      </c>
      <c r="FX57" s="2" t="s">
        <v>306</v>
      </c>
      <c r="FY57" s="2" t="s">
        <v>157</v>
      </c>
      <c r="FZ57" s="2" t="s">
        <v>157</v>
      </c>
      <c r="GA57" s="2" t="s">
        <v>148</v>
      </c>
      <c r="GB57" s="4"/>
      <c r="GC57" s="8"/>
      <c r="GD57" s="4"/>
      <c r="GE57" s="8"/>
      <c r="GF57" s="7"/>
      <c r="GG57" s="7"/>
      <c r="GH57" s="2" t="s">
        <v>155</v>
      </c>
      <c r="GI57" s="2" t="s">
        <v>145</v>
      </c>
      <c r="GJ57" s="2" t="s">
        <v>172</v>
      </c>
      <c r="GK57" s="2" t="s">
        <v>148</v>
      </c>
      <c r="GL57" s="2" t="s">
        <v>157</v>
      </c>
      <c r="GM57" s="2" t="s">
        <v>157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155</v>
      </c>
      <c r="KV57" s="2" t="s">
        <v>145</v>
      </c>
      <c r="KW57" s="2" t="s">
        <v>174</v>
      </c>
      <c r="KX57" s="2" t="s">
        <v>594</v>
      </c>
      <c r="KY57" s="2" t="s">
        <v>157</v>
      </c>
      <c r="KZ57" s="2" t="s">
        <v>157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242</v>
      </c>
      <c r="OV57" s="2" t="s">
        <v>145</v>
      </c>
      <c r="OW57" s="2" t="s">
        <v>148</v>
      </c>
      <c r="OX57" s="2" t="s">
        <v>148</v>
      </c>
      <c r="OY57" s="2" t="s">
        <v>157</v>
      </c>
      <c r="OZ57" s="2" t="s">
        <v>157</v>
      </c>
      <c r="PA57" s="2" t="s">
        <v>148</v>
      </c>
      <c r="PB57" s="4">
        <v>4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595</v>
      </c>
      <c r="B58" s="2" t="s">
        <v>137</v>
      </c>
      <c r="C58" s="2" t="s">
        <v>588</v>
      </c>
      <c r="D58" s="2" t="s">
        <v>516</v>
      </c>
      <c r="E58" s="2" t="s">
        <v>517</v>
      </c>
      <c r="F58" s="2" t="s">
        <v>589</v>
      </c>
      <c r="G58" s="2" t="s">
        <v>589</v>
      </c>
      <c r="H58" s="2" t="s">
        <v>589</v>
      </c>
      <c r="I58" s="2" t="s">
        <v>590</v>
      </c>
      <c r="J58" s="2" t="s">
        <v>583</v>
      </c>
      <c r="K58" s="2" t="s">
        <v>591</v>
      </c>
      <c r="L58" s="3">
        <v>85.12</v>
      </c>
      <c r="M58" s="3">
        <v>89.38</v>
      </c>
      <c r="N58" s="3">
        <v>249.99</v>
      </c>
      <c r="O58" s="2" t="s">
        <v>346</v>
      </c>
      <c r="P58" s="2" t="s">
        <v>355</v>
      </c>
      <c r="Q58" s="2" t="s">
        <v>147</v>
      </c>
      <c r="R58" s="2" t="s">
        <v>148</v>
      </c>
      <c r="S58" s="2" t="s">
        <v>148</v>
      </c>
      <c r="T58" s="2" t="s">
        <v>549</v>
      </c>
      <c r="U58" s="2" t="s">
        <v>148</v>
      </c>
      <c r="V58" s="2" t="s">
        <v>449</v>
      </c>
      <c r="W58" s="2" t="s">
        <v>573</v>
      </c>
      <c r="X58" s="2" t="s">
        <v>148</v>
      </c>
      <c r="Y58" s="2" t="s">
        <v>592</v>
      </c>
      <c r="Z58" s="4"/>
      <c r="AA58" s="4">
        <f>=ROUNDDOWN({0},0)</f>
      </c>
      <c r="AB58" s="5"/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1</v>
      </c>
      <c r="AS58" s="8">
        <v>50.05</v>
      </c>
      <c r="AT58" s="7">
        <v>-1</v>
      </c>
      <c r="AU58" s="7">
        <v>-1</v>
      </c>
      <c r="AV58" s="4" t="s">
        <v>148</v>
      </c>
      <c r="AW58" s="8" t="s">
        <v>148</v>
      </c>
      <c r="AX58" s="4" t="s">
        <v>148</v>
      </c>
      <c r="AY58" s="8" t="s">
        <v>148</v>
      </c>
      <c r="AZ58" s="7" t="s">
        <v>148</v>
      </c>
      <c r="BA58" s="7" t="s">
        <v>148</v>
      </c>
      <c r="BB58" s="7"/>
      <c r="BC58" s="4" t="s">
        <v>148</v>
      </c>
      <c r="BD58" s="8" t="s">
        <v>148</v>
      </c>
      <c r="BE58" s="4" t="s">
        <v>148</v>
      </c>
      <c r="BF58" s="8" t="s">
        <v>148</v>
      </c>
      <c r="BG58" s="7" t="s">
        <v>148</v>
      </c>
      <c r="BH58" s="7" t="s">
        <v>148</v>
      </c>
      <c r="BI58" s="7"/>
      <c r="BJ58" s="4"/>
      <c r="BK58" s="8"/>
      <c r="BL58" s="2" t="s">
        <v>21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246</v>
      </c>
      <c r="BW58" s="2" t="s">
        <v>592</v>
      </c>
      <c r="BX58" s="2" t="s">
        <v>148</v>
      </c>
      <c r="BY58" s="2" t="s">
        <v>157</v>
      </c>
      <c r="BZ58" s="2" t="s">
        <v>157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246</v>
      </c>
      <c r="CJ58" s="2" t="s">
        <v>158</v>
      </c>
      <c r="CK58" s="2" t="s">
        <v>499</v>
      </c>
      <c r="CL58" s="2" t="s">
        <v>157</v>
      </c>
      <c r="CM58" s="2" t="s">
        <v>157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246</v>
      </c>
      <c r="CW58" s="2" t="s">
        <v>523</v>
      </c>
      <c r="CX58" s="2" t="s">
        <v>309</v>
      </c>
      <c r="CY58" s="2" t="s">
        <v>157</v>
      </c>
      <c r="CZ58" s="2" t="s">
        <v>157</v>
      </c>
      <c r="DA58" s="2" t="s">
        <v>148</v>
      </c>
      <c r="DB58" s="4"/>
      <c r="DC58" s="8"/>
      <c r="DD58" s="4"/>
      <c r="DE58" s="8"/>
      <c r="DF58" s="7"/>
      <c r="DG58" s="7"/>
      <c r="DH58" s="2" t="s">
        <v>155</v>
      </c>
      <c r="DI58" s="2" t="s">
        <v>246</v>
      </c>
      <c r="DJ58" s="2" t="s">
        <v>148</v>
      </c>
      <c r="DK58" s="2" t="s">
        <v>596</v>
      </c>
      <c r="DL58" s="2" t="s">
        <v>157</v>
      </c>
      <c r="DM58" s="2" t="s">
        <v>157</v>
      </c>
      <c r="DN58" s="2" t="s">
        <v>148</v>
      </c>
      <c r="DO58" s="4"/>
      <c r="DP58" s="8"/>
      <c r="DQ58" s="4"/>
      <c r="DR58" s="8"/>
      <c r="DS58" s="7"/>
      <c r="DT58" s="7"/>
      <c r="DU58" s="2" t="s">
        <v>155</v>
      </c>
      <c r="DV58" s="2" t="s">
        <v>246</v>
      </c>
      <c r="DW58" s="2" t="s">
        <v>592</v>
      </c>
      <c r="DX58" s="2" t="s">
        <v>585</v>
      </c>
      <c r="DY58" s="2" t="s">
        <v>157</v>
      </c>
      <c r="DZ58" s="2" t="s">
        <v>157</v>
      </c>
      <c r="EA58" s="2" t="s">
        <v>148</v>
      </c>
      <c r="EB58" s="4"/>
      <c r="EC58" s="8"/>
      <c r="ED58" s="4">
        <v>1</v>
      </c>
      <c r="EE58" s="8">
        <v>50.05</v>
      </c>
      <c r="EF58" s="7">
        <v>-1</v>
      </c>
      <c r="EG58" s="7">
        <v>-1</v>
      </c>
      <c r="EH58" s="2" t="s">
        <v>155</v>
      </c>
      <c r="EI58" s="2" t="s">
        <v>246</v>
      </c>
      <c r="EJ58" s="2" t="s">
        <v>164</v>
      </c>
      <c r="EK58" s="2" t="s">
        <v>443</v>
      </c>
      <c r="EL58" s="2" t="s">
        <v>351</v>
      </c>
      <c r="EM58" s="2" t="s">
        <v>157</v>
      </c>
      <c r="EN58" s="2" t="s">
        <v>148</v>
      </c>
      <c r="EO58" s="4"/>
      <c r="EP58" s="8"/>
      <c r="EQ58" s="4"/>
      <c r="ER58" s="8"/>
      <c r="ES58" s="7"/>
      <c r="ET58" s="7"/>
      <c r="EU58" s="2" t="s">
        <v>552</v>
      </c>
      <c r="EV58" s="2" t="s">
        <v>246</v>
      </c>
      <c r="EW58" s="2" t="s">
        <v>148</v>
      </c>
      <c r="EX58" s="2" t="s">
        <v>148</v>
      </c>
      <c r="EY58" s="2" t="s">
        <v>157</v>
      </c>
      <c r="EZ58" s="2" t="s">
        <v>157</v>
      </c>
      <c r="FA58" s="2" t="s">
        <v>148</v>
      </c>
      <c r="FB58" s="4"/>
      <c r="FC58" s="8"/>
      <c r="FD58" s="4"/>
      <c r="FE58" s="8"/>
      <c r="FF58" s="7"/>
      <c r="FG58" s="7"/>
      <c r="FH58" s="2" t="s">
        <v>188</v>
      </c>
      <c r="FI58" s="2" t="s">
        <v>246</v>
      </c>
      <c r="FJ58" s="2" t="s">
        <v>148</v>
      </c>
      <c r="FK58" s="2" t="s">
        <v>148</v>
      </c>
      <c r="FL58" s="2" t="s">
        <v>157</v>
      </c>
      <c r="FM58" s="2" t="s">
        <v>157</v>
      </c>
      <c r="FN58" s="2" t="s">
        <v>148</v>
      </c>
      <c r="FO58" s="4"/>
      <c r="FP58" s="8"/>
      <c r="FQ58" s="4"/>
      <c r="FR58" s="8"/>
      <c r="FS58" s="7"/>
      <c r="FT58" s="7"/>
      <c r="FU58" s="2" t="s">
        <v>155</v>
      </c>
      <c r="FV58" s="2" t="s">
        <v>246</v>
      </c>
      <c r="FW58" s="2" t="s">
        <v>170</v>
      </c>
      <c r="FX58" s="2" t="s">
        <v>397</v>
      </c>
      <c r="FY58" s="2" t="s">
        <v>157</v>
      </c>
      <c r="FZ58" s="2" t="s">
        <v>157</v>
      </c>
      <c r="GA58" s="2" t="s">
        <v>148</v>
      </c>
      <c r="GB58" s="4"/>
      <c r="GC58" s="8"/>
      <c r="GD58" s="4"/>
      <c r="GE58" s="8"/>
      <c r="GF58" s="7"/>
      <c r="GG58" s="7"/>
      <c r="GH58" s="2" t="s">
        <v>155</v>
      </c>
      <c r="GI58" s="2" t="s">
        <v>246</v>
      </c>
      <c r="GJ58" s="2" t="s">
        <v>172</v>
      </c>
      <c r="GK58" s="2" t="s">
        <v>148</v>
      </c>
      <c r="GL58" s="2" t="s">
        <v>157</v>
      </c>
      <c r="GM58" s="2" t="s">
        <v>157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155</v>
      </c>
      <c r="KV58" s="2" t="s">
        <v>246</v>
      </c>
      <c r="KW58" s="2" t="s">
        <v>174</v>
      </c>
      <c r="KX58" s="2" t="s">
        <v>597</v>
      </c>
      <c r="KY58" s="2" t="s">
        <v>157</v>
      </c>
      <c r="KZ58" s="2" t="s">
        <v>157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242</v>
      </c>
      <c r="OV58" s="2" t="s">
        <v>246</v>
      </c>
      <c r="OW58" s="2" t="s">
        <v>148</v>
      </c>
      <c r="OX58" s="2" t="s">
        <v>148</v>
      </c>
      <c r="OY58" s="2" t="s">
        <v>157</v>
      </c>
      <c r="OZ58" s="2" t="s">
        <v>157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598</v>
      </c>
      <c r="B59" s="2" t="s">
        <v>137</v>
      </c>
      <c r="C59" s="2" t="s">
        <v>588</v>
      </c>
      <c r="D59" s="2" t="s">
        <v>599</v>
      </c>
      <c r="E59" s="2" t="s">
        <v>600</v>
      </c>
      <c r="F59" s="2" t="s">
        <v>601</v>
      </c>
      <c r="G59" s="2" t="s">
        <v>601</v>
      </c>
      <c r="H59" s="2" t="s">
        <v>601</v>
      </c>
      <c r="I59" s="2" t="s">
        <v>602</v>
      </c>
      <c r="J59" s="2" t="s">
        <v>578</v>
      </c>
      <c r="K59" s="2" t="s">
        <v>603</v>
      </c>
      <c r="L59" s="3">
        <v>68.09</v>
      </c>
      <c r="M59" s="3">
        <v>71.49</v>
      </c>
      <c r="N59" s="3">
        <v>199.99</v>
      </c>
      <c r="O59" s="2" t="s">
        <v>372</v>
      </c>
      <c r="P59" s="2" t="s">
        <v>355</v>
      </c>
      <c r="Q59" s="2" t="s">
        <v>147</v>
      </c>
      <c r="R59" s="2" t="s">
        <v>148</v>
      </c>
      <c r="S59" s="2" t="s">
        <v>148</v>
      </c>
      <c r="T59" s="2" t="s">
        <v>549</v>
      </c>
      <c r="U59" s="2" t="s">
        <v>148</v>
      </c>
      <c r="V59" s="2" t="s">
        <v>449</v>
      </c>
      <c r="W59" s="2" t="s">
        <v>573</v>
      </c>
      <c r="X59" s="2" t="s">
        <v>148</v>
      </c>
      <c r="Y59" s="2" t="s">
        <v>592</v>
      </c>
      <c r="Z59" s="4"/>
      <c r="AA59" s="4">
        <f>=ROUNDDOWN({0},0)</f>
      </c>
      <c r="AB59" s="5"/>
      <c r="AC59" s="2" t="s">
        <v>148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>
        <v>2</v>
      </c>
      <c r="AS59" s="8">
        <v>80.08</v>
      </c>
      <c r="AT59" s="7">
        <v>-1</v>
      </c>
      <c r="AU59" s="7">
        <v>-1</v>
      </c>
      <c r="AV59" s="4"/>
      <c r="AW59" s="8"/>
      <c r="AX59" s="4">
        <v>2</v>
      </c>
      <c r="AY59" s="8">
        <v>80.08</v>
      </c>
      <c r="AZ59" s="7">
        <v>-1</v>
      </c>
      <c r="BA59" s="7">
        <v>-1</v>
      </c>
      <c r="BB59" s="7"/>
      <c r="BC59" s="4"/>
      <c r="BD59" s="8"/>
      <c r="BE59" s="4">
        <v>2</v>
      </c>
      <c r="BF59" s="8">
        <v>80.08</v>
      </c>
      <c r="BG59" s="7">
        <v>-1</v>
      </c>
      <c r="BH59" s="7">
        <v>-1</v>
      </c>
      <c r="BI59" s="7"/>
      <c r="BJ59" s="4"/>
      <c r="BK59" s="8"/>
      <c r="BL59" s="2" t="s">
        <v>21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246</v>
      </c>
      <c r="BW59" s="2" t="s">
        <v>604</v>
      </c>
      <c r="BX59" s="2" t="s">
        <v>585</v>
      </c>
      <c r="BY59" s="2" t="s">
        <v>157</v>
      </c>
      <c r="BZ59" s="2" t="s">
        <v>157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246</v>
      </c>
      <c r="CJ59" s="2" t="s">
        <v>158</v>
      </c>
      <c r="CK59" s="2" t="s">
        <v>605</v>
      </c>
      <c r="CL59" s="2" t="s">
        <v>157</v>
      </c>
      <c r="CM59" s="2" t="s">
        <v>157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246</v>
      </c>
      <c r="CW59" s="2" t="s">
        <v>397</v>
      </c>
      <c r="CX59" s="2" t="s">
        <v>186</v>
      </c>
      <c r="CY59" s="2" t="s">
        <v>157</v>
      </c>
      <c r="CZ59" s="2" t="s">
        <v>157</v>
      </c>
      <c r="DA59" s="2" t="s">
        <v>148</v>
      </c>
      <c r="DB59" s="4"/>
      <c r="DC59" s="8"/>
      <c r="DD59" s="4"/>
      <c r="DE59" s="8"/>
      <c r="DF59" s="7"/>
      <c r="DG59" s="7"/>
      <c r="DH59" s="2" t="s">
        <v>242</v>
      </c>
      <c r="DI59" s="2" t="s">
        <v>246</v>
      </c>
      <c r="DJ59" s="2" t="s">
        <v>148</v>
      </c>
      <c r="DK59" s="2" t="s">
        <v>148</v>
      </c>
      <c r="DL59" s="2" t="s">
        <v>157</v>
      </c>
      <c r="DM59" s="2" t="s">
        <v>157</v>
      </c>
      <c r="DN59" s="2" t="s">
        <v>148</v>
      </c>
      <c r="DO59" s="4"/>
      <c r="DP59" s="8"/>
      <c r="DQ59" s="4"/>
      <c r="DR59" s="8"/>
      <c r="DS59" s="7"/>
      <c r="DT59" s="7"/>
      <c r="DU59" s="2" t="s">
        <v>155</v>
      </c>
      <c r="DV59" s="2" t="s">
        <v>246</v>
      </c>
      <c r="DW59" s="2" t="s">
        <v>592</v>
      </c>
      <c r="DX59" s="2" t="s">
        <v>183</v>
      </c>
      <c r="DY59" s="2" t="s">
        <v>157</v>
      </c>
      <c r="DZ59" s="2" t="s">
        <v>157</v>
      </c>
      <c r="EA59" s="2" t="s">
        <v>148</v>
      </c>
      <c r="EB59" s="4"/>
      <c r="EC59" s="8"/>
      <c r="ED59" s="4">
        <v>2</v>
      </c>
      <c r="EE59" s="8">
        <v>80.08</v>
      </c>
      <c r="EF59" s="7">
        <v>-1</v>
      </c>
      <c r="EG59" s="7">
        <v>-1</v>
      </c>
      <c r="EH59" s="2" t="s">
        <v>155</v>
      </c>
      <c r="EI59" s="2" t="s">
        <v>246</v>
      </c>
      <c r="EJ59" s="2" t="s">
        <v>164</v>
      </c>
      <c r="EK59" s="2" t="s">
        <v>606</v>
      </c>
      <c r="EL59" s="2" t="s">
        <v>351</v>
      </c>
      <c r="EM59" s="2" t="s">
        <v>157</v>
      </c>
      <c r="EN59" s="2" t="s">
        <v>148</v>
      </c>
      <c r="EO59" s="4"/>
      <c r="EP59" s="8"/>
      <c r="EQ59" s="4"/>
      <c r="ER59" s="8"/>
      <c r="ES59" s="7"/>
      <c r="ET59" s="7"/>
      <c r="EU59" s="2" t="s">
        <v>552</v>
      </c>
      <c r="EV59" s="2" t="s">
        <v>246</v>
      </c>
      <c r="EW59" s="2" t="s">
        <v>148</v>
      </c>
      <c r="EX59" s="2" t="s">
        <v>148</v>
      </c>
      <c r="EY59" s="2" t="s">
        <v>157</v>
      </c>
      <c r="EZ59" s="2" t="s">
        <v>157</v>
      </c>
      <c r="FA59" s="2" t="s">
        <v>148</v>
      </c>
      <c r="FB59" s="4"/>
      <c r="FC59" s="8"/>
      <c r="FD59" s="4"/>
      <c r="FE59" s="8"/>
      <c r="FF59" s="7"/>
      <c r="FG59" s="7"/>
      <c r="FH59" s="2" t="s">
        <v>188</v>
      </c>
      <c r="FI59" s="2" t="s">
        <v>246</v>
      </c>
      <c r="FJ59" s="2" t="s">
        <v>148</v>
      </c>
      <c r="FK59" s="2" t="s">
        <v>148</v>
      </c>
      <c r="FL59" s="2" t="s">
        <v>157</v>
      </c>
      <c r="FM59" s="2" t="s">
        <v>157</v>
      </c>
      <c r="FN59" s="2" t="s">
        <v>148</v>
      </c>
      <c r="FO59" s="4"/>
      <c r="FP59" s="8"/>
      <c r="FQ59" s="4"/>
      <c r="FR59" s="8"/>
      <c r="FS59" s="7"/>
      <c r="FT59" s="7"/>
      <c r="FU59" s="2" t="s">
        <v>155</v>
      </c>
      <c r="FV59" s="2" t="s">
        <v>246</v>
      </c>
      <c r="FW59" s="2" t="s">
        <v>170</v>
      </c>
      <c r="FX59" s="2" t="s">
        <v>398</v>
      </c>
      <c r="FY59" s="2" t="s">
        <v>157</v>
      </c>
      <c r="FZ59" s="2" t="s">
        <v>157</v>
      </c>
      <c r="GA59" s="2" t="s">
        <v>148</v>
      </c>
      <c r="GB59" s="4"/>
      <c r="GC59" s="8"/>
      <c r="GD59" s="4"/>
      <c r="GE59" s="8"/>
      <c r="GF59" s="7"/>
      <c r="GG59" s="7"/>
      <c r="GH59" s="2" t="s">
        <v>155</v>
      </c>
      <c r="GI59" s="2" t="s">
        <v>246</v>
      </c>
      <c r="GJ59" s="2" t="s">
        <v>201</v>
      </c>
      <c r="GK59" s="2" t="s">
        <v>148</v>
      </c>
      <c r="GL59" s="2" t="s">
        <v>157</v>
      </c>
      <c r="GM59" s="2" t="s">
        <v>157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155</v>
      </c>
      <c r="KV59" s="2" t="s">
        <v>246</v>
      </c>
      <c r="KW59" s="2" t="s">
        <v>174</v>
      </c>
      <c r="KX59" s="2" t="s">
        <v>148</v>
      </c>
      <c r="KY59" s="2" t="s">
        <v>157</v>
      </c>
      <c r="KZ59" s="2" t="s">
        <v>157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242</v>
      </c>
      <c r="OV59" s="2" t="s">
        <v>246</v>
      </c>
      <c r="OW59" s="2" t="s">
        <v>148</v>
      </c>
      <c r="OX59" s="2" t="s">
        <v>148</v>
      </c>
      <c r="OY59" s="2" t="s">
        <v>157</v>
      </c>
      <c r="OZ59" s="2" t="s">
        <v>157</v>
      </c>
      <c r="PA59" s="2" t="s">
        <v>148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607</v>
      </c>
      <c r="B60" s="2" t="s">
        <v>137</v>
      </c>
      <c r="C60" s="2" t="s">
        <v>588</v>
      </c>
      <c r="D60" s="2" t="s">
        <v>599</v>
      </c>
      <c r="E60" s="2" t="s">
        <v>600</v>
      </c>
      <c r="F60" s="2" t="s">
        <v>608</v>
      </c>
      <c r="G60" s="2" t="s">
        <v>608</v>
      </c>
      <c r="H60" s="2" t="s">
        <v>608</v>
      </c>
      <c r="I60" s="2" t="s">
        <v>602</v>
      </c>
      <c r="J60" s="2" t="s">
        <v>578</v>
      </c>
      <c r="K60" s="2" t="s">
        <v>609</v>
      </c>
      <c r="L60" s="3">
        <v>68.09</v>
      </c>
      <c r="M60" s="3">
        <v>71.49</v>
      </c>
      <c r="N60" s="3">
        <v>199.99</v>
      </c>
      <c r="O60" s="2" t="s">
        <v>372</v>
      </c>
      <c r="P60" s="2" t="s">
        <v>355</v>
      </c>
      <c r="Q60" s="2" t="s">
        <v>147</v>
      </c>
      <c r="R60" s="2" t="s">
        <v>148</v>
      </c>
      <c r="S60" s="2" t="s">
        <v>148</v>
      </c>
      <c r="T60" s="2" t="s">
        <v>549</v>
      </c>
      <c r="U60" s="2" t="s">
        <v>148</v>
      </c>
      <c r="V60" s="2" t="s">
        <v>610</v>
      </c>
      <c r="W60" s="2" t="s">
        <v>573</v>
      </c>
      <c r="X60" s="2" t="s">
        <v>148</v>
      </c>
      <c r="Y60" s="2" t="s">
        <v>550</v>
      </c>
      <c r="Z60" s="4"/>
      <c r="AA60" s="4">
        <f>=ROUNDDOWN({0},0)</f>
      </c>
      <c r="AB60" s="5">
        <v>4</v>
      </c>
      <c r="AC60" s="2" t="s">
        <v>148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2</v>
      </c>
      <c r="AS60" s="8">
        <v>176.03</v>
      </c>
      <c r="AT60" s="7">
        <v>-1</v>
      </c>
      <c r="AU60" s="7">
        <v>-1</v>
      </c>
      <c r="AV60" s="4"/>
      <c r="AW60" s="8"/>
      <c r="AX60" s="4">
        <v>2</v>
      </c>
      <c r="AY60" s="8">
        <v>176.03</v>
      </c>
      <c r="AZ60" s="7">
        <v>-1</v>
      </c>
      <c r="BA60" s="7">
        <v>-1</v>
      </c>
      <c r="BB60" s="7"/>
      <c r="BC60" s="4"/>
      <c r="BD60" s="8"/>
      <c r="BE60" s="4">
        <v>2</v>
      </c>
      <c r="BF60" s="8">
        <v>176.03</v>
      </c>
      <c r="BG60" s="7">
        <v>-1</v>
      </c>
      <c r="BH60" s="7">
        <v>-1</v>
      </c>
      <c r="BI60" s="7"/>
      <c r="BJ60" s="4"/>
      <c r="BK60" s="8"/>
      <c r="BL60" s="2" t="s">
        <v>418</v>
      </c>
      <c r="BM60" s="7"/>
      <c r="BN60" s="7"/>
      <c r="BO60" s="4"/>
      <c r="BP60" s="8"/>
      <c r="BQ60" s="4">
        <v>1</v>
      </c>
      <c r="BR60" s="8">
        <v>135.99</v>
      </c>
      <c r="BS60" s="7">
        <v>-1</v>
      </c>
      <c r="BT60" s="7">
        <v>-1</v>
      </c>
      <c r="BU60" s="2" t="s">
        <v>155</v>
      </c>
      <c r="BV60" s="2" t="s">
        <v>246</v>
      </c>
      <c r="BW60" s="2" t="s">
        <v>550</v>
      </c>
      <c r="BX60" s="2" t="s">
        <v>611</v>
      </c>
      <c r="BY60" s="2" t="s">
        <v>157</v>
      </c>
      <c r="BZ60" s="2" t="s">
        <v>157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246</v>
      </c>
      <c r="CJ60" s="2" t="s">
        <v>158</v>
      </c>
      <c r="CK60" s="2" t="s">
        <v>612</v>
      </c>
      <c r="CL60" s="2" t="s">
        <v>157</v>
      </c>
      <c r="CM60" s="2" t="s">
        <v>157</v>
      </c>
      <c r="CN60" s="2" t="s">
        <v>148</v>
      </c>
      <c r="CO60" s="4"/>
      <c r="CP60" s="8"/>
      <c r="CQ60" s="4"/>
      <c r="CR60" s="8"/>
      <c r="CS60" s="7"/>
      <c r="CT60" s="7"/>
      <c r="CU60" s="2" t="s">
        <v>155</v>
      </c>
      <c r="CV60" s="2" t="s">
        <v>246</v>
      </c>
      <c r="CW60" s="2" t="s">
        <v>397</v>
      </c>
      <c r="CX60" s="2" t="s">
        <v>613</v>
      </c>
      <c r="CY60" s="2" t="s">
        <v>157</v>
      </c>
      <c r="CZ60" s="2" t="s">
        <v>157</v>
      </c>
      <c r="DA60" s="2" t="s">
        <v>148</v>
      </c>
      <c r="DB60" s="4"/>
      <c r="DC60" s="8"/>
      <c r="DD60" s="4"/>
      <c r="DE60" s="8"/>
      <c r="DF60" s="7"/>
      <c r="DG60" s="7"/>
      <c r="DH60" s="2" t="s">
        <v>242</v>
      </c>
      <c r="DI60" s="2" t="s">
        <v>246</v>
      </c>
      <c r="DJ60" s="2" t="s">
        <v>148</v>
      </c>
      <c r="DK60" s="2" t="s">
        <v>148</v>
      </c>
      <c r="DL60" s="2" t="s">
        <v>157</v>
      </c>
      <c r="DM60" s="2" t="s">
        <v>157</v>
      </c>
      <c r="DN60" s="2" t="s">
        <v>148</v>
      </c>
      <c r="DO60" s="4"/>
      <c r="DP60" s="8"/>
      <c r="DQ60" s="4"/>
      <c r="DR60" s="8"/>
      <c r="DS60" s="7"/>
      <c r="DT60" s="7"/>
      <c r="DU60" s="2" t="s">
        <v>155</v>
      </c>
      <c r="DV60" s="2" t="s">
        <v>246</v>
      </c>
      <c r="DW60" s="2" t="s">
        <v>550</v>
      </c>
      <c r="DX60" s="2" t="s">
        <v>420</v>
      </c>
      <c r="DY60" s="2" t="s">
        <v>157</v>
      </c>
      <c r="DZ60" s="2" t="s">
        <v>157</v>
      </c>
      <c r="EA60" s="2" t="s">
        <v>148</v>
      </c>
      <c r="EB60" s="4"/>
      <c r="EC60" s="8"/>
      <c r="ED60" s="4">
        <v>1</v>
      </c>
      <c r="EE60" s="8">
        <v>40.04</v>
      </c>
      <c r="EF60" s="7">
        <v>-1</v>
      </c>
      <c r="EG60" s="7">
        <v>-1</v>
      </c>
      <c r="EH60" s="2" t="s">
        <v>155</v>
      </c>
      <c r="EI60" s="2" t="s">
        <v>246</v>
      </c>
      <c r="EJ60" s="2" t="s">
        <v>164</v>
      </c>
      <c r="EK60" s="2" t="s">
        <v>614</v>
      </c>
      <c r="EL60" s="2" t="s">
        <v>351</v>
      </c>
      <c r="EM60" s="2" t="s">
        <v>157</v>
      </c>
      <c r="EN60" s="2" t="s">
        <v>148</v>
      </c>
      <c r="EO60" s="4"/>
      <c r="EP60" s="8"/>
      <c r="EQ60" s="4"/>
      <c r="ER60" s="8"/>
      <c r="ES60" s="7"/>
      <c r="ET60" s="7"/>
      <c r="EU60" s="2" t="s">
        <v>552</v>
      </c>
      <c r="EV60" s="2" t="s">
        <v>246</v>
      </c>
      <c r="EW60" s="2" t="s">
        <v>148</v>
      </c>
      <c r="EX60" s="2" t="s">
        <v>148</v>
      </c>
      <c r="EY60" s="2" t="s">
        <v>157</v>
      </c>
      <c r="EZ60" s="2" t="s">
        <v>157</v>
      </c>
      <c r="FA60" s="2" t="s">
        <v>148</v>
      </c>
      <c r="FB60" s="4"/>
      <c r="FC60" s="8"/>
      <c r="FD60" s="4"/>
      <c r="FE60" s="8"/>
      <c r="FF60" s="7"/>
      <c r="FG60" s="7"/>
      <c r="FH60" s="2" t="s">
        <v>188</v>
      </c>
      <c r="FI60" s="2" t="s">
        <v>246</v>
      </c>
      <c r="FJ60" s="2" t="s">
        <v>148</v>
      </c>
      <c r="FK60" s="2" t="s">
        <v>148</v>
      </c>
      <c r="FL60" s="2" t="s">
        <v>157</v>
      </c>
      <c r="FM60" s="2" t="s">
        <v>157</v>
      </c>
      <c r="FN60" s="2" t="s">
        <v>148</v>
      </c>
      <c r="FO60" s="4"/>
      <c r="FP60" s="8"/>
      <c r="FQ60" s="4"/>
      <c r="FR60" s="8"/>
      <c r="FS60" s="7"/>
      <c r="FT60" s="7"/>
      <c r="FU60" s="2" t="s">
        <v>155</v>
      </c>
      <c r="FV60" s="2" t="s">
        <v>246</v>
      </c>
      <c r="FW60" s="2" t="s">
        <v>170</v>
      </c>
      <c r="FX60" s="2" t="s">
        <v>283</v>
      </c>
      <c r="FY60" s="2" t="s">
        <v>157</v>
      </c>
      <c r="FZ60" s="2" t="s">
        <v>157</v>
      </c>
      <c r="GA60" s="2" t="s">
        <v>148</v>
      </c>
      <c r="GB60" s="4"/>
      <c r="GC60" s="8"/>
      <c r="GD60" s="4"/>
      <c r="GE60" s="8"/>
      <c r="GF60" s="7"/>
      <c r="GG60" s="7"/>
      <c r="GH60" s="2" t="s">
        <v>155</v>
      </c>
      <c r="GI60" s="2" t="s">
        <v>246</v>
      </c>
      <c r="GJ60" s="2" t="s">
        <v>201</v>
      </c>
      <c r="GK60" s="2" t="s">
        <v>615</v>
      </c>
      <c r="GL60" s="2" t="s">
        <v>157</v>
      </c>
      <c r="GM60" s="2" t="s">
        <v>157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148</v>
      </c>
      <c r="JI60" s="2" t="s">
        <v>148</v>
      </c>
      <c r="JJ60" s="2" t="s">
        <v>148</v>
      </c>
      <c r="JK60" s="2" t="s">
        <v>148</v>
      </c>
      <c r="JL60" s="2" t="s">
        <v>148</v>
      </c>
      <c r="JM60" s="2" t="s">
        <v>148</v>
      </c>
      <c r="JN60" s="2" t="s">
        <v>148</v>
      </c>
      <c r="JO60" s="4"/>
      <c r="JP60" s="8"/>
      <c r="JQ60" s="4"/>
      <c r="JR60" s="8"/>
      <c r="JS60" s="7"/>
      <c r="JT60" s="7"/>
      <c r="JU60" s="2" t="s">
        <v>148</v>
      </c>
      <c r="JV60" s="2" t="s">
        <v>148</v>
      </c>
      <c r="JW60" s="2" t="s">
        <v>148</v>
      </c>
      <c r="JX60" s="2" t="s">
        <v>148</v>
      </c>
      <c r="JY60" s="2" t="s">
        <v>148</v>
      </c>
      <c r="JZ60" s="2" t="s">
        <v>148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155</v>
      </c>
      <c r="KV60" s="2" t="s">
        <v>246</v>
      </c>
      <c r="KW60" s="2" t="s">
        <v>174</v>
      </c>
      <c r="KX60" s="2" t="s">
        <v>148</v>
      </c>
      <c r="KY60" s="2" t="s">
        <v>157</v>
      </c>
      <c r="KZ60" s="2" t="s">
        <v>157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242</v>
      </c>
      <c r="OV60" s="2" t="s">
        <v>246</v>
      </c>
      <c r="OW60" s="2" t="s">
        <v>148</v>
      </c>
      <c r="OX60" s="2" t="s">
        <v>148</v>
      </c>
      <c r="OY60" s="2" t="s">
        <v>157</v>
      </c>
      <c r="OZ60" s="2" t="s">
        <v>157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616</v>
      </c>
      <c r="B61" s="2" t="s">
        <v>137</v>
      </c>
      <c r="C61" s="2" t="s">
        <v>588</v>
      </c>
      <c r="D61" s="2" t="s">
        <v>599</v>
      </c>
      <c r="E61" s="2" t="s">
        <v>600</v>
      </c>
      <c r="F61" s="2" t="s">
        <v>617</v>
      </c>
      <c r="G61" s="2" t="s">
        <v>617</v>
      </c>
      <c r="H61" s="2" t="s">
        <v>617</v>
      </c>
      <c r="I61" s="2" t="s">
        <v>602</v>
      </c>
      <c r="J61" s="2" t="s">
        <v>578</v>
      </c>
      <c r="K61" s="2" t="s">
        <v>618</v>
      </c>
      <c r="L61" s="3">
        <v>68.09</v>
      </c>
      <c r="M61" s="3">
        <v>71.49</v>
      </c>
      <c r="N61" s="3">
        <v>199.99</v>
      </c>
      <c r="O61" s="2" t="s">
        <v>455</v>
      </c>
      <c r="P61" s="2" t="s">
        <v>355</v>
      </c>
      <c r="Q61" s="2" t="s">
        <v>147</v>
      </c>
      <c r="R61" s="2" t="s">
        <v>148</v>
      </c>
      <c r="S61" s="2" t="s">
        <v>148</v>
      </c>
      <c r="T61" s="2" t="s">
        <v>549</v>
      </c>
      <c r="U61" s="2" t="s">
        <v>148</v>
      </c>
      <c r="V61" s="2" t="s">
        <v>449</v>
      </c>
      <c r="W61" s="2" t="s">
        <v>573</v>
      </c>
      <c r="X61" s="2" t="s">
        <v>148</v>
      </c>
      <c r="Y61" s="2" t="s">
        <v>323</v>
      </c>
      <c r="Z61" s="4">
        <v>141</v>
      </c>
      <c r="AA61" s="4">
        <f>=ROUNDDOWN(141,0)</f>
      </c>
      <c r="AB61" s="5">
        <v>1</v>
      </c>
      <c r="AC61" s="2" t="s">
        <v>148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/>
      <c r="AQ61" s="8"/>
      <c r="AR61" s="4">
        <v>1</v>
      </c>
      <c r="AS61" s="8">
        <v>35.75</v>
      </c>
      <c r="AT61" s="7">
        <v>-1</v>
      </c>
      <c r="AU61" s="7">
        <v>-1</v>
      </c>
      <c r="AV61" s="4" t="s">
        <v>148</v>
      </c>
      <c r="AW61" s="8" t="s">
        <v>148</v>
      </c>
      <c r="AX61" s="4">
        <v>1</v>
      </c>
      <c r="AY61" s="8">
        <v>35.75</v>
      </c>
      <c r="AZ61" s="7" t="s">
        <v>148</v>
      </c>
      <c r="BA61" s="7" t="s">
        <v>148</v>
      </c>
      <c r="BB61" s="7"/>
      <c r="BC61" s="4" t="s">
        <v>148</v>
      </c>
      <c r="BD61" s="8" t="s">
        <v>148</v>
      </c>
      <c r="BE61" s="4">
        <v>1</v>
      </c>
      <c r="BF61" s="8">
        <v>35.75</v>
      </c>
      <c r="BG61" s="7" t="s">
        <v>148</v>
      </c>
      <c r="BH61" s="7" t="s">
        <v>148</v>
      </c>
      <c r="BI61" s="7"/>
      <c r="BJ61" s="4"/>
      <c r="BK61" s="8"/>
      <c r="BL61" s="2" t="s">
        <v>17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145</v>
      </c>
      <c r="BW61" s="2" t="s">
        <v>323</v>
      </c>
      <c r="BX61" s="2" t="s">
        <v>619</v>
      </c>
      <c r="BY61" s="2" t="s">
        <v>157</v>
      </c>
      <c r="BZ61" s="2" t="s">
        <v>157</v>
      </c>
      <c r="CA61" s="2" t="s">
        <v>148</v>
      </c>
      <c r="CB61" s="4"/>
      <c r="CC61" s="8"/>
      <c r="CD61" s="4">
        <v>1</v>
      </c>
      <c r="CE61" s="8">
        <v>35.75</v>
      </c>
      <c r="CF61" s="7">
        <v>-1</v>
      </c>
      <c r="CG61" s="7">
        <v>-1</v>
      </c>
      <c r="CH61" s="2" t="s">
        <v>155</v>
      </c>
      <c r="CI61" s="2" t="s">
        <v>145</v>
      </c>
      <c r="CJ61" s="2" t="s">
        <v>158</v>
      </c>
      <c r="CK61" s="2" t="s">
        <v>357</v>
      </c>
      <c r="CL61" s="2" t="s">
        <v>157</v>
      </c>
      <c r="CM61" s="2" t="s">
        <v>157</v>
      </c>
      <c r="CN61" s="2" t="s">
        <v>148</v>
      </c>
      <c r="CO61" s="4"/>
      <c r="CP61" s="8"/>
      <c r="CQ61" s="4"/>
      <c r="CR61" s="8"/>
      <c r="CS61" s="7"/>
      <c r="CT61" s="7"/>
      <c r="CU61" s="2" t="s">
        <v>155</v>
      </c>
      <c r="CV61" s="2" t="s">
        <v>145</v>
      </c>
      <c r="CW61" s="2" t="s">
        <v>397</v>
      </c>
      <c r="CX61" s="2" t="s">
        <v>290</v>
      </c>
      <c r="CY61" s="2" t="s">
        <v>157</v>
      </c>
      <c r="CZ61" s="2" t="s">
        <v>157</v>
      </c>
      <c r="DA61" s="2" t="s">
        <v>148</v>
      </c>
      <c r="DB61" s="4"/>
      <c r="DC61" s="8"/>
      <c r="DD61" s="4"/>
      <c r="DE61" s="8"/>
      <c r="DF61" s="7"/>
      <c r="DG61" s="7"/>
      <c r="DH61" s="2" t="s">
        <v>242</v>
      </c>
      <c r="DI61" s="2" t="s">
        <v>145</v>
      </c>
      <c r="DJ61" s="2" t="s">
        <v>148</v>
      </c>
      <c r="DK61" s="2" t="s">
        <v>148</v>
      </c>
      <c r="DL61" s="2" t="s">
        <v>157</v>
      </c>
      <c r="DM61" s="2" t="s">
        <v>157</v>
      </c>
      <c r="DN61" s="2" t="s">
        <v>148</v>
      </c>
      <c r="DO61" s="4"/>
      <c r="DP61" s="8"/>
      <c r="DQ61" s="4"/>
      <c r="DR61" s="8"/>
      <c r="DS61" s="7"/>
      <c r="DT61" s="7"/>
      <c r="DU61" s="2" t="s">
        <v>155</v>
      </c>
      <c r="DV61" s="2" t="s">
        <v>145</v>
      </c>
      <c r="DW61" s="2" t="s">
        <v>620</v>
      </c>
      <c r="DX61" s="2" t="s">
        <v>621</v>
      </c>
      <c r="DY61" s="2" t="s">
        <v>157</v>
      </c>
      <c r="DZ61" s="2" t="s">
        <v>157</v>
      </c>
      <c r="EA61" s="2" t="s">
        <v>148</v>
      </c>
      <c r="EB61" s="4"/>
      <c r="EC61" s="8"/>
      <c r="ED61" s="4"/>
      <c r="EE61" s="8"/>
      <c r="EF61" s="7"/>
      <c r="EG61" s="7"/>
      <c r="EH61" s="2" t="s">
        <v>155</v>
      </c>
      <c r="EI61" s="2" t="s">
        <v>145</v>
      </c>
      <c r="EJ61" s="2" t="s">
        <v>164</v>
      </c>
      <c r="EK61" s="2" t="s">
        <v>469</v>
      </c>
      <c r="EL61" s="2" t="s">
        <v>351</v>
      </c>
      <c r="EM61" s="2" t="s">
        <v>157</v>
      </c>
      <c r="EN61" s="2" t="s">
        <v>148</v>
      </c>
      <c r="EO61" s="4"/>
      <c r="EP61" s="8"/>
      <c r="EQ61" s="4"/>
      <c r="ER61" s="8"/>
      <c r="ES61" s="7"/>
      <c r="ET61" s="7"/>
      <c r="EU61" s="2" t="s">
        <v>552</v>
      </c>
      <c r="EV61" s="2" t="s">
        <v>145</v>
      </c>
      <c r="EW61" s="2" t="s">
        <v>148</v>
      </c>
      <c r="EX61" s="2" t="s">
        <v>148</v>
      </c>
      <c r="EY61" s="2" t="s">
        <v>157</v>
      </c>
      <c r="EZ61" s="2" t="s">
        <v>157</v>
      </c>
      <c r="FA61" s="2" t="s">
        <v>148</v>
      </c>
      <c r="FB61" s="4"/>
      <c r="FC61" s="8"/>
      <c r="FD61" s="4"/>
      <c r="FE61" s="8"/>
      <c r="FF61" s="7"/>
      <c r="FG61" s="7"/>
      <c r="FH61" s="2" t="s">
        <v>188</v>
      </c>
      <c r="FI61" s="2" t="s">
        <v>145</v>
      </c>
      <c r="FJ61" s="2" t="s">
        <v>148</v>
      </c>
      <c r="FK61" s="2" t="s">
        <v>148</v>
      </c>
      <c r="FL61" s="2" t="s">
        <v>157</v>
      </c>
      <c r="FM61" s="2" t="s">
        <v>157</v>
      </c>
      <c r="FN61" s="2" t="s">
        <v>148</v>
      </c>
      <c r="FO61" s="4"/>
      <c r="FP61" s="8"/>
      <c r="FQ61" s="4"/>
      <c r="FR61" s="8"/>
      <c r="FS61" s="7"/>
      <c r="FT61" s="7"/>
      <c r="FU61" s="2" t="s">
        <v>155</v>
      </c>
      <c r="FV61" s="2" t="s">
        <v>145</v>
      </c>
      <c r="FW61" s="2" t="s">
        <v>170</v>
      </c>
      <c r="FX61" s="2" t="s">
        <v>622</v>
      </c>
      <c r="FY61" s="2" t="s">
        <v>157</v>
      </c>
      <c r="FZ61" s="2" t="s">
        <v>157</v>
      </c>
      <c r="GA61" s="2" t="s">
        <v>148</v>
      </c>
      <c r="GB61" s="4"/>
      <c r="GC61" s="8"/>
      <c r="GD61" s="4"/>
      <c r="GE61" s="8"/>
      <c r="GF61" s="7"/>
      <c r="GG61" s="7"/>
      <c r="GH61" s="2" t="s">
        <v>155</v>
      </c>
      <c r="GI61" s="2" t="s">
        <v>145</v>
      </c>
      <c r="GJ61" s="2" t="s">
        <v>201</v>
      </c>
      <c r="GK61" s="2" t="s">
        <v>623</v>
      </c>
      <c r="GL61" s="2" t="s">
        <v>157</v>
      </c>
      <c r="GM61" s="2" t="s">
        <v>157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148</v>
      </c>
      <c r="JI61" s="2" t="s">
        <v>148</v>
      </c>
      <c r="JJ61" s="2" t="s">
        <v>148</v>
      </c>
      <c r="JK61" s="2" t="s">
        <v>148</v>
      </c>
      <c r="JL61" s="2" t="s">
        <v>148</v>
      </c>
      <c r="JM61" s="2" t="s">
        <v>148</v>
      </c>
      <c r="JN61" s="2" t="s">
        <v>148</v>
      </c>
      <c r="JO61" s="4"/>
      <c r="JP61" s="8"/>
      <c r="JQ61" s="4"/>
      <c r="JR61" s="8"/>
      <c r="JS61" s="7"/>
      <c r="JT61" s="7"/>
      <c r="JU61" s="2" t="s">
        <v>148</v>
      </c>
      <c r="JV61" s="2" t="s">
        <v>148</v>
      </c>
      <c r="JW61" s="2" t="s">
        <v>148</v>
      </c>
      <c r="JX61" s="2" t="s">
        <v>148</v>
      </c>
      <c r="JY61" s="2" t="s">
        <v>148</v>
      </c>
      <c r="JZ61" s="2" t="s">
        <v>148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155</v>
      </c>
      <c r="KV61" s="2" t="s">
        <v>145</v>
      </c>
      <c r="KW61" s="2" t="s">
        <v>174</v>
      </c>
      <c r="KX61" s="2" t="s">
        <v>148</v>
      </c>
      <c r="KY61" s="2" t="s">
        <v>157</v>
      </c>
      <c r="KZ61" s="2" t="s">
        <v>157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148</v>
      </c>
      <c r="NI61" s="2" t="s">
        <v>148</v>
      </c>
      <c r="NJ61" s="2" t="s">
        <v>148</v>
      </c>
      <c r="NK61" s="2" t="s">
        <v>148</v>
      </c>
      <c r="NL61" s="2" t="s">
        <v>148</v>
      </c>
      <c r="NM61" s="2" t="s">
        <v>148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242</v>
      </c>
      <c r="OV61" s="2" t="s">
        <v>145</v>
      </c>
      <c r="OW61" s="2" t="s">
        <v>148</v>
      </c>
      <c r="OX61" s="2" t="s">
        <v>148</v>
      </c>
      <c r="OY61" s="2" t="s">
        <v>157</v>
      </c>
      <c r="OZ61" s="2" t="s">
        <v>157</v>
      </c>
      <c r="PA61" s="2" t="s">
        <v>148</v>
      </c>
      <c r="PB61" s="4">
        <v>141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624</v>
      </c>
      <c r="B62" s="2" t="s">
        <v>137</v>
      </c>
      <c r="C62" s="2" t="s">
        <v>588</v>
      </c>
      <c r="D62" s="2" t="s">
        <v>599</v>
      </c>
      <c r="E62" s="2" t="s">
        <v>600</v>
      </c>
      <c r="F62" s="2" t="s">
        <v>617</v>
      </c>
      <c r="G62" s="2" t="s">
        <v>617</v>
      </c>
      <c r="H62" s="2" t="s">
        <v>617</v>
      </c>
      <c r="I62" s="2" t="s">
        <v>602</v>
      </c>
      <c r="J62" s="2" t="s">
        <v>583</v>
      </c>
      <c r="K62" s="2" t="s">
        <v>618</v>
      </c>
      <c r="L62" s="3">
        <v>85.12</v>
      </c>
      <c r="M62" s="3">
        <v>89.38</v>
      </c>
      <c r="N62" s="3">
        <v>249.99</v>
      </c>
      <c r="O62" s="2" t="s">
        <v>372</v>
      </c>
      <c r="P62" s="2" t="s">
        <v>355</v>
      </c>
      <c r="Q62" s="2" t="s">
        <v>147</v>
      </c>
      <c r="R62" s="2" t="s">
        <v>148</v>
      </c>
      <c r="S62" s="2" t="s">
        <v>148</v>
      </c>
      <c r="T62" s="2" t="s">
        <v>549</v>
      </c>
      <c r="U62" s="2" t="s">
        <v>148</v>
      </c>
      <c r="V62" s="2" t="s">
        <v>449</v>
      </c>
      <c r="W62" s="2" t="s">
        <v>573</v>
      </c>
      <c r="X62" s="2" t="s">
        <v>148</v>
      </c>
      <c r="Y62" s="2" t="s">
        <v>323</v>
      </c>
      <c r="Z62" s="4"/>
      <c r="AA62" s="4">
        <f>=ROUNDDOWN({0},0)</f>
      </c>
      <c r="AB62" s="5">
        <v>1</v>
      </c>
      <c r="AC62" s="2" t="s">
        <v>148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148</v>
      </c>
      <c r="AW62" s="8" t="s">
        <v>148</v>
      </c>
      <c r="AX62" s="4" t="s">
        <v>148</v>
      </c>
      <c r="AY62" s="8" t="s">
        <v>148</v>
      </c>
      <c r="AZ62" s="7" t="s">
        <v>148</v>
      </c>
      <c r="BA62" s="7" t="s">
        <v>148</v>
      </c>
      <c r="BB62" s="7"/>
      <c r="BC62" s="4" t="s">
        <v>148</v>
      </c>
      <c r="BD62" s="8" t="s">
        <v>148</v>
      </c>
      <c r="BE62" s="4" t="s">
        <v>148</v>
      </c>
      <c r="BF62" s="8" t="s">
        <v>148</v>
      </c>
      <c r="BG62" s="7" t="s">
        <v>148</v>
      </c>
      <c r="BH62" s="7" t="s">
        <v>148</v>
      </c>
      <c r="BI62" s="7"/>
      <c r="BJ62" s="4"/>
      <c r="BK62" s="8"/>
      <c r="BL62" s="2" t="s">
        <v>148</v>
      </c>
      <c r="BM62" s="7"/>
      <c r="BN62" s="7"/>
      <c r="BO62" s="4"/>
      <c r="BP62" s="8"/>
      <c r="BQ62" s="4"/>
      <c r="BR62" s="8"/>
      <c r="BS62" s="7"/>
      <c r="BT62" s="7"/>
      <c r="BU62" s="2" t="s">
        <v>155</v>
      </c>
      <c r="BV62" s="2" t="s">
        <v>145</v>
      </c>
      <c r="BW62" s="2" t="s">
        <v>323</v>
      </c>
      <c r="BX62" s="2" t="s">
        <v>625</v>
      </c>
      <c r="BY62" s="2" t="s">
        <v>157</v>
      </c>
      <c r="BZ62" s="2" t="s">
        <v>157</v>
      </c>
      <c r="CA62" s="2" t="s">
        <v>148</v>
      </c>
      <c r="CB62" s="4"/>
      <c r="CC62" s="8"/>
      <c r="CD62" s="4"/>
      <c r="CE62" s="8"/>
      <c r="CF62" s="7"/>
      <c r="CG62" s="7"/>
      <c r="CH62" s="2" t="s">
        <v>155</v>
      </c>
      <c r="CI62" s="2" t="s">
        <v>145</v>
      </c>
      <c r="CJ62" s="2" t="s">
        <v>158</v>
      </c>
      <c r="CK62" s="2" t="s">
        <v>435</v>
      </c>
      <c r="CL62" s="2" t="s">
        <v>157</v>
      </c>
      <c r="CM62" s="2" t="s">
        <v>157</v>
      </c>
      <c r="CN62" s="2" t="s">
        <v>148</v>
      </c>
      <c r="CO62" s="4"/>
      <c r="CP62" s="8"/>
      <c r="CQ62" s="4"/>
      <c r="CR62" s="8"/>
      <c r="CS62" s="7"/>
      <c r="CT62" s="7"/>
      <c r="CU62" s="2" t="s">
        <v>155</v>
      </c>
      <c r="CV62" s="2" t="s">
        <v>145</v>
      </c>
      <c r="CW62" s="2" t="s">
        <v>397</v>
      </c>
      <c r="CX62" s="2" t="s">
        <v>451</v>
      </c>
      <c r="CY62" s="2" t="s">
        <v>157</v>
      </c>
      <c r="CZ62" s="2" t="s">
        <v>157</v>
      </c>
      <c r="DA62" s="2" t="s">
        <v>148</v>
      </c>
      <c r="DB62" s="4"/>
      <c r="DC62" s="8"/>
      <c r="DD62" s="4"/>
      <c r="DE62" s="8"/>
      <c r="DF62" s="7"/>
      <c r="DG62" s="7"/>
      <c r="DH62" s="2" t="s">
        <v>242</v>
      </c>
      <c r="DI62" s="2" t="s">
        <v>145</v>
      </c>
      <c r="DJ62" s="2" t="s">
        <v>148</v>
      </c>
      <c r="DK62" s="2" t="s">
        <v>148</v>
      </c>
      <c r="DL62" s="2" t="s">
        <v>157</v>
      </c>
      <c r="DM62" s="2" t="s">
        <v>157</v>
      </c>
      <c r="DN62" s="2" t="s">
        <v>148</v>
      </c>
      <c r="DO62" s="4"/>
      <c r="DP62" s="8"/>
      <c r="DQ62" s="4"/>
      <c r="DR62" s="8"/>
      <c r="DS62" s="7"/>
      <c r="DT62" s="7"/>
      <c r="DU62" s="2" t="s">
        <v>155</v>
      </c>
      <c r="DV62" s="2" t="s">
        <v>145</v>
      </c>
      <c r="DW62" s="2" t="s">
        <v>323</v>
      </c>
      <c r="DX62" s="2" t="s">
        <v>621</v>
      </c>
      <c r="DY62" s="2" t="s">
        <v>157</v>
      </c>
      <c r="DZ62" s="2" t="s">
        <v>157</v>
      </c>
      <c r="EA62" s="2" t="s">
        <v>148</v>
      </c>
      <c r="EB62" s="4"/>
      <c r="EC62" s="8"/>
      <c r="ED62" s="4"/>
      <c r="EE62" s="8"/>
      <c r="EF62" s="7"/>
      <c r="EG62" s="7"/>
      <c r="EH62" s="2" t="s">
        <v>155</v>
      </c>
      <c r="EI62" s="2" t="s">
        <v>145</v>
      </c>
      <c r="EJ62" s="2" t="s">
        <v>164</v>
      </c>
      <c r="EK62" s="2" t="s">
        <v>606</v>
      </c>
      <c r="EL62" s="2" t="s">
        <v>351</v>
      </c>
      <c r="EM62" s="2" t="s">
        <v>157</v>
      </c>
      <c r="EN62" s="2" t="s">
        <v>148</v>
      </c>
      <c r="EO62" s="4"/>
      <c r="EP62" s="8"/>
      <c r="EQ62" s="4"/>
      <c r="ER62" s="8"/>
      <c r="ES62" s="7"/>
      <c r="ET62" s="7"/>
      <c r="EU62" s="2" t="s">
        <v>552</v>
      </c>
      <c r="EV62" s="2" t="s">
        <v>145</v>
      </c>
      <c r="EW62" s="2" t="s">
        <v>148</v>
      </c>
      <c r="EX62" s="2" t="s">
        <v>148</v>
      </c>
      <c r="EY62" s="2" t="s">
        <v>157</v>
      </c>
      <c r="EZ62" s="2" t="s">
        <v>157</v>
      </c>
      <c r="FA62" s="2" t="s">
        <v>148</v>
      </c>
      <c r="FB62" s="4"/>
      <c r="FC62" s="8"/>
      <c r="FD62" s="4"/>
      <c r="FE62" s="8"/>
      <c r="FF62" s="7"/>
      <c r="FG62" s="7"/>
      <c r="FH62" s="2" t="s">
        <v>188</v>
      </c>
      <c r="FI62" s="2" t="s">
        <v>145</v>
      </c>
      <c r="FJ62" s="2" t="s">
        <v>148</v>
      </c>
      <c r="FK62" s="2" t="s">
        <v>148</v>
      </c>
      <c r="FL62" s="2" t="s">
        <v>157</v>
      </c>
      <c r="FM62" s="2" t="s">
        <v>157</v>
      </c>
      <c r="FN62" s="2" t="s">
        <v>148</v>
      </c>
      <c r="FO62" s="4"/>
      <c r="FP62" s="8"/>
      <c r="FQ62" s="4"/>
      <c r="FR62" s="8"/>
      <c r="FS62" s="7"/>
      <c r="FT62" s="7"/>
      <c r="FU62" s="2" t="s">
        <v>155</v>
      </c>
      <c r="FV62" s="2" t="s">
        <v>145</v>
      </c>
      <c r="FW62" s="2" t="s">
        <v>170</v>
      </c>
      <c r="FX62" s="2" t="s">
        <v>309</v>
      </c>
      <c r="FY62" s="2" t="s">
        <v>157</v>
      </c>
      <c r="FZ62" s="2" t="s">
        <v>157</v>
      </c>
      <c r="GA62" s="2" t="s">
        <v>148</v>
      </c>
      <c r="GB62" s="4"/>
      <c r="GC62" s="8"/>
      <c r="GD62" s="4"/>
      <c r="GE62" s="8"/>
      <c r="GF62" s="7"/>
      <c r="GG62" s="7"/>
      <c r="GH62" s="2" t="s">
        <v>155</v>
      </c>
      <c r="GI62" s="2" t="s">
        <v>145</v>
      </c>
      <c r="GJ62" s="2" t="s">
        <v>201</v>
      </c>
      <c r="GK62" s="2" t="s">
        <v>148</v>
      </c>
      <c r="GL62" s="2" t="s">
        <v>157</v>
      </c>
      <c r="GM62" s="2" t="s">
        <v>157</v>
      </c>
      <c r="GN62" s="2" t="s">
        <v>148</v>
      </c>
      <c r="GO62" s="4"/>
      <c r="GP62" s="8"/>
      <c r="GQ62" s="4"/>
      <c r="GR62" s="8"/>
      <c r="GS62" s="7"/>
      <c r="GT62" s="7"/>
      <c r="GU62" s="2" t="s">
        <v>148</v>
      </c>
      <c r="GV62" s="2" t="s">
        <v>148</v>
      </c>
      <c r="GW62" s="2" t="s">
        <v>148</v>
      </c>
      <c r="GX62" s="2" t="s">
        <v>148</v>
      </c>
      <c r="GY62" s="2" t="s">
        <v>148</v>
      </c>
      <c r="GZ62" s="2" t="s">
        <v>148</v>
      </c>
      <c r="HA62" s="2" t="s">
        <v>148</v>
      </c>
      <c r="HB62" s="4"/>
      <c r="HC62" s="8"/>
      <c r="HD62" s="4"/>
      <c r="HE62" s="8"/>
      <c r="HF62" s="7"/>
      <c r="HG62" s="7"/>
      <c r="HH62" s="2" t="s">
        <v>148</v>
      </c>
      <c r="HI62" s="2" t="s">
        <v>148</v>
      </c>
      <c r="HJ62" s="2" t="s">
        <v>148</v>
      </c>
      <c r="HK62" s="2" t="s">
        <v>148</v>
      </c>
      <c r="HL62" s="2" t="s">
        <v>148</v>
      </c>
      <c r="HM62" s="2" t="s">
        <v>148</v>
      </c>
      <c r="HN62" s="2" t="s">
        <v>148</v>
      </c>
      <c r="HO62" s="4"/>
      <c r="HP62" s="8"/>
      <c r="HQ62" s="4"/>
      <c r="HR62" s="8"/>
      <c r="HS62" s="7"/>
      <c r="HT62" s="7"/>
      <c r="HU62" s="2" t="s">
        <v>148</v>
      </c>
      <c r="HV62" s="2" t="s">
        <v>148</v>
      </c>
      <c r="HW62" s="2" t="s">
        <v>148</v>
      </c>
      <c r="HX62" s="2" t="s">
        <v>148</v>
      </c>
      <c r="HY62" s="2" t="s">
        <v>148</v>
      </c>
      <c r="HZ62" s="2" t="s">
        <v>148</v>
      </c>
      <c r="IA62" s="2" t="s">
        <v>148</v>
      </c>
      <c r="IB62" s="4"/>
      <c r="IC62" s="8"/>
      <c r="ID62" s="4"/>
      <c r="IE62" s="8"/>
      <c r="IF62" s="7"/>
      <c r="IG62" s="7"/>
      <c r="IH62" s="2" t="s">
        <v>148</v>
      </c>
      <c r="II62" s="2" t="s">
        <v>148</v>
      </c>
      <c r="IJ62" s="2" t="s">
        <v>148</v>
      </c>
      <c r="IK62" s="2" t="s">
        <v>148</v>
      </c>
      <c r="IL62" s="2" t="s">
        <v>148</v>
      </c>
      <c r="IM62" s="2" t="s">
        <v>148</v>
      </c>
      <c r="IN62" s="2" t="s">
        <v>148</v>
      </c>
      <c r="IO62" s="4"/>
      <c r="IP62" s="8"/>
      <c r="IQ62" s="4"/>
      <c r="IR62" s="8"/>
      <c r="IS62" s="7"/>
      <c r="IT62" s="7"/>
      <c r="IU62" s="2" t="s">
        <v>148</v>
      </c>
      <c r="IV62" s="2" t="s">
        <v>148</v>
      </c>
      <c r="IW62" s="2" t="s">
        <v>148</v>
      </c>
      <c r="IX62" s="2" t="s">
        <v>148</v>
      </c>
      <c r="IY62" s="2" t="s">
        <v>148</v>
      </c>
      <c r="IZ62" s="2" t="s">
        <v>148</v>
      </c>
      <c r="JA62" s="2" t="s">
        <v>148</v>
      </c>
      <c r="JB62" s="4"/>
      <c r="JC62" s="8"/>
      <c r="JD62" s="4"/>
      <c r="JE62" s="8"/>
      <c r="JF62" s="7"/>
      <c r="JG62" s="7"/>
      <c r="JH62" s="2" t="s">
        <v>148</v>
      </c>
      <c r="JI62" s="2" t="s">
        <v>148</v>
      </c>
      <c r="JJ62" s="2" t="s">
        <v>148</v>
      </c>
      <c r="JK62" s="2" t="s">
        <v>148</v>
      </c>
      <c r="JL62" s="2" t="s">
        <v>148</v>
      </c>
      <c r="JM62" s="2" t="s">
        <v>148</v>
      </c>
      <c r="JN62" s="2" t="s">
        <v>148</v>
      </c>
      <c r="JO62" s="4"/>
      <c r="JP62" s="8"/>
      <c r="JQ62" s="4"/>
      <c r="JR62" s="8"/>
      <c r="JS62" s="7"/>
      <c r="JT62" s="7"/>
      <c r="JU62" s="2" t="s">
        <v>148</v>
      </c>
      <c r="JV62" s="2" t="s">
        <v>148</v>
      </c>
      <c r="JW62" s="2" t="s">
        <v>148</v>
      </c>
      <c r="JX62" s="2" t="s">
        <v>148</v>
      </c>
      <c r="JY62" s="2" t="s">
        <v>148</v>
      </c>
      <c r="JZ62" s="2" t="s">
        <v>148</v>
      </c>
      <c r="KA62" s="2" t="s">
        <v>148</v>
      </c>
      <c r="KB62" s="4"/>
      <c r="KC62" s="8"/>
      <c r="KD62" s="4"/>
      <c r="KE62" s="8"/>
      <c r="KF62" s="7"/>
      <c r="KG62" s="7"/>
      <c r="KH62" s="2" t="s">
        <v>148</v>
      </c>
      <c r="KI62" s="2" t="s">
        <v>148</v>
      </c>
      <c r="KJ62" s="2" t="s">
        <v>148</v>
      </c>
      <c r="KK62" s="2" t="s">
        <v>148</v>
      </c>
      <c r="KL62" s="2" t="s">
        <v>148</v>
      </c>
      <c r="KM62" s="2" t="s">
        <v>148</v>
      </c>
      <c r="KN62" s="2" t="s">
        <v>148</v>
      </c>
      <c r="KO62" s="4"/>
      <c r="KP62" s="8"/>
      <c r="KQ62" s="4"/>
      <c r="KR62" s="8"/>
      <c r="KS62" s="7"/>
      <c r="KT62" s="7"/>
      <c r="KU62" s="2" t="s">
        <v>155</v>
      </c>
      <c r="KV62" s="2" t="s">
        <v>145</v>
      </c>
      <c r="KW62" s="2" t="s">
        <v>174</v>
      </c>
      <c r="KX62" s="2" t="s">
        <v>148</v>
      </c>
      <c r="KY62" s="2" t="s">
        <v>157</v>
      </c>
      <c r="KZ62" s="2" t="s">
        <v>157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148</v>
      </c>
      <c r="LV62" s="2" t="s">
        <v>148</v>
      </c>
      <c r="LW62" s="2" t="s">
        <v>148</v>
      </c>
      <c r="LX62" s="2" t="s">
        <v>148</v>
      </c>
      <c r="LY62" s="2" t="s">
        <v>148</v>
      </c>
      <c r="LZ62" s="2" t="s">
        <v>148</v>
      </c>
      <c r="MA62" s="2" t="s">
        <v>148</v>
      </c>
      <c r="MB62" s="4"/>
      <c r="MC62" s="8"/>
      <c r="MD62" s="4"/>
      <c r="ME62" s="8"/>
      <c r="MF62" s="7"/>
      <c r="MG62" s="7"/>
      <c r="MH62" s="2" t="s">
        <v>148</v>
      </c>
      <c r="MI62" s="2" t="s">
        <v>148</v>
      </c>
      <c r="MJ62" s="2" t="s">
        <v>148</v>
      </c>
      <c r="MK62" s="2" t="s">
        <v>148</v>
      </c>
      <c r="ML62" s="2" t="s">
        <v>148</v>
      </c>
      <c r="MM62" s="2" t="s">
        <v>148</v>
      </c>
      <c r="MN62" s="2" t="s">
        <v>148</v>
      </c>
      <c r="MO62" s="4"/>
      <c r="MP62" s="8"/>
      <c r="MQ62" s="4"/>
      <c r="MR62" s="8"/>
      <c r="MS62" s="7"/>
      <c r="MT62" s="7"/>
      <c r="MU62" s="2" t="s">
        <v>148</v>
      </c>
      <c r="MV62" s="2" t="s">
        <v>148</v>
      </c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4"/>
      <c r="NC62" s="8"/>
      <c r="ND62" s="4"/>
      <c r="NE62" s="8"/>
      <c r="NF62" s="7"/>
      <c r="NG62" s="7"/>
      <c r="NH62" s="2" t="s">
        <v>148</v>
      </c>
      <c r="NI62" s="2" t="s">
        <v>148</v>
      </c>
      <c r="NJ62" s="2" t="s">
        <v>148</v>
      </c>
      <c r="NK62" s="2" t="s">
        <v>148</v>
      </c>
      <c r="NL62" s="2" t="s">
        <v>148</v>
      </c>
      <c r="NM62" s="2" t="s">
        <v>148</v>
      </c>
      <c r="NN62" s="2" t="s">
        <v>148</v>
      </c>
      <c r="NO62" s="4"/>
      <c r="NP62" s="8"/>
      <c r="NQ62" s="4"/>
      <c r="NR62" s="8"/>
      <c r="NS62" s="7"/>
      <c r="NT62" s="7"/>
      <c r="NU62" s="2" t="s">
        <v>148</v>
      </c>
      <c r="NV62" s="2" t="s">
        <v>148</v>
      </c>
      <c r="NW62" s="2" t="s">
        <v>148</v>
      </c>
      <c r="NX62" s="2" t="s">
        <v>148</v>
      </c>
      <c r="NY62" s="2" t="s">
        <v>148</v>
      </c>
      <c r="NZ62" s="2" t="s">
        <v>148</v>
      </c>
      <c r="OA62" s="2" t="s">
        <v>148</v>
      </c>
      <c r="OB62" s="4"/>
      <c r="OC62" s="8"/>
      <c r="OD62" s="4"/>
      <c r="OE62" s="8"/>
      <c r="OF62" s="7"/>
      <c r="OG62" s="7"/>
      <c r="OH62" s="2" t="s">
        <v>148</v>
      </c>
      <c r="OI62" s="2" t="s">
        <v>148</v>
      </c>
      <c r="OJ62" s="2" t="s">
        <v>148</v>
      </c>
      <c r="OK62" s="2" t="s">
        <v>148</v>
      </c>
      <c r="OL62" s="2" t="s">
        <v>148</v>
      </c>
      <c r="OM62" s="2" t="s">
        <v>148</v>
      </c>
      <c r="ON62" s="2" t="s">
        <v>148</v>
      </c>
      <c r="OO62" s="4"/>
      <c r="OP62" s="8"/>
      <c r="OQ62" s="4"/>
      <c r="OR62" s="8"/>
      <c r="OS62" s="7"/>
      <c r="OT62" s="7"/>
      <c r="OU62" s="2" t="s">
        <v>242</v>
      </c>
      <c r="OV62" s="2" t="s">
        <v>145</v>
      </c>
      <c r="OW62" s="2" t="s">
        <v>148</v>
      </c>
      <c r="OX62" s="2" t="s">
        <v>148</v>
      </c>
      <c r="OY62" s="2" t="s">
        <v>157</v>
      </c>
      <c r="OZ62" s="2" t="s">
        <v>157</v>
      </c>
      <c r="PA62" s="2" t="s">
        <v>148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</row>
    <row r="63">
      <c r="A63" s="16" t="s">
        <v>626</v>
      </c>
      <c r="B63" s="9" t="s">
        <v>148</v>
      </c>
      <c r="C63" s="9" t="s">
        <v>148</v>
      </c>
      <c r="D63" s="9" t="s">
        <v>148</v>
      </c>
      <c r="E63" s="9" t="s">
        <v>148</v>
      </c>
      <c r="F63" s="9" t="s">
        <v>148</v>
      </c>
      <c r="G63" s="9" t="s">
        <v>148</v>
      </c>
      <c r="H63" s="9" t="s">
        <v>148</v>
      </c>
      <c r="I63" s="9" t="s">
        <v>148</v>
      </c>
      <c r="J63" s="9" t="s">
        <v>148</v>
      </c>
      <c r="K63" s="9" t="s">
        <v>148</v>
      </c>
      <c r="L63" s="10"/>
      <c r="M63" s="10"/>
      <c r="N63" s="10"/>
      <c r="O63" s="9" t="s">
        <v>148</v>
      </c>
      <c r="P63" s="9" t="s">
        <v>148</v>
      </c>
      <c r="Q63" s="9" t="s">
        <v>148</v>
      </c>
      <c r="R63" s="9" t="s">
        <v>148</v>
      </c>
      <c r="S63" s="9" t="s">
        <v>148</v>
      </c>
      <c r="T63" s="9" t="s">
        <v>148</v>
      </c>
      <c r="U63" s="9" t="s">
        <v>148</v>
      </c>
      <c r="V63" s="9" t="s">
        <v>148</v>
      </c>
      <c r="W63" s="9" t="s">
        <v>148</v>
      </c>
      <c r="X63" s="9" t="s">
        <v>148</v>
      </c>
      <c r="Y63" s="9" t="s">
        <v>148</v>
      </c>
      <c r="Z63" s="11">
        <v>2563</v>
      </c>
      <c r="AA63" s="11">
        <f>=ROUNDDOWN({0},0)</f>
      </c>
      <c r="AB63" s="12">
        <v>216.4</v>
      </c>
      <c r="AC63" s="9" t="s">
        <v>148</v>
      </c>
      <c r="AD63" s="11"/>
      <c r="AE63" s="11">
        <v>3654</v>
      </c>
      <c r="AF63" s="13"/>
      <c r="AG63" s="13"/>
      <c r="AH63" s="14"/>
      <c r="AI63" s="11"/>
      <c r="AJ63" s="11">
        <f>=ROUNDDOWN({0},0)</f>
      </c>
      <c r="AK63" s="12"/>
      <c r="AL63" s="9" t="s">
        <v>148</v>
      </c>
      <c r="AM63" s="11"/>
      <c r="AN63" s="11"/>
      <c r="AO63" s="14"/>
      <c r="AP63" s="11">
        <v>106</v>
      </c>
      <c r="AQ63" s="15">
        <v>15779.08</v>
      </c>
      <c r="AR63" s="11">
        <v>216</v>
      </c>
      <c r="AS63" s="15">
        <v>31558.86</v>
      </c>
      <c r="AT63" s="14">
        <v>-0.5093</v>
      </c>
      <c r="AU63" s="14">
        <v>-0.5</v>
      </c>
      <c r="AV63" s="11">
        <v>106</v>
      </c>
      <c r="AW63" s="15">
        <v>15779.08</v>
      </c>
      <c r="AX63" s="11">
        <v>216</v>
      </c>
      <c r="AY63" s="15">
        <v>31558.86</v>
      </c>
      <c r="AZ63" s="14">
        <v>-0.5093</v>
      </c>
      <c r="BA63" s="14">
        <v>-0.5</v>
      </c>
      <c r="BB63" s="14"/>
      <c r="BC63" s="11">
        <v>106</v>
      </c>
      <c r="BD63" s="15">
        <v>15779.08</v>
      </c>
      <c r="BE63" s="11">
        <v>216</v>
      </c>
      <c r="BF63" s="15">
        <v>31558.86</v>
      </c>
      <c r="BG63" s="14">
        <v>-0.5093</v>
      </c>
      <c r="BH63" s="14">
        <v>-0.5</v>
      </c>
      <c r="BI63" s="14"/>
      <c r="BJ63" s="11"/>
      <c r="BK63" s="15"/>
      <c r="BL63" s="9" t="s">
        <v>148</v>
      </c>
      <c r="BM63" s="14"/>
      <c r="BN63" s="14"/>
      <c r="BO63" s="11">
        <v>27</v>
      </c>
      <c r="BP63" s="15">
        <v>4313.9</v>
      </c>
      <c r="BQ63" s="11">
        <v>7</v>
      </c>
      <c r="BR63" s="15">
        <v>1692.93</v>
      </c>
      <c r="BS63" s="14">
        <v>2.8571</v>
      </c>
      <c r="BT63" s="14">
        <v>1.5482</v>
      </c>
      <c r="BU63" s="9" t="s">
        <v>148</v>
      </c>
      <c r="BV63" s="9" t="s">
        <v>148</v>
      </c>
      <c r="BW63" s="9" t="s">
        <v>148</v>
      </c>
      <c r="BX63" s="9" t="s">
        <v>148</v>
      </c>
      <c r="BY63" s="9" t="s">
        <v>148</v>
      </c>
      <c r="BZ63" s="9" t="s">
        <v>148</v>
      </c>
      <c r="CA63" s="9" t="s">
        <v>148</v>
      </c>
      <c r="CB63" s="11">
        <v>36</v>
      </c>
      <c r="CC63" s="15">
        <v>3994.4</v>
      </c>
      <c r="CD63" s="11">
        <v>62</v>
      </c>
      <c r="CE63" s="15">
        <v>6764.14</v>
      </c>
      <c r="CF63" s="14">
        <v>-0.4194</v>
      </c>
      <c r="CG63" s="14">
        <v>-0.4095</v>
      </c>
      <c r="CH63" s="9" t="s">
        <v>148</v>
      </c>
      <c r="CI63" s="9" t="s">
        <v>148</v>
      </c>
      <c r="CJ63" s="9" t="s">
        <v>148</v>
      </c>
      <c r="CK63" s="9" t="s">
        <v>148</v>
      </c>
      <c r="CL63" s="9" t="s">
        <v>148</v>
      </c>
      <c r="CM63" s="9" t="s">
        <v>148</v>
      </c>
      <c r="CN63" s="9" t="s">
        <v>148</v>
      </c>
      <c r="CO63" s="11">
        <v>21</v>
      </c>
      <c r="CP63" s="15">
        <v>3470.14</v>
      </c>
      <c r="CQ63" s="11">
        <v>53</v>
      </c>
      <c r="CR63" s="15">
        <v>8376.53</v>
      </c>
      <c r="CS63" s="14">
        <v>-0.6038</v>
      </c>
      <c r="CT63" s="14">
        <v>-0.5857</v>
      </c>
      <c r="CU63" s="9" t="s">
        <v>148</v>
      </c>
      <c r="CV63" s="9" t="s">
        <v>148</v>
      </c>
      <c r="CW63" s="9" t="s">
        <v>148</v>
      </c>
      <c r="CX63" s="9" t="s">
        <v>148</v>
      </c>
      <c r="CY63" s="9" t="s">
        <v>148</v>
      </c>
      <c r="CZ63" s="9" t="s">
        <v>148</v>
      </c>
      <c r="DA63" s="9" t="s">
        <v>148</v>
      </c>
      <c r="DB63" s="11">
        <v>15</v>
      </c>
      <c r="DC63" s="15">
        <v>2817.42</v>
      </c>
      <c r="DD63" s="11">
        <v>55</v>
      </c>
      <c r="DE63" s="15">
        <v>11195.96</v>
      </c>
      <c r="DF63" s="14">
        <v>-0.7273</v>
      </c>
      <c r="DG63" s="14">
        <v>-0.7484</v>
      </c>
      <c r="DH63" s="9" t="s">
        <v>148</v>
      </c>
      <c r="DI63" s="9" t="s">
        <v>148</v>
      </c>
      <c r="DJ63" s="9" t="s">
        <v>148</v>
      </c>
      <c r="DK63" s="9" t="s">
        <v>148</v>
      </c>
      <c r="DL63" s="9" t="s">
        <v>148</v>
      </c>
      <c r="DM63" s="9" t="s">
        <v>148</v>
      </c>
      <c r="DN63" s="9" t="s">
        <v>148</v>
      </c>
      <c r="DO63" s="11">
        <v>2</v>
      </c>
      <c r="DP63" s="15">
        <v>546.12</v>
      </c>
      <c r="DQ63" s="11">
        <v>12</v>
      </c>
      <c r="DR63" s="15">
        <v>1333.16</v>
      </c>
      <c r="DS63" s="14">
        <v>-0.8333</v>
      </c>
      <c r="DT63" s="14">
        <v>-0.5904</v>
      </c>
      <c r="DU63" s="9" t="s">
        <v>148</v>
      </c>
      <c r="DV63" s="9" t="s">
        <v>148</v>
      </c>
      <c r="DW63" s="9" t="s">
        <v>148</v>
      </c>
      <c r="DX63" s="9" t="s">
        <v>148</v>
      </c>
      <c r="DY63" s="9" t="s">
        <v>148</v>
      </c>
      <c r="DZ63" s="9" t="s">
        <v>148</v>
      </c>
      <c r="EA63" s="9" t="s">
        <v>148</v>
      </c>
      <c r="EB63" s="11">
        <v>3</v>
      </c>
      <c r="EC63" s="15">
        <v>245.82</v>
      </c>
      <c r="ED63" s="11">
        <v>12</v>
      </c>
      <c r="EE63" s="15">
        <v>592.37</v>
      </c>
      <c r="EF63" s="14">
        <v>-0.75</v>
      </c>
      <c r="EG63" s="14">
        <v>-0.585</v>
      </c>
      <c r="EH63" s="9" t="s">
        <v>148</v>
      </c>
      <c r="EI63" s="9" t="s">
        <v>148</v>
      </c>
      <c r="EJ63" s="9" t="s">
        <v>148</v>
      </c>
      <c r="EK63" s="9" t="s">
        <v>148</v>
      </c>
      <c r="EL63" s="9" t="s">
        <v>148</v>
      </c>
      <c r="EM63" s="9" t="s">
        <v>148</v>
      </c>
      <c r="EN63" s="9" t="s">
        <v>148</v>
      </c>
      <c r="EO63" s="11">
        <v>1</v>
      </c>
      <c r="EP63" s="15">
        <v>244.01</v>
      </c>
      <c r="EQ63" s="11">
        <v>4</v>
      </c>
      <c r="ER63" s="15">
        <v>791.48</v>
      </c>
      <c r="ES63" s="14">
        <v>-0.75</v>
      </c>
      <c r="ET63" s="14">
        <v>-0.6917</v>
      </c>
      <c r="EU63" s="9" t="s">
        <v>148</v>
      </c>
      <c r="EV63" s="9" t="s">
        <v>148</v>
      </c>
      <c r="EW63" s="9" t="s">
        <v>148</v>
      </c>
      <c r="EX63" s="9" t="s">
        <v>148</v>
      </c>
      <c r="EY63" s="9" t="s">
        <v>148</v>
      </c>
      <c r="EZ63" s="9" t="s">
        <v>148</v>
      </c>
      <c r="FA63" s="9" t="s">
        <v>148</v>
      </c>
      <c r="FB63" s="11">
        <v>1</v>
      </c>
      <c r="FC63" s="15">
        <v>147.27</v>
      </c>
      <c r="FD63" s="11">
        <v>3</v>
      </c>
      <c r="FE63" s="15">
        <v>81.9</v>
      </c>
      <c r="FF63" s="14">
        <v>-0.6667</v>
      </c>
      <c r="FG63" s="14">
        <v>0.7982</v>
      </c>
      <c r="FH63" s="9" t="s">
        <v>148</v>
      </c>
      <c r="FI63" s="9" t="s">
        <v>148</v>
      </c>
      <c r="FJ63" s="9" t="s">
        <v>148</v>
      </c>
      <c r="FK63" s="9" t="s">
        <v>148</v>
      </c>
      <c r="FL63" s="9" t="s">
        <v>148</v>
      </c>
      <c r="FM63" s="9" t="s">
        <v>148</v>
      </c>
      <c r="FN63" s="9" t="s">
        <v>148</v>
      </c>
      <c r="FO63" s="11"/>
      <c r="FP63" s="15"/>
      <c r="FQ63" s="11">
        <v>7</v>
      </c>
      <c r="FR63" s="15">
        <v>549.4</v>
      </c>
      <c r="FS63" s="14">
        <v>-1</v>
      </c>
      <c r="FT63" s="14">
        <v>-1</v>
      </c>
      <c r="FU63" s="9" t="s">
        <v>148</v>
      </c>
      <c r="FV63" s="9" t="s">
        <v>148</v>
      </c>
      <c r="FW63" s="9" t="s">
        <v>148</v>
      </c>
      <c r="FX63" s="9" t="s">
        <v>148</v>
      </c>
      <c r="FY63" s="9" t="s">
        <v>148</v>
      </c>
      <c r="FZ63" s="9" t="s">
        <v>148</v>
      </c>
      <c r="GA63" s="9" t="s">
        <v>148</v>
      </c>
      <c r="GB63" s="11"/>
      <c r="GC63" s="15"/>
      <c r="GD63" s="11">
        <v>1</v>
      </c>
      <c r="GE63" s="15">
        <v>180.99</v>
      </c>
      <c r="GF63" s="14">
        <v>-1</v>
      </c>
      <c r="GG63" s="14">
        <v>-1</v>
      </c>
      <c r="GH63" s="9" t="s">
        <v>148</v>
      </c>
      <c r="GI63" s="9" t="s">
        <v>148</v>
      </c>
      <c r="GJ63" s="9" t="s">
        <v>148</v>
      </c>
      <c r="GK63" s="9" t="s">
        <v>148</v>
      </c>
      <c r="GL63" s="9" t="s">
        <v>148</v>
      </c>
      <c r="GM63" s="9" t="s">
        <v>148</v>
      </c>
      <c r="GN63" s="9" t="s">
        <v>148</v>
      </c>
      <c r="GO63" s="11"/>
      <c r="GP63" s="15"/>
      <c r="GQ63" s="11"/>
      <c r="GR63" s="15"/>
      <c r="GS63" s="14"/>
      <c r="GT63" s="14"/>
      <c r="GU63" s="9" t="s">
        <v>148</v>
      </c>
      <c r="GV63" s="9" t="s">
        <v>148</v>
      </c>
      <c r="GW63" s="9" t="s">
        <v>148</v>
      </c>
      <c r="GX63" s="9" t="s">
        <v>148</v>
      </c>
      <c r="GY63" s="9" t="s">
        <v>148</v>
      </c>
      <c r="GZ63" s="9" t="s">
        <v>148</v>
      </c>
      <c r="HA63" s="9" t="s">
        <v>148</v>
      </c>
      <c r="HB63" s="11"/>
      <c r="HC63" s="15"/>
      <c r="HD63" s="11"/>
      <c r="HE63" s="15"/>
      <c r="HF63" s="14"/>
      <c r="HG63" s="14"/>
      <c r="HH63" s="9" t="s">
        <v>148</v>
      </c>
      <c r="HI63" s="9" t="s">
        <v>148</v>
      </c>
      <c r="HJ63" s="9" t="s">
        <v>148</v>
      </c>
      <c r="HK63" s="9" t="s">
        <v>148</v>
      </c>
      <c r="HL63" s="9" t="s">
        <v>148</v>
      </c>
      <c r="HM63" s="9" t="s">
        <v>148</v>
      </c>
      <c r="HN63" s="9" t="s">
        <v>148</v>
      </c>
      <c r="HO63" s="11"/>
      <c r="HP63" s="15"/>
      <c r="HQ63" s="11"/>
      <c r="HR63" s="15"/>
      <c r="HS63" s="14"/>
      <c r="HT63" s="14"/>
      <c r="HU63" s="9" t="s">
        <v>148</v>
      </c>
      <c r="HV63" s="9" t="s">
        <v>148</v>
      </c>
      <c r="HW63" s="9" t="s">
        <v>148</v>
      </c>
      <c r="HX63" s="9" t="s">
        <v>148</v>
      </c>
      <c r="HY63" s="9" t="s">
        <v>148</v>
      </c>
      <c r="HZ63" s="9" t="s">
        <v>148</v>
      </c>
      <c r="IA63" s="9" t="s">
        <v>148</v>
      </c>
      <c r="IB63" s="11"/>
      <c r="IC63" s="15"/>
      <c r="ID63" s="11"/>
      <c r="IE63" s="15"/>
      <c r="IF63" s="14"/>
      <c r="IG63" s="14"/>
      <c r="IH63" s="9" t="s">
        <v>148</v>
      </c>
      <c r="II63" s="9" t="s">
        <v>148</v>
      </c>
      <c r="IJ63" s="9" t="s">
        <v>148</v>
      </c>
      <c r="IK63" s="9" t="s">
        <v>148</v>
      </c>
      <c r="IL63" s="9" t="s">
        <v>148</v>
      </c>
      <c r="IM63" s="9" t="s">
        <v>148</v>
      </c>
      <c r="IN63" s="9" t="s">
        <v>148</v>
      </c>
      <c r="IO63" s="11"/>
      <c r="IP63" s="15"/>
      <c r="IQ63" s="11"/>
      <c r="IR63" s="15"/>
      <c r="IS63" s="14"/>
      <c r="IT63" s="14"/>
      <c r="IU63" s="9" t="s">
        <v>148</v>
      </c>
      <c r="IV63" s="9" t="s">
        <v>148</v>
      </c>
      <c r="IW63" s="9" t="s">
        <v>148</v>
      </c>
      <c r="IX63" s="9" t="s">
        <v>148</v>
      </c>
      <c r="IY63" s="9" t="s">
        <v>148</v>
      </c>
      <c r="IZ63" s="9" t="s">
        <v>148</v>
      </c>
      <c r="JA63" s="9" t="s">
        <v>148</v>
      </c>
      <c r="JB63" s="11"/>
      <c r="JC63" s="15"/>
      <c r="JD63" s="11"/>
      <c r="JE63" s="15"/>
      <c r="JF63" s="14"/>
      <c r="JG63" s="14"/>
      <c r="JH63" s="9" t="s">
        <v>148</v>
      </c>
      <c r="JI63" s="9" t="s">
        <v>148</v>
      </c>
      <c r="JJ63" s="9" t="s">
        <v>148</v>
      </c>
      <c r="JK63" s="9" t="s">
        <v>148</v>
      </c>
      <c r="JL63" s="9" t="s">
        <v>148</v>
      </c>
      <c r="JM63" s="9" t="s">
        <v>148</v>
      </c>
      <c r="JN63" s="9" t="s">
        <v>148</v>
      </c>
      <c r="JO63" s="11"/>
      <c r="JP63" s="15"/>
      <c r="JQ63" s="11"/>
      <c r="JR63" s="15"/>
      <c r="JS63" s="14"/>
      <c r="JT63" s="14"/>
      <c r="JU63" s="9" t="s">
        <v>148</v>
      </c>
      <c r="JV63" s="9" t="s">
        <v>148</v>
      </c>
      <c r="JW63" s="9" t="s">
        <v>148</v>
      </c>
      <c r="JX63" s="9" t="s">
        <v>148</v>
      </c>
      <c r="JY63" s="9" t="s">
        <v>148</v>
      </c>
      <c r="JZ63" s="9" t="s">
        <v>148</v>
      </c>
      <c r="KA63" s="9" t="s">
        <v>148</v>
      </c>
      <c r="KB63" s="11"/>
      <c r="KC63" s="15"/>
      <c r="KD63" s="11"/>
      <c r="KE63" s="15"/>
      <c r="KF63" s="14"/>
      <c r="KG63" s="14"/>
      <c r="KH63" s="9" t="s">
        <v>148</v>
      </c>
      <c r="KI63" s="9" t="s">
        <v>148</v>
      </c>
      <c r="KJ63" s="9" t="s">
        <v>148</v>
      </c>
      <c r="KK63" s="9" t="s">
        <v>148</v>
      </c>
      <c r="KL63" s="9" t="s">
        <v>148</v>
      </c>
      <c r="KM63" s="9" t="s">
        <v>148</v>
      </c>
      <c r="KN63" s="9" t="s">
        <v>148</v>
      </c>
      <c r="KO63" s="11"/>
      <c r="KP63" s="15"/>
      <c r="KQ63" s="11"/>
      <c r="KR63" s="15"/>
      <c r="KS63" s="14"/>
      <c r="KT63" s="14"/>
      <c r="KU63" s="9" t="s">
        <v>148</v>
      </c>
      <c r="KV63" s="9" t="s">
        <v>148</v>
      </c>
      <c r="KW63" s="9" t="s">
        <v>148</v>
      </c>
      <c r="KX63" s="9" t="s">
        <v>148</v>
      </c>
      <c r="KY63" s="9" t="s">
        <v>148</v>
      </c>
      <c r="KZ63" s="9" t="s">
        <v>148</v>
      </c>
      <c r="LA63" s="9" t="s">
        <v>148</v>
      </c>
      <c r="LB63" s="11"/>
      <c r="LC63" s="15"/>
      <c r="LD63" s="11"/>
      <c r="LE63" s="15"/>
      <c r="LF63" s="14"/>
      <c r="LG63" s="14"/>
      <c r="LH63" s="9" t="s">
        <v>148</v>
      </c>
      <c r="LI63" s="9" t="s">
        <v>148</v>
      </c>
      <c r="LJ63" s="9" t="s">
        <v>148</v>
      </c>
      <c r="LK63" s="9" t="s">
        <v>148</v>
      </c>
      <c r="LL63" s="9" t="s">
        <v>148</v>
      </c>
      <c r="LM63" s="9" t="s">
        <v>148</v>
      </c>
      <c r="LN63" s="9" t="s">
        <v>148</v>
      </c>
      <c r="LO63" s="11"/>
      <c r="LP63" s="15"/>
      <c r="LQ63" s="11"/>
      <c r="LR63" s="15"/>
      <c r="LS63" s="14"/>
      <c r="LT63" s="14"/>
      <c r="LU63" s="9" t="s">
        <v>148</v>
      </c>
      <c r="LV63" s="9" t="s">
        <v>148</v>
      </c>
      <c r="LW63" s="9" t="s">
        <v>148</v>
      </c>
      <c r="LX63" s="9" t="s">
        <v>148</v>
      </c>
      <c r="LY63" s="9" t="s">
        <v>148</v>
      </c>
      <c r="LZ63" s="9" t="s">
        <v>148</v>
      </c>
      <c r="MA63" s="9" t="s">
        <v>148</v>
      </c>
      <c r="MB63" s="11"/>
      <c r="MC63" s="15"/>
      <c r="MD63" s="11"/>
      <c r="ME63" s="15"/>
      <c r="MF63" s="14"/>
      <c r="MG63" s="14"/>
      <c r="MH63" s="9" t="s">
        <v>148</v>
      </c>
      <c r="MI63" s="9" t="s">
        <v>148</v>
      </c>
      <c r="MJ63" s="9" t="s">
        <v>148</v>
      </c>
      <c r="MK63" s="9" t="s">
        <v>148</v>
      </c>
      <c r="ML63" s="9" t="s">
        <v>148</v>
      </c>
      <c r="MM63" s="9" t="s">
        <v>148</v>
      </c>
      <c r="MN63" s="9" t="s">
        <v>148</v>
      </c>
      <c r="MO63" s="11"/>
      <c r="MP63" s="15"/>
      <c r="MQ63" s="11"/>
      <c r="MR63" s="15"/>
      <c r="MS63" s="14"/>
      <c r="MT63" s="14"/>
      <c r="MU63" s="9" t="s">
        <v>148</v>
      </c>
      <c r="MV63" s="9" t="s">
        <v>148</v>
      </c>
      <c r="MW63" s="9" t="s">
        <v>148</v>
      </c>
      <c r="MX63" s="9" t="s">
        <v>148</v>
      </c>
      <c r="MY63" s="9" t="s">
        <v>148</v>
      </c>
      <c r="MZ63" s="9" t="s">
        <v>148</v>
      </c>
      <c r="NA63" s="9" t="s">
        <v>148</v>
      </c>
      <c r="NB63" s="11"/>
      <c r="NC63" s="15"/>
      <c r="ND63" s="11"/>
      <c r="NE63" s="15"/>
      <c r="NF63" s="14"/>
      <c r="NG63" s="14"/>
      <c r="NH63" s="9" t="s">
        <v>148</v>
      </c>
      <c r="NI63" s="9" t="s">
        <v>148</v>
      </c>
      <c r="NJ63" s="9" t="s">
        <v>148</v>
      </c>
      <c r="NK63" s="9" t="s">
        <v>148</v>
      </c>
      <c r="NL63" s="9" t="s">
        <v>148</v>
      </c>
      <c r="NM63" s="9" t="s">
        <v>148</v>
      </c>
      <c r="NN63" s="9" t="s">
        <v>148</v>
      </c>
      <c r="NO63" s="11"/>
      <c r="NP63" s="15"/>
      <c r="NQ63" s="11"/>
      <c r="NR63" s="15"/>
      <c r="NS63" s="14"/>
      <c r="NT63" s="14"/>
      <c r="NU63" s="9" t="s">
        <v>148</v>
      </c>
      <c r="NV63" s="9" t="s">
        <v>148</v>
      </c>
      <c r="NW63" s="9" t="s">
        <v>148</v>
      </c>
      <c r="NX63" s="9" t="s">
        <v>148</v>
      </c>
      <c r="NY63" s="9" t="s">
        <v>148</v>
      </c>
      <c r="NZ63" s="9" t="s">
        <v>148</v>
      </c>
      <c r="OA63" s="9" t="s">
        <v>148</v>
      </c>
      <c r="OB63" s="11"/>
      <c r="OC63" s="15"/>
      <c r="OD63" s="11"/>
      <c r="OE63" s="15"/>
      <c r="OF63" s="14"/>
      <c r="OG63" s="14"/>
      <c r="OH63" s="9" t="s">
        <v>148</v>
      </c>
      <c r="OI63" s="9" t="s">
        <v>148</v>
      </c>
      <c r="OJ63" s="9" t="s">
        <v>148</v>
      </c>
      <c r="OK63" s="9" t="s">
        <v>148</v>
      </c>
      <c r="OL63" s="9" t="s">
        <v>148</v>
      </c>
      <c r="OM63" s="9" t="s">
        <v>148</v>
      </c>
      <c r="ON63" s="9" t="s">
        <v>148</v>
      </c>
      <c r="OO63" s="11"/>
      <c r="OP63" s="15"/>
      <c r="OQ63" s="11"/>
      <c r="OR63" s="15"/>
      <c r="OS63" s="14"/>
      <c r="OT63" s="14"/>
      <c r="OU63" s="9" t="s">
        <v>148</v>
      </c>
      <c r="OV63" s="9" t="s">
        <v>148</v>
      </c>
      <c r="OW63" s="9" t="s">
        <v>148</v>
      </c>
      <c r="OX63" s="9" t="s">
        <v>148</v>
      </c>
      <c r="OY63" s="9" t="s">
        <v>148</v>
      </c>
      <c r="OZ63" s="9" t="s">
        <v>148</v>
      </c>
      <c r="PA63" s="9" t="s">
        <v>148</v>
      </c>
      <c r="PB63" s="11">
        <v>2277</v>
      </c>
      <c r="PC63" s="11"/>
      <c r="PD63" s="11"/>
      <c r="PE63" s="11">
        <v>286</v>
      </c>
      <c r="PF63" s="11"/>
      <c r="PG63" s="11"/>
      <c r="PH63" s="11"/>
      <c r="PI63" s="11"/>
      <c r="PJ63" s="11"/>
      <c r="PK63" s="11"/>
      <c r="PL63" s="11"/>
      <c r="PM63" s="11"/>
      <c r="PN63" s="11"/>
      <c r="PO63" s="11"/>
      <c r="PP63" s="11"/>
      <c r="PQ63" s="11"/>
      <c r="PR63" s="11"/>
      <c r="PS63" s="11">
        <v>500</v>
      </c>
      <c r="PT63" s="11">
        <v>1622</v>
      </c>
      <c r="PU63" s="11">
        <v>1010</v>
      </c>
      <c r="PV63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9"/>
    <mergeCell ref="BD35:BD39"/>
    <mergeCell ref="BE35:BE39"/>
    <mergeCell ref="BF35:BF39"/>
    <mergeCell ref="BG35:BG39"/>
    <mergeCell ref="BH35:BH39"/>
    <mergeCell ref="BC43:BC45"/>
    <mergeCell ref="BD43:BD45"/>
    <mergeCell ref="BE43:BE45"/>
    <mergeCell ref="BF43:BF45"/>
    <mergeCell ref="BG43:BG45"/>
    <mergeCell ref="BH43:BH45"/>
    <mergeCell ref="BC47:BC50"/>
    <mergeCell ref="BD47:BD50"/>
    <mergeCell ref="BE47:BE50"/>
    <mergeCell ref="BF47:BF50"/>
    <mergeCell ref="BG47:BG50"/>
    <mergeCell ref="BH47:BH50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61:AV62"/>
    <mergeCell ref="AW61:AW62"/>
    <mergeCell ref="AX61:AX62"/>
    <mergeCell ref="AY61:AY62"/>
    <mergeCell ref="AZ61:AZ62"/>
    <mergeCell ref="BA61:BA6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627</v>
      </c>
      <c r="D2" s="0" t="s">
        <v>628</v>
      </c>
      <c r="E2" s="0" t="s">
        <v>629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630</v>
      </c>
      <c r="J4" s="1" t="s">
        <v>631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632</v>
      </c>
      <c r="P4" s="1" t="s">
        <v>633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634</v>
      </c>
      <c r="F5" s="1" t="s">
        <v>635</v>
      </c>
      <c r="G5" s="1" t="s">
        <v>634</v>
      </c>
      <c r="H5" s="1" t="s">
        <v>635</v>
      </c>
      <c r="I5" s="1" t="s">
        <v>630</v>
      </c>
      <c r="J5" s="1" t="s">
        <v>631</v>
      </c>
      <c r="K5" s="1" t="s">
        <v>636</v>
      </c>
      <c r="L5" s="1" t="s">
        <v>637</v>
      </c>
      <c r="M5" s="1" t="s">
        <v>636</v>
      </c>
      <c r="N5" s="1" t="s">
        <v>637</v>
      </c>
      <c r="O5" s="1" t="s">
        <v>632</v>
      </c>
      <c r="P5" s="1" t="s">
        <v>633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83</v>
      </c>
      <c r="F6" s="8">
        <v>15011.66</v>
      </c>
      <c r="G6" s="4">
        <v>159</v>
      </c>
      <c r="H6" s="8">
        <v>29104.34</v>
      </c>
      <c r="I6" s="7">
        <v>-0.478</v>
      </c>
      <c r="J6" s="7">
        <v>-0.4842</v>
      </c>
      <c r="K6" s="4">
        <v>83</v>
      </c>
      <c r="L6" s="8">
        <v>15011.66</v>
      </c>
      <c r="M6" s="4">
        <v>159</v>
      </c>
      <c r="N6" s="8">
        <v>29104.34</v>
      </c>
      <c r="O6" s="7">
        <v>-0.478</v>
      </c>
      <c r="P6" s="7">
        <v>-0.4842</v>
      </c>
    </row>
    <row r="7">
      <c r="A7" s="2" t="s">
        <v>137</v>
      </c>
      <c r="B7" s="2" t="s">
        <v>138</v>
      </c>
      <c r="C7" s="2" t="s">
        <v>389</v>
      </c>
      <c r="D7" s="2" t="s">
        <v>390</v>
      </c>
      <c r="E7" s="4">
        <v>9</v>
      </c>
      <c r="F7" s="8">
        <v>424.56</v>
      </c>
      <c r="G7" s="4">
        <v>26</v>
      </c>
      <c r="H7" s="8">
        <v>1090.08</v>
      </c>
      <c r="I7" s="7">
        <v>-0.6538</v>
      </c>
      <c r="J7" s="7">
        <v>-0.6105</v>
      </c>
      <c r="K7" s="4">
        <v>9</v>
      </c>
      <c r="L7" s="8">
        <v>424.56</v>
      </c>
      <c r="M7" s="4">
        <v>26</v>
      </c>
      <c r="N7" s="8">
        <v>1090.08</v>
      </c>
      <c r="O7" s="7">
        <v>-0.6538</v>
      </c>
      <c r="P7" s="7">
        <v>-0.6105</v>
      </c>
    </row>
    <row r="8">
      <c r="A8" s="2" t="s">
        <v>137</v>
      </c>
      <c r="B8" s="2" t="s">
        <v>138</v>
      </c>
      <c r="C8" s="2" t="s">
        <v>478</v>
      </c>
      <c r="D8" s="2" t="s">
        <v>479</v>
      </c>
      <c r="E8" s="4">
        <v>10</v>
      </c>
      <c r="F8" s="8">
        <v>198.87</v>
      </c>
      <c r="G8" s="4">
        <v>14</v>
      </c>
      <c r="H8" s="8">
        <v>339.3</v>
      </c>
      <c r="I8" s="7">
        <v>-0.2857</v>
      </c>
      <c r="J8" s="7">
        <v>-0.4139</v>
      </c>
      <c r="K8" s="4">
        <v>4</v>
      </c>
      <c r="L8" s="8">
        <v>187.17</v>
      </c>
      <c r="M8" s="4">
        <v>7</v>
      </c>
      <c r="N8" s="8">
        <v>183.3</v>
      </c>
      <c r="O8" s="7">
        <v>-0.4286</v>
      </c>
      <c r="P8" s="7">
        <v>0.0211</v>
      </c>
    </row>
    <row r="9">
      <c r="A9" s="2" t="s">
        <v>137</v>
      </c>
      <c r="B9" s="2" t="s">
        <v>138</v>
      </c>
      <c r="C9" s="2" t="s">
        <v>478</v>
      </c>
      <c r="D9" s="2" t="s">
        <v>497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>
        <v>6</v>
      </c>
      <c r="L9" s="8">
        <v>11.7</v>
      </c>
      <c r="M9" s="4">
        <v>7</v>
      </c>
      <c r="N9" s="8">
        <v>156</v>
      </c>
      <c r="O9" s="7">
        <v>-0.1429</v>
      </c>
      <c r="P9" s="7">
        <v>-0.925</v>
      </c>
    </row>
    <row r="10">
      <c r="A10" s="2" t="s">
        <v>137</v>
      </c>
      <c r="B10" s="2" t="s">
        <v>138</v>
      </c>
      <c r="C10" s="2" t="s">
        <v>516</v>
      </c>
      <c r="D10" s="2" t="s">
        <v>517</v>
      </c>
      <c r="E10" s="4">
        <v>1</v>
      </c>
      <c r="F10" s="8">
        <v>104.99</v>
      </c>
      <c r="G10" s="4">
        <v>2</v>
      </c>
      <c r="H10" s="8">
        <v>212.36</v>
      </c>
      <c r="I10" s="7">
        <v>-0.5</v>
      </c>
      <c r="J10" s="7">
        <v>-0.5056</v>
      </c>
      <c r="K10" s="4">
        <v>1</v>
      </c>
      <c r="L10" s="8">
        <v>104.99</v>
      </c>
      <c r="M10" s="4">
        <v>2</v>
      </c>
      <c r="N10" s="8">
        <v>212.36</v>
      </c>
      <c r="O10" s="7">
        <v>-0.5</v>
      </c>
      <c r="P10" s="7">
        <v>-0.5056</v>
      </c>
    </row>
    <row r="11">
      <c r="A11" s="2" t="s">
        <v>137</v>
      </c>
      <c r="B11" s="2" t="s">
        <v>545</v>
      </c>
      <c r="C11" s="2" t="s">
        <v>389</v>
      </c>
      <c r="D11" s="2" t="s">
        <v>390</v>
      </c>
      <c r="E11" s="4">
        <v>3</v>
      </c>
      <c r="F11" s="8">
        <v>39</v>
      </c>
      <c r="G11" s="4">
        <v>4</v>
      </c>
      <c r="H11" s="8">
        <v>83.72</v>
      </c>
      <c r="I11" s="7">
        <v>-0.25</v>
      </c>
      <c r="J11" s="7">
        <v>-0.5342</v>
      </c>
      <c r="K11" s="4">
        <v>3</v>
      </c>
      <c r="L11" s="8">
        <v>39</v>
      </c>
      <c r="M11" s="4">
        <v>4</v>
      </c>
      <c r="N11" s="8">
        <v>83.72</v>
      </c>
      <c r="O11" s="7">
        <v>-0.25</v>
      </c>
      <c r="P11" s="7">
        <v>-0.5342</v>
      </c>
    </row>
    <row r="12">
      <c r="A12" s="2" t="s">
        <v>137</v>
      </c>
      <c r="B12" s="2" t="s">
        <v>545</v>
      </c>
      <c r="C12" s="2" t="s">
        <v>478</v>
      </c>
      <c r="D12" s="2" t="s">
        <v>497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137</v>
      </c>
      <c r="B13" s="2" t="s">
        <v>545</v>
      </c>
      <c r="C13" s="2" t="s">
        <v>516</v>
      </c>
      <c r="D13" s="2" t="s">
        <v>517</v>
      </c>
      <c r="E13" s="4"/>
      <c r="F13" s="8"/>
      <c r="G13" s="4">
        <v>2</v>
      </c>
      <c r="H13" s="8">
        <v>172.68</v>
      </c>
      <c r="I13" s="7"/>
      <c r="J13" s="7"/>
      <c r="K13" s="4"/>
      <c r="L13" s="8"/>
      <c r="M13" s="4">
        <v>2</v>
      </c>
      <c r="N13" s="8">
        <v>172.68</v>
      </c>
      <c r="O13" s="7"/>
      <c r="P13" s="7"/>
    </row>
    <row r="14">
      <c r="A14" s="2" t="s">
        <v>137</v>
      </c>
      <c r="B14" s="2" t="s">
        <v>588</v>
      </c>
      <c r="C14" s="2" t="s">
        <v>516</v>
      </c>
      <c r="D14" s="2" t="s">
        <v>517</v>
      </c>
      <c r="E14" s="4"/>
      <c r="F14" s="8"/>
      <c r="G14" s="4">
        <v>4</v>
      </c>
      <c r="H14" s="8">
        <v>264.52</v>
      </c>
      <c r="I14" s="7"/>
      <c r="J14" s="7"/>
      <c r="K14" s="4"/>
      <c r="L14" s="8"/>
      <c r="M14" s="4">
        <v>4</v>
      </c>
      <c r="N14" s="8">
        <v>264.52</v>
      </c>
      <c r="O14" s="7"/>
      <c r="P14" s="7"/>
    </row>
    <row r="15">
      <c r="A15" s="2" t="s">
        <v>137</v>
      </c>
      <c r="B15" s="2" t="s">
        <v>588</v>
      </c>
      <c r="C15" s="2" t="s">
        <v>599</v>
      </c>
      <c r="D15" s="2" t="s">
        <v>600</v>
      </c>
      <c r="E15" s="4"/>
      <c r="F15" s="8"/>
      <c r="G15" s="4">
        <v>5</v>
      </c>
      <c r="H15" s="8">
        <v>291.86</v>
      </c>
      <c r="I15" s="7"/>
      <c r="J15" s="7"/>
      <c r="K15" s="4"/>
      <c r="L15" s="8"/>
      <c r="M15" s="4">
        <v>5</v>
      </c>
      <c r="N15" s="8">
        <v>291.86</v>
      </c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627</v>
      </c>
      <c r="D2" s="0" t="s">
        <v>628</v>
      </c>
      <c r="E2" s="0" t="s">
        <v>629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630</v>
      </c>
      <c r="I4" s="1" t="s">
        <v>631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632</v>
      </c>
      <c r="O4" s="1" t="s">
        <v>633</v>
      </c>
    </row>
    <row r="5">
      <c r="A5" s="1" t="s">
        <v>81</v>
      </c>
      <c r="B5" s="1" t="s">
        <v>83</v>
      </c>
      <c r="C5" s="1" t="s">
        <v>84</v>
      </c>
      <c r="D5" s="1" t="s">
        <v>634</v>
      </c>
      <c r="E5" s="1" t="s">
        <v>635</v>
      </c>
      <c r="F5" s="1" t="s">
        <v>634</v>
      </c>
      <c r="G5" s="1" t="s">
        <v>635</v>
      </c>
      <c r="H5" s="1" t="s">
        <v>630</v>
      </c>
      <c r="I5" s="1" t="s">
        <v>631</v>
      </c>
      <c r="J5" s="1" t="s">
        <v>636</v>
      </c>
      <c r="K5" s="1" t="s">
        <v>637</v>
      </c>
      <c r="L5" s="1" t="s">
        <v>636</v>
      </c>
      <c r="M5" s="1" t="s">
        <v>637</v>
      </c>
      <c r="N5" s="1" t="s">
        <v>632</v>
      </c>
      <c r="O5" s="1" t="s">
        <v>633</v>
      </c>
    </row>
    <row r="6">
      <c r="A6" s="2" t="s">
        <v>137</v>
      </c>
      <c r="B6" s="2" t="s">
        <v>139</v>
      </c>
      <c r="C6" s="2" t="s">
        <v>140</v>
      </c>
      <c r="D6" s="4">
        <v>83</v>
      </c>
      <c r="E6" s="8">
        <v>15011.66</v>
      </c>
      <c r="F6" s="4">
        <v>159</v>
      </c>
      <c r="G6" s="8">
        <v>29104.34</v>
      </c>
      <c r="H6" s="7">
        <v>-0.478</v>
      </c>
      <c r="I6" s="7">
        <v>-0.4842</v>
      </c>
      <c r="J6" s="4">
        <v>83</v>
      </c>
      <c r="K6" s="8">
        <v>15011.66</v>
      </c>
      <c r="L6" s="4">
        <v>159</v>
      </c>
      <c r="M6" s="8">
        <v>29104.34</v>
      </c>
      <c r="N6" s="7">
        <v>-0.478</v>
      </c>
      <c r="O6" s="7">
        <v>-0.4842</v>
      </c>
    </row>
    <row r="7">
      <c r="A7" s="2" t="s">
        <v>137</v>
      </c>
      <c r="B7" s="2" t="s">
        <v>389</v>
      </c>
      <c r="C7" s="2" t="s">
        <v>390</v>
      </c>
      <c r="D7" s="4">
        <v>12</v>
      </c>
      <c r="E7" s="8">
        <v>463.56</v>
      </c>
      <c r="F7" s="4">
        <v>30</v>
      </c>
      <c r="G7" s="8">
        <v>1173.8</v>
      </c>
      <c r="H7" s="7">
        <v>-0.6</v>
      </c>
      <c r="I7" s="7">
        <v>-0.6051</v>
      </c>
      <c r="J7" s="4">
        <v>12</v>
      </c>
      <c r="K7" s="8">
        <v>463.56</v>
      </c>
      <c r="L7" s="4">
        <v>30</v>
      </c>
      <c r="M7" s="8">
        <v>1173.8</v>
      </c>
      <c r="N7" s="7">
        <v>-0.6</v>
      </c>
      <c r="O7" s="7">
        <v>-0.6051</v>
      </c>
    </row>
    <row r="8">
      <c r="A8" s="2" t="s">
        <v>137</v>
      </c>
      <c r="B8" s="2" t="s">
        <v>478</v>
      </c>
      <c r="C8" s="2" t="s">
        <v>479</v>
      </c>
      <c r="D8" s="4">
        <v>10</v>
      </c>
      <c r="E8" s="8">
        <v>198.87</v>
      </c>
      <c r="F8" s="4">
        <v>14</v>
      </c>
      <c r="G8" s="8">
        <v>339.3</v>
      </c>
      <c r="H8" s="7">
        <v>-0.2857</v>
      </c>
      <c r="I8" s="7">
        <v>-0.4139</v>
      </c>
      <c r="J8" s="4">
        <v>4</v>
      </c>
      <c r="K8" s="8">
        <v>187.17</v>
      </c>
      <c r="L8" s="4">
        <v>7</v>
      </c>
      <c r="M8" s="8">
        <v>183.3</v>
      </c>
      <c r="N8" s="7">
        <v>-0.4286</v>
      </c>
      <c r="O8" s="7">
        <v>0.0211</v>
      </c>
    </row>
    <row r="9">
      <c r="A9" s="2" t="s">
        <v>137</v>
      </c>
      <c r="B9" s="2" t="s">
        <v>478</v>
      </c>
      <c r="C9" s="2" t="s">
        <v>497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>
        <v>6</v>
      </c>
      <c r="K9" s="8">
        <v>11.7</v>
      </c>
      <c r="L9" s="4">
        <v>7</v>
      </c>
      <c r="M9" s="8">
        <v>156</v>
      </c>
      <c r="N9" s="7">
        <v>-0.1429</v>
      </c>
      <c r="O9" s="7">
        <v>-0.925</v>
      </c>
    </row>
    <row r="10">
      <c r="A10" s="2" t="s">
        <v>137</v>
      </c>
      <c r="B10" s="2" t="s">
        <v>516</v>
      </c>
      <c r="C10" s="2" t="s">
        <v>517</v>
      </c>
      <c r="D10" s="4">
        <v>1</v>
      </c>
      <c r="E10" s="8">
        <v>104.99</v>
      </c>
      <c r="F10" s="4">
        <v>8</v>
      </c>
      <c r="G10" s="8">
        <v>649.56</v>
      </c>
      <c r="H10" s="7">
        <v>-0.875</v>
      </c>
      <c r="I10" s="7">
        <v>-0.8384</v>
      </c>
      <c r="J10" s="4">
        <v>1</v>
      </c>
      <c r="K10" s="8">
        <v>104.99</v>
      </c>
      <c r="L10" s="4">
        <v>8</v>
      </c>
      <c r="M10" s="8">
        <v>649.56</v>
      </c>
      <c r="N10" s="7">
        <v>-0.875</v>
      </c>
      <c r="O10" s="7">
        <v>-0.8384</v>
      </c>
    </row>
    <row r="11">
      <c r="A11" s="2" t="s">
        <v>137</v>
      </c>
      <c r="B11" s="2" t="s">
        <v>599</v>
      </c>
      <c r="C11" s="2" t="s">
        <v>600</v>
      </c>
      <c r="D11" s="4"/>
      <c r="E11" s="8"/>
      <c r="F11" s="4">
        <v>5</v>
      </c>
      <c r="G11" s="8">
        <v>291.86</v>
      </c>
      <c r="H11" s="7"/>
      <c r="I11" s="7"/>
      <c r="J11" s="4"/>
      <c r="K11" s="8"/>
      <c r="L11" s="4">
        <v>5</v>
      </c>
      <c r="M11" s="8">
        <v>291.86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