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<sst xmlns="http://schemas.openxmlformats.org/spreadsheetml/2006/main" count="644" uniqueCount="644">
  <si>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</si>
  <si>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</si>
  <si>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</si>
  <si>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</si>
  <si>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</si>
  <si>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</si>
  <si>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</si>
  <si>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</si>
  <si>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</si>
  <si>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</si>
  <si>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</si>
  <si>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</si>
  <si>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</si>
  <si>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</si>
  <si>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</si>
  <si>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</si>
  <si>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</si>
  <si>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</si>
  <si>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</si>
  <si>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HSNDS</t>
  </si>
  <si>
    <t>KOHLDSN</t>
  </si>
  <si>
    <t>JCPENNEY01</t>
  </si>
  <si>
    <t>ASHFURNDS</t>
  </si>
  <si>
    <t>HDDS</t>
  </si>
  <si>
    <t>OLLIIX</t>
  </si>
  <si>
    <t>AMAZON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</si>
  <si>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</si>
  <si>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</si>
  <si>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</si>
  <si>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</si>
  <si>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</si>
  <si>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</si>
  <si>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</si>
  <si>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</si>
  <si>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</si>
  <si>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</si>
  <si>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</si>
  <si>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</si>
  <si>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</si>
  <si>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</si>
  <si>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</si>
  <si>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</si>
  <si>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</si>
  <si>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</si>
  <si>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</si>
  <si>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</si>
  <si>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</si>
  <si>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</si>
  <si>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</si>
  <si>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</si>
  <si>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</si>
  <si>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</si>
  <si>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</si>
  <si>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</si>
  <si>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</si>
  <si>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</si>
  <si>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</si>
  <si>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</si>
  <si>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</si>
  <si>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</si>
  <si>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</si>
  <si>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</si>
  <si>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</si>
  <si>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</si>
  <si>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</si>
  <si>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</si>
  <si>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</si>
  <si>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</si>
  <si>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</si>
  <si>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</si>
  <si>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</si>
  <si>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</si>
  <si>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</si>
  <si>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</si>
  <si>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</si>
  <si>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</si>
  <si>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</si>
  <si>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</si>
  <si>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</si>
  <si>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</si>
  <si>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</si>
  <si>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</si>
  <si>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</si>
  <si>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</si>
  <si>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</si>
  <si>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</si>
  <si>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</si>
  <si>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</si>
  <si>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</si>
  <si>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</si>
  <si>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</si>
  <si>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</si>
  <si>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</si>
  <si>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</si>
  <si>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</si>
  <si>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</si>
  <si>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</si>
  <si>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</si>
  <si>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</si>
  <si>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</si>
  <si>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</si>
  <si>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</si>
  <si>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</si>
  <si>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</si>
  <si>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</si>
  <si>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</si>
  <si>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</si>
  <si>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</si>
  <si>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</si>
  <si>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</si>
  <si>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</si>
  <si>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</si>
  <si>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</si>
  <si>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</si>
  <si>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</si>
  <si>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</si>
  <si>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</si>
  <si>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</si>
  <si>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</si>
  <si>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</si>
  <si>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</si>
  <si>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</si>
  <si>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</si>
  <si>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</si>
  <si>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</si>
  <si>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</si>
  <si>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</si>
  <si>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</si>
  <si>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</si>
  <si>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</si>
  <si>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</si>
  <si>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03/05/2026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</si>
  <si>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</si>
  <si>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</si>
  <si>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</si>
  <si>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</si>
  <si>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</si>
  <si>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</si>
  <si>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</si>
  <si>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</si>
  <si>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</si>
  <si>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</si>
  <si>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</si>
  <si>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</si>
  <si>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</si>
  <si>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</si>
  <si>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</si>
  <si>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</si>
  <si>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</si>
  <si>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</si>
  <si>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</si>
  <si>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</si>
  <si>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</si>
  <si>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CSNSTORES,HSNDS,MACY02,OVERSTOCK01</t>
  </si>
  <si>
    <t>Setup</t>
  </si>
  <si>
    <t>10/1/2018</t>
  </si>
  <si>
    <t>12/10/2018</t>
  </si>
  <si>
    <t>No</t>
  </si>
  <si>
    <t>10/30/2018</t>
  </si>
  <si>
    <t>7/23/2019</t>
  </si>
  <si>
    <t>12/31/2019</t>
  </si>
  <si>
    <t>1/14/2020</t>
  </si>
  <si>
    <t>11/7/2018</t>
  </si>
  <si>
    <t>12/6/2018</t>
  </si>
  <si>
    <t>5/17/2022</t>
  </si>
  <si>
    <t>6/29/2022</t>
  </si>
  <si>
    <t>1/24/2024</t>
  </si>
  <si>
    <t>8/11/2024</t>
  </si>
  <si>
    <t>11/20/2018</t>
  </si>
  <si>
    <t>5/9/2019</t>
  </si>
  <si>
    <t>Dropped</t>
  </si>
  <si>
    <t>Discontinued</t>
  </si>
  <si>
    <t>2/25/2019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</si>
  <si>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</si>
  <si>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</si>
  <si>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</si>
  <si>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</si>
  <si>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</si>
  <si>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</si>
  <si>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</si>
  <si>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</si>
  <si>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</si>
  <si>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</si>
  <si>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</si>
  <si>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</si>
  <si>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</si>
  <si>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</si>
  <si>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</si>
  <si>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</si>
  <si>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KOHLDSN,MACY02,OVERSTOCK01</t>
  </si>
  <si>
    <t>10/22/2018</t>
  </si>
  <si>
    <t>12/19/2018</t>
  </si>
  <si>
    <t>1/31/2020</t>
  </si>
  <si>
    <t>12/5/2018</t>
  </si>
  <si>
    <t>10/12/2022</t>
  </si>
  <si>
    <t>1/9/2024</t>
  </si>
  <si>
    <t>5/30/2024</t>
  </si>
  <si>
    <t>12/11/2018</t>
  </si>
  <si>
    <t>7/5/2019</t>
  </si>
  <si>
    <t>Open</t>
  </si>
  <si>
    <t>2/4/2020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</si>
  <si>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</si>
  <si>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</si>
  <si>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</si>
  <si>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</si>
  <si>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</si>
  <si>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</si>
  <si>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</si>
  <si>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CSNSTORES,HSNDS,OLLIIX</t>
  </si>
  <si>
    <t>1/9/2019</t>
  </si>
  <si>
    <t>11/21/2018</t>
  </si>
  <si>
    <t>8/14/2019</t>
  </si>
  <si>
    <t>1/30/2020</t>
  </si>
  <si>
    <t>2/24/2020</t>
  </si>
  <si>
    <t>12/26/2018</t>
  </si>
  <si>
    <t>7/13/2022</t>
  </si>
  <si>
    <t>9/18/2024</t>
  </si>
  <si>
    <t>4/4/2019</t>
  </si>
  <si>
    <t>8/15/2019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</si>
  <si>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</si>
  <si>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</si>
  <si>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</si>
  <si>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</si>
  <si>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</si>
  <si>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</si>
  <si>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</si>
  <si>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</si>
  <si>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</si>
  <si>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</si>
  <si>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MACY02,OLLIIX,OVERSTOCK01</t>
  </si>
  <si>
    <t>11/13/2018</t>
  </si>
  <si>
    <t>12/23/2018</t>
  </si>
  <si>
    <t>5/23/2022</t>
  </si>
  <si>
    <t>1/29/2024</t>
  </si>
  <si>
    <t>4/23/2024</t>
  </si>
  <si>
    <t>4/25/2019</t>
  </si>
  <si>
    <t>3/4/2019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</si>
  <si>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</si>
  <si>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</si>
  <si>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</si>
  <si>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</si>
  <si>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</si>
  <si>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</si>
  <si>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</si>
  <si>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</si>
  <si>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</si>
  <si>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</si>
  <si>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</si>
  <si>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</si>
  <si>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</si>
  <si>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CSNSTORES,HDDS,KOHLDSN,MACY02,OVERSTOCK01</t>
  </si>
  <si>
    <t>10/24/2018</t>
  </si>
  <si>
    <t>10/26/2018</t>
  </si>
  <si>
    <t>1/27/2020</t>
  </si>
  <si>
    <t>11/29/2018</t>
  </si>
  <si>
    <t>6/5/2024</t>
  </si>
  <si>
    <t>8/5/2025</t>
  </si>
  <si>
    <t>5/21/2019</t>
  </si>
  <si>
    <t>6/25/2019</t>
  </si>
  <si>
    <t>9/15/2019</t>
  </si>
  <si>
    <t>7/7/2025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</si>
  <si>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</si>
  <si>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</si>
  <si>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</si>
  <si>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</si>
  <si>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</si>
  <si>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</si>
  <si>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</si>
  <si>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</si>
  <si>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HSNDS,JCPENNEY01,KOHLDSN,MACY02</t>
  </si>
  <si>
    <t>11/19/2018</t>
  </si>
  <si>
    <t>11/2/2018</t>
  </si>
  <si>
    <t>12/9/2018</t>
  </si>
  <si>
    <t>1/13/2025</t>
  </si>
  <si>
    <t>1/14/2019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</si>
  <si>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</si>
  <si>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</si>
  <si>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</si>
  <si>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</si>
  <si>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</si>
  <si>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</si>
  <si>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</si>
  <si>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</si>
  <si>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</si>
  <si>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</si>
  <si>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</si>
  <si>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</si>
  <si>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</si>
  <si>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</si>
  <si>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</si>
  <si>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3/5/2026</t>
  </si>
  <si>
    <t>8/1/2023</t>
  </si>
  <si>
    <t>8/17/2023</t>
  </si>
  <si>
    <t>5/29/2022</t>
  </si>
  <si>
    <t>6/20/2022</t>
  </si>
  <si>
    <t>5/27/2022</t>
  </si>
  <si>
    <t>8/18/2022</t>
  </si>
  <si>
    <t>5/19/2022</t>
  </si>
  <si>
    <t>6/17/2022</t>
  </si>
  <si>
    <t>9/14/2022</t>
  </si>
  <si>
    <t>10/28/2022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</si>
  <si>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</si>
  <si>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</si>
  <si>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</si>
  <si>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</si>
  <si>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</si>
  <si>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</si>
  <si>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</si>
  <si>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</si>
  <si>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</si>
  <si>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</si>
  <si>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</si>
  <si>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</si>
  <si>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</si>
  <si>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</si>
  <si>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</si>
  <si>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</si>
  <si>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</si>
  <si>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</si>
  <si>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</si>
  <si>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</si>
  <si>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</si>
  <si>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</si>
  <si>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</si>
  <si>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</si>
  <si>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</si>
  <si>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JCPENNEY01,OVERSTOCK01</t>
  </si>
  <si>
    <t>7/30/2016</t>
  </si>
  <si>
    <t>1/2/2015</t>
  </si>
  <si>
    <t>2/6/2015</t>
  </si>
  <si>
    <t>8/31/2016</t>
  </si>
  <si>
    <t>12/26/2016</t>
  </si>
  <si>
    <t>8/1/2016</t>
  </si>
  <si>
    <t>1/5/2015</t>
  </si>
  <si>
    <t>10/26/2016</t>
  </si>
  <si>
    <t>11/24/2017</t>
  </si>
  <si>
    <t>9/28/2017</t>
  </si>
  <si>
    <t>10/19/2017</t>
  </si>
  <si>
    <t>9/13/2015</t>
  </si>
  <si>
    <t>6/11/2015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</si>
  <si>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</si>
  <si>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</si>
  <si>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</si>
  <si>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</si>
  <si>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</si>
  <si>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</si>
  <si>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</si>
  <si>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</si>
  <si>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</si>
  <si>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</si>
  <si>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1/9/2015</t>
  </si>
  <si>
    <t>12/20/2016</t>
  </si>
  <si>
    <t>2/3/2015</t>
  </si>
  <si>
    <t>12/6/2017</t>
  </si>
  <si>
    <t>10/27/2017</t>
  </si>
  <si>
    <t>9/9/2015</t>
  </si>
  <si>
    <t>10/1/2015</t>
  </si>
  <si>
    <t>7/13/2015</t>
  </si>
  <si>
    <t>10/14/2020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</si>
  <si>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</si>
  <si>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</si>
  <si>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</si>
  <si>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</si>
  <si>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</si>
  <si>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</si>
  <si>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</si>
  <si>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</si>
  <si>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4/7/2022</t>
  </si>
  <si>
    <t>4/21/2022</t>
  </si>
  <si>
    <t>11/19/2021</t>
  </si>
  <si>
    <t>12/8/2021</t>
  </si>
  <si>
    <t>11/10/2021</t>
  </si>
  <si>
    <t>2/23/2022</t>
  </si>
  <si>
    <t>11/3/2021</t>
  </si>
  <si>
    <t>6/13/2022</t>
  </si>
  <si>
    <t>4/19/2024</t>
  </si>
  <si>
    <t>2/8/2022</t>
  </si>
  <si>
    <t>2/9/2022</t>
  </si>
  <si>
    <t>1/19/2023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</si>
  <si>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</si>
  <si>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</si>
  <si>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</si>
  <si>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</si>
  <si>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</si>
  <si>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</si>
  <si>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</si>
  <si>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</si>
  <si>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</si>
  <si>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</si>
  <si>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</si>
  <si>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</si>
  <si>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</si>
  <si>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</si>
  <si>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CSNSTORES,JCPENNEY01,KOHLDSN,MACY02,OVERSTOCK01</t>
  </si>
  <si>
    <t>11/6/2018</t>
  </si>
  <si>
    <t>2/7/2020</t>
  </si>
  <si>
    <t>1/15/2019</t>
  </si>
  <si>
    <t>4/25/2025</t>
  </si>
  <si>
    <t>5/13/2020</t>
  </si>
  <si>
    <t>7/12/2019</t>
  </si>
  <si>
    <t>7/2/2019</t>
  </si>
  <si>
    <t>4/12/2020</t>
  </si>
  <si>
    <t>5/14/2023</t>
  </si>
  <si>
    <t>8/13/2020</t>
  </si>
  <si>
    <t>NS12-3258</t>
  </si>
  <si>
    <t>1/8/2019</t>
  </si>
  <si>
    <t>11/26/2018</t>
  </si>
  <si>
    <t>1/21/2020</t>
  </si>
  <si>
    <t>12/7/2018</t>
  </si>
  <si>
    <t>12/17/2018</t>
  </si>
  <si>
    <t>7/17/2025</t>
  </si>
  <si>
    <t>6/30/2020</t>
  </si>
  <si>
    <t>8/6/2019</t>
  </si>
  <si>
    <t>8/21/2020</t>
  </si>
  <si>
    <t>NS12-3245</t>
  </si>
  <si>
    <t>Cotton Blend Yarn Dyed 3 Piece Duvet Cover Set</t>
  </si>
  <si>
    <t>5/15/2019</t>
  </si>
  <si>
    <t>11/1/2018</t>
  </si>
  <si>
    <t>1/25/2019</t>
  </si>
  <si>
    <t>4/21/2020</t>
  </si>
  <si>
    <t>2/12/2019</t>
  </si>
  <si>
    <t>8/8/2022</t>
  </si>
  <si>
    <t>5/27/2019</t>
  </si>
  <si>
    <t>3/20/2019</t>
  </si>
  <si>
    <t>7/3/2019</t>
  </si>
  <si>
    <t>8/5/2020</t>
  </si>
  <si>
    <t>10/31/2018</t>
  </si>
  <si>
    <t>8/19/2020</t>
  </si>
  <si>
    <t>NS12-3246</t>
  </si>
  <si>
    <t>ASHFURNDS,CSNSTORES,MACY02</t>
  </si>
  <si>
    <t>1/2/2019</t>
  </si>
  <si>
    <t>10/14/2018</t>
  </si>
  <si>
    <t>4/22/2019</t>
  </si>
  <si>
    <t>1/1/2020</t>
  </si>
  <si>
    <t>11/9/2022</t>
  </si>
  <si>
    <t>7/14/2022</t>
  </si>
  <si>
    <t>7/3/2024</t>
  </si>
  <si>
    <t>11/12/2025</t>
  </si>
  <si>
    <t>4/19/2019</t>
  </si>
  <si>
    <t>2/26/2019</t>
  </si>
  <si>
    <t>5/22/2022</t>
  </si>
  <si>
    <t>4/3/2020</t>
  </si>
  <si>
    <t>8/27/2020</t>
  </si>
  <si>
    <t>NS12-3251</t>
  </si>
  <si>
    <t>2/5/2019</t>
  </si>
  <si>
    <t>11/22/2018</t>
  </si>
  <si>
    <t>7/8/2019</t>
  </si>
  <si>
    <t>8/4/2022</t>
  </si>
  <si>
    <t>8/13/2024</t>
  </si>
  <si>
    <t>12/20/2018</t>
  </si>
  <si>
    <t>7/27/2020</t>
  </si>
  <si>
    <t>8/6/2020</t>
  </si>
  <si>
    <t>NS12-3252</t>
  </si>
  <si>
    <t>MACY02,OVERSTOCK01</t>
  </si>
  <si>
    <t>2/7/2019</t>
  </si>
  <si>
    <t>5/25/2020</t>
  </si>
  <si>
    <t>9/1/2022</t>
  </si>
  <si>
    <t>10/4/2024</t>
  </si>
  <si>
    <t>7/12/2020</t>
  </si>
  <si>
    <t>12/8/2020</t>
  </si>
  <si>
    <t>8/26/2020</t>
  </si>
  <si>
    <t>NS12-2005</t>
  </si>
  <si>
    <t>Duvet Cover Mini Set</t>
  </si>
  <si>
    <t>3/30/2015</t>
  </si>
  <si>
    <t>9/12/2016</t>
  </si>
  <si>
    <t>3/23/2015</t>
  </si>
  <si>
    <t>12/7/2017</t>
  </si>
  <si>
    <t>10/12/2017</t>
  </si>
  <si>
    <t>7/27/2016</t>
  </si>
  <si>
    <t>7/9/2015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</si>
  <si>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</si>
  <si>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</si>
  <si>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</si>
  <si>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</si>
  <si>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</si>
  <si>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</si>
  <si>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</si>
  <si>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1/6/2015</t>
  </si>
  <si>
    <t>12/27/2017</t>
  </si>
  <si>
    <t>11/6/2017</t>
  </si>
  <si>
    <t>4/20/2016</t>
  </si>
  <si>
    <t>8/7/2015</t>
  </si>
  <si>
    <t>2/23/2015</t>
  </si>
  <si>
    <t>6/6/2019</t>
  </si>
  <si>
    <t>1/15/2021</t>
  </si>
  <si>
    <t>NS12-3655</t>
  </si>
  <si>
    <t>Duvet Mini Set</t>
  </si>
  <si>
    <t>3 Piece Quilt Top Duvet Cover Mini Set</t>
  </si>
  <si>
    <t>5/2/2022</t>
  </si>
  <si>
    <t>12/14/2021</t>
  </si>
  <si>
    <t>1/3/2022</t>
  </si>
  <si>
    <t>11/5/2021</t>
  </si>
  <si>
    <t>7/29/2022</t>
  </si>
  <si>
    <t>6/25/2025</t>
  </si>
  <si>
    <t>4/20/2022</t>
  </si>
  <si>
    <t>4/10/2023</t>
  </si>
  <si>
    <t>1/25/2024</t>
  </si>
  <si>
    <t>7/16/2024</t>
  </si>
  <si>
    <t>NS12-3656</t>
  </si>
  <si>
    <t>11/29/2021</t>
  </si>
  <si>
    <t>11/21/2021</t>
  </si>
  <si>
    <t>7/12/2022</t>
  </si>
  <si>
    <t>4/3/2022</t>
  </si>
  <si>
    <t>2/3/2023</t>
  </si>
  <si>
    <t>2/4/2025</t>
  </si>
  <si>
    <t>4/22/2025</t>
  </si>
  <si>
    <t>NS12-3707</t>
  </si>
  <si>
    <t>3 Piece Oversized Reversible Seersucker Duvet Cover Mini Set</t>
  </si>
  <si>
    <t>JCPENNEY01,MACY02,OVERSTOCK01</t>
  </si>
  <si>
    <t>7/25/2022</t>
  </si>
  <si>
    <t>5/25/2022</t>
  </si>
  <si>
    <t>9/19/2022</t>
  </si>
  <si>
    <t>9/28/2022</t>
  </si>
  <si>
    <t>1/12/2023</t>
  </si>
  <si>
    <t>5/16/2022</t>
  </si>
  <si>
    <t>10/28/2025</t>
  </si>
  <si>
    <t>10/8/2023</t>
  </si>
  <si>
    <t>7/22/2022</t>
  </si>
  <si>
    <t>NS12-3708</t>
  </si>
  <si>
    <t>9/11/2023</t>
  </si>
  <si>
    <t>9/7/2022</t>
  </si>
  <si>
    <t>6/21/2022</t>
  </si>
  <si>
    <t>2/7/2023</t>
  </si>
  <si>
    <t>5/15/2025</t>
  </si>
  <si>
    <t>7/27/2022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</si>
  <si>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</si>
  <si>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</si>
  <si>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</si>
  <si>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</si>
  <si>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</si>
  <si>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</si>
  <si>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</si>
  <si>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AMAZONDS,CSNSTORES,HSNDS,JCPENNEY01,MACY02,OVERSTOCK01</t>
  </si>
  <si>
    <t>12/27/2018</t>
  </si>
  <si>
    <t>1/23/2020</t>
  </si>
  <si>
    <t>12/14/2018</t>
  </si>
  <si>
    <t>11/12/2024</t>
  </si>
  <si>
    <t>3/8/2020</t>
  </si>
  <si>
    <t>5/23/2019</t>
  </si>
  <si>
    <t>5/22/2019</t>
  </si>
  <si>
    <t>11/5/2018</t>
  </si>
  <si>
    <t>NS30-3248</t>
  </si>
  <si>
    <t>PP000991</t>
  </si>
  <si>
    <t>Glam/Luxury</t>
  </si>
  <si>
    <t>ASHFURNDS,MACY02,OLLIIX,OVERSTOCK01</t>
  </si>
  <si>
    <t>10/12/2018</t>
  </si>
  <si>
    <t>4/29/2020</t>
  </si>
  <si>
    <t>12/28/2018</t>
  </si>
  <si>
    <t>9/18/2022</t>
  </si>
  <si>
    <t>12/14/2022</t>
  </si>
  <si>
    <t>1/19/2026</t>
  </si>
  <si>
    <t>4/30/2019</t>
  </si>
  <si>
    <t>NS30-3254</t>
  </si>
  <si>
    <t>CSNSTORES,HSNDS,JCPENNEY01,MACY02</t>
  </si>
  <si>
    <t>1/11/2019</t>
  </si>
  <si>
    <t>5/28/2019</t>
  </si>
  <si>
    <t>12/27/2022</t>
  </si>
  <si>
    <t>2/12/2025</t>
  </si>
  <si>
    <t>7/19/2019</t>
  </si>
  <si>
    <t>4/17/2020</t>
  </si>
  <si>
    <t>4/29/2019</t>
  </si>
  <si>
    <t>NS30-1826A</t>
  </si>
  <si>
    <t>Square Pillow</t>
  </si>
  <si>
    <t>18x18"</t>
  </si>
  <si>
    <t>Red</t>
  </si>
  <si>
    <t>PF002591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</si>
  <si>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</si>
  <si>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</si>
  <si>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</si>
  <si>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</si>
  <si>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</si>
  <si>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</si>
  <si>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</si>
  <si>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NS30-3729</t>
  </si>
  <si>
    <t>Normal Pillow</t>
  </si>
  <si>
    <t>Origami</t>
  </si>
  <si>
    <t>Knit Quilted Top Decorative Square Pillow 18x18"</t>
  </si>
  <si>
    <t>PP001768;PF005709</t>
  </si>
  <si>
    <t>Global Inspired|Casual</t>
  </si>
  <si>
    <t>8/16/2022</t>
  </si>
  <si>
    <t>8/24/2022</t>
  </si>
  <si>
    <t>8/19/2022</t>
  </si>
  <si>
    <t>3/29/2024</t>
  </si>
  <si>
    <t>6/20/2023</t>
  </si>
  <si>
    <t>12/13/2022</t>
  </si>
  <si>
    <t>11/14/2022</t>
  </si>
  <si>
    <t>8/17/2022</t>
  </si>
  <si>
    <t>1/6/2023</t>
  </si>
  <si>
    <t>NS11-3253</t>
  </si>
  <si>
    <t>BED SKIRT&amp;SHAM</t>
  </si>
  <si>
    <t>Sham</t>
  </si>
  <si>
    <t>Cotton Blend Yarn Dyed Euro Sham</t>
  </si>
  <si>
    <t>26x26"</t>
  </si>
  <si>
    <t>CSNSTORES,MACY02,OVERSTOCK01</t>
  </si>
  <si>
    <t>10/3/2018</t>
  </si>
  <si>
    <t>11/27/2018</t>
  </si>
  <si>
    <t>3/3/2020</t>
  </si>
  <si>
    <t>6/1/2022</t>
  </si>
  <si>
    <t>9/30/2020</t>
  </si>
  <si>
    <t>3/2/2020</t>
  </si>
  <si>
    <t>8/29/2019</t>
  </si>
  <si>
    <t>NS11-3247</t>
  </si>
  <si>
    <t>PP000991;PF004455;PP000992</t>
  </si>
  <si>
    <t>5/7/2019</t>
  </si>
  <si>
    <t>10/29/2018</t>
  </si>
  <si>
    <t>6/6/2024</t>
  </si>
  <si>
    <t>5/7/2021</t>
  </si>
  <si>
    <t>9/10/2019</t>
  </si>
  <si>
    <t>NS11-3657</t>
  </si>
  <si>
    <t>Quilt Top Euro Sham</t>
  </si>
  <si>
    <t>Euro Sham</t>
  </si>
  <si>
    <t>4/27/2022</t>
  </si>
  <si>
    <t>9/28/2023</t>
  </si>
  <si>
    <t>12/23/2021</t>
  </si>
  <si>
    <t>2/24/2022</t>
  </si>
  <si>
    <t>10/26/2022</t>
  </si>
  <si>
    <t>NS11-3662</t>
  </si>
  <si>
    <t>Donation</t>
  </si>
  <si>
    <t>PP001696;PF005608</t>
  </si>
  <si>
    <t>Casual</t>
  </si>
  <si>
    <t>5/3/2022</t>
  </si>
  <si>
    <t>2/2/2022</t>
  </si>
  <si>
    <t>5/6/2022</t>
  </si>
  <si>
    <t>11/30/2021</t>
  </si>
  <si>
    <t>7/19/2022</t>
  </si>
  <si>
    <t>3/31/2022</t>
  </si>
  <si>
    <t>3/14/2022</t>
  </si>
  <si>
    <t>NS11-1824A</t>
  </si>
  <si>
    <t>PF002589</t>
  </si>
  <si>
    <t>Striped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</si>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</sst>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69</v>
      </c>
      <c r="AA6" s="4">
        <f>=ROUNDDOWN(17.25,0)</f>
      </c>
      <c r="AB6" s="5">
        <v>4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5</v>
      </c>
      <c r="AQ6" s="8">
        <v>512.5</v>
      </c>
      <c r="AR6" s="4">
        <v>1</v>
      </c>
      <c r="AS6" s="8">
        <v>91.2</v>
      </c>
      <c r="AT6" s="7">
        <v>4</v>
      </c>
      <c r="AU6" s="7">
        <v>4.6195</v>
      </c>
      <c r="AV6" s="4">
        <v>7</v>
      </c>
      <c r="AW6" s="8">
        <v>738.03</v>
      </c>
      <c r="AX6" s="4">
        <v>5</v>
      </c>
      <c r="AY6" s="8">
        <v>484.95</v>
      </c>
      <c r="AZ6" s="7">
        <v>0.4</v>
      </c>
      <c r="BA6" s="7">
        <v>0.5219</v>
      </c>
      <c r="BB6" s="7">
        <v>0.6944</v>
      </c>
      <c r="BC6" s="4">
        <v>11</v>
      </c>
      <c r="BD6" s="8">
        <v>1173.84</v>
      </c>
      <c r="BE6" s="4">
        <v>17</v>
      </c>
      <c r="BF6" s="8">
        <v>1700.92</v>
      </c>
      <c r="BG6" s="7">
        <v>-0.3529</v>
      </c>
      <c r="BH6" s="7">
        <v>-0.3099</v>
      </c>
      <c r="BI6" s="7">
        <v>0.6287</v>
      </c>
      <c r="BJ6" s="4">
        <v>5</v>
      </c>
      <c r="BK6" s="8">
        <v>512.5</v>
      </c>
      <c r="BL6" s="2" t="s">
        <v>153</v>
      </c>
      <c r="BM6" s="7">
        <v>1</v>
      </c>
      <c r="BN6" s="7">
        <v>1</v>
      </c>
      <c r="BO6" s="4">
        <v>2</v>
      </c>
      <c r="BP6" s="8">
        <v>199.88</v>
      </c>
      <c r="BQ6" s="4">
        <v>1</v>
      </c>
      <c r="BR6" s="8">
        <v>91.2</v>
      </c>
      <c r="BS6" s="7">
        <v>1</v>
      </c>
      <c r="BT6" s="7">
        <v>1.1917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1</v>
      </c>
      <c r="CC6" s="8">
        <v>96.6</v>
      </c>
      <c r="CD6" s="4"/>
      <c r="CE6" s="8"/>
      <c r="CF6" s="7"/>
      <c r="CG6" s="7"/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>
        <v>1</v>
      </c>
      <c r="CP6" s="8">
        <v>102.34</v>
      </c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>
        <v>1</v>
      </c>
      <c r="DC6" s="8">
        <v>113.68</v>
      </c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154</v>
      </c>
      <c r="EI6" s="2" t="s">
        <v>142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145</v>
      </c>
      <c r="FK6" s="2" t="s">
        <v>145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168</v>
      </c>
      <c r="FX6" s="2" t="s">
        <v>169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170</v>
      </c>
      <c r="GI6" s="2" t="s">
        <v>171</v>
      </c>
      <c r="GJ6" s="2" t="s">
        <v>145</v>
      </c>
      <c r="GK6" s="2" t="s">
        <v>172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173</v>
      </c>
      <c r="GW6" s="2" t="s">
        <v>174</v>
      </c>
      <c r="GX6" s="2" t="s">
        <v>175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176</v>
      </c>
      <c r="HI6" s="2" t="s">
        <v>142</v>
      </c>
      <c r="HJ6" s="2" t="s">
        <v>145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171</v>
      </c>
      <c r="IJ6" s="2" t="s">
        <v>177</v>
      </c>
      <c r="IK6" s="2" t="s">
        <v>178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154</v>
      </c>
      <c r="IV6" s="2" t="s">
        <v>171</v>
      </c>
      <c r="IW6" s="2" t="s">
        <v>145</v>
      </c>
      <c r="IX6" s="2" t="s">
        <v>179</v>
      </c>
      <c r="IY6" s="2" t="s">
        <v>157</v>
      </c>
      <c r="IZ6" s="2" t="s">
        <v>157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154</v>
      </c>
      <c r="JV6" s="2" t="s">
        <v>142</v>
      </c>
      <c r="JW6" s="2" t="s">
        <v>180</v>
      </c>
      <c r="JX6" s="2" t="s">
        <v>181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176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176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171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176</v>
      </c>
      <c r="NV6" s="2" t="s">
        <v>171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64</v>
      </c>
      <c r="OP6" s="4">
        <v>5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265</v>
      </c>
      <c r="AA7" s="4">
        <f>=ROUNDDOWN(36.8055555555556,0)</f>
      </c>
      <c r="AB7" s="5">
        <v>7.2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</v>
      </c>
      <c r="AQ7" s="8">
        <v>225.53</v>
      </c>
      <c r="AR7" s="4">
        <v>4</v>
      </c>
      <c r="AS7" s="8">
        <v>393.75</v>
      </c>
      <c r="AT7" s="7">
        <v>-0.5</v>
      </c>
      <c r="AU7" s="7">
        <v>-0.4272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0.3056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</v>
      </c>
      <c r="BK7" s="8">
        <v>225.53</v>
      </c>
      <c r="BL7" s="2" t="s">
        <v>189</v>
      </c>
      <c r="BM7" s="7">
        <v>1</v>
      </c>
      <c r="BN7" s="7">
        <v>1</v>
      </c>
      <c r="BO7" s="4">
        <v>1</v>
      </c>
      <c r="BP7" s="8">
        <v>111.15</v>
      </c>
      <c r="BQ7" s="4">
        <v>1</v>
      </c>
      <c r="BR7" s="8">
        <v>100.8</v>
      </c>
      <c r="BS7" s="7"/>
      <c r="BT7" s="7">
        <v>0.1027</v>
      </c>
      <c r="BU7" s="2" t="s">
        <v>154</v>
      </c>
      <c r="BV7" s="2" t="s">
        <v>142</v>
      </c>
      <c r="BW7" s="2" t="s">
        <v>155</v>
      </c>
      <c r="BX7" s="2" t="s">
        <v>156</v>
      </c>
      <c r="BY7" s="2" t="s">
        <v>157</v>
      </c>
      <c r="BZ7" s="2" t="s">
        <v>157</v>
      </c>
      <c r="CA7" s="2" t="s">
        <v>145</v>
      </c>
      <c r="CB7" s="4"/>
      <c r="CC7" s="8"/>
      <c r="CD7" s="4"/>
      <c r="CE7" s="8"/>
      <c r="CF7" s="7"/>
      <c r="CG7" s="7"/>
      <c r="CH7" s="2" t="s">
        <v>154</v>
      </c>
      <c r="CI7" s="2" t="s">
        <v>142</v>
      </c>
      <c r="CJ7" s="2" t="s">
        <v>155</v>
      </c>
      <c r="CK7" s="2" t="s">
        <v>190</v>
      </c>
      <c r="CL7" s="2" t="s">
        <v>157</v>
      </c>
      <c r="CM7" s="2" t="s">
        <v>157</v>
      </c>
      <c r="CN7" s="2" t="s">
        <v>145</v>
      </c>
      <c r="CO7" s="4">
        <v>1</v>
      </c>
      <c r="CP7" s="8">
        <v>114.38</v>
      </c>
      <c r="CQ7" s="4"/>
      <c r="CR7" s="8"/>
      <c r="CS7" s="7"/>
      <c r="CT7" s="7"/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/>
      <c r="DC7" s="8"/>
      <c r="DD7" s="4"/>
      <c r="DE7" s="8"/>
      <c r="DF7" s="7"/>
      <c r="DG7" s="7"/>
      <c r="DH7" s="2" t="s">
        <v>154</v>
      </c>
      <c r="DI7" s="2" t="s">
        <v>142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>
        <v>3</v>
      </c>
      <c r="DR7" s="8">
        <v>292.95</v>
      </c>
      <c r="DS7" s="7">
        <v>-1</v>
      </c>
      <c r="DT7" s="7">
        <v>-1</v>
      </c>
      <c r="DU7" s="2" t="s">
        <v>154</v>
      </c>
      <c r="DV7" s="2" t="s">
        <v>142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154</v>
      </c>
      <c r="EI7" s="2" t="s">
        <v>142</v>
      </c>
      <c r="EJ7" s="2" t="s">
        <v>164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142</v>
      </c>
      <c r="EW7" s="2" t="s">
        <v>195</v>
      </c>
      <c r="EX7" s="2" t="s">
        <v>196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145</v>
      </c>
      <c r="FK7" s="2" t="s">
        <v>145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168</v>
      </c>
      <c r="FX7" s="2" t="s">
        <v>197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170</v>
      </c>
      <c r="GI7" s="2" t="s">
        <v>171</v>
      </c>
      <c r="GJ7" s="2" t="s">
        <v>145</v>
      </c>
      <c r="GK7" s="2" t="s">
        <v>198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199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176</v>
      </c>
      <c r="HI7" s="2" t="s">
        <v>142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171</v>
      </c>
      <c r="IJ7" s="2" t="s">
        <v>177</v>
      </c>
      <c r="IK7" s="2" t="s">
        <v>200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154</v>
      </c>
      <c r="IV7" s="2" t="s">
        <v>171</v>
      </c>
      <c r="IW7" s="2" t="s">
        <v>145</v>
      </c>
      <c r="IX7" s="2" t="s">
        <v>201</v>
      </c>
      <c r="IY7" s="2" t="s">
        <v>157</v>
      </c>
      <c r="IZ7" s="2" t="s">
        <v>157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154</v>
      </c>
      <c r="JV7" s="2" t="s">
        <v>142</v>
      </c>
      <c r="JW7" s="2" t="s">
        <v>180</v>
      </c>
      <c r="JX7" s="2" t="s">
        <v>202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176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176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171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176</v>
      </c>
      <c r="NV7" s="2" t="s">
        <v>171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>
        <v>15</v>
      </c>
      <c r="OP7" s="4"/>
      <c r="OQ7" s="4"/>
      <c r="OR7" s="4">
        <v>250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147</v>
      </c>
      <c r="AA8" s="4">
        <f>=ROUNDDOWN(44.5454545454545,0)</f>
      </c>
      <c r="AB8" s="5">
        <v>3.3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</v>
      </c>
      <c r="AQ8" s="8">
        <v>210.28</v>
      </c>
      <c r="AR8" s="4">
        <v>3</v>
      </c>
      <c r="AS8" s="8">
        <v>281.28</v>
      </c>
      <c r="AT8" s="7">
        <v>-0.3333</v>
      </c>
      <c r="AU8" s="7">
        <v>-0.2524</v>
      </c>
      <c r="AV8" s="4">
        <v>4</v>
      </c>
      <c r="AW8" s="8">
        <v>435.81</v>
      </c>
      <c r="AX8" s="4">
        <v>12</v>
      </c>
      <c r="AY8" s="8">
        <v>1215.97</v>
      </c>
      <c r="AZ8" s="7">
        <v>-0.6667</v>
      </c>
      <c r="BA8" s="7">
        <v>-0.6416</v>
      </c>
      <c r="BB8" s="7">
        <v>0.4825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0.3713</v>
      </c>
      <c r="BJ8" s="4">
        <v>2</v>
      </c>
      <c r="BK8" s="8">
        <v>210.28</v>
      </c>
      <c r="BL8" s="2" t="s">
        <v>208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96.6</v>
      </c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113.68</v>
      </c>
      <c r="DD8" s="4"/>
      <c r="DE8" s="8"/>
      <c r="DF8" s="7"/>
      <c r="DG8" s="7"/>
      <c r="DH8" s="2" t="s">
        <v>154</v>
      </c>
      <c r="DI8" s="2" t="s">
        <v>142</v>
      </c>
      <c r="DJ8" s="2" t="s">
        <v>212</v>
      </c>
      <c r="DK8" s="2" t="s">
        <v>213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162</v>
      </c>
      <c r="DX8" s="2" t="s">
        <v>214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164</v>
      </c>
      <c r="EK8" s="2" t="s">
        <v>215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195</v>
      </c>
      <c r="EX8" s="2" t="s">
        <v>216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145</v>
      </c>
      <c r="FK8" s="2" t="s">
        <v>145</v>
      </c>
      <c r="FL8" s="2" t="s">
        <v>157</v>
      </c>
      <c r="FM8" s="2" t="s">
        <v>157</v>
      </c>
      <c r="FN8" s="2" t="s">
        <v>145</v>
      </c>
      <c r="FO8" s="4"/>
      <c r="FP8" s="8"/>
      <c r="FQ8" s="4">
        <v>3</v>
      </c>
      <c r="FR8" s="8">
        <v>281.28</v>
      </c>
      <c r="FS8" s="7">
        <v>-1</v>
      </c>
      <c r="FT8" s="7">
        <v>-1</v>
      </c>
      <c r="FU8" s="2" t="s">
        <v>154</v>
      </c>
      <c r="FV8" s="2" t="s">
        <v>142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170</v>
      </c>
      <c r="GI8" s="2" t="s">
        <v>171</v>
      </c>
      <c r="GJ8" s="2" t="s">
        <v>145</v>
      </c>
      <c r="GK8" s="2" t="s">
        <v>172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173</v>
      </c>
      <c r="GW8" s="2" t="s">
        <v>219</v>
      </c>
      <c r="GX8" s="2" t="s">
        <v>220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142</v>
      </c>
      <c r="HJ8" s="2" t="s">
        <v>221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171</v>
      </c>
      <c r="IJ8" s="2" t="s">
        <v>177</v>
      </c>
      <c r="IK8" s="2" t="s">
        <v>222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154</v>
      </c>
      <c r="IV8" s="2" t="s">
        <v>171</v>
      </c>
      <c r="IW8" s="2" t="s">
        <v>145</v>
      </c>
      <c r="IX8" s="2" t="s">
        <v>223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154</v>
      </c>
      <c r="JV8" s="2" t="s">
        <v>142</v>
      </c>
      <c r="JW8" s="2" t="s">
        <v>224</v>
      </c>
      <c r="JX8" s="2" t="s">
        <v>225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176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176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199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199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171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176</v>
      </c>
      <c r="NV8" s="2" t="s">
        <v>171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147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428</v>
      </c>
      <c r="AA9" s="4">
        <f>=ROUNDDOWN(82.3076923076923,0)</f>
      </c>
      <c r="AB9" s="5">
        <v>5.2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225.53</v>
      </c>
      <c r="AR9" s="4">
        <v>9</v>
      </c>
      <c r="AS9" s="8">
        <v>934.69</v>
      </c>
      <c r="AT9" s="7">
        <v>-0.7778</v>
      </c>
      <c r="AU9" s="7">
        <v>-0.7587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0.5175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</v>
      </c>
      <c r="BK9" s="8">
        <v>225.53</v>
      </c>
      <c r="BL9" s="2" t="s">
        <v>229</v>
      </c>
      <c r="BM9" s="7">
        <v>1</v>
      </c>
      <c r="BN9" s="7">
        <v>1</v>
      </c>
      <c r="BO9" s="4">
        <v>1</v>
      </c>
      <c r="BP9" s="8">
        <v>111.15</v>
      </c>
      <c r="BQ9" s="4">
        <v>2</v>
      </c>
      <c r="BR9" s="8">
        <v>201.6</v>
      </c>
      <c r="BS9" s="7">
        <v>-0.5</v>
      </c>
      <c r="BT9" s="7">
        <v>-0.4487</v>
      </c>
      <c r="BU9" s="2" t="s">
        <v>154</v>
      </c>
      <c r="BV9" s="2" t="s">
        <v>142</v>
      </c>
      <c r="BW9" s="2" t="s">
        <v>155</v>
      </c>
      <c r="BX9" s="2" t="s">
        <v>197</v>
      </c>
      <c r="BY9" s="2" t="s">
        <v>157</v>
      </c>
      <c r="BZ9" s="2" t="s">
        <v>157</v>
      </c>
      <c r="CA9" s="2" t="s">
        <v>145</v>
      </c>
      <c r="CB9" s="4"/>
      <c r="CC9" s="8"/>
      <c r="CD9" s="4"/>
      <c r="CE9" s="8"/>
      <c r="CF9" s="7"/>
      <c r="CG9" s="7"/>
      <c r="CH9" s="2" t="s">
        <v>154</v>
      </c>
      <c r="CI9" s="2" t="s">
        <v>142</v>
      </c>
      <c r="CJ9" s="2" t="s">
        <v>155</v>
      </c>
      <c r="CK9" s="2" t="s">
        <v>230</v>
      </c>
      <c r="CL9" s="2" t="s">
        <v>157</v>
      </c>
      <c r="CM9" s="2" t="s">
        <v>157</v>
      </c>
      <c r="CN9" s="2" t="s">
        <v>145</v>
      </c>
      <c r="CO9" s="4">
        <v>1</v>
      </c>
      <c r="CP9" s="8">
        <v>114.38</v>
      </c>
      <c r="CQ9" s="4">
        <v>4</v>
      </c>
      <c r="CR9" s="8">
        <v>413.92</v>
      </c>
      <c r="CS9" s="7">
        <v>-0.75</v>
      </c>
      <c r="CT9" s="7">
        <v>-0.7237</v>
      </c>
      <c r="CU9" s="2" t="s">
        <v>154</v>
      </c>
      <c r="CV9" s="2" t="s">
        <v>142</v>
      </c>
      <c r="CW9" s="2" t="s">
        <v>155</v>
      </c>
      <c r="CX9" s="2" t="s">
        <v>202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154</v>
      </c>
      <c r="DI9" s="2" t="s">
        <v>142</v>
      </c>
      <c r="DJ9" s="2" t="s">
        <v>160</v>
      </c>
      <c r="DK9" s="2" t="s">
        <v>213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154</v>
      </c>
      <c r="DV9" s="2" t="s">
        <v>142</v>
      </c>
      <c r="DW9" s="2" t="s">
        <v>162</v>
      </c>
      <c r="DX9" s="2" t="s">
        <v>231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154</v>
      </c>
      <c r="EI9" s="2" t="s">
        <v>142</v>
      </c>
      <c r="EJ9" s="2" t="s">
        <v>164</v>
      </c>
      <c r="EK9" s="2" t="s">
        <v>232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233</v>
      </c>
      <c r="EX9" s="2" t="s">
        <v>234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145</v>
      </c>
      <c r="FK9" s="2" t="s">
        <v>145</v>
      </c>
      <c r="FL9" s="2" t="s">
        <v>157</v>
      </c>
      <c r="FM9" s="2" t="s">
        <v>157</v>
      </c>
      <c r="FN9" s="2" t="s">
        <v>145</v>
      </c>
      <c r="FO9" s="4"/>
      <c r="FP9" s="8"/>
      <c r="FQ9" s="4">
        <v>3</v>
      </c>
      <c r="FR9" s="8">
        <v>319.17</v>
      </c>
      <c r="FS9" s="7">
        <v>-1</v>
      </c>
      <c r="FT9" s="7">
        <v>-1</v>
      </c>
      <c r="FU9" s="2" t="s">
        <v>154</v>
      </c>
      <c r="FV9" s="2" t="s">
        <v>142</v>
      </c>
      <c r="FW9" s="2" t="s">
        <v>217</v>
      </c>
      <c r="FX9" s="2" t="s">
        <v>235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170</v>
      </c>
      <c r="GI9" s="2" t="s">
        <v>171</v>
      </c>
      <c r="GJ9" s="2" t="s">
        <v>145</v>
      </c>
      <c r="GK9" s="2" t="s">
        <v>236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173</v>
      </c>
      <c r="GW9" s="2" t="s">
        <v>219</v>
      </c>
      <c r="GX9" s="2" t="s">
        <v>237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142</v>
      </c>
      <c r="HJ9" s="2" t="s">
        <v>221</v>
      </c>
      <c r="HK9" s="2" t="s">
        <v>145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171</v>
      </c>
      <c r="IJ9" s="2" t="s">
        <v>238</v>
      </c>
      <c r="IK9" s="2" t="s">
        <v>239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154</v>
      </c>
      <c r="IV9" s="2" t="s">
        <v>171</v>
      </c>
      <c r="IW9" s="2" t="s">
        <v>145</v>
      </c>
      <c r="IX9" s="2" t="s">
        <v>240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154</v>
      </c>
      <c r="JV9" s="2" t="s">
        <v>142</v>
      </c>
      <c r="JW9" s="2" t="s">
        <v>224</v>
      </c>
      <c r="JX9" s="2" t="s">
        <v>241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176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176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199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199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171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176</v>
      </c>
      <c r="NV9" s="2" t="s">
        <v>171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428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227</v>
      </c>
      <c r="AA10" s="4">
        <f>=ROUNDDOWN(58.2051282051282,0)</f>
      </c>
      <c r="AB10" s="5">
        <v>3.9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7</v>
      </c>
      <c r="AQ10" s="8">
        <v>628.72</v>
      </c>
      <c r="AR10" s="4"/>
      <c r="AS10" s="8"/>
      <c r="AT10" s="7"/>
      <c r="AU10" s="7"/>
      <c r="AV10" s="4">
        <v>12</v>
      </c>
      <c r="AW10" s="8">
        <v>1137.36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0.5528</v>
      </c>
      <c r="BC10" s="4">
        <v>12</v>
      </c>
      <c r="BD10" s="8">
        <v>1137.36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1</v>
      </c>
      <c r="BJ10" s="4">
        <v>7</v>
      </c>
      <c r="BK10" s="8">
        <v>628.72</v>
      </c>
      <c r="BL10" s="2" t="s">
        <v>250</v>
      </c>
      <c r="BM10" s="7">
        <v>1</v>
      </c>
      <c r="BN10" s="7">
        <v>1</v>
      </c>
      <c r="BO10" s="4">
        <v>2</v>
      </c>
      <c r="BP10" s="8">
        <v>178.6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249</v>
      </c>
      <c r="BX10" s="2" t="s">
        <v>156</v>
      </c>
      <c r="BY10" s="2" t="s">
        <v>157</v>
      </c>
      <c r="BZ10" s="2" t="s">
        <v>157</v>
      </c>
      <c r="CA10" s="2" t="s">
        <v>145</v>
      </c>
      <c r="CB10" s="4">
        <v>2</v>
      </c>
      <c r="CC10" s="8">
        <v>175.34</v>
      </c>
      <c r="CD10" s="4"/>
      <c r="CE10" s="8"/>
      <c r="CF10" s="7"/>
      <c r="CG10" s="7"/>
      <c r="CH10" s="2" t="s">
        <v>154</v>
      </c>
      <c r="CI10" s="2" t="s">
        <v>142</v>
      </c>
      <c r="CJ10" s="2" t="s">
        <v>251</v>
      </c>
      <c r="CK10" s="2" t="s">
        <v>230</v>
      </c>
      <c r="CL10" s="2" t="s">
        <v>157</v>
      </c>
      <c r="CM10" s="2" t="s">
        <v>157</v>
      </c>
      <c r="CN10" s="2" t="s">
        <v>145</v>
      </c>
      <c r="CO10" s="4">
        <v>1</v>
      </c>
      <c r="CP10" s="8">
        <v>93.13</v>
      </c>
      <c r="CQ10" s="4"/>
      <c r="CR10" s="8"/>
      <c r="CS10" s="7"/>
      <c r="CT10" s="7"/>
      <c r="CU10" s="2" t="s">
        <v>154</v>
      </c>
      <c r="CV10" s="2" t="s">
        <v>142</v>
      </c>
      <c r="CW10" s="2" t="s">
        <v>252</v>
      </c>
      <c r="CX10" s="2" t="s">
        <v>156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160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>
        <v>1</v>
      </c>
      <c r="DP10" s="8">
        <v>87.89</v>
      </c>
      <c r="DQ10" s="4"/>
      <c r="DR10" s="8"/>
      <c r="DS10" s="7"/>
      <c r="DT10" s="7"/>
      <c r="DU10" s="2" t="s">
        <v>154</v>
      </c>
      <c r="DV10" s="2" t="s">
        <v>142</v>
      </c>
      <c r="DW10" s="2" t="s">
        <v>162</v>
      </c>
      <c r="DX10" s="2" t="s">
        <v>163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254</v>
      </c>
      <c r="EK10" s="2" t="s">
        <v>156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195</v>
      </c>
      <c r="EX10" s="2" t="s">
        <v>255</v>
      </c>
      <c r="EY10" s="2" t="s">
        <v>157</v>
      </c>
      <c r="EZ10" s="2" t="s">
        <v>157</v>
      </c>
      <c r="FA10" s="2" t="s">
        <v>145</v>
      </c>
      <c r="FB10" s="4">
        <v>1</v>
      </c>
      <c r="FC10" s="8">
        <v>93.76</v>
      </c>
      <c r="FD10" s="4"/>
      <c r="FE10" s="8"/>
      <c r="FF10" s="7"/>
      <c r="FG10" s="7"/>
      <c r="FH10" s="2" t="s">
        <v>154</v>
      </c>
      <c r="FI10" s="2" t="s">
        <v>142</v>
      </c>
      <c r="FJ10" s="2" t="s">
        <v>145</v>
      </c>
      <c r="FK10" s="2" t="s">
        <v>256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168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145</v>
      </c>
      <c r="GK10" s="2" t="s">
        <v>258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199</v>
      </c>
      <c r="GV10" s="2" t="s">
        <v>142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259</v>
      </c>
      <c r="HK10" s="2" t="s">
        <v>260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142</v>
      </c>
      <c r="IJ10" s="2" t="s">
        <v>177</v>
      </c>
      <c r="IK10" s="2" t="s">
        <v>213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154</v>
      </c>
      <c r="IV10" s="2" t="s">
        <v>171</v>
      </c>
      <c r="IW10" s="2" t="s">
        <v>145</v>
      </c>
      <c r="IX10" s="2" t="s">
        <v>261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154</v>
      </c>
      <c r="JV10" s="2" t="s">
        <v>142</v>
      </c>
      <c r="JW10" s="2" t="s">
        <v>224</v>
      </c>
      <c r="JX10" s="2" t="s">
        <v>156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176</v>
      </c>
      <c r="KI10" s="2" t="s">
        <v>142</v>
      </c>
      <c r="KJ10" s="2" t="s">
        <v>145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176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171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176</v>
      </c>
      <c r="NV10" s="2" t="s">
        <v>171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227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259</v>
      </c>
      <c r="AA11" s="4">
        <f>=ROUNDDOWN(38.0882352941176,0)</f>
      </c>
      <c r="AB11" s="5">
        <v>6.8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5</v>
      </c>
      <c r="AQ11" s="8">
        <v>508.64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0.4472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5</v>
      </c>
      <c r="BK11" s="8">
        <v>508.64</v>
      </c>
      <c r="BL11" s="2" t="s">
        <v>269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249</v>
      </c>
      <c r="BX11" s="2" t="s">
        <v>156</v>
      </c>
      <c r="BY11" s="2" t="s">
        <v>157</v>
      </c>
      <c r="BZ11" s="2" t="s">
        <v>157</v>
      </c>
      <c r="CA11" s="2" t="s">
        <v>145</v>
      </c>
      <c r="CB11" s="4"/>
      <c r="CC11" s="8"/>
      <c r="CD11" s="4"/>
      <c r="CE11" s="8"/>
      <c r="CF11" s="7"/>
      <c r="CG11" s="7"/>
      <c r="CH11" s="2" t="s">
        <v>154</v>
      </c>
      <c r="CI11" s="2" t="s">
        <v>142</v>
      </c>
      <c r="CJ11" s="2" t="s">
        <v>251</v>
      </c>
      <c r="CK11" s="2" t="s">
        <v>270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252</v>
      </c>
      <c r="CX11" s="2" t="s">
        <v>271</v>
      </c>
      <c r="CY11" s="2" t="s">
        <v>157</v>
      </c>
      <c r="CZ11" s="2" t="s">
        <v>157</v>
      </c>
      <c r="DA11" s="2" t="s">
        <v>145</v>
      </c>
      <c r="DB11" s="4">
        <v>1</v>
      </c>
      <c r="DC11" s="8">
        <v>114</v>
      </c>
      <c r="DD11" s="4"/>
      <c r="DE11" s="8"/>
      <c r="DF11" s="7"/>
      <c r="DG11" s="7"/>
      <c r="DH11" s="2" t="s">
        <v>154</v>
      </c>
      <c r="DI11" s="2" t="s">
        <v>142</v>
      </c>
      <c r="DJ11" s="2" t="s">
        <v>160</v>
      </c>
      <c r="DK11" s="2" t="s">
        <v>253</v>
      </c>
      <c r="DL11" s="2" t="s">
        <v>157</v>
      </c>
      <c r="DM11" s="2" t="s">
        <v>157</v>
      </c>
      <c r="DN11" s="2" t="s">
        <v>145</v>
      </c>
      <c r="DO11" s="4">
        <v>2</v>
      </c>
      <c r="DP11" s="8">
        <v>195.3</v>
      </c>
      <c r="DQ11" s="4"/>
      <c r="DR11" s="8"/>
      <c r="DS11" s="7"/>
      <c r="DT11" s="7"/>
      <c r="DU11" s="2" t="s">
        <v>154</v>
      </c>
      <c r="DV11" s="2" t="s">
        <v>142</v>
      </c>
      <c r="DW11" s="2" t="s">
        <v>162</v>
      </c>
      <c r="DX11" s="2" t="s">
        <v>214</v>
      </c>
      <c r="DY11" s="2" t="s">
        <v>157</v>
      </c>
      <c r="DZ11" s="2" t="s">
        <v>157</v>
      </c>
      <c r="EA11" s="2" t="s">
        <v>145</v>
      </c>
      <c r="EB11" s="4">
        <v>1</v>
      </c>
      <c r="EC11" s="8">
        <v>100.64</v>
      </c>
      <c r="ED11" s="4"/>
      <c r="EE11" s="8"/>
      <c r="EF11" s="7"/>
      <c r="EG11" s="7"/>
      <c r="EH11" s="2" t="s">
        <v>154</v>
      </c>
      <c r="EI11" s="2" t="s">
        <v>142</v>
      </c>
      <c r="EJ11" s="2" t="s">
        <v>254</v>
      </c>
      <c r="EK11" s="2" t="s">
        <v>272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195</v>
      </c>
      <c r="EX11" s="2" t="s">
        <v>273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145</v>
      </c>
      <c r="FK11" s="2" t="s">
        <v>145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168</v>
      </c>
      <c r="FX11" s="2" t="s">
        <v>274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145</v>
      </c>
      <c r="GK11" s="2" t="s">
        <v>258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199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259</v>
      </c>
      <c r="HK11" s="2" t="s">
        <v>275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142</v>
      </c>
      <c r="IJ11" s="2" t="s">
        <v>177</v>
      </c>
      <c r="IK11" s="2" t="s">
        <v>276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154</v>
      </c>
      <c r="IV11" s="2" t="s">
        <v>171</v>
      </c>
      <c r="IW11" s="2" t="s">
        <v>145</v>
      </c>
      <c r="IX11" s="2" t="s">
        <v>277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154</v>
      </c>
      <c r="JV11" s="2" t="s">
        <v>142</v>
      </c>
      <c r="JW11" s="2" t="s">
        <v>180</v>
      </c>
      <c r="JX11" s="2" t="s">
        <v>278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176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176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171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176</v>
      </c>
      <c r="NV11" s="2" t="s">
        <v>171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259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79</v>
      </c>
      <c r="AA12" s="4">
        <f>=ROUNDDOWN(25.4838709677419,0)</f>
      </c>
      <c r="AB12" s="5">
        <v>3.1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</v>
      </c>
      <c r="AQ12" s="8">
        <v>76.54</v>
      </c>
      <c r="AR12" s="4"/>
      <c r="AS12" s="8"/>
      <c r="AT12" s="7"/>
      <c r="AU12" s="7"/>
      <c r="AV12" s="4">
        <v>2</v>
      </c>
      <c r="AW12" s="8">
        <v>163.29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0.4687</v>
      </c>
      <c r="BC12" s="4">
        <v>2</v>
      </c>
      <c r="BD12" s="8">
        <v>163.29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1</v>
      </c>
      <c r="BJ12" s="4">
        <v>1</v>
      </c>
      <c r="BK12" s="8">
        <v>76.54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142</v>
      </c>
      <c r="BW12" s="2" t="s">
        <v>291</v>
      </c>
      <c r="BX12" s="2" t="s">
        <v>292</v>
      </c>
      <c r="BY12" s="2" t="s">
        <v>157</v>
      </c>
      <c r="BZ12" s="2" t="s">
        <v>157</v>
      </c>
      <c r="CA12" s="2" t="s">
        <v>145</v>
      </c>
      <c r="CB12" s="4"/>
      <c r="CC12" s="8"/>
      <c r="CD12" s="4"/>
      <c r="CE12" s="8"/>
      <c r="CF12" s="7"/>
      <c r="CG12" s="7"/>
      <c r="CH12" s="2" t="s">
        <v>154</v>
      </c>
      <c r="CI12" s="2" t="s">
        <v>142</v>
      </c>
      <c r="CJ12" s="2" t="s">
        <v>293</v>
      </c>
      <c r="CK12" s="2" t="s">
        <v>294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76.54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295</v>
      </c>
      <c r="CX12" s="2" t="s">
        <v>296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176</v>
      </c>
      <c r="DI12" s="2" t="s">
        <v>142</v>
      </c>
      <c r="DJ12" s="2" t="s">
        <v>145</v>
      </c>
      <c r="DK12" s="2" t="s">
        <v>145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297</v>
      </c>
      <c r="DX12" s="2" t="s">
        <v>298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299</v>
      </c>
      <c r="EK12" s="2" t="s">
        <v>300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199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176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154</v>
      </c>
      <c r="FV12" s="2" t="s">
        <v>142</v>
      </c>
      <c r="FW12" s="2" t="s">
        <v>301</v>
      </c>
      <c r="FX12" s="2" t="s">
        <v>302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199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176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176</v>
      </c>
      <c r="HV12" s="2" t="s">
        <v>171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154</v>
      </c>
      <c r="II12" s="2" t="s">
        <v>171</v>
      </c>
      <c r="IJ12" s="2" t="s">
        <v>303</v>
      </c>
      <c r="IK12" s="2" t="s">
        <v>304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199</v>
      </c>
      <c r="IV12" s="2" t="s">
        <v>171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183</v>
      </c>
      <c r="JI12" s="2" t="s">
        <v>142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154</v>
      </c>
      <c r="JV12" s="2" t="s">
        <v>142</v>
      </c>
      <c r="JW12" s="2" t="s">
        <v>164</v>
      </c>
      <c r="JX12" s="2" t="s">
        <v>305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176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306</v>
      </c>
      <c r="KV12" s="2" t="s">
        <v>142</v>
      </c>
      <c r="KW12" s="2" t="s">
        <v>307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176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176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171</v>
      </c>
      <c r="NJ12" s="2" t="s">
        <v>308</v>
      </c>
      <c r="NK12" s="2" t="s">
        <v>309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176</v>
      </c>
      <c r="NV12" s="2" t="s">
        <v>171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199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79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80</v>
      </c>
      <c r="AA13" s="4">
        <f>=ROUNDDOWN(18.1818181818182,0)</f>
      </c>
      <c r="AB13" s="5">
        <v>4.4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</v>
      </c>
      <c r="AQ13" s="8">
        <v>86.75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0.5313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</v>
      </c>
      <c r="BK13" s="8">
        <v>86.75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154</v>
      </c>
      <c r="BV13" s="2" t="s">
        <v>142</v>
      </c>
      <c r="BW13" s="2" t="s">
        <v>291</v>
      </c>
      <c r="BX13" s="2" t="s">
        <v>311</v>
      </c>
      <c r="BY13" s="2" t="s">
        <v>157</v>
      </c>
      <c r="BZ13" s="2" t="s">
        <v>157</v>
      </c>
      <c r="CA13" s="2" t="s">
        <v>145</v>
      </c>
      <c r="CB13" s="4"/>
      <c r="CC13" s="8"/>
      <c r="CD13" s="4"/>
      <c r="CE13" s="8"/>
      <c r="CF13" s="7"/>
      <c r="CG13" s="7"/>
      <c r="CH13" s="2" t="s">
        <v>154</v>
      </c>
      <c r="CI13" s="2" t="s">
        <v>142</v>
      </c>
      <c r="CJ13" s="2" t="s">
        <v>293</v>
      </c>
      <c r="CK13" s="2" t="s">
        <v>294</v>
      </c>
      <c r="CL13" s="2" t="s">
        <v>157</v>
      </c>
      <c r="CM13" s="2" t="s">
        <v>157</v>
      </c>
      <c r="CN13" s="2" t="s">
        <v>145</v>
      </c>
      <c r="CO13" s="4">
        <v>1</v>
      </c>
      <c r="CP13" s="8">
        <v>86.75</v>
      </c>
      <c r="CQ13" s="4"/>
      <c r="CR13" s="8"/>
      <c r="CS13" s="7"/>
      <c r="CT13" s="7"/>
      <c r="CU13" s="2" t="s">
        <v>154</v>
      </c>
      <c r="CV13" s="2" t="s">
        <v>142</v>
      </c>
      <c r="CW13" s="2" t="s">
        <v>295</v>
      </c>
      <c r="CX13" s="2" t="s">
        <v>312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176</v>
      </c>
      <c r="DI13" s="2" t="s">
        <v>142</v>
      </c>
      <c r="DJ13" s="2" t="s">
        <v>145</v>
      </c>
      <c r="DK13" s="2" t="s">
        <v>145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297</v>
      </c>
      <c r="DX13" s="2" t="s">
        <v>294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299</v>
      </c>
      <c r="EK13" s="2" t="s">
        <v>313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199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176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154</v>
      </c>
      <c r="FV13" s="2" t="s">
        <v>142</v>
      </c>
      <c r="FW13" s="2" t="s">
        <v>301</v>
      </c>
      <c r="FX13" s="2" t="s">
        <v>314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154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199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176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176</v>
      </c>
      <c r="HV13" s="2" t="s">
        <v>171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154</v>
      </c>
      <c r="II13" s="2" t="s">
        <v>171</v>
      </c>
      <c r="IJ13" s="2" t="s">
        <v>303</v>
      </c>
      <c r="IK13" s="2" t="s">
        <v>315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199</v>
      </c>
      <c r="IV13" s="2" t="s">
        <v>171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183</v>
      </c>
      <c r="JI13" s="2" t="s">
        <v>142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154</v>
      </c>
      <c r="JV13" s="2" t="s">
        <v>142</v>
      </c>
      <c r="JW13" s="2" t="s">
        <v>164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176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306</v>
      </c>
      <c r="KV13" s="2" t="s">
        <v>142</v>
      </c>
      <c r="KW13" s="2" t="s">
        <v>316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176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176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171</v>
      </c>
      <c r="NJ13" s="2" t="s">
        <v>308</v>
      </c>
      <c r="NK13" s="2" t="s">
        <v>317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176</v>
      </c>
      <c r="NV13" s="2" t="s">
        <v>171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199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80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318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319</v>
      </c>
      <c r="G14" s="2" t="s">
        <v>145</v>
      </c>
      <c r="H14" s="2" t="s">
        <v>145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323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324</v>
      </c>
      <c r="Z14" s="4"/>
      <c r="AA14" s="4">
        <f>=ROUNDDOWN({0},0)</f>
      </c>
      <c r="AB14" s="5">
        <v>2</v>
      </c>
      <c r="AC14" s="2" t="s">
        <v>325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3</v>
      </c>
      <c r="AS14" s="8">
        <v>297.48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5</v>
      </c>
      <c r="AY14" s="8">
        <v>518.06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5</v>
      </c>
      <c r="BF14" s="8">
        <v>518.06</v>
      </c>
      <c r="BG14" s="7" t="s">
        <v>145</v>
      </c>
      <c r="BH14" s="7" t="s">
        <v>145</v>
      </c>
      <c r="BI14" s="7"/>
      <c r="BJ14" s="4"/>
      <c r="BK14" s="8"/>
      <c r="BL14" s="2" t="s">
        <v>326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327</v>
      </c>
      <c r="CK14" s="2" t="s">
        <v>329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1</v>
      </c>
      <c r="CR14" s="8">
        <v>100.58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330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171</v>
      </c>
      <c r="DJ14" s="2" t="s">
        <v>332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334</v>
      </c>
      <c r="DX14" s="2" t="s">
        <v>335</v>
      </c>
      <c r="DY14" s="2" t="s">
        <v>157</v>
      </c>
      <c r="DZ14" s="2" t="s">
        <v>157</v>
      </c>
      <c r="EA14" s="2" t="s">
        <v>145</v>
      </c>
      <c r="EB14" s="4"/>
      <c r="EC14" s="8"/>
      <c r="ED14" s="4">
        <v>2</v>
      </c>
      <c r="EE14" s="8">
        <v>196.9</v>
      </c>
      <c r="EF14" s="7">
        <v>-1</v>
      </c>
      <c r="EG14" s="7">
        <v>-1</v>
      </c>
      <c r="EH14" s="2" t="s">
        <v>154</v>
      </c>
      <c r="EI14" s="2" t="s">
        <v>142</v>
      </c>
      <c r="EJ14" s="2" t="s">
        <v>336</v>
      </c>
      <c r="EK14" s="2" t="s">
        <v>337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199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176</v>
      </c>
      <c r="FI14" s="2" t="s">
        <v>142</v>
      </c>
      <c r="FJ14" s="2" t="s">
        <v>145</v>
      </c>
      <c r="FK14" s="2" t="s">
        <v>145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142</v>
      </c>
      <c r="FW14" s="2" t="s">
        <v>327</v>
      </c>
      <c r="FX14" s="2" t="s">
        <v>338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170</v>
      </c>
      <c r="GI14" s="2" t="s">
        <v>171</v>
      </c>
      <c r="GJ14" s="2" t="s">
        <v>145</v>
      </c>
      <c r="GK14" s="2" t="s">
        <v>339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176</v>
      </c>
      <c r="HI14" s="2" t="s">
        <v>142</v>
      </c>
      <c r="HJ14" s="2" t="s">
        <v>340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154</v>
      </c>
      <c r="II14" s="2" t="s">
        <v>171</v>
      </c>
      <c r="IJ14" s="2" t="s">
        <v>177</v>
      </c>
      <c r="IK14" s="2" t="s">
        <v>341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342</v>
      </c>
      <c r="IV14" s="2" t="s">
        <v>171</v>
      </c>
      <c r="IW14" s="2" t="s">
        <v>145</v>
      </c>
      <c r="IX14" s="2" t="s">
        <v>145</v>
      </c>
      <c r="IY14" s="2" t="s">
        <v>157</v>
      </c>
      <c r="IZ14" s="2" t="s">
        <v>157</v>
      </c>
      <c r="JA14" s="2" t="s">
        <v>145</v>
      </c>
      <c r="JB14" s="4"/>
      <c r="JC14" s="8"/>
      <c r="JD14" s="4"/>
      <c r="JE14" s="8"/>
      <c r="JF14" s="7"/>
      <c r="JG14" s="7"/>
      <c r="JH14" s="2" t="s">
        <v>145</v>
      </c>
      <c r="JI14" s="2" t="s">
        <v>145</v>
      </c>
      <c r="JJ14" s="2" t="s">
        <v>145</v>
      </c>
      <c r="JK14" s="2" t="s">
        <v>145</v>
      </c>
      <c r="JL14" s="2" t="s">
        <v>145</v>
      </c>
      <c r="JM14" s="2" t="s">
        <v>145</v>
      </c>
      <c r="JN14" s="2" t="s">
        <v>145</v>
      </c>
      <c r="JO14" s="4"/>
      <c r="JP14" s="8"/>
      <c r="JQ14" s="4"/>
      <c r="JR14" s="8"/>
      <c r="JS14" s="7"/>
      <c r="JT14" s="7"/>
      <c r="JU14" s="2" t="s">
        <v>154</v>
      </c>
      <c r="JV14" s="2" t="s">
        <v>142</v>
      </c>
      <c r="JW14" s="2" t="s">
        <v>327</v>
      </c>
      <c r="JX14" s="2" t="s">
        <v>343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176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306</v>
      </c>
      <c r="KV14" s="2" t="s">
        <v>142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176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171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176</v>
      </c>
      <c r="NV14" s="2" t="s">
        <v>171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319</v>
      </c>
      <c r="G15" s="2" t="s">
        <v>145</v>
      </c>
      <c r="H15" s="2" t="s">
        <v>145</v>
      </c>
      <c r="I15" s="2" t="s">
        <v>320</v>
      </c>
      <c r="J15" s="2" t="s">
        <v>268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323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324</v>
      </c>
      <c r="Z15" s="4">
        <v>2</v>
      </c>
      <c r="AA15" s="4">
        <f>=ROUNDDOWN(1.11111111111111,0)</f>
      </c>
      <c r="AB15" s="5">
        <v>1.8</v>
      </c>
      <c r="AC15" s="2" t="s">
        <v>325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2</v>
      </c>
      <c r="AS15" s="8">
        <v>220.58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326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327</v>
      </c>
      <c r="BX15" s="2" t="s">
        <v>349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327</v>
      </c>
      <c r="CK15" s="2" t="s">
        <v>350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1</v>
      </c>
      <c r="CR15" s="8">
        <v>111.76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330</v>
      </c>
      <c r="CX15" s="2" t="s">
        <v>351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171</v>
      </c>
      <c r="DJ15" s="2" t="s">
        <v>332</v>
      </c>
      <c r="DK15" s="2" t="s">
        <v>352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334</v>
      </c>
      <c r="DX15" s="2" t="s">
        <v>353</v>
      </c>
      <c r="DY15" s="2" t="s">
        <v>157</v>
      </c>
      <c r="DZ15" s="2" t="s">
        <v>157</v>
      </c>
      <c r="EA15" s="2" t="s">
        <v>145</v>
      </c>
      <c r="EB15" s="4"/>
      <c r="EC15" s="8"/>
      <c r="ED15" s="4">
        <v>1</v>
      </c>
      <c r="EE15" s="8">
        <v>108.82</v>
      </c>
      <c r="EF15" s="7">
        <v>-1</v>
      </c>
      <c r="EG15" s="7">
        <v>-1</v>
      </c>
      <c r="EH15" s="2" t="s">
        <v>154</v>
      </c>
      <c r="EI15" s="2" t="s">
        <v>142</v>
      </c>
      <c r="EJ15" s="2" t="s">
        <v>336</v>
      </c>
      <c r="EK15" s="2" t="s">
        <v>354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199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176</v>
      </c>
      <c r="FI15" s="2" t="s">
        <v>142</v>
      </c>
      <c r="FJ15" s="2" t="s">
        <v>145</v>
      </c>
      <c r="FK15" s="2" t="s">
        <v>145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142</v>
      </c>
      <c r="FW15" s="2" t="s">
        <v>327</v>
      </c>
      <c r="FX15" s="2" t="s">
        <v>355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170</v>
      </c>
      <c r="GI15" s="2" t="s">
        <v>171</v>
      </c>
      <c r="GJ15" s="2" t="s">
        <v>145</v>
      </c>
      <c r="GK15" s="2" t="s">
        <v>356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182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176</v>
      </c>
      <c r="HI15" s="2" t="s">
        <v>142</v>
      </c>
      <c r="HJ15" s="2" t="s">
        <v>340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154</v>
      </c>
      <c r="II15" s="2" t="s">
        <v>171</v>
      </c>
      <c r="IJ15" s="2" t="s">
        <v>177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342</v>
      </c>
      <c r="IV15" s="2" t="s">
        <v>171</v>
      </c>
      <c r="IW15" s="2" t="s">
        <v>145</v>
      </c>
      <c r="IX15" s="2" t="s">
        <v>145</v>
      </c>
      <c r="IY15" s="2" t="s">
        <v>157</v>
      </c>
      <c r="IZ15" s="2" t="s">
        <v>157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154</v>
      </c>
      <c r="JV15" s="2" t="s">
        <v>142</v>
      </c>
      <c r="JW15" s="2" t="s">
        <v>327</v>
      </c>
      <c r="JX15" s="2" t="s">
        <v>357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176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344</v>
      </c>
      <c r="KX15" s="2" t="s">
        <v>358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176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171</v>
      </c>
      <c r="NJ15" s="2" t="s">
        <v>346</v>
      </c>
      <c r="NK15" s="2" t="s">
        <v>359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176</v>
      </c>
      <c r="NV15" s="2" t="s">
        <v>171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320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188</v>
      </c>
      <c r="K16" s="2" t="s">
        <v>205</v>
      </c>
      <c r="L16" s="3">
        <v>92.15</v>
      </c>
      <c r="M16" s="3">
        <v>96.76</v>
      </c>
      <c r="N16" s="3">
        <v>209.99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366</v>
      </c>
      <c r="Z16" s="4">
        <v>188</v>
      </c>
      <c r="AA16" s="4">
        <f>=ROUNDDOWN(94,0)</f>
      </c>
      <c r="AB16" s="5">
        <v>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1</v>
      </c>
      <c r="AS16" s="8">
        <v>96.96</v>
      </c>
      <c r="AT16" s="7">
        <v>-1</v>
      </c>
      <c r="AU16" s="7">
        <v>-1</v>
      </c>
      <c r="AV16" s="4"/>
      <c r="AW16" s="8"/>
      <c r="AX16" s="4">
        <v>1</v>
      </c>
      <c r="AY16" s="8">
        <v>96.96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96.96</v>
      </c>
      <c r="BG16" s="7">
        <v>-1</v>
      </c>
      <c r="BH16" s="7">
        <v>-1</v>
      </c>
      <c r="BI16" s="7"/>
      <c r="BJ16" s="4"/>
      <c r="BK16" s="8"/>
      <c r="BL16" s="2" t="s">
        <v>26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142</v>
      </c>
      <c r="BW16" s="2" t="s">
        <v>367</v>
      </c>
      <c r="BX16" s="2" t="s">
        <v>368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142</v>
      </c>
      <c r="CJ16" s="2" t="s">
        <v>369</v>
      </c>
      <c r="CK16" s="2" t="s">
        <v>370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142</v>
      </c>
      <c r="CW16" s="2" t="s">
        <v>371</v>
      </c>
      <c r="CX16" s="2" t="s">
        <v>372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176</v>
      </c>
      <c r="DI16" s="2" t="s">
        <v>142</v>
      </c>
      <c r="DJ16" s="2" t="s">
        <v>145</v>
      </c>
      <c r="DK16" s="2" t="s">
        <v>145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142</v>
      </c>
      <c r="DW16" s="2" t="s">
        <v>373</v>
      </c>
      <c r="DX16" s="2" t="s">
        <v>370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142</v>
      </c>
      <c r="EJ16" s="2" t="s">
        <v>164</v>
      </c>
      <c r="EK16" s="2" t="s">
        <v>374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142</v>
      </c>
      <c r="EW16" s="2" t="s">
        <v>195</v>
      </c>
      <c r="EX16" s="2" t="s">
        <v>375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176</v>
      </c>
      <c r="FI16" s="2" t="s">
        <v>142</v>
      </c>
      <c r="FJ16" s="2" t="s">
        <v>145</v>
      </c>
      <c r="FK16" s="2" t="s">
        <v>145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142</v>
      </c>
      <c r="FW16" s="2" t="s">
        <v>376</v>
      </c>
      <c r="FX16" s="2" t="s">
        <v>377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142</v>
      </c>
      <c r="GJ16" s="2" t="s">
        <v>145</v>
      </c>
      <c r="GK16" s="2" t="s">
        <v>378</v>
      </c>
      <c r="GL16" s="2" t="s">
        <v>157</v>
      </c>
      <c r="GM16" s="2" t="s">
        <v>157</v>
      </c>
      <c r="GN16" s="2" t="s">
        <v>145</v>
      </c>
      <c r="GO16" s="4"/>
      <c r="GP16" s="8"/>
      <c r="GQ16" s="4">
        <v>1</v>
      </c>
      <c r="GR16" s="8">
        <v>96.96</v>
      </c>
      <c r="GS16" s="7">
        <v>-1</v>
      </c>
      <c r="GT16" s="7">
        <v>-1</v>
      </c>
      <c r="GU16" s="2" t="s">
        <v>154</v>
      </c>
      <c r="GV16" s="2" t="s">
        <v>173</v>
      </c>
      <c r="GW16" s="2" t="s">
        <v>174</v>
      </c>
      <c r="GX16" s="2" t="s">
        <v>175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176</v>
      </c>
      <c r="HI16" s="2" t="s">
        <v>142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176</v>
      </c>
      <c r="HV16" s="2" t="s">
        <v>171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154</v>
      </c>
      <c r="II16" s="2" t="s">
        <v>171</v>
      </c>
      <c r="IJ16" s="2" t="s">
        <v>303</v>
      </c>
      <c r="IK16" s="2" t="s">
        <v>379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199</v>
      </c>
      <c r="IV16" s="2" t="s">
        <v>171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183</v>
      </c>
      <c r="JI16" s="2" t="s">
        <v>142</v>
      </c>
      <c r="JJ16" s="2" t="s">
        <v>145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154</v>
      </c>
      <c r="JV16" s="2" t="s">
        <v>142</v>
      </c>
      <c r="JW16" s="2" t="s">
        <v>373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176</v>
      </c>
      <c r="KI16" s="2" t="s">
        <v>142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306</v>
      </c>
      <c r="KV16" s="2" t="s">
        <v>142</v>
      </c>
      <c r="KW16" s="2" t="s">
        <v>380</v>
      </c>
      <c r="KX16" s="2" t="s">
        <v>381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176</v>
      </c>
      <c r="LI16" s="2" t="s">
        <v>142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142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176</v>
      </c>
      <c r="MI16" s="2" t="s">
        <v>142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142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176</v>
      </c>
      <c r="NI16" s="2" t="s">
        <v>142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176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199</v>
      </c>
      <c r="OI16" s="2" t="s">
        <v>142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>
        <v>188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382</v>
      </c>
      <c r="B17" s="2" t="s">
        <v>134</v>
      </c>
      <c r="C17" s="2" t="s">
        <v>135</v>
      </c>
      <c r="D17" s="2" t="s">
        <v>136</v>
      </c>
      <c r="E17" s="2" t="s">
        <v>383</v>
      </c>
      <c r="F17" s="2" t="s">
        <v>384</v>
      </c>
      <c r="G17" s="2" t="s">
        <v>145</v>
      </c>
      <c r="H17" s="2" t="s">
        <v>145</v>
      </c>
      <c r="I17" s="2" t="s">
        <v>145</v>
      </c>
      <c r="J17" s="2" t="s">
        <v>385</v>
      </c>
      <c r="K17" s="2" t="s">
        <v>322</v>
      </c>
      <c r="L17" s="3"/>
      <c r="M17" s="3"/>
      <c r="N17" s="3"/>
      <c r="O17" s="2" t="s">
        <v>386</v>
      </c>
      <c r="P17" s="2" t="s">
        <v>145</v>
      </c>
      <c r="Q17" s="2" t="s">
        <v>145</v>
      </c>
      <c r="R17" s="2" t="s">
        <v>32</v>
      </c>
      <c r="S17" s="2" t="s">
        <v>145</v>
      </c>
      <c r="T17" s="2" t="s">
        <v>145</v>
      </c>
      <c r="U17" s="2" t="s">
        <v>145</v>
      </c>
      <c r="V17" s="2" t="s">
        <v>145</v>
      </c>
      <c r="W17" s="2" t="s">
        <v>145</v>
      </c>
      <c r="X17" s="2" t="s">
        <v>145</v>
      </c>
      <c r="Y17" s="2" t="s">
        <v>145</v>
      </c>
      <c r="Z17" s="4"/>
      <c r="AA17" s="4">
        <f>=ROUNDDOWN({0},0)</f>
      </c>
      <c r="AB17" s="5"/>
      <c r="AC17" s="2" t="s">
        <v>145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/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/>
      <c r="BJ17" s="4"/>
      <c r="BK17" s="8"/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145</v>
      </c>
      <c r="BV17" s="2" t="s">
        <v>145</v>
      </c>
      <c r="BW17" s="2" t="s">
        <v>145</v>
      </c>
      <c r="BX17" s="2" t="s">
        <v>145</v>
      </c>
      <c r="BY17" s="2" t="s">
        <v>145</v>
      </c>
      <c r="BZ17" s="2" t="s">
        <v>145</v>
      </c>
      <c r="CA17" s="2" t="s">
        <v>145</v>
      </c>
      <c r="CB17" s="4"/>
      <c r="CC17" s="8"/>
      <c r="CD17" s="4"/>
      <c r="CE17" s="8"/>
      <c r="CF17" s="7"/>
      <c r="CG17" s="7"/>
      <c r="CH17" s="2" t="s">
        <v>145</v>
      </c>
      <c r="CI17" s="2" t="s">
        <v>145</v>
      </c>
      <c r="CJ17" s="2" t="s">
        <v>145</v>
      </c>
      <c r="CK17" s="2" t="s">
        <v>145</v>
      </c>
      <c r="CL17" s="2" t="s">
        <v>145</v>
      </c>
      <c r="CM17" s="2" t="s">
        <v>145</v>
      </c>
      <c r="CN17" s="2" t="s">
        <v>145</v>
      </c>
      <c r="CO17" s="4"/>
      <c r="CP17" s="8"/>
      <c r="CQ17" s="4"/>
      <c r="CR17" s="8"/>
      <c r="CS17" s="7"/>
      <c r="CT17" s="7"/>
      <c r="CU17" s="2" t="s">
        <v>145</v>
      </c>
      <c r="CV17" s="2" t="s">
        <v>145</v>
      </c>
      <c r="CW17" s="2" t="s">
        <v>145</v>
      </c>
      <c r="CX17" s="2" t="s">
        <v>145</v>
      </c>
      <c r="CY17" s="2" t="s">
        <v>145</v>
      </c>
      <c r="CZ17" s="2" t="s">
        <v>145</v>
      </c>
      <c r="DA17" s="2" t="s">
        <v>145</v>
      </c>
      <c r="DB17" s="4"/>
      <c r="DC17" s="8"/>
      <c r="DD17" s="4"/>
      <c r="DE17" s="8"/>
      <c r="DF17" s="7"/>
      <c r="DG17" s="7"/>
      <c r="DH17" s="2" t="s">
        <v>145</v>
      </c>
      <c r="DI17" s="2" t="s">
        <v>145</v>
      </c>
      <c r="DJ17" s="2" t="s">
        <v>145</v>
      </c>
      <c r="DK17" s="2" t="s">
        <v>145</v>
      </c>
      <c r="DL17" s="2" t="s">
        <v>145</v>
      </c>
      <c r="DM17" s="2" t="s">
        <v>145</v>
      </c>
      <c r="DN17" s="2" t="s">
        <v>145</v>
      </c>
      <c r="DO17" s="4"/>
      <c r="DP17" s="8"/>
      <c r="DQ17" s="4"/>
      <c r="DR17" s="8"/>
      <c r="DS17" s="7"/>
      <c r="DT17" s="7"/>
      <c r="DU17" s="2" t="s">
        <v>145</v>
      </c>
      <c r="DV17" s="2" t="s">
        <v>145</v>
      </c>
      <c r="DW17" s="2" t="s">
        <v>145</v>
      </c>
      <c r="DX17" s="2" t="s">
        <v>145</v>
      </c>
      <c r="DY17" s="2" t="s">
        <v>145</v>
      </c>
      <c r="DZ17" s="2" t="s">
        <v>145</v>
      </c>
      <c r="EA17" s="2" t="s">
        <v>145</v>
      </c>
      <c r="EB17" s="4"/>
      <c r="EC17" s="8"/>
      <c r="ED17" s="4"/>
      <c r="EE17" s="8"/>
      <c r="EF17" s="7"/>
      <c r="EG17" s="7"/>
      <c r="EH17" s="2" t="s">
        <v>145</v>
      </c>
      <c r="EI17" s="2" t="s">
        <v>145</v>
      </c>
      <c r="EJ17" s="2" t="s">
        <v>145</v>
      </c>
      <c r="EK17" s="2" t="s">
        <v>145</v>
      </c>
      <c r="EL17" s="2" t="s">
        <v>145</v>
      </c>
      <c r="EM17" s="2" t="s">
        <v>145</v>
      </c>
      <c r="EN17" s="2" t="s">
        <v>145</v>
      </c>
      <c r="EO17" s="4"/>
      <c r="EP17" s="8"/>
      <c r="EQ17" s="4"/>
      <c r="ER17" s="8"/>
      <c r="ES17" s="7"/>
      <c r="ET17" s="7"/>
      <c r="EU17" s="2" t="s">
        <v>145</v>
      </c>
      <c r="EV17" s="2" t="s">
        <v>145</v>
      </c>
      <c r="EW17" s="2" t="s">
        <v>145</v>
      </c>
      <c r="EX17" s="2" t="s">
        <v>145</v>
      </c>
      <c r="EY17" s="2" t="s">
        <v>145</v>
      </c>
      <c r="EZ17" s="2" t="s">
        <v>145</v>
      </c>
      <c r="FA17" s="2" t="s">
        <v>145</v>
      </c>
      <c r="FB17" s="4"/>
      <c r="FC17" s="8"/>
      <c r="FD17" s="4"/>
      <c r="FE17" s="8"/>
      <c r="FF17" s="7"/>
      <c r="FG17" s="7"/>
      <c r="FH17" s="2" t="s">
        <v>145</v>
      </c>
      <c r="FI17" s="2" t="s">
        <v>145</v>
      </c>
      <c r="FJ17" s="2" t="s">
        <v>145</v>
      </c>
      <c r="FK17" s="2" t="s">
        <v>145</v>
      </c>
      <c r="FL17" s="2" t="s">
        <v>145</v>
      </c>
      <c r="FM17" s="2" t="s">
        <v>145</v>
      </c>
      <c r="FN17" s="2" t="s">
        <v>145</v>
      </c>
      <c r="FO17" s="4"/>
      <c r="FP17" s="8"/>
      <c r="FQ17" s="4"/>
      <c r="FR17" s="8"/>
      <c r="FS17" s="7"/>
      <c r="FT17" s="7"/>
      <c r="FU17" s="2" t="s">
        <v>145</v>
      </c>
      <c r="FV17" s="2" t="s">
        <v>145</v>
      </c>
      <c r="FW17" s="2" t="s">
        <v>145</v>
      </c>
      <c r="FX17" s="2" t="s">
        <v>145</v>
      </c>
      <c r="FY17" s="2" t="s">
        <v>145</v>
      </c>
      <c r="FZ17" s="2" t="s">
        <v>145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387</v>
      </c>
      <c r="B18" s="2" t="s">
        <v>134</v>
      </c>
      <c r="C18" s="2" t="s">
        <v>135</v>
      </c>
      <c r="D18" s="2" t="s">
        <v>136</v>
      </c>
      <c r="E18" s="2" t="s">
        <v>383</v>
      </c>
      <c r="F18" s="2" t="s">
        <v>384</v>
      </c>
      <c r="G18" s="2" t="s">
        <v>145</v>
      </c>
      <c r="H18" s="2" t="s">
        <v>145</v>
      </c>
      <c r="I18" s="2" t="s">
        <v>145</v>
      </c>
      <c r="J18" s="2" t="s">
        <v>388</v>
      </c>
      <c r="K18" s="2" t="s">
        <v>322</v>
      </c>
      <c r="L18" s="3"/>
      <c r="M18" s="3"/>
      <c r="N18" s="3"/>
      <c r="O18" s="2" t="s">
        <v>386</v>
      </c>
      <c r="P18" s="2" t="s">
        <v>145</v>
      </c>
      <c r="Q18" s="2" t="s">
        <v>145</v>
      </c>
      <c r="R18" s="2" t="s">
        <v>32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389</v>
      </c>
      <c r="B19" s="2" t="s">
        <v>134</v>
      </c>
      <c r="C19" s="2" t="s">
        <v>135</v>
      </c>
      <c r="D19" s="2" t="s">
        <v>390</v>
      </c>
      <c r="E19" s="2" t="s">
        <v>391</v>
      </c>
      <c r="F19" s="2" t="s">
        <v>244</v>
      </c>
      <c r="G19" s="2" t="s">
        <v>244</v>
      </c>
      <c r="H19" s="2" t="s">
        <v>244</v>
      </c>
      <c r="I19" s="2" t="s">
        <v>392</v>
      </c>
      <c r="J19" s="2" t="s">
        <v>140</v>
      </c>
      <c r="K19" s="2" t="s">
        <v>246</v>
      </c>
      <c r="L19" s="3">
        <v>75.2</v>
      </c>
      <c r="M19" s="3">
        <v>78.96</v>
      </c>
      <c r="N19" s="3">
        <v>159.99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247</v>
      </c>
      <c r="T19" s="2" t="s">
        <v>147</v>
      </c>
      <c r="U19" s="2" t="s">
        <v>148</v>
      </c>
      <c r="V19" s="2" t="s">
        <v>248</v>
      </c>
      <c r="W19" s="2" t="s">
        <v>151</v>
      </c>
      <c r="X19" s="2" t="s">
        <v>145</v>
      </c>
      <c r="Y19" s="2" t="s">
        <v>249</v>
      </c>
      <c r="Z19" s="4">
        <v>215</v>
      </c>
      <c r="AA19" s="4">
        <f>=ROUNDDOWN(25,0)</f>
      </c>
      <c r="AB19" s="5">
        <v>8.6</v>
      </c>
      <c r="AC19" s="2" t="s">
        <v>145</v>
      </c>
      <c r="AD19" s="4"/>
      <c r="AE19" s="4"/>
      <c r="AF19" s="6">
        <v>76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5</v>
      </c>
      <c r="AQ19" s="8">
        <v>364.96</v>
      </c>
      <c r="AR19" s="4">
        <v>5</v>
      </c>
      <c r="AS19" s="8">
        <v>380.8</v>
      </c>
      <c r="AT19" s="7"/>
      <c r="AU19" s="7">
        <v>-0.0416</v>
      </c>
      <c r="AV19" s="4">
        <v>7</v>
      </c>
      <c r="AW19" s="8">
        <v>529.23</v>
      </c>
      <c r="AX19" s="4">
        <v>6</v>
      </c>
      <c r="AY19" s="8">
        <v>467.14</v>
      </c>
      <c r="AZ19" s="7">
        <v>0.1667</v>
      </c>
      <c r="BA19" s="7">
        <v>0.1329</v>
      </c>
      <c r="BB19" s="7">
        <v>0.6896</v>
      </c>
      <c r="BC19" s="4">
        <v>7</v>
      </c>
      <c r="BD19" s="8">
        <v>529.23</v>
      </c>
      <c r="BE19" s="4">
        <v>6</v>
      </c>
      <c r="BF19" s="8">
        <v>467.14</v>
      </c>
      <c r="BG19" s="7">
        <v>0.1667</v>
      </c>
      <c r="BH19" s="7">
        <v>0.1329</v>
      </c>
      <c r="BI19" s="7">
        <v>1</v>
      </c>
      <c r="BJ19" s="4">
        <v>5</v>
      </c>
      <c r="BK19" s="8">
        <v>364.96</v>
      </c>
      <c r="BL19" s="2" t="s">
        <v>393</v>
      </c>
      <c r="BM19" s="7">
        <v>1</v>
      </c>
      <c r="BN19" s="7">
        <v>1</v>
      </c>
      <c r="BO19" s="4">
        <v>1</v>
      </c>
      <c r="BP19" s="8">
        <v>73.6</v>
      </c>
      <c r="BQ19" s="4">
        <v>1</v>
      </c>
      <c r="BR19" s="8">
        <v>73.6</v>
      </c>
      <c r="BS19" s="7"/>
      <c r="BT19" s="7"/>
      <c r="BU19" s="2" t="s">
        <v>154</v>
      </c>
      <c r="BV19" s="2" t="s">
        <v>142</v>
      </c>
      <c r="BW19" s="2" t="s">
        <v>249</v>
      </c>
      <c r="BX19" s="2" t="s">
        <v>274</v>
      </c>
      <c r="BY19" s="2" t="s">
        <v>157</v>
      </c>
      <c r="BZ19" s="2" t="s">
        <v>157</v>
      </c>
      <c r="CA19" s="2" t="s">
        <v>145</v>
      </c>
      <c r="CB19" s="4">
        <v>3</v>
      </c>
      <c r="CC19" s="8">
        <v>215.16</v>
      </c>
      <c r="CD19" s="4"/>
      <c r="CE19" s="8"/>
      <c r="CF19" s="7"/>
      <c r="CG19" s="7"/>
      <c r="CH19" s="2" t="s">
        <v>154</v>
      </c>
      <c r="CI19" s="2" t="s">
        <v>142</v>
      </c>
      <c r="CJ19" s="2" t="s">
        <v>251</v>
      </c>
      <c r="CK19" s="2" t="s">
        <v>394</v>
      </c>
      <c r="CL19" s="2" t="s">
        <v>157</v>
      </c>
      <c r="CM19" s="2" t="s">
        <v>157</v>
      </c>
      <c r="CN19" s="2" t="s">
        <v>145</v>
      </c>
      <c r="CO19" s="4">
        <v>1</v>
      </c>
      <c r="CP19" s="8">
        <v>76.2</v>
      </c>
      <c r="CQ19" s="4">
        <v>2</v>
      </c>
      <c r="CR19" s="8">
        <v>152.4</v>
      </c>
      <c r="CS19" s="7">
        <v>-0.5</v>
      </c>
      <c r="CT19" s="7">
        <v>-0.5</v>
      </c>
      <c r="CU19" s="2" t="s">
        <v>154</v>
      </c>
      <c r="CV19" s="2" t="s">
        <v>142</v>
      </c>
      <c r="CW19" s="2" t="s">
        <v>252</v>
      </c>
      <c r="CX19" s="2" t="s">
        <v>225</v>
      </c>
      <c r="CY19" s="2" t="s">
        <v>157</v>
      </c>
      <c r="CZ19" s="2" t="s">
        <v>157</v>
      </c>
      <c r="DA19" s="2" t="s">
        <v>145</v>
      </c>
      <c r="DB19" s="4"/>
      <c r="DC19" s="8"/>
      <c r="DD19" s="4"/>
      <c r="DE19" s="8"/>
      <c r="DF19" s="7"/>
      <c r="DG19" s="7"/>
      <c r="DH19" s="2" t="s">
        <v>176</v>
      </c>
      <c r="DI19" s="2" t="s">
        <v>171</v>
      </c>
      <c r="DJ19" s="2" t="s">
        <v>160</v>
      </c>
      <c r="DK19" s="2" t="s">
        <v>395</v>
      </c>
      <c r="DL19" s="2" t="s">
        <v>157</v>
      </c>
      <c r="DM19" s="2" t="s">
        <v>157</v>
      </c>
      <c r="DN19" s="2" t="s">
        <v>145</v>
      </c>
      <c r="DO19" s="4"/>
      <c r="DP19" s="8"/>
      <c r="DQ19" s="4">
        <v>1</v>
      </c>
      <c r="DR19" s="8">
        <v>71.89</v>
      </c>
      <c r="DS19" s="7">
        <v>-1</v>
      </c>
      <c r="DT19" s="7">
        <v>-1</v>
      </c>
      <c r="DU19" s="2" t="s">
        <v>154</v>
      </c>
      <c r="DV19" s="2" t="s">
        <v>142</v>
      </c>
      <c r="DW19" s="2" t="s">
        <v>162</v>
      </c>
      <c r="DX19" s="2" t="s">
        <v>193</v>
      </c>
      <c r="DY19" s="2" t="s">
        <v>157</v>
      </c>
      <c r="DZ19" s="2" t="s">
        <v>157</v>
      </c>
      <c r="EA19" s="2" t="s">
        <v>145</v>
      </c>
      <c r="EB19" s="4"/>
      <c r="EC19" s="8"/>
      <c r="ED19" s="4">
        <v>1</v>
      </c>
      <c r="EE19" s="8">
        <v>82.91</v>
      </c>
      <c r="EF19" s="7">
        <v>-1</v>
      </c>
      <c r="EG19" s="7">
        <v>-1</v>
      </c>
      <c r="EH19" s="2" t="s">
        <v>154</v>
      </c>
      <c r="EI19" s="2" t="s">
        <v>142</v>
      </c>
      <c r="EJ19" s="2" t="s">
        <v>254</v>
      </c>
      <c r="EK19" s="2" t="s">
        <v>396</v>
      </c>
      <c r="EL19" s="2" t="s">
        <v>157</v>
      </c>
      <c r="EM19" s="2" t="s">
        <v>157</v>
      </c>
      <c r="EN19" s="2" t="s">
        <v>145</v>
      </c>
      <c r="EO19" s="4"/>
      <c r="EP19" s="8"/>
      <c r="EQ19" s="4"/>
      <c r="ER19" s="8"/>
      <c r="ES19" s="7"/>
      <c r="ET19" s="7"/>
      <c r="EU19" s="2" t="s">
        <v>154</v>
      </c>
      <c r="EV19" s="2" t="s">
        <v>142</v>
      </c>
      <c r="EW19" s="2" t="s">
        <v>195</v>
      </c>
      <c r="EX19" s="2" t="s">
        <v>397</v>
      </c>
      <c r="EY19" s="2" t="s">
        <v>157</v>
      </c>
      <c r="EZ19" s="2" t="s">
        <v>157</v>
      </c>
      <c r="FA19" s="2" t="s">
        <v>145</v>
      </c>
      <c r="FB19" s="4"/>
      <c r="FC19" s="8"/>
      <c r="FD19" s="4"/>
      <c r="FE19" s="8"/>
      <c r="FF19" s="7"/>
      <c r="FG19" s="7"/>
      <c r="FH19" s="2" t="s">
        <v>176</v>
      </c>
      <c r="FI19" s="2" t="s">
        <v>173</v>
      </c>
      <c r="FJ19" s="2" t="s">
        <v>145</v>
      </c>
      <c r="FK19" s="2" t="s">
        <v>145</v>
      </c>
      <c r="FL19" s="2" t="s">
        <v>157</v>
      </c>
      <c r="FM19" s="2" t="s">
        <v>157</v>
      </c>
      <c r="FN19" s="2" t="s">
        <v>145</v>
      </c>
      <c r="FO19" s="4"/>
      <c r="FP19" s="8"/>
      <c r="FQ19" s="4"/>
      <c r="FR19" s="8"/>
      <c r="FS19" s="7"/>
      <c r="FT19" s="7"/>
      <c r="FU19" s="2" t="s">
        <v>154</v>
      </c>
      <c r="FV19" s="2" t="s">
        <v>142</v>
      </c>
      <c r="FW19" s="2" t="s">
        <v>168</v>
      </c>
      <c r="FX19" s="2" t="s">
        <v>398</v>
      </c>
      <c r="FY19" s="2" t="s">
        <v>157</v>
      </c>
      <c r="FZ19" s="2" t="s">
        <v>157</v>
      </c>
      <c r="GA19" s="2" t="s">
        <v>145</v>
      </c>
      <c r="GB19" s="4"/>
      <c r="GC19" s="8"/>
      <c r="GD19" s="4"/>
      <c r="GE19" s="8"/>
      <c r="GF19" s="7"/>
      <c r="GG19" s="7"/>
      <c r="GH19" s="2" t="s">
        <v>154</v>
      </c>
      <c r="GI19" s="2" t="s">
        <v>142</v>
      </c>
      <c r="GJ19" s="2" t="s">
        <v>145</v>
      </c>
      <c r="GK19" s="2" t="s">
        <v>399</v>
      </c>
      <c r="GL19" s="2" t="s">
        <v>157</v>
      </c>
      <c r="GM19" s="2" t="s">
        <v>157</v>
      </c>
      <c r="GN19" s="2" t="s">
        <v>145</v>
      </c>
      <c r="GO19" s="4"/>
      <c r="GP19" s="8"/>
      <c r="GQ19" s="4"/>
      <c r="GR19" s="8"/>
      <c r="GS19" s="7"/>
      <c r="GT19" s="7"/>
      <c r="GU19" s="2" t="s">
        <v>199</v>
      </c>
      <c r="GV19" s="2" t="s">
        <v>142</v>
      </c>
      <c r="GW19" s="2" t="s">
        <v>145</v>
      </c>
      <c r="GX19" s="2" t="s">
        <v>145</v>
      </c>
      <c r="GY19" s="2" t="s">
        <v>157</v>
      </c>
      <c r="GZ19" s="2" t="s">
        <v>157</v>
      </c>
      <c r="HA19" s="2" t="s">
        <v>145</v>
      </c>
      <c r="HB19" s="4"/>
      <c r="HC19" s="8"/>
      <c r="HD19" s="4"/>
      <c r="HE19" s="8"/>
      <c r="HF19" s="7"/>
      <c r="HG19" s="7"/>
      <c r="HH19" s="2" t="s">
        <v>176</v>
      </c>
      <c r="HI19" s="2" t="s">
        <v>142</v>
      </c>
      <c r="HJ19" s="2" t="s">
        <v>145</v>
      </c>
      <c r="HK19" s="2" t="s">
        <v>145</v>
      </c>
      <c r="HL19" s="2" t="s">
        <v>157</v>
      </c>
      <c r="HM19" s="2" t="s">
        <v>157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154</v>
      </c>
      <c r="II19" s="2" t="s">
        <v>171</v>
      </c>
      <c r="IJ19" s="2" t="s">
        <v>400</v>
      </c>
      <c r="IK19" s="2" t="s">
        <v>401</v>
      </c>
      <c r="IL19" s="2" t="s">
        <v>157</v>
      </c>
      <c r="IM19" s="2" t="s">
        <v>157</v>
      </c>
      <c r="IN19" s="2" t="s">
        <v>145</v>
      </c>
      <c r="IO19" s="4"/>
      <c r="IP19" s="8"/>
      <c r="IQ19" s="4"/>
      <c r="IR19" s="8"/>
      <c r="IS19" s="7"/>
      <c r="IT19" s="7"/>
      <c r="IU19" s="2" t="s">
        <v>154</v>
      </c>
      <c r="IV19" s="2" t="s">
        <v>171</v>
      </c>
      <c r="IW19" s="2" t="s">
        <v>145</v>
      </c>
      <c r="IX19" s="2" t="s">
        <v>179</v>
      </c>
      <c r="IY19" s="2" t="s">
        <v>157</v>
      </c>
      <c r="IZ19" s="2" t="s">
        <v>157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154</v>
      </c>
      <c r="JV19" s="2" t="s">
        <v>142</v>
      </c>
      <c r="JW19" s="2" t="s">
        <v>180</v>
      </c>
      <c r="JX19" s="2" t="s">
        <v>271</v>
      </c>
      <c r="JY19" s="2" t="s">
        <v>157</v>
      </c>
      <c r="JZ19" s="2" t="s">
        <v>157</v>
      </c>
      <c r="KA19" s="2" t="s">
        <v>145</v>
      </c>
      <c r="KB19" s="4"/>
      <c r="KC19" s="8"/>
      <c r="KD19" s="4"/>
      <c r="KE19" s="8"/>
      <c r="KF19" s="7"/>
      <c r="KG19" s="7"/>
      <c r="KH19" s="2" t="s">
        <v>176</v>
      </c>
      <c r="KI19" s="2" t="s">
        <v>142</v>
      </c>
      <c r="KJ19" s="2" t="s">
        <v>145</v>
      </c>
      <c r="KK19" s="2" t="s">
        <v>145</v>
      </c>
      <c r="KL19" s="2" t="s">
        <v>157</v>
      </c>
      <c r="KM19" s="2" t="s">
        <v>157</v>
      </c>
      <c r="KN19" s="2" t="s">
        <v>145</v>
      </c>
      <c r="KO19" s="4"/>
      <c r="KP19" s="8"/>
      <c r="KQ19" s="4"/>
      <c r="KR19" s="8"/>
      <c r="KS19" s="7"/>
      <c r="KT19" s="7"/>
      <c r="KU19" s="2" t="s">
        <v>306</v>
      </c>
      <c r="KV19" s="2" t="s">
        <v>142</v>
      </c>
      <c r="KW19" s="2" t="s">
        <v>402</v>
      </c>
      <c r="KX19" s="2" t="s">
        <v>145</v>
      </c>
      <c r="KY19" s="2" t="s">
        <v>157</v>
      </c>
      <c r="KZ19" s="2" t="s">
        <v>157</v>
      </c>
      <c r="LA19" s="2" t="s">
        <v>145</v>
      </c>
      <c r="LB19" s="4"/>
      <c r="LC19" s="8"/>
      <c r="LD19" s="4"/>
      <c r="LE19" s="8"/>
      <c r="LF19" s="7"/>
      <c r="LG19" s="7"/>
      <c r="LH19" s="2" t="s">
        <v>176</v>
      </c>
      <c r="LI19" s="2" t="s">
        <v>142</v>
      </c>
      <c r="LJ19" s="2" t="s">
        <v>145</v>
      </c>
      <c r="LK19" s="2" t="s">
        <v>145</v>
      </c>
      <c r="LL19" s="2" t="s">
        <v>157</v>
      </c>
      <c r="LM19" s="2" t="s">
        <v>157</v>
      </c>
      <c r="LN19" s="2" t="s">
        <v>145</v>
      </c>
      <c r="LO19" s="4"/>
      <c r="LP19" s="8"/>
      <c r="LQ19" s="4"/>
      <c r="LR19" s="8"/>
      <c r="LS19" s="7"/>
      <c r="LT19" s="7"/>
      <c r="LU19" s="2" t="s">
        <v>183</v>
      </c>
      <c r="LV19" s="2" t="s">
        <v>142</v>
      </c>
      <c r="LW19" s="2" t="s">
        <v>145</v>
      </c>
      <c r="LX19" s="2" t="s">
        <v>145</v>
      </c>
      <c r="LY19" s="2" t="s">
        <v>157</v>
      </c>
      <c r="LZ19" s="2" t="s">
        <v>157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183</v>
      </c>
      <c r="MV19" s="2" t="s">
        <v>142</v>
      </c>
      <c r="MW19" s="2" t="s">
        <v>145</v>
      </c>
      <c r="MX19" s="2" t="s">
        <v>145</v>
      </c>
      <c r="MY19" s="2" t="s">
        <v>157</v>
      </c>
      <c r="MZ19" s="2" t="s">
        <v>157</v>
      </c>
      <c r="NA19" s="2" t="s">
        <v>145</v>
      </c>
      <c r="NB19" s="4"/>
      <c r="NC19" s="8"/>
      <c r="ND19" s="4"/>
      <c r="NE19" s="8"/>
      <c r="NF19" s="7"/>
      <c r="NG19" s="7"/>
      <c r="NH19" s="2" t="s">
        <v>154</v>
      </c>
      <c r="NI19" s="2" t="s">
        <v>171</v>
      </c>
      <c r="NJ19" s="2" t="s">
        <v>264</v>
      </c>
      <c r="NK19" s="2" t="s">
        <v>403</v>
      </c>
      <c r="NL19" s="2" t="s">
        <v>157</v>
      </c>
      <c r="NM19" s="2" t="s">
        <v>157</v>
      </c>
      <c r="NN19" s="2" t="s">
        <v>145</v>
      </c>
      <c r="NO19" s="4"/>
      <c r="NP19" s="8"/>
      <c r="NQ19" s="4"/>
      <c r="NR19" s="8"/>
      <c r="NS19" s="7"/>
      <c r="NT19" s="7"/>
      <c r="NU19" s="2" t="s">
        <v>176</v>
      </c>
      <c r="NV19" s="2" t="s">
        <v>171</v>
      </c>
      <c r="NW19" s="2" t="s">
        <v>145</v>
      </c>
      <c r="NX19" s="2" t="s">
        <v>145</v>
      </c>
      <c r="NY19" s="2" t="s">
        <v>157</v>
      </c>
      <c r="NZ19" s="2" t="s">
        <v>157</v>
      </c>
      <c r="OA19" s="2" t="s">
        <v>145</v>
      </c>
      <c r="OB19" s="4"/>
      <c r="OC19" s="8"/>
      <c r="OD19" s="4"/>
      <c r="OE19" s="8"/>
      <c r="OF19" s="7"/>
      <c r="OG19" s="7"/>
      <c r="OH19" s="2" t="s">
        <v>186</v>
      </c>
      <c r="OI19" s="2" t="s">
        <v>142</v>
      </c>
      <c r="OJ19" s="2" t="s">
        <v>145</v>
      </c>
      <c r="OK19" s="2" t="s">
        <v>145</v>
      </c>
      <c r="OL19" s="2" t="s">
        <v>157</v>
      </c>
      <c r="OM19" s="2" t="s">
        <v>157</v>
      </c>
      <c r="ON19" s="2" t="s">
        <v>145</v>
      </c>
      <c r="OO19" s="4">
        <v>215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404</v>
      </c>
      <c r="B20" s="2" t="s">
        <v>134</v>
      </c>
      <c r="C20" s="2" t="s">
        <v>135</v>
      </c>
      <c r="D20" s="2" t="s">
        <v>390</v>
      </c>
      <c r="E20" s="2" t="s">
        <v>391</v>
      </c>
      <c r="F20" s="2" t="s">
        <v>244</v>
      </c>
      <c r="G20" s="2" t="s">
        <v>244</v>
      </c>
      <c r="H20" s="2" t="s">
        <v>244</v>
      </c>
      <c r="I20" s="2" t="s">
        <v>392</v>
      </c>
      <c r="J20" s="2" t="s">
        <v>268</v>
      </c>
      <c r="K20" s="2" t="s">
        <v>246</v>
      </c>
      <c r="L20" s="3">
        <v>84.6</v>
      </c>
      <c r="M20" s="3">
        <v>88.83</v>
      </c>
      <c r="N20" s="3">
        <v>179.99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145</v>
      </c>
      <c r="AA20" s="4">
        <f>=ROUNDDOWN(13.1818181818182,0)</f>
      </c>
      <c r="AB20" s="5">
        <v>11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</v>
      </c>
      <c r="AQ20" s="8">
        <v>164.27</v>
      </c>
      <c r="AR20" s="4">
        <v>1</v>
      </c>
      <c r="AS20" s="8">
        <v>86.34</v>
      </c>
      <c r="AT20" s="7">
        <v>1</v>
      </c>
      <c r="AU20" s="7">
        <v>0.9026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0.3104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</v>
      </c>
      <c r="BK20" s="8">
        <v>164.27</v>
      </c>
      <c r="BL20" s="2" t="s">
        <v>189</v>
      </c>
      <c r="BM20" s="7">
        <v>1</v>
      </c>
      <c r="BN20" s="7">
        <v>1</v>
      </c>
      <c r="BO20" s="4">
        <v>1</v>
      </c>
      <c r="BP20" s="8">
        <v>82.8</v>
      </c>
      <c r="BQ20" s="4"/>
      <c r="BR20" s="8"/>
      <c r="BS20" s="7"/>
      <c r="BT20" s="7"/>
      <c r="BU20" s="2" t="s">
        <v>154</v>
      </c>
      <c r="BV20" s="2" t="s">
        <v>142</v>
      </c>
      <c r="BW20" s="2" t="s">
        <v>249</v>
      </c>
      <c r="BX20" s="2" t="s">
        <v>405</v>
      </c>
      <c r="BY20" s="2" t="s">
        <v>157</v>
      </c>
      <c r="BZ20" s="2" t="s">
        <v>157</v>
      </c>
      <c r="CA20" s="2" t="s">
        <v>145</v>
      </c>
      <c r="CB20" s="4"/>
      <c r="CC20" s="8"/>
      <c r="CD20" s="4"/>
      <c r="CE20" s="8"/>
      <c r="CF20" s="7"/>
      <c r="CG20" s="7"/>
      <c r="CH20" s="2" t="s">
        <v>154</v>
      </c>
      <c r="CI20" s="2" t="s">
        <v>142</v>
      </c>
      <c r="CJ20" s="2" t="s">
        <v>251</v>
      </c>
      <c r="CK20" s="2" t="s">
        <v>406</v>
      </c>
      <c r="CL20" s="2" t="s">
        <v>157</v>
      </c>
      <c r="CM20" s="2" t="s">
        <v>157</v>
      </c>
      <c r="CN20" s="2" t="s">
        <v>145</v>
      </c>
      <c r="CO20" s="4"/>
      <c r="CP20" s="8"/>
      <c r="CQ20" s="4">
        <v>1</v>
      </c>
      <c r="CR20" s="8">
        <v>86.34</v>
      </c>
      <c r="CS20" s="7">
        <v>-1</v>
      </c>
      <c r="CT20" s="7">
        <v>-1</v>
      </c>
      <c r="CU20" s="2" t="s">
        <v>154</v>
      </c>
      <c r="CV20" s="2" t="s">
        <v>142</v>
      </c>
      <c r="CW20" s="2" t="s">
        <v>252</v>
      </c>
      <c r="CX20" s="2" t="s">
        <v>162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176</v>
      </c>
      <c r="DI20" s="2" t="s">
        <v>171</v>
      </c>
      <c r="DJ20" s="2" t="s">
        <v>160</v>
      </c>
      <c r="DK20" s="2" t="s">
        <v>407</v>
      </c>
      <c r="DL20" s="2" t="s">
        <v>157</v>
      </c>
      <c r="DM20" s="2" t="s">
        <v>157</v>
      </c>
      <c r="DN20" s="2" t="s">
        <v>145</v>
      </c>
      <c r="DO20" s="4">
        <v>1</v>
      </c>
      <c r="DP20" s="8">
        <v>81.47</v>
      </c>
      <c r="DQ20" s="4"/>
      <c r="DR20" s="8"/>
      <c r="DS20" s="7"/>
      <c r="DT20" s="7"/>
      <c r="DU20" s="2" t="s">
        <v>154</v>
      </c>
      <c r="DV20" s="2" t="s">
        <v>142</v>
      </c>
      <c r="DW20" s="2" t="s">
        <v>162</v>
      </c>
      <c r="DX20" s="2" t="s">
        <v>408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254</v>
      </c>
      <c r="EK20" s="2" t="s">
        <v>409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195</v>
      </c>
      <c r="EX20" s="2" t="s">
        <v>410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176</v>
      </c>
      <c r="FI20" s="2" t="s">
        <v>173</v>
      </c>
      <c r="FJ20" s="2" t="s">
        <v>145</v>
      </c>
      <c r="FK20" s="2" t="s">
        <v>145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168</v>
      </c>
      <c r="FX20" s="2" t="s">
        <v>217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142</v>
      </c>
      <c r="GJ20" s="2" t="s">
        <v>145</v>
      </c>
      <c r="GK20" s="2" t="s">
        <v>399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199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176</v>
      </c>
      <c r="HI20" s="2" t="s">
        <v>142</v>
      </c>
      <c r="HJ20" s="2" t="s">
        <v>145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171</v>
      </c>
      <c r="IJ20" s="2" t="s">
        <v>400</v>
      </c>
      <c r="IK20" s="2" t="s">
        <v>411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154</v>
      </c>
      <c r="IV20" s="2" t="s">
        <v>171</v>
      </c>
      <c r="IW20" s="2" t="s">
        <v>145</v>
      </c>
      <c r="IX20" s="2" t="s">
        <v>412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154</v>
      </c>
      <c r="JV20" s="2" t="s">
        <v>142</v>
      </c>
      <c r="JW20" s="2" t="s">
        <v>180</v>
      </c>
      <c r="JX20" s="2" t="s">
        <v>181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176</v>
      </c>
      <c r="KI20" s="2" t="s">
        <v>142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306</v>
      </c>
      <c r="KV20" s="2" t="s">
        <v>142</v>
      </c>
      <c r="KW20" s="2" t="s">
        <v>402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176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171</v>
      </c>
      <c r="NJ20" s="2" t="s">
        <v>264</v>
      </c>
      <c r="NK20" s="2" t="s">
        <v>413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176</v>
      </c>
      <c r="NV20" s="2" t="s">
        <v>171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145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414</v>
      </c>
      <c r="B21" s="2" t="s">
        <v>134</v>
      </c>
      <c r="C21" s="2" t="s">
        <v>135</v>
      </c>
      <c r="D21" s="2" t="s">
        <v>390</v>
      </c>
      <c r="E21" s="2" t="s">
        <v>391</v>
      </c>
      <c r="F21" s="2" t="s">
        <v>138</v>
      </c>
      <c r="G21" s="2" t="s">
        <v>138</v>
      </c>
      <c r="H21" s="2" t="s">
        <v>138</v>
      </c>
      <c r="I21" s="2" t="s">
        <v>415</v>
      </c>
      <c r="J21" s="2" t="s">
        <v>140</v>
      </c>
      <c r="K21" s="2" t="s">
        <v>205</v>
      </c>
      <c r="L21" s="3">
        <v>81.16</v>
      </c>
      <c r="M21" s="3">
        <v>85.22</v>
      </c>
      <c r="N21" s="3">
        <v>179.99</v>
      </c>
      <c r="O21" s="2" t="s">
        <v>142</v>
      </c>
      <c r="P21" s="2" t="s">
        <v>206</v>
      </c>
      <c r="Q21" s="2" t="s">
        <v>144</v>
      </c>
      <c r="R21" s="2" t="s">
        <v>145</v>
      </c>
      <c r="S21" s="2" t="s">
        <v>207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151</v>
      </c>
      <c r="Y21" s="2" t="s">
        <v>152</v>
      </c>
      <c r="Z21" s="4">
        <v>27</v>
      </c>
      <c r="AA21" s="4">
        <f>=ROUNDDOWN(27,0)</f>
      </c>
      <c r="AB21" s="5">
        <v>1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2</v>
      </c>
      <c r="AW21" s="8">
        <v>187.19</v>
      </c>
      <c r="AX21" s="4">
        <v>2</v>
      </c>
      <c r="AY21" s="8">
        <v>164.06</v>
      </c>
      <c r="AZ21" s="7" t="s">
        <v>145</v>
      </c>
      <c r="BA21" s="7">
        <v>0.141</v>
      </c>
      <c r="BB21" s="7"/>
      <c r="BC21" s="4">
        <v>3</v>
      </c>
      <c r="BD21" s="8">
        <v>278.98</v>
      </c>
      <c r="BE21" s="4">
        <v>4</v>
      </c>
      <c r="BF21" s="8">
        <v>333.2</v>
      </c>
      <c r="BG21" s="7">
        <v>-0.25</v>
      </c>
      <c r="BH21" s="7">
        <v>-0.1627</v>
      </c>
      <c r="BI21" s="7">
        <v>0.671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142</v>
      </c>
      <c r="BW21" s="2" t="s">
        <v>155</v>
      </c>
      <c r="BX21" s="2" t="s">
        <v>416</v>
      </c>
      <c r="BY21" s="2" t="s">
        <v>157</v>
      </c>
      <c r="BZ21" s="2" t="s">
        <v>157</v>
      </c>
      <c r="CA21" s="2" t="s">
        <v>145</v>
      </c>
      <c r="CB21" s="4"/>
      <c r="CC21" s="8"/>
      <c r="CD21" s="4"/>
      <c r="CE21" s="8"/>
      <c r="CF21" s="7"/>
      <c r="CG21" s="7"/>
      <c r="CH21" s="2" t="s">
        <v>154</v>
      </c>
      <c r="CI21" s="2" t="s">
        <v>142</v>
      </c>
      <c r="CJ21" s="2" t="s">
        <v>155</v>
      </c>
      <c r="CK21" s="2" t="s">
        <v>417</v>
      </c>
      <c r="CL21" s="2" t="s">
        <v>157</v>
      </c>
      <c r="CM21" s="2" t="s">
        <v>157</v>
      </c>
      <c r="CN21" s="2" t="s">
        <v>145</v>
      </c>
      <c r="CO21" s="4"/>
      <c r="CP21" s="8"/>
      <c r="CQ21" s="4"/>
      <c r="CR21" s="8"/>
      <c r="CS21" s="7"/>
      <c r="CT21" s="7"/>
      <c r="CU21" s="2" t="s">
        <v>154</v>
      </c>
      <c r="CV21" s="2" t="s">
        <v>142</v>
      </c>
      <c r="CW21" s="2" t="s">
        <v>155</v>
      </c>
      <c r="CX21" s="2" t="s">
        <v>418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160</v>
      </c>
      <c r="DK21" s="2" t="s">
        <v>419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162</v>
      </c>
      <c r="DX21" s="2" t="s">
        <v>420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164</v>
      </c>
      <c r="EK21" s="2" t="s">
        <v>421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195</v>
      </c>
      <c r="EX21" s="2" t="s">
        <v>145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145</v>
      </c>
      <c r="FK21" s="2" t="s">
        <v>145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217</v>
      </c>
      <c r="FX21" s="2" t="s">
        <v>422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170</v>
      </c>
      <c r="GI21" s="2" t="s">
        <v>171</v>
      </c>
      <c r="GJ21" s="2" t="s">
        <v>145</v>
      </c>
      <c r="GK21" s="2" t="s">
        <v>423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199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142</v>
      </c>
      <c r="HJ21" s="2" t="s">
        <v>221</v>
      </c>
      <c r="HK21" s="2" t="s">
        <v>161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171</v>
      </c>
      <c r="IJ21" s="2" t="s">
        <v>424</v>
      </c>
      <c r="IK21" s="2" t="s">
        <v>425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154</v>
      </c>
      <c r="IV21" s="2" t="s">
        <v>171</v>
      </c>
      <c r="IW21" s="2" t="s">
        <v>145</v>
      </c>
      <c r="IX21" s="2" t="s">
        <v>223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154</v>
      </c>
      <c r="JV21" s="2" t="s">
        <v>142</v>
      </c>
      <c r="JW21" s="2" t="s">
        <v>224</v>
      </c>
      <c r="JX21" s="2" t="s">
        <v>426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176</v>
      </c>
      <c r="KI21" s="2" t="s">
        <v>142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154</v>
      </c>
      <c r="KV21" s="2" t="s">
        <v>142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176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199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199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171</v>
      </c>
      <c r="NJ21" s="2" t="s">
        <v>226</v>
      </c>
      <c r="NK21" s="2" t="s">
        <v>427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176</v>
      </c>
      <c r="NV21" s="2" t="s">
        <v>171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4"/>
      <c r="OQ21" s="4"/>
      <c r="OR21" s="4">
        <v>27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428</v>
      </c>
      <c r="B22" s="2" t="s">
        <v>134</v>
      </c>
      <c r="C22" s="2" t="s">
        <v>135</v>
      </c>
      <c r="D22" s="2" t="s">
        <v>390</v>
      </c>
      <c r="E22" s="2" t="s">
        <v>391</v>
      </c>
      <c r="F22" s="2" t="s">
        <v>138</v>
      </c>
      <c r="G22" s="2" t="s">
        <v>138</v>
      </c>
      <c r="H22" s="2" t="s">
        <v>138</v>
      </c>
      <c r="I22" s="2" t="s">
        <v>415</v>
      </c>
      <c r="J22" s="2" t="s">
        <v>268</v>
      </c>
      <c r="K22" s="2" t="s">
        <v>205</v>
      </c>
      <c r="L22" s="3">
        <v>91.87</v>
      </c>
      <c r="M22" s="3">
        <v>96.46</v>
      </c>
      <c r="N22" s="3">
        <v>204.99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146</v>
      </c>
      <c r="AA22" s="4">
        <f>=ROUNDDOWN(41.7142857142857,0)</f>
      </c>
      <c r="AB22" s="5">
        <v>3.5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</v>
      </c>
      <c r="AQ22" s="8">
        <v>187.19</v>
      </c>
      <c r="AR22" s="4">
        <v>2</v>
      </c>
      <c r="AS22" s="8">
        <v>164.06</v>
      </c>
      <c r="AT22" s="7"/>
      <c r="AU22" s="7">
        <v>0.141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1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2</v>
      </c>
      <c r="BK22" s="8">
        <v>187.19</v>
      </c>
      <c r="BL22" s="2" t="s">
        <v>429</v>
      </c>
      <c r="BM22" s="7">
        <v>1</v>
      </c>
      <c r="BN22" s="7">
        <v>1</v>
      </c>
      <c r="BO22" s="4"/>
      <c r="BP22" s="8"/>
      <c r="BQ22" s="4">
        <v>1</v>
      </c>
      <c r="BR22" s="8">
        <v>82.8</v>
      </c>
      <c r="BS22" s="7">
        <v>-1</v>
      </c>
      <c r="BT22" s="7">
        <v>-1</v>
      </c>
      <c r="BU22" s="2" t="s">
        <v>154</v>
      </c>
      <c r="BV22" s="2" t="s">
        <v>142</v>
      </c>
      <c r="BW22" s="2" t="s">
        <v>155</v>
      </c>
      <c r="BX22" s="2" t="s">
        <v>430</v>
      </c>
      <c r="BY22" s="2" t="s">
        <v>157</v>
      </c>
      <c r="BZ22" s="2" t="s">
        <v>157</v>
      </c>
      <c r="CA22" s="2" t="s">
        <v>145</v>
      </c>
      <c r="CB22" s="4">
        <v>1</v>
      </c>
      <c r="CC22" s="8">
        <v>90.44</v>
      </c>
      <c r="CD22" s="4">
        <v>1</v>
      </c>
      <c r="CE22" s="8">
        <v>81.26</v>
      </c>
      <c r="CF22" s="7"/>
      <c r="CG22" s="7">
        <v>0.113</v>
      </c>
      <c r="CH22" s="2" t="s">
        <v>154</v>
      </c>
      <c r="CI22" s="2" t="s">
        <v>142</v>
      </c>
      <c r="CJ22" s="2" t="s">
        <v>155</v>
      </c>
      <c r="CK22" s="2" t="s">
        <v>431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432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433</v>
      </c>
      <c r="DK22" s="2" t="s">
        <v>434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162</v>
      </c>
      <c r="DX22" s="2" t="s">
        <v>193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164</v>
      </c>
      <c r="EK22" s="2" t="s">
        <v>435</v>
      </c>
      <c r="EL22" s="2" t="s">
        <v>157</v>
      </c>
      <c r="EM22" s="2" t="s">
        <v>157</v>
      </c>
      <c r="EN22" s="2" t="s">
        <v>145</v>
      </c>
      <c r="EO22" s="4">
        <v>1</v>
      </c>
      <c r="EP22" s="8">
        <v>96.75</v>
      </c>
      <c r="EQ22" s="4"/>
      <c r="ER22" s="8"/>
      <c r="ES22" s="7"/>
      <c r="ET22" s="7"/>
      <c r="EU22" s="2" t="s">
        <v>154</v>
      </c>
      <c r="EV22" s="2" t="s">
        <v>142</v>
      </c>
      <c r="EW22" s="2" t="s">
        <v>195</v>
      </c>
      <c r="EX22" s="2" t="s">
        <v>436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145</v>
      </c>
      <c r="FK22" s="2" t="s">
        <v>437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217</v>
      </c>
      <c r="FX22" s="2" t="s">
        <v>438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170</v>
      </c>
      <c r="GI22" s="2" t="s">
        <v>171</v>
      </c>
      <c r="GJ22" s="2" t="s">
        <v>145</v>
      </c>
      <c r="GK22" s="2" t="s">
        <v>439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199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142</v>
      </c>
      <c r="HJ22" s="2" t="s">
        <v>221</v>
      </c>
      <c r="HK22" s="2" t="s">
        <v>440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171</v>
      </c>
      <c r="IJ22" s="2" t="s">
        <v>177</v>
      </c>
      <c r="IK22" s="2" t="s">
        <v>441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154</v>
      </c>
      <c r="IV22" s="2" t="s">
        <v>171</v>
      </c>
      <c r="IW22" s="2" t="s">
        <v>145</v>
      </c>
      <c r="IX22" s="2" t="s">
        <v>223</v>
      </c>
      <c r="IY22" s="2" t="s">
        <v>157</v>
      </c>
      <c r="IZ22" s="2" t="s">
        <v>157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154</v>
      </c>
      <c r="JV22" s="2" t="s">
        <v>142</v>
      </c>
      <c r="JW22" s="2" t="s">
        <v>224</v>
      </c>
      <c r="JX22" s="2" t="s">
        <v>163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176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176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199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199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171</v>
      </c>
      <c r="NJ22" s="2" t="s">
        <v>226</v>
      </c>
      <c r="NK22" s="2" t="s">
        <v>442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176</v>
      </c>
      <c r="NV22" s="2" t="s">
        <v>171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>
        <v>38</v>
      </c>
      <c r="OP22" s="4">
        <v>32</v>
      </c>
      <c r="OQ22" s="4"/>
      <c r="OR22" s="4">
        <v>76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443</v>
      </c>
      <c r="B23" s="2" t="s">
        <v>134</v>
      </c>
      <c r="C23" s="2" t="s">
        <v>135</v>
      </c>
      <c r="D23" s="2" t="s">
        <v>390</v>
      </c>
      <c r="E23" s="2" t="s">
        <v>391</v>
      </c>
      <c r="F23" s="2" t="s">
        <v>138</v>
      </c>
      <c r="G23" s="2" t="s">
        <v>138</v>
      </c>
      <c r="H23" s="2" t="s">
        <v>138</v>
      </c>
      <c r="I23" s="2" t="s">
        <v>415</v>
      </c>
      <c r="J23" s="2" t="s">
        <v>140</v>
      </c>
      <c r="K23" s="2" t="s">
        <v>141</v>
      </c>
      <c r="L23" s="3">
        <v>81.16</v>
      </c>
      <c r="M23" s="3">
        <v>85.22</v>
      </c>
      <c r="N23" s="3">
        <v>179.99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70</v>
      </c>
      <c r="AA23" s="4">
        <f>=ROUNDDOWN(25,0)</f>
      </c>
      <c r="AB23" s="5">
        <v>2.8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>
        <v>1</v>
      </c>
      <c r="AW23" s="8">
        <v>91.79</v>
      </c>
      <c r="AX23" s="4">
        <v>2</v>
      </c>
      <c r="AY23" s="8">
        <v>169.14</v>
      </c>
      <c r="AZ23" s="7">
        <v>-0.5</v>
      </c>
      <c r="BA23" s="7">
        <v>-0.4573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>
        <v>0.329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444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154</v>
      </c>
      <c r="CI23" s="2" t="s">
        <v>142</v>
      </c>
      <c r="CJ23" s="2" t="s">
        <v>155</v>
      </c>
      <c r="CK23" s="2" t="s">
        <v>445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446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276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162</v>
      </c>
      <c r="DX23" s="2" t="s">
        <v>193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164</v>
      </c>
      <c r="EK23" s="2" t="s">
        <v>447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195</v>
      </c>
      <c r="EX23" s="2" t="s">
        <v>448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145</v>
      </c>
      <c r="FK23" s="2" t="s">
        <v>145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168</v>
      </c>
      <c r="FX23" s="2" t="s">
        <v>449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170</v>
      </c>
      <c r="GI23" s="2" t="s">
        <v>171</v>
      </c>
      <c r="GJ23" s="2" t="s">
        <v>145</v>
      </c>
      <c r="GK23" s="2" t="s">
        <v>439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199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176</v>
      </c>
      <c r="HI23" s="2" t="s">
        <v>142</v>
      </c>
      <c r="HJ23" s="2" t="s">
        <v>145</v>
      </c>
      <c r="HK23" s="2" t="s">
        <v>145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171</v>
      </c>
      <c r="IJ23" s="2" t="s">
        <v>177</v>
      </c>
      <c r="IK23" s="2" t="s">
        <v>450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154</v>
      </c>
      <c r="IV23" s="2" t="s">
        <v>171</v>
      </c>
      <c r="IW23" s="2" t="s">
        <v>145</v>
      </c>
      <c r="IX23" s="2" t="s">
        <v>179</v>
      </c>
      <c r="IY23" s="2" t="s">
        <v>157</v>
      </c>
      <c r="IZ23" s="2" t="s">
        <v>157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154</v>
      </c>
      <c r="JV23" s="2" t="s">
        <v>142</v>
      </c>
      <c r="JW23" s="2" t="s">
        <v>180</v>
      </c>
      <c r="JX23" s="2" t="s">
        <v>168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176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176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183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183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171</v>
      </c>
      <c r="NJ23" s="2" t="s">
        <v>226</v>
      </c>
      <c r="NK23" s="2" t="s">
        <v>451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176</v>
      </c>
      <c r="NV23" s="2" t="s">
        <v>171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5</v>
      </c>
      <c r="OP23" s="4"/>
      <c r="OQ23" s="4"/>
      <c r="OR23" s="4">
        <v>65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452</v>
      </c>
      <c r="B24" s="2" t="s">
        <v>134</v>
      </c>
      <c r="C24" s="2" t="s">
        <v>135</v>
      </c>
      <c r="D24" s="2" t="s">
        <v>390</v>
      </c>
      <c r="E24" s="2" t="s">
        <v>391</v>
      </c>
      <c r="F24" s="2" t="s">
        <v>138</v>
      </c>
      <c r="G24" s="2" t="s">
        <v>138</v>
      </c>
      <c r="H24" s="2" t="s">
        <v>138</v>
      </c>
      <c r="I24" s="2" t="s">
        <v>415</v>
      </c>
      <c r="J24" s="2" t="s">
        <v>268</v>
      </c>
      <c r="K24" s="2" t="s">
        <v>141</v>
      </c>
      <c r="L24" s="3">
        <v>91.87</v>
      </c>
      <c r="M24" s="3">
        <v>96.46</v>
      </c>
      <c r="N24" s="3">
        <v>204.99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136</v>
      </c>
      <c r="AA24" s="4">
        <f>=ROUNDDOWN(25.6603773584906,0)</f>
      </c>
      <c r="AB24" s="5">
        <v>5.3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</v>
      </c>
      <c r="AQ24" s="8">
        <v>91.79</v>
      </c>
      <c r="AR24" s="4">
        <v>2</v>
      </c>
      <c r="AS24" s="8">
        <v>169.14</v>
      </c>
      <c r="AT24" s="7">
        <v>-0.5</v>
      </c>
      <c r="AU24" s="7">
        <v>-0.4573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1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1</v>
      </c>
      <c r="BK24" s="8">
        <v>91.79</v>
      </c>
      <c r="BL24" s="2" t="s">
        <v>453</v>
      </c>
      <c r="BM24" s="7">
        <v>1</v>
      </c>
      <c r="BN24" s="7">
        <v>1</v>
      </c>
      <c r="BO24" s="4">
        <v>1</v>
      </c>
      <c r="BP24" s="8">
        <v>91.79</v>
      </c>
      <c r="BQ24" s="4">
        <v>1</v>
      </c>
      <c r="BR24" s="8">
        <v>82.8</v>
      </c>
      <c r="BS24" s="7"/>
      <c r="BT24" s="7">
        <v>0.1086</v>
      </c>
      <c r="BU24" s="2" t="s">
        <v>154</v>
      </c>
      <c r="BV24" s="2" t="s">
        <v>142</v>
      </c>
      <c r="BW24" s="2" t="s">
        <v>155</v>
      </c>
      <c r="BX24" s="2" t="s">
        <v>454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162</v>
      </c>
      <c r="CL24" s="2" t="s">
        <v>157</v>
      </c>
      <c r="CM24" s="2" t="s">
        <v>157</v>
      </c>
      <c r="CN24" s="2" t="s">
        <v>145</v>
      </c>
      <c r="CO24" s="4"/>
      <c r="CP24" s="8"/>
      <c r="CQ24" s="4">
        <v>1</v>
      </c>
      <c r="CR24" s="8">
        <v>86.34</v>
      </c>
      <c r="CS24" s="7">
        <v>-1</v>
      </c>
      <c r="CT24" s="7">
        <v>-1</v>
      </c>
      <c r="CU24" s="2" t="s">
        <v>154</v>
      </c>
      <c r="CV24" s="2" t="s">
        <v>142</v>
      </c>
      <c r="CW24" s="2" t="s">
        <v>155</v>
      </c>
      <c r="CX24" s="2" t="s">
        <v>271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160</v>
      </c>
      <c r="DK24" s="2" t="s">
        <v>455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193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164</v>
      </c>
      <c r="EK24" s="2" t="s">
        <v>456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195</v>
      </c>
      <c r="EX24" s="2" t="s">
        <v>457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145</v>
      </c>
      <c r="FK24" s="2" t="s">
        <v>437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168</v>
      </c>
      <c r="FX24" s="2" t="s">
        <v>454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170</v>
      </c>
      <c r="GI24" s="2" t="s">
        <v>171</v>
      </c>
      <c r="GJ24" s="2" t="s">
        <v>145</v>
      </c>
      <c r="GK24" s="2" t="s">
        <v>439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199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176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171</v>
      </c>
      <c r="IJ24" s="2" t="s">
        <v>177</v>
      </c>
      <c r="IK24" s="2" t="s">
        <v>458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154</v>
      </c>
      <c r="IV24" s="2" t="s">
        <v>171</v>
      </c>
      <c r="IW24" s="2" t="s">
        <v>145</v>
      </c>
      <c r="IX24" s="2" t="s">
        <v>412</v>
      </c>
      <c r="IY24" s="2" t="s">
        <v>157</v>
      </c>
      <c r="IZ24" s="2" t="s">
        <v>157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154</v>
      </c>
      <c r="JV24" s="2" t="s">
        <v>142</v>
      </c>
      <c r="JW24" s="2" t="s">
        <v>180</v>
      </c>
      <c r="JX24" s="2" t="s">
        <v>459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176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176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171</v>
      </c>
      <c r="NJ24" s="2" t="s">
        <v>184</v>
      </c>
      <c r="NK24" s="2" t="s">
        <v>460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176</v>
      </c>
      <c r="NV24" s="2" t="s">
        <v>171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>
        <v>17</v>
      </c>
      <c r="OQ24" s="4"/>
      <c r="OR24" s="4">
        <v>119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461</v>
      </c>
      <c r="B25" s="2" t="s">
        <v>134</v>
      </c>
      <c r="C25" s="2" t="s">
        <v>135</v>
      </c>
      <c r="D25" s="2" t="s">
        <v>390</v>
      </c>
      <c r="E25" s="2" t="s">
        <v>391</v>
      </c>
      <c r="F25" s="2" t="s">
        <v>319</v>
      </c>
      <c r="G25" s="2" t="s">
        <v>145</v>
      </c>
      <c r="H25" s="2" t="s">
        <v>145</v>
      </c>
      <c r="I25" s="2" t="s">
        <v>462</v>
      </c>
      <c r="J25" s="2" t="s">
        <v>321</v>
      </c>
      <c r="K25" s="2" t="s">
        <v>322</v>
      </c>
      <c r="L25" s="3">
        <v>75.2</v>
      </c>
      <c r="M25" s="3">
        <v>78.96</v>
      </c>
      <c r="N25" s="3">
        <v>159.99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323</v>
      </c>
      <c r="T25" s="2" t="s">
        <v>145</v>
      </c>
      <c r="U25" s="2" t="s">
        <v>148</v>
      </c>
      <c r="V25" s="2" t="s">
        <v>248</v>
      </c>
      <c r="W25" s="2" t="s">
        <v>151</v>
      </c>
      <c r="X25" s="2" t="s">
        <v>145</v>
      </c>
      <c r="Y25" s="2" t="s">
        <v>324</v>
      </c>
      <c r="Z25" s="4"/>
      <c r="AA25" s="4">
        <f>=ROUNDDOWN({0},0)</f>
      </c>
      <c r="AB25" s="5">
        <v>3.8</v>
      </c>
      <c r="AC25" s="2" t="s">
        <v>325</v>
      </c>
      <c r="AD25" s="4">
        <v>185</v>
      </c>
      <c r="AE25" s="4">
        <v>185</v>
      </c>
      <c r="AF25" s="6">
        <v>76</v>
      </c>
      <c r="AG25" s="6"/>
      <c r="AH25" s="7">
        <v>0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/>
      <c r="BJ25" s="4"/>
      <c r="BK25" s="8"/>
      <c r="BL25" s="2" t="s">
        <v>145</v>
      </c>
      <c r="BM25" s="7"/>
      <c r="BN25" s="7"/>
      <c r="BO25" s="4"/>
      <c r="BP25" s="8"/>
      <c r="BQ25" s="4"/>
      <c r="BR25" s="8"/>
      <c r="BS25" s="7"/>
      <c r="BT25" s="7"/>
      <c r="BU25" s="2" t="s">
        <v>154</v>
      </c>
      <c r="BV25" s="2" t="s">
        <v>142</v>
      </c>
      <c r="BW25" s="2" t="s">
        <v>327</v>
      </c>
      <c r="BX25" s="2" t="s">
        <v>333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327</v>
      </c>
      <c r="CK25" s="2" t="s">
        <v>463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330</v>
      </c>
      <c r="CX25" s="2" t="s">
        <v>464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171</v>
      </c>
      <c r="DJ25" s="2" t="s">
        <v>332</v>
      </c>
      <c r="DK25" s="2" t="s">
        <v>465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334</v>
      </c>
      <c r="DX25" s="2" t="s">
        <v>466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171</v>
      </c>
      <c r="EJ25" s="2" t="s">
        <v>336</v>
      </c>
      <c r="EK25" s="2" t="s">
        <v>467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199</v>
      </c>
      <c r="EV25" s="2" t="s">
        <v>142</v>
      </c>
      <c r="EW25" s="2" t="s">
        <v>145</v>
      </c>
      <c r="EX25" s="2" t="s">
        <v>145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176</v>
      </c>
      <c r="FI25" s="2" t="s">
        <v>142</v>
      </c>
      <c r="FJ25" s="2" t="s">
        <v>145</v>
      </c>
      <c r="FK25" s="2" t="s">
        <v>145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327</v>
      </c>
      <c r="FX25" s="2" t="s">
        <v>468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142</v>
      </c>
      <c r="GJ25" s="2" t="s">
        <v>145</v>
      </c>
      <c r="GK25" s="2" t="s">
        <v>469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182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176</v>
      </c>
      <c r="HI25" s="2" t="s">
        <v>142</v>
      </c>
      <c r="HJ25" s="2" t="s">
        <v>340</v>
      </c>
      <c r="HK25" s="2" t="s">
        <v>145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171</v>
      </c>
      <c r="IJ25" s="2" t="s">
        <v>177</v>
      </c>
      <c r="IK25" s="2" t="s">
        <v>145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342</v>
      </c>
      <c r="IV25" s="2" t="s">
        <v>171</v>
      </c>
      <c r="IW25" s="2" t="s">
        <v>145</v>
      </c>
      <c r="IX25" s="2" t="s">
        <v>145</v>
      </c>
      <c r="IY25" s="2" t="s">
        <v>157</v>
      </c>
      <c r="IZ25" s="2" t="s">
        <v>157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154</v>
      </c>
      <c r="JV25" s="2" t="s">
        <v>142</v>
      </c>
      <c r="JW25" s="2" t="s">
        <v>327</v>
      </c>
      <c r="JX25" s="2" t="s">
        <v>350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176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306</v>
      </c>
      <c r="KV25" s="2" t="s">
        <v>142</v>
      </c>
      <c r="KW25" s="2" t="s">
        <v>470</v>
      </c>
      <c r="KX25" s="2" t="s">
        <v>471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176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171</v>
      </c>
      <c r="NJ25" s="2" t="s">
        <v>472</v>
      </c>
      <c r="NK25" s="2" t="s">
        <v>473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176</v>
      </c>
      <c r="NV25" s="2" t="s">
        <v>171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>
        <v>185</v>
      </c>
    </row>
    <row r="26">
      <c r="A26" s="2" t="s">
        <v>474</v>
      </c>
      <c r="B26" s="2" t="s">
        <v>134</v>
      </c>
      <c r="C26" s="2" t="s">
        <v>135</v>
      </c>
      <c r="D26" s="2" t="s">
        <v>390</v>
      </c>
      <c r="E26" s="2" t="s">
        <v>391</v>
      </c>
      <c r="F26" s="2" t="s">
        <v>319</v>
      </c>
      <c r="G26" s="2" t="s">
        <v>145</v>
      </c>
      <c r="H26" s="2" t="s">
        <v>145</v>
      </c>
      <c r="I26" s="2" t="s">
        <v>462</v>
      </c>
      <c r="J26" s="2" t="s">
        <v>268</v>
      </c>
      <c r="K26" s="2" t="s">
        <v>322</v>
      </c>
      <c r="L26" s="3">
        <v>84.6</v>
      </c>
      <c r="M26" s="3">
        <v>88.83</v>
      </c>
      <c r="N26" s="3">
        <v>179.99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323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475</v>
      </c>
      <c r="Z26" s="4"/>
      <c r="AA26" s="4">
        <f>=ROUNDDOWN({0},0)</f>
      </c>
      <c r="AB26" s="5">
        <v>3.5</v>
      </c>
      <c r="AC26" s="2" t="s">
        <v>325</v>
      </c>
      <c r="AD26" s="4">
        <v>145</v>
      </c>
      <c r="AE26" s="4">
        <v>145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/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333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327</v>
      </c>
      <c r="CK26" s="2" t="s">
        <v>328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330</v>
      </c>
      <c r="CX26" s="2" t="s">
        <v>476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171</v>
      </c>
      <c r="DJ26" s="2" t="s">
        <v>332</v>
      </c>
      <c r="DK26" s="2" t="s">
        <v>477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334</v>
      </c>
      <c r="DX26" s="2" t="s">
        <v>478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171</v>
      </c>
      <c r="EJ26" s="2" t="s">
        <v>336</v>
      </c>
      <c r="EK26" s="2" t="s">
        <v>479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199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176</v>
      </c>
      <c r="FI26" s="2" t="s">
        <v>142</v>
      </c>
      <c r="FJ26" s="2" t="s">
        <v>145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142</v>
      </c>
      <c r="FW26" s="2" t="s">
        <v>327</v>
      </c>
      <c r="FX26" s="2" t="s">
        <v>480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142</v>
      </c>
      <c r="GJ26" s="2" t="s">
        <v>145</v>
      </c>
      <c r="GK26" s="2" t="s">
        <v>481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182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176</v>
      </c>
      <c r="HI26" s="2" t="s">
        <v>142</v>
      </c>
      <c r="HJ26" s="2" t="s">
        <v>340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154</v>
      </c>
      <c r="II26" s="2" t="s">
        <v>171</v>
      </c>
      <c r="IJ26" s="2" t="s">
        <v>177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342</v>
      </c>
      <c r="IV26" s="2" t="s">
        <v>171</v>
      </c>
      <c r="IW26" s="2" t="s">
        <v>145</v>
      </c>
      <c r="IX26" s="2" t="s">
        <v>145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154</v>
      </c>
      <c r="JV26" s="2" t="s">
        <v>142</v>
      </c>
      <c r="JW26" s="2" t="s">
        <v>327</v>
      </c>
      <c r="JX26" s="2" t="s">
        <v>482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176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306</v>
      </c>
      <c r="KV26" s="2" t="s">
        <v>142</v>
      </c>
      <c r="KW26" s="2" t="s">
        <v>470</v>
      </c>
      <c r="KX26" s="2" t="s">
        <v>483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176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171</v>
      </c>
      <c r="NJ26" s="2" t="s">
        <v>472</v>
      </c>
      <c r="NK26" s="2" t="s">
        <v>484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176</v>
      </c>
      <c r="NV26" s="2" t="s">
        <v>171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145</v>
      </c>
    </row>
    <row r="27">
      <c r="A27" s="2" t="s">
        <v>485</v>
      </c>
      <c r="B27" s="2" t="s">
        <v>134</v>
      </c>
      <c r="C27" s="2" t="s">
        <v>135</v>
      </c>
      <c r="D27" s="2" t="s">
        <v>390</v>
      </c>
      <c r="E27" s="2" t="s">
        <v>486</v>
      </c>
      <c r="F27" s="2" t="s">
        <v>361</v>
      </c>
      <c r="G27" s="2" t="s">
        <v>361</v>
      </c>
      <c r="H27" s="2" t="s">
        <v>361</v>
      </c>
      <c r="I27" s="2" t="s">
        <v>487</v>
      </c>
      <c r="J27" s="2" t="s">
        <v>140</v>
      </c>
      <c r="K27" s="2" t="s">
        <v>205</v>
      </c>
      <c r="L27" s="3">
        <v>72.92</v>
      </c>
      <c r="M27" s="3">
        <v>76.57</v>
      </c>
      <c r="N27" s="3">
        <v>169.99</v>
      </c>
      <c r="O27" s="2" t="s">
        <v>363</v>
      </c>
      <c r="P27" s="2" t="s">
        <v>364</v>
      </c>
      <c r="Q27" s="2" t="s">
        <v>144</v>
      </c>
      <c r="R27" s="2" t="s">
        <v>145</v>
      </c>
      <c r="S27" s="2" t="s">
        <v>365</v>
      </c>
      <c r="T27" s="2" t="s">
        <v>286</v>
      </c>
      <c r="U27" s="2" t="s">
        <v>148</v>
      </c>
      <c r="V27" s="2" t="s">
        <v>149</v>
      </c>
      <c r="W27" s="2" t="s">
        <v>151</v>
      </c>
      <c r="X27" s="2" t="s">
        <v>145</v>
      </c>
      <c r="Y27" s="2" t="s">
        <v>366</v>
      </c>
      <c r="Z27" s="4"/>
      <c r="AA27" s="4">
        <f>=ROUNDDOWN({0},0)</f>
      </c>
      <c r="AB27" s="5"/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</v>
      </c>
      <c r="AS27" s="8">
        <v>74.42</v>
      </c>
      <c r="AT27" s="7">
        <v>-1</v>
      </c>
      <c r="AU27" s="7">
        <v>-1</v>
      </c>
      <c r="AV27" s="4">
        <v>1</v>
      </c>
      <c r="AW27" s="8">
        <v>64.39</v>
      </c>
      <c r="AX27" s="4">
        <v>1</v>
      </c>
      <c r="AY27" s="8">
        <v>74.42</v>
      </c>
      <c r="AZ27" s="7" t="s">
        <v>145</v>
      </c>
      <c r="BA27" s="7">
        <v>-0.1348</v>
      </c>
      <c r="BB27" s="7"/>
      <c r="BC27" s="4">
        <v>1</v>
      </c>
      <c r="BD27" s="8">
        <v>64.39</v>
      </c>
      <c r="BE27" s="4">
        <v>1</v>
      </c>
      <c r="BF27" s="8">
        <v>74.42</v>
      </c>
      <c r="BG27" s="7" t="s">
        <v>145</v>
      </c>
      <c r="BH27" s="7">
        <v>-0.1348</v>
      </c>
      <c r="BI27" s="7">
        <v>1</v>
      </c>
      <c r="BJ27" s="4"/>
      <c r="BK27" s="8"/>
      <c r="BL27" s="2" t="s">
        <v>21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171</v>
      </c>
      <c r="BW27" s="2" t="s">
        <v>367</v>
      </c>
      <c r="BX27" s="2" t="s">
        <v>488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171</v>
      </c>
      <c r="CJ27" s="2" t="s">
        <v>369</v>
      </c>
      <c r="CK27" s="2" t="s">
        <v>489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171</v>
      </c>
      <c r="CW27" s="2" t="s">
        <v>371</v>
      </c>
      <c r="CX27" s="2" t="s">
        <v>490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176</v>
      </c>
      <c r="DI27" s="2" t="s">
        <v>171</v>
      </c>
      <c r="DJ27" s="2" t="s">
        <v>145</v>
      </c>
      <c r="DK27" s="2" t="s">
        <v>145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171</v>
      </c>
      <c r="DW27" s="2" t="s">
        <v>491</v>
      </c>
      <c r="DX27" s="2" t="s">
        <v>489</v>
      </c>
      <c r="DY27" s="2" t="s">
        <v>157</v>
      </c>
      <c r="DZ27" s="2" t="s">
        <v>157</v>
      </c>
      <c r="EA27" s="2" t="s">
        <v>145</v>
      </c>
      <c r="EB27" s="4"/>
      <c r="EC27" s="8"/>
      <c r="ED27" s="4">
        <v>1</v>
      </c>
      <c r="EE27" s="8">
        <v>74.42</v>
      </c>
      <c r="EF27" s="7">
        <v>-1</v>
      </c>
      <c r="EG27" s="7">
        <v>-1</v>
      </c>
      <c r="EH27" s="2" t="s">
        <v>154</v>
      </c>
      <c r="EI27" s="2" t="s">
        <v>171</v>
      </c>
      <c r="EJ27" s="2" t="s">
        <v>164</v>
      </c>
      <c r="EK27" s="2" t="s">
        <v>492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186</v>
      </c>
      <c r="EV27" s="2" t="s">
        <v>171</v>
      </c>
      <c r="EW27" s="2" t="s">
        <v>166</v>
      </c>
      <c r="EX27" s="2" t="s">
        <v>493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176</v>
      </c>
      <c r="FI27" s="2" t="s">
        <v>171</v>
      </c>
      <c r="FJ27" s="2" t="s">
        <v>145</v>
      </c>
      <c r="FK27" s="2" t="s">
        <v>145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171</v>
      </c>
      <c r="FW27" s="2" t="s">
        <v>376</v>
      </c>
      <c r="FX27" s="2" t="s">
        <v>494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171</v>
      </c>
      <c r="GJ27" s="2" t="s">
        <v>145</v>
      </c>
      <c r="GK27" s="2" t="s">
        <v>495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154</v>
      </c>
      <c r="GV27" s="2" t="s">
        <v>171</v>
      </c>
      <c r="GW27" s="2" t="s">
        <v>496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176</v>
      </c>
      <c r="HI27" s="2" t="s">
        <v>171</v>
      </c>
      <c r="HJ27" s="2" t="s">
        <v>145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176</v>
      </c>
      <c r="HV27" s="2" t="s">
        <v>171</v>
      </c>
      <c r="HW27" s="2" t="s">
        <v>145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154</v>
      </c>
      <c r="II27" s="2" t="s">
        <v>171</v>
      </c>
      <c r="IJ27" s="2" t="s">
        <v>303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199</v>
      </c>
      <c r="IV27" s="2" t="s">
        <v>171</v>
      </c>
      <c r="IW27" s="2" t="s">
        <v>145</v>
      </c>
      <c r="IX27" s="2" t="s">
        <v>145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183</v>
      </c>
      <c r="JI27" s="2" t="s">
        <v>171</v>
      </c>
      <c r="JJ27" s="2" t="s">
        <v>145</v>
      </c>
      <c r="JK27" s="2" t="s">
        <v>145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154</v>
      </c>
      <c r="JV27" s="2" t="s">
        <v>171</v>
      </c>
      <c r="JW27" s="2" t="s">
        <v>491</v>
      </c>
      <c r="JX27" s="2" t="s">
        <v>497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176</v>
      </c>
      <c r="KI27" s="2" t="s">
        <v>171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306</v>
      </c>
      <c r="KV27" s="2" t="s">
        <v>171</v>
      </c>
      <c r="KW27" s="2" t="s">
        <v>380</v>
      </c>
      <c r="KX27" s="2" t="s">
        <v>145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176</v>
      </c>
      <c r="LI27" s="2" t="s">
        <v>171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171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176</v>
      </c>
      <c r="MI27" s="2" t="s">
        <v>171</v>
      </c>
      <c r="MJ27" s="2" t="s">
        <v>145</v>
      </c>
      <c r="MK27" s="2" t="s">
        <v>145</v>
      </c>
      <c r="ML27" s="2" t="s">
        <v>157</v>
      </c>
      <c r="MM27" s="2" t="s">
        <v>157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171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176</v>
      </c>
      <c r="NI27" s="2" t="s">
        <v>171</v>
      </c>
      <c r="NJ27" s="2" t="s">
        <v>145</v>
      </c>
      <c r="NK27" s="2" t="s">
        <v>145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176</v>
      </c>
      <c r="NV27" s="2" t="s">
        <v>171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199</v>
      </c>
      <c r="OI27" s="2" t="s">
        <v>171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498</v>
      </c>
      <c r="B28" s="2" t="s">
        <v>134</v>
      </c>
      <c r="C28" s="2" t="s">
        <v>135</v>
      </c>
      <c r="D28" s="2" t="s">
        <v>390</v>
      </c>
      <c r="E28" s="2" t="s">
        <v>486</v>
      </c>
      <c r="F28" s="2" t="s">
        <v>361</v>
      </c>
      <c r="G28" s="2" t="s">
        <v>361</v>
      </c>
      <c r="H28" s="2" t="s">
        <v>361</v>
      </c>
      <c r="I28" s="2" t="s">
        <v>487</v>
      </c>
      <c r="J28" s="2" t="s">
        <v>188</v>
      </c>
      <c r="K28" s="2" t="s">
        <v>205</v>
      </c>
      <c r="L28" s="3">
        <v>82.9</v>
      </c>
      <c r="M28" s="3">
        <v>87.04</v>
      </c>
      <c r="N28" s="3">
        <v>189.99</v>
      </c>
      <c r="O28" s="2" t="s">
        <v>363</v>
      </c>
      <c r="P28" s="2" t="s">
        <v>364</v>
      </c>
      <c r="Q28" s="2" t="s">
        <v>144</v>
      </c>
      <c r="R28" s="2" t="s">
        <v>145</v>
      </c>
      <c r="S28" s="2" t="s">
        <v>365</v>
      </c>
      <c r="T28" s="2" t="s">
        <v>286</v>
      </c>
      <c r="U28" s="2" t="s">
        <v>148</v>
      </c>
      <c r="V28" s="2" t="s">
        <v>149</v>
      </c>
      <c r="W28" s="2" t="s">
        <v>151</v>
      </c>
      <c r="X28" s="2" t="s">
        <v>145</v>
      </c>
      <c r="Y28" s="2" t="s">
        <v>366</v>
      </c>
      <c r="Z28" s="4">
        <v>44</v>
      </c>
      <c r="AA28" s="4">
        <f>=ROUNDDOWN(62.8571428571429,0)</f>
      </c>
      <c r="AB28" s="5">
        <v>0.7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</v>
      </c>
      <c r="AQ28" s="8">
        <v>64.39</v>
      </c>
      <c r="AR28" s="4"/>
      <c r="AS28" s="8"/>
      <c r="AT28" s="7"/>
      <c r="AU28" s="7"/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</v>
      </c>
      <c r="BK28" s="8">
        <v>64.39</v>
      </c>
      <c r="BL28" s="2" t="s">
        <v>21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154</v>
      </c>
      <c r="BV28" s="2" t="s">
        <v>142</v>
      </c>
      <c r="BW28" s="2" t="s">
        <v>367</v>
      </c>
      <c r="BX28" s="2" t="s">
        <v>494</v>
      </c>
      <c r="BY28" s="2" t="s">
        <v>157</v>
      </c>
      <c r="BZ28" s="2" t="s">
        <v>157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142</v>
      </c>
      <c r="CJ28" s="2" t="s">
        <v>369</v>
      </c>
      <c r="CK28" s="2" t="s">
        <v>370</v>
      </c>
      <c r="CL28" s="2" t="s">
        <v>157</v>
      </c>
      <c r="CM28" s="2" t="s">
        <v>157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142</v>
      </c>
      <c r="CW28" s="2" t="s">
        <v>371</v>
      </c>
      <c r="CX28" s="2" t="s">
        <v>499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176</v>
      </c>
      <c r="DI28" s="2" t="s">
        <v>142</v>
      </c>
      <c r="DJ28" s="2" t="s">
        <v>145</v>
      </c>
      <c r="DK28" s="2" t="s">
        <v>145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491</v>
      </c>
      <c r="DX28" s="2" t="s">
        <v>500</v>
      </c>
      <c r="DY28" s="2" t="s">
        <v>157</v>
      </c>
      <c r="DZ28" s="2" t="s">
        <v>157</v>
      </c>
      <c r="EA28" s="2" t="s">
        <v>145</v>
      </c>
      <c r="EB28" s="4">
        <v>1</v>
      </c>
      <c r="EC28" s="8">
        <v>64.39</v>
      </c>
      <c r="ED28" s="4"/>
      <c r="EE28" s="8"/>
      <c r="EF28" s="7"/>
      <c r="EG28" s="7"/>
      <c r="EH28" s="2" t="s">
        <v>154</v>
      </c>
      <c r="EI28" s="2" t="s">
        <v>142</v>
      </c>
      <c r="EJ28" s="2" t="s">
        <v>164</v>
      </c>
      <c r="EK28" s="2" t="s">
        <v>501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186</v>
      </c>
      <c r="EV28" s="2" t="s">
        <v>171</v>
      </c>
      <c r="EW28" s="2" t="s">
        <v>195</v>
      </c>
      <c r="EX28" s="2" t="s">
        <v>436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176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154</v>
      </c>
      <c r="FV28" s="2" t="s">
        <v>142</v>
      </c>
      <c r="FW28" s="2" t="s">
        <v>376</v>
      </c>
      <c r="FX28" s="2" t="s">
        <v>502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142</v>
      </c>
      <c r="GJ28" s="2" t="s">
        <v>145</v>
      </c>
      <c r="GK28" s="2" t="s">
        <v>503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154</v>
      </c>
      <c r="GV28" s="2" t="s">
        <v>173</v>
      </c>
      <c r="GW28" s="2" t="s">
        <v>174</v>
      </c>
      <c r="GX28" s="2" t="s">
        <v>504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176</v>
      </c>
      <c r="HI28" s="2" t="s">
        <v>142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176</v>
      </c>
      <c r="HV28" s="2" t="s">
        <v>171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154</v>
      </c>
      <c r="II28" s="2" t="s">
        <v>171</v>
      </c>
      <c r="IJ28" s="2" t="s">
        <v>303</v>
      </c>
      <c r="IK28" s="2" t="s">
        <v>505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199</v>
      </c>
      <c r="IV28" s="2" t="s">
        <v>171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183</v>
      </c>
      <c r="JI28" s="2" t="s">
        <v>142</v>
      </c>
      <c r="JJ28" s="2" t="s">
        <v>145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154</v>
      </c>
      <c r="JV28" s="2" t="s">
        <v>142</v>
      </c>
      <c r="JW28" s="2" t="s">
        <v>491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176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306</v>
      </c>
      <c r="KV28" s="2" t="s">
        <v>142</v>
      </c>
      <c r="KW28" s="2" t="s">
        <v>380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176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176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176</v>
      </c>
      <c r="NI28" s="2" t="s">
        <v>142</v>
      </c>
      <c r="NJ28" s="2" t="s">
        <v>145</v>
      </c>
      <c r="NK28" s="2" t="s">
        <v>145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176</v>
      </c>
      <c r="NV28" s="2" t="s">
        <v>142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199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>
        <v>44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506</v>
      </c>
      <c r="B29" s="2" t="s">
        <v>134</v>
      </c>
      <c r="C29" s="2" t="s">
        <v>135</v>
      </c>
      <c r="D29" s="2" t="s">
        <v>390</v>
      </c>
      <c r="E29" s="2" t="s">
        <v>486</v>
      </c>
      <c r="F29" s="2" t="s">
        <v>282</v>
      </c>
      <c r="G29" s="2" t="s">
        <v>282</v>
      </c>
      <c r="H29" s="2" t="s">
        <v>282</v>
      </c>
      <c r="I29" s="2" t="s">
        <v>507</v>
      </c>
      <c r="J29" s="2" t="s">
        <v>140</v>
      </c>
      <c r="K29" s="2" t="s">
        <v>284</v>
      </c>
      <c r="L29" s="3">
        <v>39.13</v>
      </c>
      <c r="M29" s="3">
        <v>41.09</v>
      </c>
      <c r="N29" s="3">
        <v>89.99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>
        <v>39</v>
      </c>
      <c r="AA29" s="4">
        <f>=ROUNDDOWN(12.5806451612903,0)</f>
      </c>
      <c r="AB29" s="5">
        <v>3.1</v>
      </c>
      <c r="AC29" s="2" t="s">
        <v>290</v>
      </c>
      <c r="AD29" s="4">
        <v>100</v>
      </c>
      <c r="AE29" s="4">
        <v>100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</v>
      </c>
      <c r="AQ29" s="8">
        <v>46.36</v>
      </c>
      <c r="AR29" s="4">
        <v>3</v>
      </c>
      <c r="AS29" s="8">
        <v>122.85</v>
      </c>
      <c r="AT29" s="7">
        <v>-0.6667</v>
      </c>
      <c r="AU29" s="7">
        <v>-0.6226</v>
      </c>
      <c r="AV29" s="4">
        <v>1</v>
      </c>
      <c r="AW29" s="8">
        <v>46.36</v>
      </c>
      <c r="AX29" s="4">
        <v>4</v>
      </c>
      <c r="AY29" s="8">
        <v>172.46</v>
      </c>
      <c r="AZ29" s="7">
        <v>-0.75</v>
      </c>
      <c r="BA29" s="7">
        <v>-0.7312</v>
      </c>
      <c r="BB29" s="7">
        <v>1</v>
      </c>
      <c r="BC29" s="4">
        <v>1</v>
      </c>
      <c r="BD29" s="8">
        <v>46.36</v>
      </c>
      <c r="BE29" s="4">
        <v>4</v>
      </c>
      <c r="BF29" s="8">
        <v>172.46</v>
      </c>
      <c r="BG29" s="7">
        <v>-0.75</v>
      </c>
      <c r="BH29" s="7">
        <v>-0.7312</v>
      </c>
      <c r="BI29" s="7">
        <v>1</v>
      </c>
      <c r="BJ29" s="4">
        <v>1</v>
      </c>
      <c r="BK29" s="8">
        <v>46.36</v>
      </c>
      <c r="BL29" s="2" t="s">
        <v>508</v>
      </c>
      <c r="BM29" s="7">
        <v>1</v>
      </c>
      <c r="BN29" s="7">
        <v>1</v>
      </c>
      <c r="BO29" s="4">
        <v>1</v>
      </c>
      <c r="BP29" s="8">
        <v>46.36</v>
      </c>
      <c r="BQ29" s="4">
        <v>1</v>
      </c>
      <c r="BR29" s="8">
        <v>42.34</v>
      </c>
      <c r="BS29" s="7"/>
      <c r="BT29" s="7">
        <v>0.0949</v>
      </c>
      <c r="BU29" s="2" t="s">
        <v>154</v>
      </c>
      <c r="BV29" s="2" t="s">
        <v>142</v>
      </c>
      <c r="BW29" s="2" t="s">
        <v>291</v>
      </c>
      <c r="BX29" s="2" t="s">
        <v>311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293</v>
      </c>
      <c r="CK29" s="2" t="s">
        <v>509</v>
      </c>
      <c r="CL29" s="2" t="s">
        <v>157</v>
      </c>
      <c r="CM29" s="2" t="s">
        <v>157</v>
      </c>
      <c r="CN29" s="2" t="s">
        <v>145</v>
      </c>
      <c r="CO29" s="4"/>
      <c r="CP29" s="8"/>
      <c r="CQ29" s="4">
        <v>1</v>
      </c>
      <c r="CR29" s="8">
        <v>40.82</v>
      </c>
      <c r="CS29" s="7">
        <v>-1</v>
      </c>
      <c r="CT29" s="7">
        <v>-1</v>
      </c>
      <c r="CU29" s="2" t="s">
        <v>154</v>
      </c>
      <c r="CV29" s="2" t="s">
        <v>142</v>
      </c>
      <c r="CW29" s="2" t="s">
        <v>510</v>
      </c>
      <c r="CX29" s="2" t="s">
        <v>511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176</v>
      </c>
      <c r="DI29" s="2" t="s">
        <v>142</v>
      </c>
      <c r="DJ29" s="2" t="s">
        <v>145</v>
      </c>
      <c r="DK29" s="2" t="s">
        <v>145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297</v>
      </c>
      <c r="DX29" s="2" t="s">
        <v>501</v>
      </c>
      <c r="DY29" s="2" t="s">
        <v>157</v>
      </c>
      <c r="DZ29" s="2" t="s">
        <v>157</v>
      </c>
      <c r="EA29" s="2" t="s">
        <v>145</v>
      </c>
      <c r="EB29" s="4"/>
      <c r="EC29" s="8"/>
      <c r="ED29" s="4">
        <v>1</v>
      </c>
      <c r="EE29" s="8">
        <v>39.69</v>
      </c>
      <c r="EF29" s="7">
        <v>-1</v>
      </c>
      <c r="EG29" s="7">
        <v>-1</v>
      </c>
      <c r="EH29" s="2" t="s">
        <v>154</v>
      </c>
      <c r="EI29" s="2" t="s">
        <v>142</v>
      </c>
      <c r="EJ29" s="2" t="s">
        <v>299</v>
      </c>
      <c r="EK29" s="2" t="s">
        <v>512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199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176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154</v>
      </c>
      <c r="FV29" s="2" t="s">
        <v>142</v>
      </c>
      <c r="FW29" s="2" t="s">
        <v>301</v>
      </c>
      <c r="FX29" s="2" t="s">
        <v>513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199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176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176</v>
      </c>
      <c r="HV29" s="2" t="s">
        <v>171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154</v>
      </c>
      <c r="II29" s="2" t="s">
        <v>171</v>
      </c>
      <c r="IJ29" s="2" t="s">
        <v>303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199</v>
      </c>
      <c r="IV29" s="2" t="s">
        <v>171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183</v>
      </c>
      <c r="JI29" s="2" t="s">
        <v>142</v>
      </c>
      <c r="JJ29" s="2" t="s">
        <v>145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154</v>
      </c>
      <c r="JV29" s="2" t="s">
        <v>142</v>
      </c>
      <c r="JW29" s="2" t="s">
        <v>514</v>
      </c>
      <c r="JX29" s="2" t="s">
        <v>515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176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306</v>
      </c>
      <c r="KV29" s="2" t="s">
        <v>142</v>
      </c>
      <c r="KW29" s="2" t="s">
        <v>516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176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176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171</v>
      </c>
      <c r="NJ29" s="2" t="s">
        <v>308</v>
      </c>
      <c r="NK29" s="2" t="s">
        <v>517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176</v>
      </c>
      <c r="NV29" s="2" t="s">
        <v>171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199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>
        <v>39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100</v>
      </c>
      <c r="PG29" s="4"/>
    </row>
    <row r="30">
      <c r="A30" s="2" t="s">
        <v>518</v>
      </c>
      <c r="B30" s="2" t="s">
        <v>134</v>
      </c>
      <c r="C30" s="2" t="s">
        <v>135</v>
      </c>
      <c r="D30" s="2" t="s">
        <v>390</v>
      </c>
      <c r="E30" s="2" t="s">
        <v>486</v>
      </c>
      <c r="F30" s="2" t="s">
        <v>282</v>
      </c>
      <c r="G30" s="2" t="s">
        <v>282</v>
      </c>
      <c r="H30" s="2" t="s">
        <v>282</v>
      </c>
      <c r="I30" s="2" t="s">
        <v>507</v>
      </c>
      <c r="J30" s="2" t="s">
        <v>268</v>
      </c>
      <c r="K30" s="2" t="s">
        <v>284</v>
      </c>
      <c r="L30" s="3">
        <v>48.61</v>
      </c>
      <c r="M30" s="3">
        <v>51.04</v>
      </c>
      <c r="N30" s="3">
        <v>109.99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285</v>
      </c>
      <c r="T30" s="2" t="s">
        <v>286</v>
      </c>
      <c r="U30" s="2" t="s">
        <v>148</v>
      </c>
      <c r="V30" s="2" t="s">
        <v>288</v>
      </c>
      <c r="W30" s="2" t="s">
        <v>151</v>
      </c>
      <c r="X30" s="2" t="s">
        <v>145</v>
      </c>
      <c r="Y30" s="2" t="s">
        <v>289</v>
      </c>
      <c r="Z30" s="4">
        <v>3</v>
      </c>
      <c r="AA30" s="4">
        <f>=ROUNDDOWN(0.882352941176471,0)</f>
      </c>
      <c r="AB30" s="5">
        <v>3.4</v>
      </c>
      <c r="AC30" s="2" t="s">
        <v>290</v>
      </c>
      <c r="AD30" s="4">
        <v>150</v>
      </c>
      <c r="AE30" s="4">
        <v>150</v>
      </c>
      <c r="AF30" s="6">
        <v>64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1</v>
      </c>
      <c r="AS30" s="8">
        <v>49.61</v>
      </c>
      <c r="AT30" s="7">
        <v>-1</v>
      </c>
      <c r="AU30" s="7">
        <v>-1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/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142</v>
      </c>
      <c r="BW30" s="2" t="s">
        <v>291</v>
      </c>
      <c r="BX30" s="2" t="s">
        <v>519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293</v>
      </c>
      <c r="CK30" s="2" t="s">
        <v>294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510</v>
      </c>
      <c r="CX30" s="2" t="s">
        <v>520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176</v>
      </c>
      <c r="DI30" s="2" t="s">
        <v>142</v>
      </c>
      <c r="DJ30" s="2" t="s">
        <v>145</v>
      </c>
      <c r="DK30" s="2" t="s">
        <v>145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297</v>
      </c>
      <c r="DX30" s="2" t="s">
        <v>521</v>
      </c>
      <c r="DY30" s="2" t="s">
        <v>157</v>
      </c>
      <c r="DZ30" s="2" t="s">
        <v>157</v>
      </c>
      <c r="EA30" s="2" t="s">
        <v>145</v>
      </c>
      <c r="EB30" s="4"/>
      <c r="EC30" s="8"/>
      <c r="ED30" s="4">
        <v>1</v>
      </c>
      <c r="EE30" s="8">
        <v>49.61</v>
      </c>
      <c r="EF30" s="7">
        <v>-1</v>
      </c>
      <c r="EG30" s="7">
        <v>-1</v>
      </c>
      <c r="EH30" s="2" t="s">
        <v>154</v>
      </c>
      <c r="EI30" s="2" t="s">
        <v>142</v>
      </c>
      <c r="EJ30" s="2" t="s">
        <v>299</v>
      </c>
      <c r="EK30" s="2" t="s">
        <v>512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199</v>
      </c>
      <c r="EV30" s="2" t="s">
        <v>142</v>
      </c>
      <c r="EW30" s="2" t="s">
        <v>145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176</v>
      </c>
      <c r="FI30" s="2" t="s">
        <v>142</v>
      </c>
      <c r="FJ30" s="2" t="s">
        <v>145</v>
      </c>
      <c r="FK30" s="2" t="s">
        <v>145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154</v>
      </c>
      <c r="FV30" s="2" t="s">
        <v>142</v>
      </c>
      <c r="FW30" s="2" t="s">
        <v>301</v>
      </c>
      <c r="FX30" s="2" t="s">
        <v>522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142</v>
      </c>
      <c r="GJ30" s="2" t="s">
        <v>145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199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176</v>
      </c>
      <c r="HI30" s="2" t="s">
        <v>142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176</v>
      </c>
      <c r="HV30" s="2" t="s">
        <v>171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154</v>
      </c>
      <c r="II30" s="2" t="s">
        <v>171</v>
      </c>
      <c r="IJ30" s="2" t="s">
        <v>303</v>
      </c>
      <c r="IK30" s="2" t="s">
        <v>523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199</v>
      </c>
      <c r="IV30" s="2" t="s">
        <v>171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183</v>
      </c>
      <c r="JI30" s="2" t="s">
        <v>142</v>
      </c>
      <c r="JJ30" s="2" t="s">
        <v>145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154</v>
      </c>
      <c r="JV30" s="2" t="s">
        <v>142</v>
      </c>
      <c r="JW30" s="2" t="s">
        <v>514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176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306</v>
      </c>
      <c r="KV30" s="2" t="s">
        <v>142</v>
      </c>
      <c r="KW30" s="2" t="s">
        <v>516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176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176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154</v>
      </c>
      <c r="NI30" s="2" t="s">
        <v>171</v>
      </c>
      <c r="NJ30" s="2" t="s">
        <v>308</v>
      </c>
      <c r="NK30" s="2" t="s">
        <v>524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176</v>
      </c>
      <c r="NV30" s="2" t="s">
        <v>171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199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>
        <v>3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>
        <v>150</v>
      </c>
      <c r="PG30" s="4"/>
    </row>
    <row r="31">
      <c r="A31" s="2" t="s">
        <v>525</v>
      </c>
      <c r="B31" s="2" t="s">
        <v>134</v>
      </c>
      <c r="C31" s="2" t="s">
        <v>135</v>
      </c>
      <c r="D31" s="2" t="s">
        <v>526</v>
      </c>
      <c r="E31" s="2" t="s">
        <v>527</v>
      </c>
      <c r="F31" s="2" t="s">
        <v>244</v>
      </c>
      <c r="G31" s="2" t="s">
        <v>244</v>
      </c>
      <c r="H31" s="2" t="s">
        <v>244</v>
      </c>
      <c r="I31" s="2" t="s">
        <v>528</v>
      </c>
      <c r="J31" s="2" t="s">
        <v>529</v>
      </c>
      <c r="K31" s="2" t="s">
        <v>246</v>
      </c>
      <c r="L31" s="3">
        <v>18</v>
      </c>
      <c r="M31" s="3">
        <v>18.9</v>
      </c>
      <c r="N31" s="3">
        <v>44.99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530</v>
      </c>
      <c r="T31" s="2" t="s">
        <v>147</v>
      </c>
      <c r="U31" s="2" t="s">
        <v>531</v>
      </c>
      <c r="V31" s="2" t="s">
        <v>248</v>
      </c>
      <c r="W31" s="2" t="s">
        <v>151</v>
      </c>
      <c r="X31" s="2" t="s">
        <v>145</v>
      </c>
      <c r="Y31" s="2" t="s">
        <v>249</v>
      </c>
      <c r="Z31" s="4">
        <v>139</v>
      </c>
      <c r="AA31" s="4">
        <f>=ROUNDDOWN(16.9512195121951,0)</f>
      </c>
      <c r="AB31" s="5">
        <v>8.2</v>
      </c>
      <c r="AC31" s="2" t="s">
        <v>145</v>
      </c>
      <c r="AD31" s="4"/>
      <c r="AE31" s="4"/>
      <c r="AF31" s="6">
        <v>76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7</v>
      </c>
      <c r="AQ31" s="8">
        <v>141.71</v>
      </c>
      <c r="AR31" s="4">
        <v>3</v>
      </c>
      <c r="AS31" s="8">
        <v>60.76</v>
      </c>
      <c r="AT31" s="7">
        <v>1.3333</v>
      </c>
      <c r="AU31" s="7">
        <v>1.3323</v>
      </c>
      <c r="AV31" s="4">
        <v>7</v>
      </c>
      <c r="AW31" s="8">
        <v>141.71</v>
      </c>
      <c r="AX31" s="4">
        <v>3</v>
      </c>
      <c r="AY31" s="8">
        <v>60.76</v>
      </c>
      <c r="AZ31" s="7">
        <v>1.3333</v>
      </c>
      <c r="BA31" s="7">
        <v>1.3323</v>
      </c>
      <c r="BB31" s="7">
        <v>1</v>
      </c>
      <c r="BC31" s="4">
        <v>7</v>
      </c>
      <c r="BD31" s="8">
        <v>141.71</v>
      </c>
      <c r="BE31" s="4">
        <v>3</v>
      </c>
      <c r="BF31" s="8">
        <v>60.76</v>
      </c>
      <c r="BG31" s="7">
        <v>1.3333</v>
      </c>
      <c r="BH31" s="7">
        <v>1.3323</v>
      </c>
      <c r="BI31" s="7">
        <v>1</v>
      </c>
      <c r="BJ31" s="4">
        <v>7</v>
      </c>
      <c r="BK31" s="8">
        <v>141.71</v>
      </c>
      <c r="BL31" s="2" t="s">
        <v>532</v>
      </c>
      <c r="BM31" s="7">
        <v>1</v>
      </c>
      <c r="BN31" s="7">
        <v>1</v>
      </c>
      <c r="BO31" s="4"/>
      <c r="BP31" s="8"/>
      <c r="BQ31" s="4">
        <v>2</v>
      </c>
      <c r="BR31" s="8">
        <v>40.5</v>
      </c>
      <c r="BS31" s="7">
        <v>-1</v>
      </c>
      <c r="BT31" s="7">
        <v>-1</v>
      </c>
      <c r="BU31" s="2" t="s">
        <v>154</v>
      </c>
      <c r="BV31" s="2" t="s">
        <v>142</v>
      </c>
      <c r="BW31" s="2" t="s">
        <v>249</v>
      </c>
      <c r="BX31" s="2" t="s">
        <v>533</v>
      </c>
      <c r="BY31" s="2" t="s">
        <v>157</v>
      </c>
      <c r="BZ31" s="2" t="s">
        <v>157</v>
      </c>
      <c r="CA31" s="2" t="s">
        <v>145</v>
      </c>
      <c r="CB31" s="4">
        <v>1</v>
      </c>
      <c r="CC31" s="8">
        <v>19.07</v>
      </c>
      <c r="CD31" s="4"/>
      <c r="CE31" s="8"/>
      <c r="CF31" s="7"/>
      <c r="CG31" s="7"/>
      <c r="CH31" s="2" t="s">
        <v>154</v>
      </c>
      <c r="CI31" s="2" t="s">
        <v>142</v>
      </c>
      <c r="CJ31" s="2" t="s">
        <v>251</v>
      </c>
      <c r="CK31" s="2" t="s">
        <v>156</v>
      </c>
      <c r="CL31" s="2" t="s">
        <v>157</v>
      </c>
      <c r="CM31" s="2" t="s">
        <v>157</v>
      </c>
      <c r="CN31" s="2" t="s">
        <v>145</v>
      </c>
      <c r="CO31" s="4"/>
      <c r="CP31" s="8"/>
      <c r="CQ31" s="4">
        <v>1</v>
      </c>
      <c r="CR31" s="8">
        <v>20.26</v>
      </c>
      <c r="CS31" s="7">
        <v>-1</v>
      </c>
      <c r="CT31" s="7">
        <v>-1</v>
      </c>
      <c r="CU31" s="2" t="s">
        <v>154</v>
      </c>
      <c r="CV31" s="2" t="s">
        <v>142</v>
      </c>
      <c r="CW31" s="2" t="s">
        <v>252</v>
      </c>
      <c r="CX31" s="2" t="s">
        <v>271</v>
      </c>
      <c r="CY31" s="2" t="s">
        <v>157</v>
      </c>
      <c r="CZ31" s="2" t="s">
        <v>157</v>
      </c>
      <c r="DA31" s="2" t="s">
        <v>145</v>
      </c>
      <c r="DB31" s="4">
        <v>4</v>
      </c>
      <c r="DC31" s="8">
        <v>83.16</v>
      </c>
      <c r="DD31" s="4"/>
      <c r="DE31" s="8"/>
      <c r="DF31" s="7"/>
      <c r="DG31" s="7"/>
      <c r="DH31" s="2" t="s">
        <v>154</v>
      </c>
      <c r="DI31" s="2" t="s">
        <v>142</v>
      </c>
      <c r="DJ31" s="2" t="s">
        <v>160</v>
      </c>
      <c r="DK31" s="2" t="s">
        <v>534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162</v>
      </c>
      <c r="DX31" s="2" t="s">
        <v>193</v>
      </c>
      <c r="DY31" s="2" t="s">
        <v>157</v>
      </c>
      <c r="DZ31" s="2" t="s">
        <v>157</v>
      </c>
      <c r="EA31" s="2" t="s">
        <v>145</v>
      </c>
      <c r="EB31" s="4">
        <v>1</v>
      </c>
      <c r="EC31" s="8">
        <v>19.7</v>
      </c>
      <c r="ED31" s="4"/>
      <c r="EE31" s="8"/>
      <c r="EF31" s="7"/>
      <c r="EG31" s="7"/>
      <c r="EH31" s="2" t="s">
        <v>154</v>
      </c>
      <c r="EI31" s="2" t="s">
        <v>142</v>
      </c>
      <c r="EJ31" s="2" t="s">
        <v>254</v>
      </c>
      <c r="EK31" s="2" t="s">
        <v>535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195</v>
      </c>
      <c r="EX31" s="2" t="s">
        <v>536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176</v>
      </c>
      <c r="FI31" s="2" t="s">
        <v>142</v>
      </c>
      <c r="FJ31" s="2" t="s">
        <v>145</v>
      </c>
      <c r="FK31" s="2" t="s">
        <v>145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142</v>
      </c>
      <c r="FW31" s="2" t="s">
        <v>168</v>
      </c>
      <c r="FX31" s="2" t="s">
        <v>537</v>
      </c>
      <c r="FY31" s="2" t="s">
        <v>157</v>
      </c>
      <c r="FZ31" s="2" t="s">
        <v>157</v>
      </c>
      <c r="GA31" s="2" t="s">
        <v>145</v>
      </c>
      <c r="GB31" s="4">
        <v>1</v>
      </c>
      <c r="GC31" s="8">
        <v>19.78</v>
      </c>
      <c r="GD31" s="4"/>
      <c r="GE31" s="8"/>
      <c r="GF31" s="7"/>
      <c r="GG31" s="7"/>
      <c r="GH31" s="2" t="s">
        <v>154</v>
      </c>
      <c r="GI31" s="2" t="s">
        <v>142</v>
      </c>
      <c r="GJ31" s="2" t="s">
        <v>145</v>
      </c>
      <c r="GK31" s="2" t="s">
        <v>538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199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154</v>
      </c>
      <c r="HI31" s="2" t="s">
        <v>142</v>
      </c>
      <c r="HJ31" s="2" t="s">
        <v>221</v>
      </c>
      <c r="HK31" s="2" t="s">
        <v>275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154</v>
      </c>
      <c r="II31" s="2" t="s">
        <v>171</v>
      </c>
      <c r="IJ31" s="2" t="s">
        <v>424</v>
      </c>
      <c r="IK31" s="2" t="s">
        <v>401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154</v>
      </c>
      <c r="IV31" s="2" t="s">
        <v>171</v>
      </c>
      <c r="IW31" s="2" t="s">
        <v>145</v>
      </c>
      <c r="IX31" s="2" t="s">
        <v>539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154</v>
      </c>
      <c r="JV31" s="2" t="s">
        <v>142</v>
      </c>
      <c r="JW31" s="2" t="s">
        <v>180</v>
      </c>
      <c r="JX31" s="2" t="s">
        <v>540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176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306</v>
      </c>
      <c r="KV31" s="2" t="s">
        <v>142</v>
      </c>
      <c r="KW31" s="2" t="s">
        <v>262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176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171</v>
      </c>
      <c r="NJ31" s="2" t="s">
        <v>280</v>
      </c>
      <c r="NK31" s="2" t="s">
        <v>184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176</v>
      </c>
      <c r="NV31" s="2" t="s">
        <v>171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199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139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541</v>
      </c>
      <c r="B32" s="2" t="s">
        <v>134</v>
      </c>
      <c r="C32" s="2" t="s">
        <v>135</v>
      </c>
      <c r="D32" s="2" t="s">
        <v>526</v>
      </c>
      <c r="E32" s="2" t="s">
        <v>527</v>
      </c>
      <c r="F32" s="2" t="s">
        <v>138</v>
      </c>
      <c r="G32" s="2" t="s">
        <v>138</v>
      </c>
      <c r="H32" s="2" t="s">
        <v>138</v>
      </c>
      <c r="I32" s="2" t="s">
        <v>528</v>
      </c>
      <c r="J32" s="2" t="s">
        <v>529</v>
      </c>
      <c r="K32" s="2" t="s">
        <v>205</v>
      </c>
      <c r="L32" s="3">
        <v>18.85</v>
      </c>
      <c r="M32" s="3">
        <v>19.79</v>
      </c>
      <c r="N32" s="3">
        <v>46.99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542</v>
      </c>
      <c r="T32" s="2" t="s">
        <v>147</v>
      </c>
      <c r="U32" s="2" t="s">
        <v>531</v>
      </c>
      <c r="V32" s="2" t="s">
        <v>149</v>
      </c>
      <c r="W32" s="2" t="s">
        <v>150</v>
      </c>
      <c r="X32" s="2" t="s">
        <v>543</v>
      </c>
      <c r="Y32" s="2" t="s">
        <v>152</v>
      </c>
      <c r="Z32" s="4">
        <v>84</v>
      </c>
      <c r="AA32" s="4">
        <f>=ROUNDDOWN(13.7704918032787,0)</f>
      </c>
      <c r="AB32" s="5">
        <v>6.1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4</v>
      </c>
      <c r="AQ32" s="8">
        <v>81.83</v>
      </c>
      <c r="AR32" s="4">
        <v>2</v>
      </c>
      <c r="AS32" s="8">
        <v>50.38</v>
      </c>
      <c r="AT32" s="7">
        <v>1</v>
      </c>
      <c r="AU32" s="7">
        <v>0.6243</v>
      </c>
      <c r="AV32" s="4">
        <v>4</v>
      </c>
      <c r="AW32" s="8">
        <v>81.83</v>
      </c>
      <c r="AX32" s="4">
        <v>2</v>
      </c>
      <c r="AY32" s="8">
        <v>50.38</v>
      </c>
      <c r="AZ32" s="7">
        <v>1</v>
      </c>
      <c r="BA32" s="7">
        <v>0.6243</v>
      </c>
      <c r="BB32" s="7">
        <v>1</v>
      </c>
      <c r="BC32" s="4">
        <v>5</v>
      </c>
      <c r="BD32" s="8">
        <v>103.66</v>
      </c>
      <c r="BE32" s="4">
        <v>8</v>
      </c>
      <c r="BF32" s="8">
        <v>165.83</v>
      </c>
      <c r="BG32" s="7">
        <v>-0.375</v>
      </c>
      <c r="BH32" s="7">
        <v>-0.3749</v>
      </c>
      <c r="BI32" s="7">
        <v>0.7894</v>
      </c>
      <c r="BJ32" s="4">
        <v>4</v>
      </c>
      <c r="BK32" s="8">
        <v>81.83</v>
      </c>
      <c r="BL32" s="2" t="s">
        <v>544</v>
      </c>
      <c r="BM32" s="7">
        <v>1</v>
      </c>
      <c r="BN32" s="7">
        <v>1</v>
      </c>
      <c r="BO32" s="4">
        <v>1</v>
      </c>
      <c r="BP32" s="8">
        <v>19.96</v>
      </c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214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142</v>
      </c>
      <c r="CJ32" s="2" t="s">
        <v>155</v>
      </c>
      <c r="CK32" s="2" t="s">
        <v>406</v>
      </c>
      <c r="CL32" s="2" t="s">
        <v>157</v>
      </c>
      <c r="CM32" s="2" t="s">
        <v>157</v>
      </c>
      <c r="CN32" s="2" t="s">
        <v>145</v>
      </c>
      <c r="CO32" s="4">
        <v>1</v>
      </c>
      <c r="CP32" s="8">
        <v>21.37</v>
      </c>
      <c r="CQ32" s="4"/>
      <c r="CR32" s="8"/>
      <c r="CS32" s="7"/>
      <c r="CT32" s="7"/>
      <c r="CU32" s="2" t="s">
        <v>154</v>
      </c>
      <c r="CV32" s="2" t="s">
        <v>142</v>
      </c>
      <c r="CW32" s="2" t="s">
        <v>155</v>
      </c>
      <c r="CX32" s="2" t="s">
        <v>545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160</v>
      </c>
      <c r="DK32" s="2" t="s">
        <v>546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162</v>
      </c>
      <c r="DX32" s="2" t="s">
        <v>547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548</v>
      </c>
      <c r="EK32" s="2" t="s">
        <v>549</v>
      </c>
      <c r="EL32" s="2" t="s">
        <v>157</v>
      </c>
      <c r="EM32" s="2" t="s">
        <v>157</v>
      </c>
      <c r="EN32" s="2" t="s">
        <v>145</v>
      </c>
      <c r="EO32" s="4">
        <v>2</v>
      </c>
      <c r="EP32" s="8">
        <v>40.5</v>
      </c>
      <c r="EQ32" s="4"/>
      <c r="ER32" s="8"/>
      <c r="ES32" s="7"/>
      <c r="ET32" s="7"/>
      <c r="EU32" s="2" t="s">
        <v>154</v>
      </c>
      <c r="EV32" s="2" t="s">
        <v>142</v>
      </c>
      <c r="EW32" s="2" t="s">
        <v>195</v>
      </c>
      <c r="EX32" s="2" t="s">
        <v>550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176</v>
      </c>
      <c r="FI32" s="2" t="s">
        <v>142</v>
      </c>
      <c r="FJ32" s="2" t="s">
        <v>145</v>
      </c>
      <c r="FK32" s="2" t="s">
        <v>145</v>
      </c>
      <c r="FL32" s="2" t="s">
        <v>157</v>
      </c>
      <c r="FM32" s="2" t="s">
        <v>157</v>
      </c>
      <c r="FN32" s="2" t="s">
        <v>145</v>
      </c>
      <c r="FO32" s="4"/>
      <c r="FP32" s="8"/>
      <c r="FQ32" s="4">
        <v>2</v>
      </c>
      <c r="FR32" s="8">
        <v>50.38</v>
      </c>
      <c r="FS32" s="7">
        <v>-1</v>
      </c>
      <c r="FT32" s="7">
        <v>-1</v>
      </c>
      <c r="FU32" s="2" t="s">
        <v>154</v>
      </c>
      <c r="FV32" s="2" t="s">
        <v>142</v>
      </c>
      <c r="FW32" s="2" t="s">
        <v>217</v>
      </c>
      <c r="FX32" s="2" t="s">
        <v>257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142</v>
      </c>
      <c r="GJ32" s="2" t="s">
        <v>145</v>
      </c>
      <c r="GK32" s="2" t="s">
        <v>424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199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176</v>
      </c>
      <c r="HI32" s="2" t="s">
        <v>142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171</v>
      </c>
      <c r="IJ32" s="2" t="s">
        <v>177</v>
      </c>
      <c r="IK32" s="2" t="s">
        <v>212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154</v>
      </c>
      <c r="IV32" s="2" t="s">
        <v>171</v>
      </c>
      <c r="IW32" s="2" t="s">
        <v>145</v>
      </c>
      <c r="IX32" s="2" t="s">
        <v>551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154</v>
      </c>
      <c r="JV32" s="2" t="s">
        <v>142</v>
      </c>
      <c r="JW32" s="2" t="s">
        <v>180</v>
      </c>
      <c r="JX32" s="2" t="s">
        <v>252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176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306</v>
      </c>
      <c r="KV32" s="2" t="s">
        <v>142</v>
      </c>
      <c r="KW32" s="2" t="s">
        <v>402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176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199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199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171</v>
      </c>
      <c r="NJ32" s="2" t="s">
        <v>280</v>
      </c>
      <c r="NK32" s="2" t="s">
        <v>427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176</v>
      </c>
      <c r="NV32" s="2" t="s">
        <v>171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199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4"/>
      <c r="OQ32" s="4"/>
      <c r="OR32" s="4">
        <v>84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552</v>
      </c>
      <c r="B33" s="2" t="s">
        <v>134</v>
      </c>
      <c r="C33" s="2" t="s">
        <v>135</v>
      </c>
      <c r="D33" s="2" t="s">
        <v>526</v>
      </c>
      <c r="E33" s="2" t="s">
        <v>527</v>
      </c>
      <c r="F33" s="2" t="s">
        <v>138</v>
      </c>
      <c r="G33" s="2" t="s">
        <v>138</v>
      </c>
      <c r="H33" s="2" t="s">
        <v>138</v>
      </c>
      <c r="I33" s="2" t="s">
        <v>528</v>
      </c>
      <c r="J33" s="2" t="s">
        <v>529</v>
      </c>
      <c r="K33" s="2" t="s">
        <v>141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542</v>
      </c>
      <c r="T33" s="2" t="s">
        <v>147</v>
      </c>
      <c r="U33" s="2" t="s">
        <v>531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136</v>
      </c>
      <c r="AA33" s="4">
        <f>=ROUNDDOWN(50.3703703703704,0)</f>
      </c>
      <c r="AB33" s="5">
        <v>2.7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21.83</v>
      </c>
      <c r="AR33" s="4">
        <v>6</v>
      </c>
      <c r="AS33" s="8">
        <v>115.45</v>
      </c>
      <c r="AT33" s="7">
        <v>-0.8333</v>
      </c>
      <c r="AU33" s="7">
        <v>-0.8109</v>
      </c>
      <c r="AV33" s="4">
        <v>1</v>
      </c>
      <c r="AW33" s="8">
        <v>21.83</v>
      </c>
      <c r="AX33" s="4">
        <v>6</v>
      </c>
      <c r="AY33" s="8">
        <v>115.45</v>
      </c>
      <c r="AZ33" s="7">
        <v>-0.8333</v>
      </c>
      <c r="BA33" s="7">
        <v>-0.8109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0.2106</v>
      </c>
      <c r="BJ33" s="4">
        <v>1</v>
      </c>
      <c r="BK33" s="8">
        <v>21.83</v>
      </c>
      <c r="BL33" s="2" t="s">
        <v>553</v>
      </c>
      <c r="BM33" s="7">
        <v>1</v>
      </c>
      <c r="BN33" s="7">
        <v>1</v>
      </c>
      <c r="BO33" s="4"/>
      <c r="BP33" s="8"/>
      <c r="BQ33" s="4">
        <v>3</v>
      </c>
      <c r="BR33" s="8">
        <v>56.7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155</v>
      </c>
      <c r="BX33" s="2" t="s">
        <v>554</v>
      </c>
      <c r="BY33" s="2" t="s">
        <v>157</v>
      </c>
      <c r="BZ33" s="2" t="s">
        <v>157</v>
      </c>
      <c r="CA33" s="2" t="s">
        <v>145</v>
      </c>
      <c r="CB33" s="4"/>
      <c r="CC33" s="8"/>
      <c r="CD33" s="4">
        <v>1</v>
      </c>
      <c r="CE33" s="8">
        <v>19.07</v>
      </c>
      <c r="CF33" s="7">
        <v>-1</v>
      </c>
      <c r="CG33" s="7">
        <v>-1</v>
      </c>
      <c r="CH33" s="2" t="s">
        <v>154</v>
      </c>
      <c r="CI33" s="2" t="s">
        <v>142</v>
      </c>
      <c r="CJ33" s="2" t="s">
        <v>155</v>
      </c>
      <c r="CK33" s="2" t="s">
        <v>409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555</v>
      </c>
      <c r="CY33" s="2" t="s">
        <v>157</v>
      </c>
      <c r="CZ33" s="2" t="s">
        <v>157</v>
      </c>
      <c r="DA33" s="2" t="s">
        <v>145</v>
      </c>
      <c r="DB33" s="4">
        <v>1</v>
      </c>
      <c r="DC33" s="8">
        <v>21.83</v>
      </c>
      <c r="DD33" s="4"/>
      <c r="DE33" s="8"/>
      <c r="DF33" s="7"/>
      <c r="DG33" s="7"/>
      <c r="DH33" s="2" t="s">
        <v>154</v>
      </c>
      <c r="DI33" s="2" t="s">
        <v>142</v>
      </c>
      <c r="DJ33" s="2" t="s">
        <v>160</v>
      </c>
      <c r="DK33" s="2" t="s">
        <v>407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162</v>
      </c>
      <c r="DX33" s="2" t="s">
        <v>163</v>
      </c>
      <c r="DY33" s="2" t="s">
        <v>157</v>
      </c>
      <c r="DZ33" s="2" t="s">
        <v>157</v>
      </c>
      <c r="EA33" s="2" t="s">
        <v>145</v>
      </c>
      <c r="EB33" s="4"/>
      <c r="EC33" s="8"/>
      <c r="ED33" s="4">
        <v>2</v>
      </c>
      <c r="EE33" s="8">
        <v>39.68</v>
      </c>
      <c r="EF33" s="7">
        <v>-1</v>
      </c>
      <c r="EG33" s="7">
        <v>-1</v>
      </c>
      <c r="EH33" s="2" t="s">
        <v>154</v>
      </c>
      <c r="EI33" s="2" t="s">
        <v>142</v>
      </c>
      <c r="EJ33" s="2" t="s">
        <v>548</v>
      </c>
      <c r="EK33" s="2" t="s">
        <v>556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195</v>
      </c>
      <c r="EX33" s="2" t="s">
        <v>557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176</v>
      </c>
      <c r="FI33" s="2" t="s">
        <v>142</v>
      </c>
      <c r="FJ33" s="2" t="s">
        <v>145</v>
      </c>
      <c r="FK33" s="2" t="s">
        <v>145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142</v>
      </c>
      <c r="FW33" s="2" t="s">
        <v>168</v>
      </c>
      <c r="FX33" s="2" t="s">
        <v>449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142</v>
      </c>
      <c r="GJ33" s="2" t="s">
        <v>145</v>
      </c>
      <c r="GK33" s="2" t="s">
        <v>558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199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176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171</v>
      </c>
      <c r="IJ33" s="2" t="s">
        <v>177</v>
      </c>
      <c r="IK33" s="2" t="s">
        <v>559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154</v>
      </c>
      <c r="IV33" s="2" t="s">
        <v>171</v>
      </c>
      <c r="IW33" s="2" t="s">
        <v>145</v>
      </c>
      <c r="IX33" s="2" t="s">
        <v>560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154</v>
      </c>
      <c r="JV33" s="2" t="s">
        <v>142</v>
      </c>
      <c r="JW33" s="2" t="s">
        <v>180</v>
      </c>
      <c r="JX33" s="2" t="s">
        <v>158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176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306</v>
      </c>
      <c r="KV33" s="2" t="s">
        <v>142</v>
      </c>
      <c r="KW33" s="2" t="s">
        <v>402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176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199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199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171</v>
      </c>
      <c r="NJ33" s="2" t="s">
        <v>184</v>
      </c>
      <c r="NK33" s="2" t="s">
        <v>484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176</v>
      </c>
      <c r="NV33" s="2" t="s">
        <v>171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199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136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561</v>
      </c>
      <c r="B34" s="2" t="s">
        <v>134</v>
      </c>
      <c r="C34" s="2" t="s">
        <v>135</v>
      </c>
      <c r="D34" s="2" t="s">
        <v>526</v>
      </c>
      <c r="E34" s="2" t="s">
        <v>527</v>
      </c>
      <c r="F34" s="2" t="s">
        <v>319</v>
      </c>
      <c r="G34" s="2" t="s">
        <v>145</v>
      </c>
      <c r="H34" s="2" t="s">
        <v>145</v>
      </c>
      <c r="I34" s="2" t="s">
        <v>562</v>
      </c>
      <c r="J34" s="2" t="s">
        <v>563</v>
      </c>
      <c r="K34" s="2" t="s">
        <v>564</v>
      </c>
      <c r="L34" s="3">
        <v>27.5</v>
      </c>
      <c r="M34" s="3">
        <v>28.87</v>
      </c>
      <c r="N34" s="3">
        <v>54.99</v>
      </c>
      <c r="O34" s="2" t="s">
        <v>386</v>
      </c>
      <c r="P34" s="2" t="s">
        <v>364</v>
      </c>
      <c r="Q34" s="2" t="s">
        <v>144</v>
      </c>
      <c r="R34" s="2" t="s">
        <v>145</v>
      </c>
      <c r="S34" s="2" t="s">
        <v>565</v>
      </c>
      <c r="T34" s="2" t="s">
        <v>145</v>
      </c>
      <c r="U34" s="2" t="s">
        <v>145</v>
      </c>
      <c r="V34" s="2" t="s">
        <v>248</v>
      </c>
      <c r="W34" s="2" t="s">
        <v>151</v>
      </c>
      <c r="X34" s="2" t="s">
        <v>145</v>
      </c>
      <c r="Y34" s="2" t="s">
        <v>324</v>
      </c>
      <c r="Z34" s="4"/>
      <c r="AA34" s="4">
        <f>=ROUNDDOWN({0},0)</f>
      </c>
      <c r="AB34" s="5">
        <v>1.2</v>
      </c>
      <c r="AC34" s="2" t="s">
        <v>145</v>
      </c>
      <c r="AD34" s="4"/>
      <c r="AE34" s="4"/>
      <c r="AF34" s="6">
        <v>68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1</v>
      </c>
      <c r="AS34" s="8">
        <v>13.92</v>
      </c>
      <c r="AT34" s="7">
        <v>-1</v>
      </c>
      <c r="AU34" s="7">
        <v>-1</v>
      </c>
      <c r="AV34" s="4"/>
      <c r="AW34" s="8"/>
      <c r="AX34" s="4">
        <v>1</v>
      </c>
      <c r="AY34" s="8">
        <v>13.92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13.92</v>
      </c>
      <c r="BG34" s="7">
        <v>-1</v>
      </c>
      <c r="BH34" s="7">
        <v>-1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171</v>
      </c>
      <c r="BW34" s="2" t="s">
        <v>327</v>
      </c>
      <c r="BX34" s="2" t="s">
        <v>328</v>
      </c>
      <c r="BY34" s="2" t="s">
        <v>157</v>
      </c>
      <c r="BZ34" s="2" t="s">
        <v>157</v>
      </c>
      <c r="CA34" s="2" t="s">
        <v>145</v>
      </c>
      <c r="CB34" s="4"/>
      <c r="CC34" s="8"/>
      <c r="CD34" s="4">
        <v>1</v>
      </c>
      <c r="CE34" s="8">
        <v>13.92</v>
      </c>
      <c r="CF34" s="7">
        <v>-1</v>
      </c>
      <c r="CG34" s="7">
        <v>-1</v>
      </c>
      <c r="CH34" s="2" t="s">
        <v>154</v>
      </c>
      <c r="CI34" s="2" t="s">
        <v>171</v>
      </c>
      <c r="CJ34" s="2" t="s">
        <v>327</v>
      </c>
      <c r="CK34" s="2" t="s">
        <v>350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171</v>
      </c>
      <c r="CW34" s="2" t="s">
        <v>330</v>
      </c>
      <c r="CX34" s="2" t="s">
        <v>566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171</v>
      </c>
      <c r="DJ34" s="2" t="s">
        <v>332</v>
      </c>
      <c r="DK34" s="2" t="s">
        <v>333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171</v>
      </c>
      <c r="DW34" s="2" t="s">
        <v>334</v>
      </c>
      <c r="DX34" s="2" t="s">
        <v>335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171</v>
      </c>
      <c r="EJ34" s="2" t="s">
        <v>567</v>
      </c>
      <c r="EK34" s="2" t="s">
        <v>568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199</v>
      </c>
      <c r="EV34" s="2" t="s">
        <v>171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176</v>
      </c>
      <c r="FI34" s="2" t="s">
        <v>171</v>
      </c>
      <c r="FJ34" s="2" t="s">
        <v>145</v>
      </c>
      <c r="FK34" s="2" t="s">
        <v>145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171</v>
      </c>
      <c r="FW34" s="2" t="s">
        <v>327</v>
      </c>
      <c r="FX34" s="2" t="s">
        <v>338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171</v>
      </c>
      <c r="GJ34" s="2" t="s">
        <v>145</v>
      </c>
      <c r="GK34" s="2" t="s">
        <v>569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182</v>
      </c>
      <c r="GV34" s="2" t="s">
        <v>171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176</v>
      </c>
      <c r="HI34" s="2" t="s">
        <v>171</v>
      </c>
      <c r="HJ34" s="2" t="s">
        <v>340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171</v>
      </c>
      <c r="IJ34" s="2" t="s">
        <v>177</v>
      </c>
      <c r="IK34" s="2" t="s">
        <v>570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342</v>
      </c>
      <c r="IV34" s="2" t="s">
        <v>171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154</v>
      </c>
      <c r="JV34" s="2" t="s">
        <v>171</v>
      </c>
      <c r="JW34" s="2" t="s">
        <v>327</v>
      </c>
      <c r="JX34" s="2" t="s">
        <v>350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176</v>
      </c>
      <c r="KI34" s="2" t="s">
        <v>171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171</v>
      </c>
      <c r="KW34" s="2" t="s">
        <v>191</v>
      </c>
      <c r="KX34" s="2" t="s">
        <v>483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176</v>
      </c>
      <c r="LI34" s="2" t="s">
        <v>171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171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171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171</v>
      </c>
      <c r="NJ34" s="2" t="s">
        <v>571</v>
      </c>
      <c r="NK34" s="2" t="s">
        <v>572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176</v>
      </c>
      <c r="NV34" s="2" t="s">
        <v>171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199</v>
      </c>
      <c r="OI34" s="2" t="s">
        <v>171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573</v>
      </c>
      <c r="B35" s="2" t="s">
        <v>134</v>
      </c>
      <c r="C35" s="2" t="s">
        <v>135</v>
      </c>
      <c r="D35" s="2" t="s">
        <v>526</v>
      </c>
      <c r="E35" s="2" t="s">
        <v>574</v>
      </c>
      <c r="F35" s="2" t="s">
        <v>575</v>
      </c>
      <c r="G35" s="2" t="s">
        <v>575</v>
      </c>
      <c r="H35" s="2" t="s">
        <v>575</v>
      </c>
      <c r="I35" s="2" t="s">
        <v>576</v>
      </c>
      <c r="J35" s="2" t="s">
        <v>563</v>
      </c>
      <c r="K35" s="2" t="s">
        <v>141</v>
      </c>
      <c r="L35" s="3">
        <v>18</v>
      </c>
      <c r="M35" s="3">
        <v>18.9</v>
      </c>
      <c r="N35" s="3">
        <v>39.99</v>
      </c>
      <c r="O35" s="2" t="s">
        <v>386</v>
      </c>
      <c r="P35" s="2" t="s">
        <v>364</v>
      </c>
      <c r="Q35" s="2" t="s">
        <v>144</v>
      </c>
      <c r="R35" s="2" t="s">
        <v>145</v>
      </c>
      <c r="S35" s="2" t="s">
        <v>577</v>
      </c>
      <c r="T35" s="2" t="s">
        <v>145</v>
      </c>
      <c r="U35" s="2" t="s">
        <v>531</v>
      </c>
      <c r="V35" s="2" t="s">
        <v>149</v>
      </c>
      <c r="W35" s="2" t="s">
        <v>151</v>
      </c>
      <c r="X35" s="2" t="s">
        <v>578</v>
      </c>
      <c r="Y35" s="2" t="s">
        <v>579</v>
      </c>
      <c r="Z35" s="4"/>
      <c r="AA35" s="4">
        <f>=ROUNDDOWN({0},0)</f>
      </c>
      <c r="AB35" s="5"/>
      <c r="AC35" s="2" t="s">
        <v>145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2</v>
      </c>
      <c r="AS35" s="8">
        <v>39.68</v>
      </c>
      <c r="AT35" s="7">
        <v>-1</v>
      </c>
      <c r="AU35" s="7">
        <v>-1</v>
      </c>
      <c r="AV35" s="4"/>
      <c r="AW35" s="8"/>
      <c r="AX35" s="4">
        <v>2</v>
      </c>
      <c r="AY35" s="8">
        <v>39.68</v>
      </c>
      <c r="AZ35" s="7">
        <v>-1</v>
      </c>
      <c r="BA35" s="7">
        <v>-1</v>
      </c>
      <c r="BB35" s="7"/>
      <c r="BC35" s="4"/>
      <c r="BD35" s="8"/>
      <c r="BE35" s="4">
        <v>2</v>
      </c>
      <c r="BF35" s="8">
        <v>39.68</v>
      </c>
      <c r="BG35" s="7">
        <v>-1</v>
      </c>
      <c r="BH35" s="7">
        <v>-1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171</v>
      </c>
      <c r="BW35" s="2" t="s">
        <v>580</v>
      </c>
      <c r="BX35" s="2" t="s">
        <v>314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171</v>
      </c>
      <c r="CJ35" s="2" t="s">
        <v>581</v>
      </c>
      <c r="CK35" s="2" t="s">
        <v>145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171</v>
      </c>
      <c r="CW35" s="2" t="s">
        <v>580</v>
      </c>
      <c r="CX35" s="2" t="s">
        <v>582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176</v>
      </c>
      <c r="DI35" s="2" t="s">
        <v>171</v>
      </c>
      <c r="DJ35" s="2" t="s">
        <v>145</v>
      </c>
      <c r="DK35" s="2" t="s">
        <v>145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171</v>
      </c>
      <c r="DW35" s="2" t="s">
        <v>302</v>
      </c>
      <c r="DX35" s="2" t="s">
        <v>583</v>
      </c>
      <c r="DY35" s="2" t="s">
        <v>157</v>
      </c>
      <c r="DZ35" s="2" t="s">
        <v>157</v>
      </c>
      <c r="EA35" s="2" t="s">
        <v>145</v>
      </c>
      <c r="EB35" s="4"/>
      <c r="EC35" s="8"/>
      <c r="ED35" s="4">
        <v>2</v>
      </c>
      <c r="EE35" s="8">
        <v>39.68</v>
      </c>
      <c r="EF35" s="7">
        <v>-1</v>
      </c>
      <c r="EG35" s="7">
        <v>-1</v>
      </c>
      <c r="EH35" s="2" t="s">
        <v>154</v>
      </c>
      <c r="EI35" s="2" t="s">
        <v>171</v>
      </c>
      <c r="EJ35" s="2" t="s">
        <v>548</v>
      </c>
      <c r="EK35" s="2" t="s">
        <v>584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199</v>
      </c>
      <c r="EV35" s="2" t="s">
        <v>171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176</v>
      </c>
      <c r="FI35" s="2" t="s">
        <v>171</v>
      </c>
      <c r="FJ35" s="2" t="s">
        <v>145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171</v>
      </c>
      <c r="FW35" s="2" t="s">
        <v>585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182</v>
      </c>
      <c r="GI35" s="2" t="s">
        <v>171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199</v>
      </c>
      <c r="GV35" s="2" t="s">
        <v>171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176</v>
      </c>
      <c r="HI35" s="2" t="s">
        <v>171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176</v>
      </c>
      <c r="HV35" s="2" t="s">
        <v>171</v>
      </c>
      <c r="HW35" s="2" t="s">
        <v>145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176</v>
      </c>
      <c r="II35" s="2" t="s">
        <v>171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199</v>
      </c>
      <c r="IV35" s="2" t="s">
        <v>171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183</v>
      </c>
      <c r="JI35" s="2" t="s">
        <v>171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154</v>
      </c>
      <c r="JV35" s="2" t="s">
        <v>171</v>
      </c>
      <c r="JW35" s="2" t="s">
        <v>586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176</v>
      </c>
      <c r="KI35" s="2" t="s">
        <v>171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171</v>
      </c>
      <c r="KW35" s="2" t="s">
        <v>516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176</v>
      </c>
      <c r="LI35" s="2" t="s">
        <v>171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171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176</v>
      </c>
      <c r="MI35" s="2" t="s">
        <v>171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171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171</v>
      </c>
      <c r="NJ35" s="2" t="s">
        <v>302</v>
      </c>
      <c r="NK35" s="2" t="s">
        <v>587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176</v>
      </c>
      <c r="NV35" s="2" t="s">
        <v>171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186</v>
      </c>
      <c r="OI35" s="2" t="s">
        <v>171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588</v>
      </c>
      <c r="B36" s="2" t="s">
        <v>134</v>
      </c>
      <c r="C36" s="2" t="s">
        <v>135</v>
      </c>
      <c r="D36" s="2" t="s">
        <v>589</v>
      </c>
      <c r="E36" s="2" t="s">
        <v>590</v>
      </c>
      <c r="F36" s="2" t="s">
        <v>138</v>
      </c>
      <c r="G36" s="2" t="s">
        <v>138</v>
      </c>
      <c r="H36" s="2" t="s">
        <v>138</v>
      </c>
      <c r="I36" s="2" t="s">
        <v>591</v>
      </c>
      <c r="J36" s="2" t="s">
        <v>592</v>
      </c>
      <c r="K36" s="2" t="s">
        <v>141</v>
      </c>
      <c r="L36" s="3">
        <v>18.1</v>
      </c>
      <c r="M36" s="3">
        <v>19</v>
      </c>
      <c r="N36" s="3">
        <v>44.99</v>
      </c>
      <c r="O36" s="2" t="s">
        <v>142</v>
      </c>
      <c r="P36" s="2" t="s">
        <v>206</v>
      </c>
      <c r="Q36" s="2" t="s">
        <v>144</v>
      </c>
      <c r="R36" s="2" t="s">
        <v>145</v>
      </c>
      <c r="S36" s="2" t="s">
        <v>146</v>
      </c>
      <c r="T36" s="2" t="s">
        <v>147</v>
      </c>
      <c r="U36" s="2" t="s">
        <v>531</v>
      </c>
      <c r="V36" s="2" t="s">
        <v>149</v>
      </c>
      <c r="W36" s="2" t="s">
        <v>150</v>
      </c>
      <c r="X36" s="2" t="s">
        <v>151</v>
      </c>
      <c r="Y36" s="2" t="s">
        <v>152</v>
      </c>
      <c r="Z36" s="4">
        <v>214</v>
      </c>
      <c r="AA36" s="4">
        <f>=ROUNDDOWN(61.1428571428571,0)</f>
      </c>
      <c r="AB36" s="5">
        <v>3.5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4</v>
      </c>
      <c r="AQ36" s="8">
        <v>79.7</v>
      </c>
      <c r="AR36" s="4">
        <v>5</v>
      </c>
      <c r="AS36" s="8">
        <v>94</v>
      </c>
      <c r="AT36" s="7">
        <v>-0.2</v>
      </c>
      <c r="AU36" s="7">
        <v>-0.1521</v>
      </c>
      <c r="AV36" s="4">
        <v>4</v>
      </c>
      <c r="AW36" s="8">
        <v>79.7</v>
      </c>
      <c r="AX36" s="4">
        <v>5</v>
      </c>
      <c r="AY36" s="8">
        <v>94</v>
      </c>
      <c r="AZ36" s="7">
        <v>-0.2</v>
      </c>
      <c r="BA36" s="7">
        <v>-0.1521</v>
      </c>
      <c r="BB36" s="7">
        <v>1</v>
      </c>
      <c r="BC36" s="4">
        <v>7</v>
      </c>
      <c r="BD36" s="8">
        <v>139.25</v>
      </c>
      <c r="BE36" s="4">
        <v>5</v>
      </c>
      <c r="BF36" s="8">
        <v>94</v>
      </c>
      <c r="BG36" s="7">
        <v>0.4</v>
      </c>
      <c r="BH36" s="7">
        <v>0.4814</v>
      </c>
      <c r="BI36" s="7">
        <v>0.5724</v>
      </c>
      <c r="BJ36" s="4">
        <v>4</v>
      </c>
      <c r="BK36" s="8">
        <v>79.7</v>
      </c>
      <c r="BL36" s="2" t="s">
        <v>593</v>
      </c>
      <c r="BM36" s="7">
        <v>1</v>
      </c>
      <c r="BN36" s="7">
        <v>1</v>
      </c>
      <c r="BO36" s="4">
        <v>1</v>
      </c>
      <c r="BP36" s="8">
        <v>20.03</v>
      </c>
      <c r="BQ36" s="4">
        <v>2</v>
      </c>
      <c r="BR36" s="8">
        <v>37.84</v>
      </c>
      <c r="BS36" s="7">
        <v>-0.5</v>
      </c>
      <c r="BT36" s="7">
        <v>-0.4707</v>
      </c>
      <c r="BU36" s="2" t="s">
        <v>154</v>
      </c>
      <c r="BV36" s="2" t="s">
        <v>142</v>
      </c>
      <c r="BW36" s="2" t="s">
        <v>155</v>
      </c>
      <c r="BX36" s="2" t="s">
        <v>539</v>
      </c>
      <c r="BY36" s="2" t="s">
        <v>157</v>
      </c>
      <c r="BZ36" s="2" t="s">
        <v>157</v>
      </c>
      <c r="CA36" s="2" t="s">
        <v>145</v>
      </c>
      <c r="CB36" s="4"/>
      <c r="CC36" s="8"/>
      <c r="CD36" s="4">
        <v>3</v>
      </c>
      <c r="CE36" s="8">
        <v>56.16</v>
      </c>
      <c r="CF36" s="7">
        <v>-1</v>
      </c>
      <c r="CG36" s="7">
        <v>-1</v>
      </c>
      <c r="CH36" s="2" t="s">
        <v>154</v>
      </c>
      <c r="CI36" s="2" t="s">
        <v>142</v>
      </c>
      <c r="CJ36" s="2" t="s">
        <v>155</v>
      </c>
      <c r="CK36" s="2" t="s">
        <v>594</v>
      </c>
      <c r="CL36" s="2" t="s">
        <v>157</v>
      </c>
      <c r="CM36" s="2" t="s">
        <v>157</v>
      </c>
      <c r="CN36" s="2" t="s">
        <v>145</v>
      </c>
      <c r="CO36" s="4">
        <v>3</v>
      </c>
      <c r="CP36" s="8">
        <v>59.67</v>
      </c>
      <c r="CQ36" s="4"/>
      <c r="CR36" s="8"/>
      <c r="CS36" s="7"/>
      <c r="CT36" s="7"/>
      <c r="CU36" s="2" t="s">
        <v>154</v>
      </c>
      <c r="CV36" s="2" t="s">
        <v>142</v>
      </c>
      <c r="CW36" s="2" t="s">
        <v>155</v>
      </c>
      <c r="CX36" s="2" t="s">
        <v>595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160</v>
      </c>
      <c r="DK36" s="2" t="s">
        <v>596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162</v>
      </c>
      <c r="DX36" s="2" t="s">
        <v>163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164</v>
      </c>
      <c r="EK36" s="2" t="s">
        <v>597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195</v>
      </c>
      <c r="EX36" s="2" t="s">
        <v>557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176</v>
      </c>
      <c r="FI36" s="2" t="s">
        <v>142</v>
      </c>
      <c r="FJ36" s="2" t="s">
        <v>145</v>
      </c>
      <c r="FK36" s="2" t="s">
        <v>145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142</v>
      </c>
      <c r="FW36" s="2" t="s">
        <v>168</v>
      </c>
      <c r="FX36" s="2" t="s">
        <v>449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142</v>
      </c>
      <c r="GJ36" s="2" t="s">
        <v>145</v>
      </c>
      <c r="GK36" s="2" t="s">
        <v>598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199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176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171</v>
      </c>
      <c r="IJ36" s="2" t="s">
        <v>177</v>
      </c>
      <c r="IK36" s="2" t="s">
        <v>599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154</v>
      </c>
      <c r="IV36" s="2" t="s">
        <v>171</v>
      </c>
      <c r="IW36" s="2" t="s">
        <v>145</v>
      </c>
      <c r="IX36" s="2" t="s">
        <v>600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154</v>
      </c>
      <c r="JV36" s="2" t="s">
        <v>142</v>
      </c>
      <c r="JW36" s="2" t="s">
        <v>180</v>
      </c>
      <c r="JX36" s="2" t="s">
        <v>394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176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306</v>
      </c>
      <c r="KV36" s="2" t="s">
        <v>142</v>
      </c>
      <c r="KW36" s="2" t="s">
        <v>402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176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199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199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171</v>
      </c>
      <c r="NJ36" s="2" t="s">
        <v>184</v>
      </c>
      <c r="NK36" s="2" t="s">
        <v>472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176</v>
      </c>
      <c r="NV36" s="2" t="s">
        <v>171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199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15</v>
      </c>
      <c r="OP36" s="4"/>
      <c r="OQ36" s="4"/>
      <c r="OR36" s="4">
        <v>199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601</v>
      </c>
      <c r="B37" s="2" t="s">
        <v>134</v>
      </c>
      <c r="C37" s="2" t="s">
        <v>135</v>
      </c>
      <c r="D37" s="2" t="s">
        <v>589</v>
      </c>
      <c r="E37" s="2" t="s">
        <v>590</v>
      </c>
      <c r="F37" s="2" t="s">
        <v>138</v>
      </c>
      <c r="G37" s="2" t="s">
        <v>138</v>
      </c>
      <c r="H37" s="2" t="s">
        <v>138</v>
      </c>
      <c r="I37" s="2" t="s">
        <v>591</v>
      </c>
      <c r="J37" s="2" t="s">
        <v>592</v>
      </c>
      <c r="K37" s="2" t="s">
        <v>205</v>
      </c>
      <c r="L37" s="3">
        <v>18.1</v>
      </c>
      <c r="M37" s="3">
        <v>19</v>
      </c>
      <c r="N37" s="3">
        <v>44.99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602</v>
      </c>
      <c r="T37" s="2" t="s">
        <v>147</v>
      </c>
      <c r="U37" s="2" t="s">
        <v>531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159</v>
      </c>
      <c r="AA37" s="4">
        <f>=ROUNDDOWN(30,0)</f>
      </c>
      <c r="AB37" s="5">
        <v>5.3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3</v>
      </c>
      <c r="AQ37" s="8">
        <v>59.55</v>
      </c>
      <c r="AR37" s="4"/>
      <c r="AS37" s="8"/>
      <c r="AT37" s="7"/>
      <c r="AU37" s="7"/>
      <c r="AV37" s="4">
        <v>3</v>
      </c>
      <c r="AW37" s="8">
        <v>59.55</v>
      </c>
      <c r="AX37" s="4"/>
      <c r="AY37" s="8"/>
      <c r="AZ37" s="7"/>
      <c r="BA37" s="7"/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0.4276</v>
      </c>
      <c r="BJ37" s="4">
        <v>3</v>
      </c>
      <c r="BK37" s="8">
        <v>59.55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155</v>
      </c>
      <c r="BX37" s="2" t="s">
        <v>603</v>
      </c>
      <c r="BY37" s="2" t="s">
        <v>157</v>
      </c>
      <c r="BZ37" s="2" t="s">
        <v>157</v>
      </c>
      <c r="CA37" s="2" t="s">
        <v>145</v>
      </c>
      <c r="CB37" s="4">
        <v>3</v>
      </c>
      <c r="CC37" s="8">
        <v>59.55</v>
      </c>
      <c r="CD37" s="4"/>
      <c r="CE37" s="8"/>
      <c r="CF37" s="7"/>
      <c r="CG37" s="7"/>
      <c r="CH37" s="2" t="s">
        <v>154</v>
      </c>
      <c r="CI37" s="2" t="s">
        <v>142</v>
      </c>
      <c r="CJ37" s="2" t="s">
        <v>155</v>
      </c>
      <c r="CK37" s="2" t="s">
        <v>604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155</v>
      </c>
      <c r="CX37" s="2" t="s">
        <v>230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160</v>
      </c>
      <c r="DK37" s="2" t="s">
        <v>534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162</v>
      </c>
      <c r="DX37" s="2" t="s">
        <v>193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164</v>
      </c>
      <c r="EK37" s="2" t="s">
        <v>301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195</v>
      </c>
      <c r="EX37" s="2" t="s">
        <v>605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176</v>
      </c>
      <c r="FI37" s="2" t="s">
        <v>142</v>
      </c>
      <c r="FJ37" s="2" t="s">
        <v>145</v>
      </c>
      <c r="FK37" s="2" t="s">
        <v>145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217</v>
      </c>
      <c r="FX37" s="2" t="s">
        <v>538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142</v>
      </c>
      <c r="GJ37" s="2" t="s">
        <v>145</v>
      </c>
      <c r="GK37" s="2" t="s">
        <v>606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199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176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171</v>
      </c>
      <c r="IJ37" s="2" t="s">
        <v>424</v>
      </c>
      <c r="IK37" s="2" t="s">
        <v>239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154</v>
      </c>
      <c r="IV37" s="2" t="s">
        <v>171</v>
      </c>
      <c r="IW37" s="2" t="s">
        <v>145</v>
      </c>
      <c r="IX37" s="2" t="s">
        <v>607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154</v>
      </c>
      <c r="JV37" s="2" t="s">
        <v>142</v>
      </c>
      <c r="JW37" s="2" t="s">
        <v>224</v>
      </c>
      <c r="JX37" s="2" t="s">
        <v>426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176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306</v>
      </c>
      <c r="KV37" s="2" t="s">
        <v>142</v>
      </c>
      <c r="KW37" s="2" t="s">
        <v>402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176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199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199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171</v>
      </c>
      <c r="NJ37" s="2" t="s">
        <v>226</v>
      </c>
      <c r="NK37" s="2" t="s">
        <v>427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176</v>
      </c>
      <c r="NV37" s="2" t="s">
        <v>171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199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84</v>
      </c>
      <c r="OP37" s="4"/>
      <c r="OQ37" s="4"/>
      <c r="OR37" s="4">
        <v>75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608</v>
      </c>
      <c r="B38" s="2" t="s">
        <v>134</v>
      </c>
      <c r="C38" s="2" t="s">
        <v>135</v>
      </c>
      <c r="D38" s="2" t="s">
        <v>589</v>
      </c>
      <c r="E38" s="2" t="s">
        <v>590</v>
      </c>
      <c r="F38" s="2" t="s">
        <v>361</v>
      </c>
      <c r="G38" s="2" t="s">
        <v>361</v>
      </c>
      <c r="H38" s="2" t="s">
        <v>361</v>
      </c>
      <c r="I38" s="2" t="s">
        <v>609</v>
      </c>
      <c r="J38" s="2" t="s">
        <v>610</v>
      </c>
      <c r="K38" s="2" t="s">
        <v>205</v>
      </c>
      <c r="L38" s="3">
        <v>18.77</v>
      </c>
      <c r="M38" s="3">
        <v>19.71</v>
      </c>
      <c r="N38" s="3">
        <v>39.99</v>
      </c>
      <c r="O38" s="2" t="s">
        <v>363</v>
      </c>
      <c r="P38" s="2" t="s">
        <v>364</v>
      </c>
      <c r="Q38" s="2" t="s">
        <v>144</v>
      </c>
      <c r="R38" s="2" t="s">
        <v>145</v>
      </c>
      <c r="S38" s="2" t="s">
        <v>365</v>
      </c>
      <c r="T38" s="2" t="s">
        <v>286</v>
      </c>
      <c r="U38" s="2" t="s">
        <v>531</v>
      </c>
      <c r="V38" s="2" t="s">
        <v>149</v>
      </c>
      <c r="W38" s="2" t="s">
        <v>151</v>
      </c>
      <c r="X38" s="2" t="s">
        <v>145</v>
      </c>
      <c r="Y38" s="2" t="s">
        <v>366</v>
      </c>
      <c r="Z38" s="4">
        <v>102</v>
      </c>
      <c r="AA38" s="4">
        <f>=ROUNDDOWN(22.1739130434783,0)</f>
      </c>
      <c r="AB38" s="5">
        <v>4.6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2</v>
      </c>
      <c r="AQ38" s="8">
        <v>48</v>
      </c>
      <c r="AR38" s="4"/>
      <c r="AS38" s="8"/>
      <c r="AT38" s="7"/>
      <c r="AU38" s="7"/>
      <c r="AV38" s="4">
        <v>2</v>
      </c>
      <c r="AW38" s="8">
        <v>48</v>
      </c>
      <c r="AX38" s="4"/>
      <c r="AY38" s="8"/>
      <c r="AZ38" s="7"/>
      <c r="BA38" s="7"/>
      <c r="BB38" s="7">
        <v>1</v>
      </c>
      <c r="BC38" s="4">
        <v>4</v>
      </c>
      <c r="BD38" s="8">
        <v>89.58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0.5358</v>
      </c>
      <c r="BJ38" s="4">
        <v>2</v>
      </c>
      <c r="BK38" s="8">
        <v>48</v>
      </c>
      <c r="BL38" s="2" t="s">
        <v>24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367</v>
      </c>
      <c r="BX38" s="2" t="s">
        <v>611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369</v>
      </c>
      <c r="CK38" s="2" t="s">
        <v>488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371</v>
      </c>
      <c r="CX38" s="2" t="s">
        <v>612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176</v>
      </c>
      <c r="DI38" s="2" t="s">
        <v>142</v>
      </c>
      <c r="DJ38" s="2" t="s">
        <v>145</v>
      </c>
      <c r="DK38" s="2" t="s">
        <v>145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491</v>
      </c>
      <c r="DX38" s="2" t="s">
        <v>613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164</v>
      </c>
      <c r="EK38" s="2" t="s">
        <v>302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186</v>
      </c>
      <c r="EV38" s="2" t="s">
        <v>171</v>
      </c>
      <c r="EW38" s="2" t="s">
        <v>195</v>
      </c>
      <c r="EX38" s="2" t="s">
        <v>436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176</v>
      </c>
      <c r="FI38" s="2" t="s">
        <v>142</v>
      </c>
      <c r="FJ38" s="2" t="s">
        <v>145</v>
      </c>
      <c r="FK38" s="2" t="s">
        <v>145</v>
      </c>
      <c r="FL38" s="2" t="s">
        <v>157</v>
      </c>
      <c r="FM38" s="2" t="s">
        <v>157</v>
      </c>
      <c r="FN38" s="2" t="s">
        <v>145</v>
      </c>
      <c r="FO38" s="4">
        <v>2</v>
      </c>
      <c r="FP38" s="8">
        <v>48</v>
      </c>
      <c r="FQ38" s="4"/>
      <c r="FR38" s="8"/>
      <c r="FS38" s="7"/>
      <c r="FT38" s="7"/>
      <c r="FU38" s="2" t="s">
        <v>154</v>
      </c>
      <c r="FV38" s="2" t="s">
        <v>142</v>
      </c>
      <c r="FW38" s="2" t="s">
        <v>376</v>
      </c>
      <c r="FX38" s="2" t="s">
        <v>614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154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199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176</v>
      </c>
      <c r="HI38" s="2" t="s">
        <v>142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176</v>
      </c>
      <c r="HV38" s="2" t="s">
        <v>171</v>
      </c>
      <c r="HW38" s="2" t="s">
        <v>145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171</v>
      </c>
      <c r="IJ38" s="2" t="s">
        <v>303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199</v>
      </c>
      <c r="IV38" s="2" t="s">
        <v>171</v>
      </c>
      <c r="IW38" s="2" t="s">
        <v>145</v>
      </c>
      <c r="IX38" s="2" t="s">
        <v>145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183</v>
      </c>
      <c r="JI38" s="2" t="s">
        <v>142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154</v>
      </c>
      <c r="JV38" s="2" t="s">
        <v>142</v>
      </c>
      <c r="JW38" s="2" t="s">
        <v>491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176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306</v>
      </c>
      <c r="KV38" s="2" t="s">
        <v>142</v>
      </c>
      <c r="KW38" s="2" t="s">
        <v>615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176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183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176</v>
      </c>
      <c r="MI38" s="2" t="s">
        <v>142</v>
      </c>
      <c r="MJ38" s="2" t="s">
        <v>145</v>
      </c>
      <c r="MK38" s="2" t="s">
        <v>145</v>
      </c>
      <c r="ML38" s="2" t="s">
        <v>157</v>
      </c>
      <c r="MM38" s="2" t="s">
        <v>157</v>
      </c>
      <c r="MN38" s="2" t="s">
        <v>145</v>
      </c>
      <c r="MO38" s="4"/>
      <c r="MP38" s="8"/>
      <c r="MQ38" s="4"/>
      <c r="MR38" s="8"/>
      <c r="MS38" s="7"/>
      <c r="MT38" s="7"/>
      <c r="MU38" s="2" t="s">
        <v>183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176</v>
      </c>
      <c r="NI38" s="2" t="s">
        <v>142</v>
      </c>
      <c r="NJ38" s="2" t="s">
        <v>145</v>
      </c>
      <c r="NK38" s="2" t="s">
        <v>145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176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199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102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616</v>
      </c>
      <c r="B39" s="2" t="s">
        <v>134</v>
      </c>
      <c r="C39" s="2" t="s">
        <v>135</v>
      </c>
      <c r="D39" s="2" t="s">
        <v>589</v>
      </c>
      <c r="E39" s="2" t="s">
        <v>590</v>
      </c>
      <c r="F39" s="2" t="s">
        <v>361</v>
      </c>
      <c r="G39" s="2" t="s">
        <v>361</v>
      </c>
      <c r="H39" s="2" t="s">
        <v>361</v>
      </c>
      <c r="I39" s="2" t="s">
        <v>609</v>
      </c>
      <c r="J39" s="2" t="s">
        <v>610</v>
      </c>
      <c r="K39" s="2" t="s">
        <v>141</v>
      </c>
      <c r="L39" s="3">
        <v>18</v>
      </c>
      <c r="M39" s="3">
        <v>18.9</v>
      </c>
      <c r="N39" s="3">
        <v>39.99</v>
      </c>
      <c r="O39" s="2" t="s">
        <v>617</v>
      </c>
      <c r="P39" s="2" t="s">
        <v>364</v>
      </c>
      <c r="Q39" s="2" t="s">
        <v>144</v>
      </c>
      <c r="R39" s="2" t="s">
        <v>145</v>
      </c>
      <c r="S39" s="2" t="s">
        <v>618</v>
      </c>
      <c r="T39" s="2" t="s">
        <v>286</v>
      </c>
      <c r="U39" s="2" t="s">
        <v>531</v>
      </c>
      <c r="V39" s="2" t="s">
        <v>149</v>
      </c>
      <c r="W39" s="2" t="s">
        <v>619</v>
      </c>
      <c r="X39" s="2" t="s">
        <v>151</v>
      </c>
      <c r="Y39" s="2" t="s">
        <v>366</v>
      </c>
      <c r="Z39" s="4">
        <v>245</v>
      </c>
      <c r="AA39" s="4">
        <f>=ROUNDDOWN(122.5,0)</f>
      </c>
      <c r="AB39" s="5">
        <v>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2</v>
      </c>
      <c r="AQ39" s="8">
        <v>41.58</v>
      </c>
      <c r="AR39" s="4"/>
      <c r="AS39" s="8"/>
      <c r="AT39" s="7"/>
      <c r="AU39" s="7"/>
      <c r="AV39" s="4">
        <v>2</v>
      </c>
      <c r="AW39" s="8">
        <v>41.58</v>
      </c>
      <c r="AX39" s="4"/>
      <c r="AY39" s="8"/>
      <c r="AZ39" s="7"/>
      <c r="BA39" s="7"/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0.4642</v>
      </c>
      <c r="BJ39" s="4">
        <v>2</v>
      </c>
      <c r="BK39" s="8">
        <v>41.58</v>
      </c>
      <c r="BL39" s="2" t="s">
        <v>16</v>
      </c>
      <c r="BM39" s="7">
        <v>1</v>
      </c>
      <c r="BN39" s="7">
        <v>1</v>
      </c>
      <c r="BO39" s="4">
        <v>2</v>
      </c>
      <c r="BP39" s="8">
        <v>41.58</v>
      </c>
      <c r="BQ39" s="4"/>
      <c r="BR39" s="8"/>
      <c r="BS39" s="7"/>
      <c r="BT39" s="7"/>
      <c r="BU39" s="2" t="s">
        <v>154</v>
      </c>
      <c r="BV39" s="2" t="s">
        <v>142</v>
      </c>
      <c r="BW39" s="2" t="s">
        <v>367</v>
      </c>
      <c r="BX39" s="2" t="s">
        <v>620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369</v>
      </c>
      <c r="CK39" s="2" t="s">
        <v>621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371</v>
      </c>
      <c r="CX39" s="2" t="s">
        <v>622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176</v>
      </c>
      <c r="DI39" s="2" t="s">
        <v>142</v>
      </c>
      <c r="DJ39" s="2" t="s">
        <v>145</v>
      </c>
      <c r="DK39" s="2" t="s">
        <v>145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366</v>
      </c>
      <c r="DX39" s="2" t="s">
        <v>623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164</v>
      </c>
      <c r="EK39" s="2" t="s">
        <v>624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186</v>
      </c>
      <c r="EV39" s="2" t="s">
        <v>171</v>
      </c>
      <c r="EW39" s="2" t="s">
        <v>195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176</v>
      </c>
      <c r="FI39" s="2" t="s">
        <v>142</v>
      </c>
      <c r="FJ39" s="2" t="s">
        <v>145</v>
      </c>
      <c r="FK39" s="2" t="s">
        <v>145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142</v>
      </c>
      <c r="FW39" s="2" t="s">
        <v>376</v>
      </c>
      <c r="FX39" s="2" t="s">
        <v>625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142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199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176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176</v>
      </c>
      <c r="HV39" s="2" t="s">
        <v>171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154</v>
      </c>
      <c r="II39" s="2" t="s">
        <v>171</v>
      </c>
      <c r="IJ39" s="2" t="s">
        <v>303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199</v>
      </c>
      <c r="IV39" s="2" t="s">
        <v>171</v>
      </c>
      <c r="IW39" s="2" t="s">
        <v>145</v>
      </c>
      <c r="IX39" s="2" t="s">
        <v>145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183</v>
      </c>
      <c r="JI39" s="2" t="s">
        <v>142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154</v>
      </c>
      <c r="JV39" s="2" t="s">
        <v>142</v>
      </c>
      <c r="JW39" s="2" t="s">
        <v>366</v>
      </c>
      <c r="JX39" s="2" t="s">
        <v>626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176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142</v>
      </c>
      <c r="KW39" s="2" t="s">
        <v>615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176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176</v>
      </c>
      <c r="MI39" s="2" t="s">
        <v>142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176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176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199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>
        <v>245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627</v>
      </c>
      <c r="B40" s="2" t="s">
        <v>134</v>
      </c>
      <c r="C40" s="2" t="s">
        <v>135</v>
      </c>
      <c r="D40" s="2" t="s">
        <v>589</v>
      </c>
      <c r="E40" s="2" t="s">
        <v>590</v>
      </c>
      <c r="F40" s="2" t="s">
        <v>319</v>
      </c>
      <c r="G40" s="2" t="s">
        <v>145</v>
      </c>
      <c r="H40" s="2" t="s">
        <v>145</v>
      </c>
      <c r="I40" s="2" t="s">
        <v>610</v>
      </c>
      <c r="J40" s="2" t="s">
        <v>610</v>
      </c>
      <c r="K40" s="2" t="s">
        <v>141</v>
      </c>
      <c r="L40" s="3">
        <v>28.87</v>
      </c>
      <c r="M40" s="3">
        <v>30.31</v>
      </c>
      <c r="N40" s="3">
        <v>64.99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628</v>
      </c>
      <c r="T40" s="2" t="s">
        <v>145</v>
      </c>
      <c r="U40" s="2" t="s">
        <v>145</v>
      </c>
      <c r="V40" s="2" t="s">
        <v>629</v>
      </c>
      <c r="W40" s="2" t="s">
        <v>151</v>
      </c>
      <c r="X40" s="2" t="s">
        <v>145</v>
      </c>
      <c r="Y40" s="2" t="s">
        <v>324</v>
      </c>
      <c r="Z40" s="4">
        <v>111</v>
      </c>
      <c r="AA40" s="4">
        <f>=ROUNDDOWN(92.5,0)</f>
      </c>
      <c r="AB40" s="5">
        <v>1.2</v>
      </c>
      <c r="AC40" s="2" t="s">
        <v>145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145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142</v>
      </c>
      <c r="BW40" s="2" t="s">
        <v>327</v>
      </c>
      <c r="BX40" s="2" t="s">
        <v>328</v>
      </c>
      <c r="BY40" s="2" t="s">
        <v>157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327</v>
      </c>
      <c r="CK40" s="2" t="s">
        <v>350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630</v>
      </c>
      <c r="CX40" s="2" t="s">
        <v>476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332</v>
      </c>
      <c r="DK40" s="2" t="s">
        <v>333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334</v>
      </c>
      <c r="DX40" s="2" t="s">
        <v>335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191</v>
      </c>
      <c r="EK40" s="2" t="s">
        <v>444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199</v>
      </c>
      <c r="EV40" s="2" t="s">
        <v>142</v>
      </c>
      <c r="EW40" s="2" t="s">
        <v>145</v>
      </c>
      <c r="EX40" s="2" t="s">
        <v>145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176</v>
      </c>
      <c r="FI40" s="2" t="s">
        <v>142</v>
      </c>
      <c r="FJ40" s="2" t="s">
        <v>145</v>
      </c>
      <c r="FK40" s="2" t="s">
        <v>145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154</v>
      </c>
      <c r="FV40" s="2" t="s">
        <v>142</v>
      </c>
      <c r="FW40" s="2" t="s">
        <v>327</v>
      </c>
      <c r="FX40" s="2" t="s">
        <v>338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142</v>
      </c>
      <c r="GJ40" s="2" t="s">
        <v>145</v>
      </c>
      <c r="GK40" s="2" t="s">
        <v>631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182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176</v>
      </c>
      <c r="HI40" s="2" t="s">
        <v>142</v>
      </c>
      <c r="HJ40" s="2" t="s">
        <v>340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154</v>
      </c>
      <c r="II40" s="2" t="s">
        <v>171</v>
      </c>
      <c r="IJ40" s="2" t="s">
        <v>177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342</v>
      </c>
      <c r="IV40" s="2" t="s">
        <v>171</v>
      </c>
      <c r="IW40" s="2" t="s">
        <v>145</v>
      </c>
      <c r="IX40" s="2" t="s">
        <v>145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154</v>
      </c>
      <c r="JV40" s="2" t="s">
        <v>142</v>
      </c>
      <c r="JW40" s="2" t="s">
        <v>327</v>
      </c>
      <c r="JX40" s="2" t="s">
        <v>350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176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306</v>
      </c>
      <c r="KV40" s="2" t="s">
        <v>142</v>
      </c>
      <c r="KW40" s="2" t="s">
        <v>191</v>
      </c>
      <c r="KX40" s="2" t="s">
        <v>483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176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171</v>
      </c>
      <c r="NJ40" s="2" t="s">
        <v>226</v>
      </c>
      <c r="NK40" s="2" t="s">
        <v>184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176</v>
      </c>
      <c r="NV40" s="2" t="s">
        <v>171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>
        <v>111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632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3759</v>
      </c>
      <c r="AA41" s="11">
        <f>=ROUNDDOWN({0},0)</f>
      </c>
      <c r="AB41" s="12">
        <v>125.2</v>
      </c>
      <c r="AC41" s="9" t="s">
        <v>145</v>
      </c>
      <c r="AD41" s="11"/>
      <c r="AE41" s="11">
        <v>935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60</v>
      </c>
      <c r="AQ41" s="15">
        <v>3867.65</v>
      </c>
      <c r="AR41" s="11">
        <v>57</v>
      </c>
      <c r="AS41" s="15">
        <v>3737.35</v>
      </c>
      <c r="AT41" s="14">
        <v>0.0526</v>
      </c>
      <c r="AU41" s="14">
        <v>0.0349</v>
      </c>
      <c r="AV41" s="11">
        <v>60</v>
      </c>
      <c r="AW41" s="15">
        <v>3867.65</v>
      </c>
      <c r="AX41" s="11">
        <v>57</v>
      </c>
      <c r="AY41" s="15">
        <v>3737.35</v>
      </c>
      <c r="AZ41" s="14">
        <v>0.0526</v>
      </c>
      <c r="BA41" s="14">
        <v>0.0349</v>
      </c>
      <c r="BB41" s="14"/>
      <c r="BC41" s="11">
        <v>60</v>
      </c>
      <c r="BD41" s="15">
        <v>3867.65</v>
      </c>
      <c r="BE41" s="11">
        <v>57</v>
      </c>
      <c r="BF41" s="15">
        <v>3737.35</v>
      </c>
      <c r="BG41" s="14">
        <v>0.0526</v>
      </c>
      <c r="BH41" s="14">
        <v>0.0349</v>
      </c>
      <c r="BI41" s="14"/>
      <c r="BJ41" s="11"/>
      <c r="BK41" s="15"/>
      <c r="BL41" s="9" t="s">
        <v>145</v>
      </c>
      <c r="BM41" s="14"/>
      <c r="BN41" s="14"/>
      <c r="BO41" s="11">
        <v>15</v>
      </c>
      <c r="BP41" s="15">
        <v>1075.6</v>
      </c>
      <c r="BQ41" s="11">
        <v>15</v>
      </c>
      <c r="BR41" s="15">
        <v>810.18</v>
      </c>
      <c r="BS41" s="14"/>
      <c r="BT41" s="14">
        <v>0.3276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12</v>
      </c>
      <c r="CC41" s="15">
        <v>752.76</v>
      </c>
      <c r="CD41" s="11">
        <v>6</v>
      </c>
      <c r="CE41" s="15">
        <v>170.41</v>
      </c>
      <c r="CF41" s="14">
        <v>1</v>
      </c>
      <c r="CG41" s="14">
        <v>3.4173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11</v>
      </c>
      <c r="CP41" s="15">
        <v>744.76</v>
      </c>
      <c r="CQ41" s="11">
        <v>12</v>
      </c>
      <c r="CR41" s="15">
        <v>1012.42</v>
      </c>
      <c r="CS41" s="14">
        <v>-0.0833</v>
      </c>
      <c r="CT41" s="14">
        <v>-0.2644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8</v>
      </c>
      <c r="DC41" s="15">
        <v>446.35</v>
      </c>
      <c r="DD41" s="11"/>
      <c r="DE41" s="15"/>
      <c r="DF41" s="14"/>
      <c r="DG41" s="14"/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4</v>
      </c>
      <c r="DP41" s="15">
        <v>364.66</v>
      </c>
      <c r="DQ41" s="11">
        <v>4</v>
      </c>
      <c r="DR41" s="15">
        <v>364.84</v>
      </c>
      <c r="DS41" s="14"/>
      <c r="DT41" s="14">
        <v>-0.0005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3</v>
      </c>
      <c r="EC41" s="15">
        <v>184.73</v>
      </c>
      <c r="ED41" s="11">
        <v>11</v>
      </c>
      <c r="EE41" s="15">
        <v>631.71</v>
      </c>
      <c r="EF41" s="14">
        <v>-0.7273</v>
      </c>
      <c r="EG41" s="14">
        <v>-0.7076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3</v>
      </c>
      <c r="EP41" s="15">
        <v>137.25</v>
      </c>
      <c r="EQ41" s="11"/>
      <c r="ER41" s="15"/>
      <c r="ES41" s="14"/>
      <c r="ET41" s="14"/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1</v>
      </c>
      <c r="FC41" s="15">
        <v>93.76</v>
      </c>
      <c r="FD41" s="11"/>
      <c r="FE41" s="15"/>
      <c r="FF41" s="14"/>
      <c r="FG41" s="14"/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>
        <v>2</v>
      </c>
      <c r="FP41" s="15">
        <v>48</v>
      </c>
      <c r="FQ41" s="11">
        <v>8</v>
      </c>
      <c r="FR41" s="15">
        <v>650.83</v>
      </c>
      <c r="FS41" s="14">
        <v>-0.75</v>
      </c>
      <c r="FT41" s="14">
        <v>-0.9262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>
        <v>1</v>
      </c>
      <c r="GC41" s="15">
        <v>19.78</v>
      </c>
      <c r="GD41" s="11"/>
      <c r="GE41" s="15"/>
      <c r="GF41" s="14"/>
      <c r="GG41" s="14"/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>
        <v>1</v>
      </c>
      <c r="GR41" s="15">
        <v>96.96</v>
      </c>
      <c r="GS41" s="14">
        <v>-1</v>
      </c>
      <c r="GT41" s="14">
        <v>-1</v>
      </c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2034</v>
      </c>
      <c r="OP41" s="11">
        <v>54</v>
      </c>
      <c r="OQ41" s="11"/>
      <c r="OR41" s="11">
        <v>1671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  <c r="PG4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2:BC33"/>
    <mergeCell ref="BD32:BD33"/>
    <mergeCell ref="BE32:BE33"/>
    <mergeCell ref="BF32:BF33"/>
    <mergeCell ref="BG32:BG33"/>
    <mergeCell ref="BH32:BH33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633</v>
      </c>
      <c r="D2" s="0" t="s">
        <v>634</v>
      </c>
      <c r="E2" s="0" t="s">
        <v>635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636</v>
      </c>
      <c r="J4" s="1" t="s">
        <v>637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638</v>
      </c>
      <c r="P4" s="1" t="s">
        <v>639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25</v>
      </c>
      <c r="F6" s="8">
        <v>2474.49</v>
      </c>
      <c r="G6" s="4">
        <v>23</v>
      </c>
      <c r="H6" s="8">
        <v>2315.94</v>
      </c>
      <c r="I6" s="7">
        <v>0.087</v>
      </c>
      <c r="J6" s="7">
        <v>0.0685</v>
      </c>
      <c r="K6" s="4">
        <v>25</v>
      </c>
      <c r="L6" s="8">
        <v>2474.49</v>
      </c>
      <c r="M6" s="4">
        <v>22</v>
      </c>
      <c r="N6" s="8">
        <v>2218.98</v>
      </c>
      <c r="O6" s="7">
        <v>0.1364</v>
      </c>
      <c r="P6" s="7">
        <v>0.1151</v>
      </c>
    </row>
    <row r="7">
      <c r="A7" s="2" t="s">
        <v>134</v>
      </c>
      <c r="B7" s="2" t="s">
        <v>135</v>
      </c>
      <c r="C7" s="2" t="s">
        <v>136</v>
      </c>
      <c r="D7" s="2" t="s">
        <v>320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/>
      <c r="L7" s="8"/>
      <c r="M7" s="4">
        <v>1</v>
      </c>
      <c r="N7" s="8">
        <v>96.96</v>
      </c>
      <c r="O7" s="7"/>
      <c r="P7" s="7"/>
    </row>
    <row r="8">
      <c r="A8" s="2" t="s">
        <v>134</v>
      </c>
      <c r="B8" s="2" t="s">
        <v>135</v>
      </c>
      <c r="C8" s="2" t="s">
        <v>136</v>
      </c>
      <c r="D8" s="2" t="s">
        <v>383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390</v>
      </c>
      <c r="D9" s="2" t="s">
        <v>391</v>
      </c>
      <c r="E9" s="4">
        <v>12</v>
      </c>
      <c r="F9" s="8">
        <v>918.96</v>
      </c>
      <c r="G9" s="4">
        <v>15</v>
      </c>
      <c r="H9" s="8">
        <v>1047.22</v>
      </c>
      <c r="I9" s="7">
        <v>-0.2</v>
      </c>
      <c r="J9" s="7">
        <v>-0.1225</v>
      </c>
      <c r="K9" s="4">
        <v>10</v>
      </c>
      <c r="L9" s="8">
        <v>808.21</v>
      </c>
      <c r="M9" s="4">
        <v>10</v>
      </c>
      <c r="N9" s="8">
        <v>800.34</v>
      </c>
      <c r="O9" s="7"/>
      <c r="P9" s="7">
        <v>0.0098</v>
      </c>
    </row>
    <row r="10">
      <c r="A10" s="2" t="s">
        <v>134</v>
      </c>
      <c r="B10" s="2" t="s">
        <v>135</v>
      </c>
      <c r="C10" s="2" t="s">
        <v>390</v>
      </c>
      <c r="D10" s="2" t="s">
        <v>486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</v>
      </c>
      <c r="L10" s="8">
        <v>110.75</v>
      </c>
      <c r="M10" s="4">
        <v>5</v>
      </c>
      <c r="N10" s="8">
        <v>246.88</v>
      </c>
      <c r="O10" s="7">
        <v>-0.6</v>
      </c>
      <c r="P10" s="7">
        <v>-0.5514</v>
      </c>
    </row>
    <row r="11">
      <c r="A11" s="2" t="s">
        <v>134</v>
      </c>
      <c r="B11" s="2" t="s">
        <v>135</v>
      </c>
      <c r="C11" s="2" t="s">
        <v>526</v>
      </c>
      <c r="D11" s="2" t="s">
        <v>527</v>
      </c>
      <c r="E11" s="4">
        <v>12</v>
      </c>
      <c r="F11" s="8">
        <v>245.37</v>
      </c>
      <c r="G11" s="4">
        <v>14</v>
      </c>
      <c r="H11" s="8">
        <v>280.19</v>
      </c>
      <c r="I11" s="7">
        <v>-0.1429</v>
      </c>
      <c r="J11" s="7">
        <v>-0.1243</v>
      </c>
      <c r="K11" s="4">
        <v>12</v>
      </c>
      <c r="L11" s="8">
        <v>245.37</v>
      </c>
      <c r="M11" s="4">
        <v>12</v>
      </c>
      <c r="N11" s="8">
        <v>240.51</v>
      </c>
      <c r="O11" s="7"/>
      <c r="P11" s="7">
        <v>0.0202</v>
      </c>
    </row>
    <row r="12">
      <c r="A12" s="2" t="s">
        <v>134</v>
      </c>
      <c r="B12" s="2" t="s">
        <v>135</v>
      </c>
      <c r="C12" s="2" t="s">
        <v>526</v>
      </c>
      <c r="D12" s="2" t="s">
        <v>574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/>
      <c r="L12" s="8"/>
      <c r="M12" s="4">
        <v>2</v>
      </c>
      <c r="N12" s="8">
        <v>39.68</v>
      </c>
      <c r="O12" s="7"/>
      <c r="P12" s="7"/>
    </row>
    <row r="13">
      <c r="A13" s="2" t="s">
        <v>134</v>
      </c>
      <c r="B13" s="2" t="s">
        <v>135</v>
      </c>
      <c r="C13" s="2" t="s">
        <v>589</v>
      </c>
      <c r="D13" s="2" t="s">
        <v>590</v>
      </c>
      <c r="E13" s="4">
        <v>11</v>
      </c>
      <c r="F13" s="8">
        <v>228.83</v>
      </c>
      <c r="G13" s="4">
        <v>5</v>
      </c>
      <c r="H13" s="8">
        <v>94</v>
      </c>
      <c r="I13" s="7">
        <v>1.2</v>
      </c>
      <c r="J13" s="7">
        <v>1.4344</v>
      </c>
      <c r="K13" s="4">
        <v>11</v>
      </c>
      <c r="L13" s="8">
        <v>228.83</v>
      </c>
      <c r="M13" s="4">
        <v>5</v>
      </c>
      <c r="N13" s="8">
        <v>94</v>
      </c>
      <c r="O13" s="7">
        <v>1.2</v>
      </c>
      <c r="P13" s="7">
        <v>1.4344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633</v>
      </c>
      <c r="D2" s="0" t="s">
        <v>634</v>
      </c>
      <c r="E2" s="0" t="s">
        <v>635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636</v>
      </c>
      <c r="I4" s="1" t="s">
        <v>637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638</v>
      </c>
      <c r="O4" s="1" t="s">
        <v>639</v>
      </c>
    </row>
    <row r="5">
      <c r="A5" s="1" t="s">
        <v>80</v>
      </c>
      <c r="B5" s="1" t="s">
        <v>82</v>
      </c>
      <c r="C5" s="1" t="s">
        <v>83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134</v>
      </c>
      <c r="B6" s="2" t="s">
        <v>136</v>
      </c>
      <c r="C6" s="2" t="s">
        <v>137</v>
      </c>
      <c r="D6" s="4">
        <v>25</v>
      </c>
      <c r="E6" s="8">
        <v>2474.49</v>
      </c>
      <c r="F6" s="4">
        <v>23</v>
      </c>
      <c r="G6" s="8">
        <v>2315.94</v>
      </c>
      <c r="H6" s="7">
        <v>0.087</v>
      </c>
      <c r="I6" s="7">
        <v>0.0685</v>
      </c>
      <c r="J6" s="4">
        <v>25</v>
      </c>
      <c r="K6" s="8">
        <v>2474.49</v>
      </c>
      <c r="L6" s="4">
        <v>22</v>
      </c>
      <c r="M6" s="8">
        <v>2218.98</v>
      </c>
      <c r="N6" s="7">
        <v>0.1364</v>
      </c>
      <c r="O6" s="7">
        <v>0.1151</v>
      </c>
    </row>
    <row r="7">
      <c r="A7" s="2" t="s">
        <v>134</v>
      </c>
      <c r="B7" s="2" t="s">
        <v>136</v>
      </c>
      <c r="C7" s="2" t="s">
        <v>320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/>
      <c r="K7" s="8"/>
      <c r="L7" s="4">
        <v>1</v>
      </c>
      <c r="M7" s="8">
        <v>96.96</v>
      </c>
      <c r="N7" s="7"/>
      <c r="O7" s="7"/>
    </row>
    <row r="8">
      <c r="A8" s="2" t="s">
        <v>134</v>
      </c>
      <c r="B8" s="2" t="s">
        <v>136</v>
      </c>
      <c r="C8" s="2" t="s">
        <v>383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390</v>
      </c>
      <c r="C9" s="2" t="s">
        <v>391</v>
      </c>
      <c r="D9" s="4">
        <v>12</v>
      </c>
      <c r="E9" s="8">
        <v>918.96</v>
      </c>
      <c r="F9" s="4">
        <v>15</v>
      </c>
      <c r="G9" s="8">
        <v>1047.22</v>
      </c>
      <c r="H9" s="7">
        <v>-0.2</v>
      </c>
      <c r="I9" s="7">
        <v>-0.1225</v>
      </c>
      <c r="J9" s="4">
        <v>10</v>
      </c>
      <c r="K9" s="8">
        <v>808.21</v>
      </c>
      <c r="L9" s="4">
        <v>10</v>
      </c>
      <c r="M9" s="8">
        <v>800.34</v>
      </c>
      <c r="N9" s="7"/>
      <c r="O9" s="7">
        <v>0.0098</v>
      </c>
    </row>
    <row r="10">
      <c r="A10" s="2" t="s">
        <v>134</v>
      </c>
      <c r="B10" s="2" t="s">
        <v>390</v>
      </c>
      <c r="C10" s="2" t="s">
        <v>486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</v>
      </c>
      <c r="K10" s="8">
        <v>110.75</v>
      </c>
      <c r="L10" s="4">
        <v>5</v>
      </c>
      <c r="M10" s="8">
        <v>246.88</v>
      </c>
      <c r="N10" s="7">
        <v>-0.6</v>
      </c>
      <c r="O10" s="7">
        <v>-0.5514</v>
      </c>
    </row>
    <row r="11">
      <c r="A11" s="2" t="s">
        <v>134</v>
      </c>
      <c r="B11" s="2" t="s">
        <v>526</v>
      </c>
      <c r="C11" s="2" t="s">
        <v>527</v>
      </c>
      <c r="D11" s="4">
        <v>12</v>
      </c>
      <c r="E11" s="8">
        <v>245.37</v>
      </c>
      <c r="F11" s="4">
        <v>14</v>
      </c>
      <c r="G11" s="8">
        <v>280.19</v>
      </c>
      <c r="H11" s="7">
        <v>-0.1429</v>
      </c>
      <c r="I11" s="7">
        <v>-0.1243</v>
      </c>
      <c r="J11" s="4">
        <v>12</v>
      </c>
      <c r="K11" s="8">
        <v>245.37</v>
      </c>
      <c r="L11" s="4">
        <v>12</v>
      </c>
      <c r="M11" s="8">
        <v>240.51</v>
      </c>
      <c r="N11" s="7"/>
      <c r="O11" s="7">
        <v>0.0202</v>
      </c>
    </row>
    <row r="12">
      <c r="A12" s="2" t="s">
        <v>134</v>
      </c>
      <c r="B12" s="2" t="s">
        <v>526</v>
      </c>
      <c r="C12" s="2" t="s">
        <v>574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/>
      <c r="K12" s="8"/>
      <c r="L12" s="4">
        <v>2</v>
      </c>
      <c r="M12" s="8">
        <v>39.68</v>
      </c>
      <c r="N12" s="7"/>
      <c r="O12" s="7"/>
    </row>
    <row r="13">
      <c r="A13" s="2" t="s">
        <v>134</v>
      </c>
      <c r="B13" s="2" t="s">
        <v>589</v>
      </c>
      <c r="C13" s="2" t="s">
        <v>590</v>
      </c>
      <c r="D13" s="4">
        <v>11</v>
      </c>
      <c r="E13" s="8">
        <v>228.83</v>
      </c>
      <c r="F13" s="4">
        <v>5</v>
      </c>
      <c r="G13" s="8">
        <v>94</v>
      </c>
      <c r="H13" s="7">
        <v>1.2</v>
      </c>
      <c r="I13" s="7">
        <v>1.4344</v>
      </c>
      <c r="J13" s="4">
        <v>11</v>
      </c>
      <c r="K13" s="8">
        <v>228.83</v>
      </c>
      <c r="L13" s="4">
        <v>5</v>
      </c>
      <c r="M13" s="8">
        <v>94</v>
      </c>
      <c r="N13" s="7">
        <v>1.2</v>
      </c>
      <c r="O13" s="7">
        <v>1.4344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