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<sst xmlns="http://schemas.openxmlformats.org/spreadsheetml/2006/main" count="647" uniqueCount="647">
  <si>
    <t>Date Type:</t>
  </si>
  <si>
    <t>Shipped Date</t>
  </si>
  <si>
    <t>Start Date:</t>
  </si>
  <si>
    <t>01/05/2026</t>
  </si>
  <si>
    <t>End Date:</t>
  </si>
  <si>
    <t>01/11/2026</t>
  </si>
  <si>
    <t>Report Run Date:</t>
  </si>
  <si>
    <t>01/12/2026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</si>
  <si>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</si>
  <si>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</si>
  <si>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</si>
  <si>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</si>
  <si>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</si>
  <si>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</si>
  <si>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</si>
  <si>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</si>
  <si>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</si>
  <si>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</si>
  <si>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DLCROSCILL</t>
  </si>
  <si>
    <t>AMAZON</t>
  </si>
  <si>
    <t>JCPENNEY01</t>
  </si>
  <si>
    <t>MACY02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</si>
  <si>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</si>
  <si>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</si>
  <si>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</si>
  <si>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</si>
  <si>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</si>
  <si>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</si>
  <si>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</si>
  <si>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</si>
  <si>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</si>
  <si>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</si>
  <si>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</si>
  <si>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</si>
  <si>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</si>
  <si>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</si>
  <si>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</si>
  <si>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</si>
  <si>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</si>
  <si>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</si>
  <si>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</si>
  <si>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</si>
  <si>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</si>
  <si>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</si>
  <si>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</si>
  <si>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</si>
  <si>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</si>
  <si>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</si>
  <si>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</si>
  <si>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</si>
  <si>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</si>
  <si>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</si>
  <si>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</si>
  <si>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</si>
  <si>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</si>
  <si>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</si>
  <si>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</si>
  <si>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</si>
  <si>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</si>
  <si>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</si>
  <si>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</si>
  <si>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</si>
  <si>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</si>
  <si>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</si>
  <si>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</si>
  <si>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</si>
  <si>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</si>
  <si>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</si>
  <si>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</si>
  <si>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</si>
  <si>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</si>
  <si>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</si>
  <si>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</si>
  <si>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</si>
  <si>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</si>
  <si>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</si>
  <si>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</si>
  <si>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</si>
  <si>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</si>
  <si>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</si>
  <si>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</si>
  <si>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</si>
  <si>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</si>
  <si>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</si>
  <si>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</si>
  <si>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</si>
  <si>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</si>
  <si>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</si>
  <si>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</si>
  <si>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</si>
  <si>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</si>
  <si>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</si>
  <si>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</si>
  <si>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</si>
  <si>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</si>
  <si>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</si>
  <si>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</si>
  <si>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</si>
  <si>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</si>
  <si>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</si>
  <si>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</si>
  <si>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</si>
  <si>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</si>
  <si>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</si>
  <si>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</si>
  <si>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</si>
  <si>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</si>
  <si>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</si>
  <si>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</si>
  <si>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</si>
  <si>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</si>
  <si>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</si>
  <si>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</si>
  <si>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</si>
  <si>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</si>
  <si>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</si>
  <si>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</si>
  <si>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</si>
  <si>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</si>
  <si>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</si>
  <si>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</si>
  <si>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</si>
  <si>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</si>
  <si>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</si>
  <si>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</si>
  <si>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</si>
  <si>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</si>
  <si>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</si>
  <si>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</si>
  <si>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</si>
  <si>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</si>
  <si>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</si>
  <si>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</si>
  <si>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</si>
  <si>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</si>
  <si>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</si>
  <si>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</si>
  <si>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</si>
  <si>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</si>
  <si>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</si>
  <si>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</si>
  <si>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</si>
  <si>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</si>
  <si>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</si>
  <si>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</si>
  <si>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</si>
  <si>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</si>
  <si>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</si>
  <si>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</si>
  <si>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</si>
  <si>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</si>
  <si>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</si>
  <si>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</si>
  <si>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</si>
  <si>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AMAZON,BLK01,CSNSTORES,DLCROSCILL,JCPENNEY01,NRTPORT,OVERSTOCK01</t>
  </si>
  <si>
    <t>Setup</t>
  </si>
  <si>
    <t>3/30/2023</t>
  </si>
  <si>
    <t>4/19/2023</t>
  </si>
  <si>
    <t>No</t>
  </si>
  <si>
    <t>8/31/2023</t>
  </si>
  <si>
    <t>9/4/2023</t>
  </si>
  <si>
    <t>11/21/2022</t>
  </si>
  <si>
    <t>4/18/2024</t>
  </si>
  <si>
    <t>6/15/2023</t>
  </si>
  <si>
    <t>6/29/2023</t>
  </si>
  <si>
    <t>8/2/2023</t>
  </si>
  <si>
    <t>5/7/2024</t>
  </si>
  <si>
    <t>3/28/2023</t>
  </si>
  <si>
    <t>5/9/2023</t>
  </si>
  <si>
    <t>12/1/2022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</si>
  <si>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</si>
  <si>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</si>
  <si>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</si>
  <si>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</si>
  <si>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</si>
  <si>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</si>
  <si>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</si>
  <si>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</si>
  <si>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</si>
  <si>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AMAZON,AMAZONDS,CSNSTORES,JCPENNEY01,OVERSTOCK01</t>
  </si>
  <si>
    <t>4/4/2023</t>
  </si>
  <si>
    <t>11/16/2022</t>
  </si>
  <si>
    <t>5/2/2024</t>
  </si>
  <si>
    <t>7/17/2023</t>
  </si>
  <si>
    <t>11/13/2023</t>
  </si>
  <si>
    <t>10/5/2023</t>
  </si>
  <si>
    <t>10/26/2022</t>
  </si>
  <si>
    <t>4/22/2024</t>
  </si>
  <si>
    <t>Hold</t>
  </si>
  <si>
    <t>CCL10-0012</t>
  </si>
  <si>
    <t>Cal King</t>
  </si>
  <si>
    <t>AMAZON,CSNSTORES,JCPENNEY01,OVERSTOCK01</t>
  </si>
  <si>
    <t>4/5/2023</t>
  </si>
  <si>
    <t>4/12/2024</t>
  </si>
  <si>
    <t>11/1/2022</t>
  </si>
  <si>
    <t>4/25/2024</t>
  </si>
  <si>
    <t>4/3/2024</t>
  </si>
  <si>
    <t>4/10/2024</t>
  </si>
  <si>
    <t>6/12/2024</t>
  </si>
  <si>
    <t>11/7/2025</t>
  </si>
  <si>
    <t>2/15/2023</t>
  </si>
  <si>
    <t>9/3/2024</t>
  </si>
  <si>
    <t>4/27/2023</t>
  </si>
  <si>
    <t>CCL10-0013</t>
  </si>
  <si>
    <t>Brown</t>
  </si>
  <si>
    <t>10/25/2022</t>
  </si>
  <si>
    <t>AMAZON,CSNSTORES,JCPENNEY01,MACY02,OVERSTOCK01</t>
  </si>
  <si>
    <t>4/6/2023</t>
  </si>
  <si>
    <t>9/12/2023</t>
  </si>
  <si>
    <t>11/7/2022</t>
  </si>
  <si>
    <t>4/24/2024</t>
  </si>
  <si>
    <t>7/10/2023</t>
  </si>
  <si>
    <t>5/3/2024</t>
  </si>
  <si>
    <t>2/23/2025</t>
  </si>
  <si>
    <t>11/26/2022</t>
  </si>
  <si>
    <t>4/23/2024</t>
  </si>
  <si>
    <t>3/6/2025</t>
  </si>
  <si>
    <t>7/1/2024</t>
  </si>
  <si>
    <t>CCL10-0014</t>
  </si>
  <si>
    <t>AMAZON,CSNSTORES,MACY02,OLLIIX,OVERSTOCK01</t>
  </si>
  <si>
    <t>4/3/2023</t>
  </si>
  <si>
    <t>11/14/2022</t>
  </si>
  <si>
    <t>7/19/2023</t>
  </si>
  <si>
    <t>11/10/2023</t>
  </si>
  <si>
    <t>5/14/2023</t>
  </si>
  <si>
    <t>CCL10-0015</t>
  </si>
  <si>
    <t>CSNSTORES,DLCROSCILL,OVERSTOCK01</t>
  </si>
  <si>
    <t>5/6/2024</t>
  </si>
  <si>
    <t>11/25/2022</t>
  </si>
  <si>
    <t>4/26/2024</t>
  </si>
  <si>
    <t>5/8/2024</t>
  </si>
  <si>
    <t>11/13/2024</t>
  </si>
  <si>
    <t>11/17/2022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</si>
  <si>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</si>
  <si>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</si>
  <si>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</si>
  <si>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</si>
  <si>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</si>
  <si>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</si>
  <si>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</si>
  <si>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</si>
  <si>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</si>
  <si>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BLK01,CSNSTORES,OVERSTOCK01</t>
  </si>
  <si>
    <t>8/5/2025</t>
  </si>
  <si>
    <t>Open</t>
  </si>
  <si>
    <t>11/2/2025</t>
  </si>
  <si>
    <t>9/3/2025</t>
  </si>
  <si>
    <t>10/7/2025</t>
  </si>
  <si>
    <t>Discontinued</t>
  </si>
  <si>
    <t>CCL10-0072</t>
  </si>
  <si>
    <t>CSNSTORES,OVERSTOCK01</t>
  </si>
  <si>
    <t>8/18/2025</t>
  </si>
  <si>
    <t>8/4/2025</t>
  </si>
  <si>
    <t>11/10/2025</t>
  </si>
  <si>
    <t>10/13/2025</t>
  </si>
  <si>
    <t>11/19/2025</t>
  </si>
  <si>
    <t>CCL10-0073</t>
  </si>
  <si>
    <t>8/1/2025</t>
  </si>
  <si>
    <t>9/29/2025</t>
  </si>
  <si>
    <t>8/12/2025</t>
  </si>
  <si>
    <t>11/11/2025</t>
  </si>
  <si>
    <t>10/22/2025</t>
  </si>
  <si>
    <t>12/9/2025</t>
  </si>
  <si>
    <t>CCL10-0007</t>
  </si>
  <si>
    <t>Loretta</t>
  </si>
  <si>
    <t>Beige</t>
  </si>
  <si>
    <t>Donation</t>
  </si>
  <si>
    <t>C+</t>
  </si>
  <si>
    <t>Vintage</t>
  </si>
  <si>
    <t>AMAZON,OVERSTOCK01</t>
  </si>
  <si>
    <t>8/23/2023</t>
  </si>
  <si>
    <t>10/15/2023</t>
  </si>
  <si>
    <t>11/8/2022</t>
  </si>
  <si>
    <t>1/5/2024</t>
  </si>
  <si>
    <t>9/21/2023</t>
  </si>
  <si>
    <t>Yes</t>
  </si>
  <si>
    <t>7/31/2023</t>
  </si>
  <si>
    <t>CCL10-0008</t>
  </si>
  <si>
    <t>C</t>
  </si>
  <si>
    <t>AMAZON,AMAZONDS,CSNSTORES,DLCROSCILL,OVERSTOCK01</t>
  </si>
  <si>
    <t>5/22/2023</t>
  </si>
  <si>
    <t>9/20/2023</t>
  </si>
  <si>
    <t>8/28/2023</t>
  </si>
  <si>
    <t>11/20/2023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</si>
  <si>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</si>
  <si>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</si>
  <si>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</si>
  <si>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</si>
  <si>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</si>
  <si>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</si>
  <si>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</si>
  <si>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10/11/2023</t>
  </si>
  <si>
    <t>11/15/2022</t>
  </si>
  <si>
    <t>7/12/2024</t>
  </si>
  <si>
    <t>10/21/2024</t>
  </si>
  <si>
    <t>CCL10-0068</t>
  </si>
  <si>
    <t>Julius</t>
  </si>
  <si>
    <t>Black</t>
  </si>
  <si>
    <t>8/14/2025</t>
  </si>
  <si>
    <t>8/6/2025</t>
  </si>
  <si>
    <t>10/30/2025</t>
  </si>
  <si>
    <t>11/3/2025</t>
  </si>
  <si>
    <t>10/10/2025</t>
  </si>
  <si>
    <t>CCL10-0069</t>
  </si>
  <si>
    <t>DLCROSCILL,OVERSTOCK01</t>
  </si>
  <si>
    <t>7/31/2025</t>
  </si>
  <si>
    <t>9/15/2025</t>
  </si>
  <si>
    <t>11/20/2025</t>
  </si>
  <si>
    <t>11/17/2025</t>
  </si>
  <si>
    <t>CCL10-0070</t>
  </si>
  <si>
    <t>9/1/2025</t>
  </si>
  <si>
    <t>8/7/2025</t>
  </si>
  <si>
    <t>11/12/2025</t>
  </si>
  <si>
    <t>CCL10-0001</t>
  </si>
  <si>
    <t>Burgundy</t>
  </si>
  <si>
    <t>5/20/2026</t>
  </si>
  <si>
    <t>CSNSTORES,JCPENNEY01,OLLIIX,OVERSTOCK01</t>
  </si>
  <si>
    <t>4/17/2023</t>
  </si>
  <si>
    <t>9/6/2023</t>
  </si>
  <si>
    <t>11/30/2022</t>
  </si>
  <si>
    <t>8/16/2024</t>
  </si>
  <si>
    <t>11/21/2023</t>
  </si>
  <si>
    <t>6/12/2023</t>
  </si>
  <si>
    <t>11/11/2022</t>
  </si>
  <si>
    <t>6/6/2024</t>
  </si>
  <si>
    <t>8/13/2024</t>
  </si>
  <si>
    <t>3/10/2025</t>
  </si>
  <si>
    <t>CCL10-0002</t>
  </si>
  <si>
    <t>AMAZON,CSNSTORES,DLCROSCILL,JCPENNEY01,OLLIIX,OVERSTOCK01</t>
  </si>
  <si>
    <t>9/29/2023</t>
  </si>
  <si>
    <t>7/26/2024</t>
  </si>
  <si>
    <t>8/11/2023</t>
  </si>
  <si>
    <t>11/9/2023</t>
  </si>
  <si>
    <t>11/6/2022</t>
  </si>
  <si>
    <t>6/21/2024</t>
  </si>
  <si>
    <t>CCL10-0003</t>
  </si>
  <si>
    <t>AMAZON,KOHLDSN</t>
  </si>
  <si>
    <t>6/24/2024</t>
  </si>
  <si>
    <t>7/31/2024</t>
  </si>
  <si>
    <t>7/22/2024</t>
  </si>
  <si>
    <t>6/23/2023</t>
  </si>
  <si>
    <t>7/15/2024</t>
  </si>
  <si>
    <t>10/21/2025</t>
  </si>
  <si>
    <t>7/5/2024</t>
  </si>
  <si>
    <t>CCL10-0062</t>
  </si>
  <si>
    <t>Blue/Grey</t>
  </si>
  <si>
    <t>7/24/2023</t>
  </si>
  <si>
    <t>3/21/2026</t>
  </si>
  <si>
    <t>AMAZON,AMAZONDS,CSNSTORES,OVERSTOCK01</t>
  </si>
  <si>
    <t>7/27/2023</t>
  </si>
  <si>
    <t>8/8/2023</t>
  </si>
  <si>
    <t>7/25/2023</t>
  </si>
  <si>
    <t>8/21/2023</t>
  </si>
  <si>
    <t>11/8/2023</t>
  </si>
  <si>
    <t>7/10/2024</t>
  </si>
  <si>
    <t>7/3/2024</t>
  </si>
  <si>
    <t>7/2/2024</t>
  </si>
  <si>
    <t>12/19/2023</t>
  </si>
  <si>
    <t>3/19/2025</t>
  </si>
  <si>
    <t>CCL10-0063</t>
  </si>
  <si>
    <t>AMAZON,CSNSTORES,KOHLDSN,OVERSTOCK01</t>
  </si>
  <si>
    <t>9/7/2023</t>
  </si>
  <si>
    <t>10/9/2023</t>
  </si>
  <si>
    <t>8/4/2023</t>
  </si>
  <si>
    <t>9/5/2023</t>
  </si>
  <si>
    <t>CCL10-0064</t>
  </si>
  <si>
    <t>8/7/2023</t>
  </si>
  <si>
    <t>8/27/2023</t>
  </si>
  <si>
    <t>8/5/2024</t>
  </si>
  <si>
    <t>10/26/2023</t>
  </si>
  <si>
    <t>10/17/2024</t>
  </si>
  <si>
    <t>2/23/2024</t>
  </si>
  <si>
    <t>CCL10-0004</t>
  </si>
  <si>
    <t>Valentina</t>
  </si>
  <si>
    <t>4/28/2023</t>
  </si>
  <si>
    <t>8/15/2023</t>
  </si>
  <si>
    <t>12/13/2022</t>
  </si>
  <si>
    <t>10/9/2024</t>
  </si>
  <si>
    <t>9/25/2024</t>
  </si>
  <si>
    <t>CCL10-0005</t>
  </si>
  <si>
    <t>CSNSTORES,JCPENNEY01,OVERSTOCK01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</si>
  <si>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</si>
  <si>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</si>
  <si>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</si>
  <si>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</si>
  <si>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</si>
  <si>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</si>
  <si>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</si>
  <si>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CCL10-0006</t>
  </si>
  <si>
    <t>Inactive</t>
  </si>
  <si>
    <t>5/1/2023</t>
  </si>
  <si>
    <t>8/1/2023</t>
  </si>
  <si>
    <t>12/13/2024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</si>
  <si>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</si>
  <si>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</si>
  <si>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</si>
  <si>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</si>
  <si>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</si>
  <si>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</si>
  <si>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</si>
  <si>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</si>
  <si>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DLCROSCILL,JCPENNEY01,MACY02,OLLIIX</t>
  </si>
  <si>
    <t>8/3/2023</t>
  </si>
  <si>
    <t>11/6/2023</t>
  </si>
  <si>
    <t>6/21/2023</t>
  </si>
  <si>
    <t>7/11/2023</t>
  </si>
  <si>
    <t>3/20/2024</t>
  </si>
  <si>
    <t>7/3/2025</t>
  </si>
  <si>
    <t>1/19/2023</t>
  </si>
  <si>
    <t>7/29/2024</t>
  </si>
  <si>
    <t>5/22/2024</t>
  </si>
  <si>
    <t>1/10/2023</t>
  </si>
  <si>
    <t>2/13/2025</t>
  </si>
  <si>
    <t>CCL30-0030</t>
  </si>
  <si>
    <t>Silver</t>
  </si>
  <si>
    <t>DLCROSCILL,JCPENNEY01</t>
  </si>
  <si>
    <t>9/27/2023</t>
  </si>
  <si>
    <t>12/12/2022</t>
  </si>
  <si>
    <t>12/29/2023</t>
  </si>
  <si>
    <t>11/14/2024</t>
  </si>
  <si>
    <t>CCL30-0036</t>
  </si>
  <si>
    <t>Winchester</t>
  </si>
  <si>
    <t>20x20"</t>
  </si>
  <si>
    <t>Solid</t>
  </si>
  <si>
    <t>CSNSTORES,DLCROSCILL,MACY02</t>
  </si>
  <si>
    <t>10/17/2023</t>
  </si>
  <si>
    <t>11/28/2022</t>
  </si>
  <si>
    <t>8/2/2024</t>
  </si>
  <si>
    <t>8/26/2024</t>
  </si>
  <si>
    <t>CCL30-0035</t>
  </si>
  <si>
    <t>CSNSTORES,DLCROSCILL,JCPENNEY01,MACY02</t>
  </si>
  <si>
    <t>7/14/2023</t>
  </si>
  <si>
    <t>8/19/2024</t>
  </si>
  <si>
    <t>11/22/2023</t>
  </si>
  <si>
    <t>7/7/2025</t>
  </si>
  <si>
    <t>5/10/2024</t>
  </si>
  <si>
    <t>CCL30-0038</t>
  </si>
  <si>
    <t>Close-out</t>
  </si>
  <si>
    <t>7/3/2023</t>
  </si>
  <si>
    <t>10/16/2023</t>
  </si>
  <si>
    <t>2/13/2023</t>
  </si>
  <si>
    <t>11/27/2023</t>
  </si>
  <si>
    <t>3/21/2023</t>
  </si>
  <si>
    <t>8/28/2024</t>
  </si>
  <si>
    <t>CCL30-0037</t>
  </si>
  <si>
    <t>CSNSTORES,MACY02,OVERSTOCK01</t>
  </si>
  <si>
    <t>6/19/2023</t>
  </si>
  <si>
    <t>8/9/2023</t>
  </si>
  <si>
    <t>7/23/2024</t>
  </si>
  <si>
    <t>CCL30-0034</t>
  </si>
  <si>
    <t>4/26/2023</t>
  </si>
  <si>
    <t>10/11/2024</t>
  </si>
  <si>
    <t>10/2/2023</t>
  </si>
  <si>
    <t>1/4/2024</t>
  </si>
  <si>
    <t>CCL30-0027</t>
  </si>
  <si>
    <t>Aumont</t>
  </si>
  <si>
    <t>Oblong Decor Pillow</t>
  </si>
  <si>
    <t>22x15"</t>
  </si>
  <si>
    <t>CSNSTORES,DLCROSCILL,JCPENNEY01</t>
  </si>
  <si>
    <t>5/5/2023</t>
  </si>
  <si>
    <t>10/1/2023</t>
  </si>
  <si>
    <t>6/28/2024</t>
  </si>
  <si>
    <t>1/15/2024</t>
  </si>
  <si>
    <t>8/20/2025</t>
  </si>
  <si>
    <t>5/5/2024</t>
  </si>
  <si>
    <t>6/13/2024</t>
  </si>
  <si>
    <t>CCL30-0061</t>
  </si>
  <si>
    <t>AMAZON,CSNSTORES,DLCROSCILL,JCPENNEY01,MACY02</t>
  </si>
  <si>
    <t>6/13/2023</t>
  </si>
  <si>
    <t>9/19/2024</t>
  </si>
  <si>
    <t>2/27/2024</t>
  </si>
  <si>
    <t>1/24/2023</t>
  </si>
  <si>
    <t>11/25/2024</t>
  </si>
  <si>
    <t>CCL30-0029</t>
  </si>
  <si>
    <t>AMAZON,CSNSTORES,DLCROSCILL,OLLIIX</t>
  </si>
  <si>
    <t>5/29/2023</t>
  </si>
  <si>
    <t>11/24/2023</t>
  </si>
  <si>
    <t>CCL30-0026</t>
  </si>
  <si>
    <t>8/29/2023</t>
  </si>
  <si>
    <t>10/8/2024</t>
  </si>
  <si>
    <t>10/31/2022</t>
  </si>
  <si>
    <t>12/18/2024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</si>
  <si>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</si>
  <si>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</si>
  <si>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</si>
  <si>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</si>
  <si>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</si>
  <si>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</si>
  <si>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</si>
  <si>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DLCROSCILL,KOHLDSN</t>
  </si>
  <si>
    <t>4/25/2023</t>
  </si>
  <si>
    <t>7/28/2023</t>
  </si>
  <si>
    <t>1/12/2024</t>
  </si>
  <si>
    <t>7/7/2023</t>
  </si>
  <si>
    <t>10/3/2023</t>
  </si>
  <si>
    <t>3/29/2024</t>
  </si>
  <si>
    <t>7/25/2024</t>
  </si>
  <si>
    <t>CCL13-0019</t>
  </si>
  <si>
    <t>DLCROSCILL,JCPENNEY01,OVERSTOCK01</t>
  </si>
  <si>
    <t>3/23/2023</t>
  </si>
  <si>
    <t>1/8/2024</t>
  </si>
  <si>
    <t>11/26/2023</t>
  </si>
  <si>
    <t>6/7/2023</t>
  </si>
  <si>
    <t>5/16/2024</t>
  </si>
  <si>
    <t>CCL13-0017</t>
  </si>
  <si>
    <t>Champagne</t>
  </si>
  <si>
    <t>4/13/2023</t>
  </si>
  <si>
    <t>1/23/2023</t>
  </si>
  <si>
    <t>7/5/2023</t>
  </si>
  <si>
    <t>CCL11-0021</t>
  </si>
  <si>
    <t>BED SKIRT&amp;SHAM</t>
  </si>
  <si>
    <t>Sham</t>
  </si>
  <si>
    <t>Montague</t>
  </si>
  <si>
    <t>European Pillow Sham</t>
  </si>
  <si>
    <t>26x26"</t>
  </si>
  <si>
    <t>7/30/2024</t>
  </si>
  <si>
    <t>9/22/2023</t>
  </si>
  <si>
    <t>11/28/2023</t>
  </si>
  <si>
    <t>4/2/2024</t>
  </si>
  <si>
    <t>10/16/2024</t>
  </si>
  <si>
    <t>CCL11-0025</t>
  </si>
  <si>
    <t>Clermont</t>
  </si>
  <si>
    <t>B-</t>
  </si>
  <si>
    <t>Geometric</t>
  </si>
  <si>
    <t>JCPENNEY01,OLLIIX</t>
  </si>
  <si>
    <t>5/20/2024</t>
  </si>
  <si>
    <t>10/20/2025</t>
  </si>
  <si>
    <t>CCL11-0024</t>
  </si>
  <si>
    <t>CSNSTORES,DLCROSCILL,OLLIIX</t>
  </si>
  <si>
    <t>5/15/2023</t>
  </si>
  <si>
    <t>10/4/2024</t>
  </si>
  <si>
    <t>12/12/2023</t>
  </si>
  <si>
    <t>CCL11-0022</t>
  </si>
  <si>
    <t>5/30/2023</t>
  </si>
  <si>
    <t>2/19/2025</t>
  </si>
  <si>
    <t>3/18/2025</t>
  </si>
  <si>
    <t>CCL11-0023</t>
  </si>
  <si>
    <t>Bed Skirt&amp;Sham</t>
  </si>
  <si>
    <t>BLK01,CUSTSERV,JCPENNEY01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</si>
  <si>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</si>
  <si>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</si>
  <si>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</si>
  <si>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</si>
  <si>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</si>
  <si>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</si>
  <si>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</si>
  <si>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7/4/2024</t>
  </si>
  <si>
    <t>3/11/2024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</si>
  <si>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</si>
  <si>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</si>
  <si>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</si>
  <si>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</si>
  <si>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</si>
  <si>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</si>
  <si>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</si>
  <si>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</si>
  <si>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Cotton</t>
  </si>
  <si>
    <t>Modern/Contemporary</t>
  </si>
  <si>
    <t>4/3/2025</t>
  </si>
  <si>
    <t>10/24/2023</t>
  </si>
  <si>
    <t>11/10/2022</t>
  </si>
  <si>
    <t>2/23/2023</t>
  </si>
  <si>
    <t>Offered</t>
  </si>
  <si>
    <t>12/2/2023</t>
  </si>
  <si>
    <t>CCA12-0004</t>
  </si>
  <si>
    <t>King/Cal King</t>
  </si>
  <si>
    <t>1/26/2023</t>
  </si>
  <si>
    <t>11/17/2023</t>
  </si>
  <si>
    <t>CCA12-0005</t>
  </si>
  <si>
    <t>Callista</t>
  </si>
  <si>
    <t>Blue</t>
  </si>
  <si>
    <t>Striped</t>
  </si>
  <si>
    <t>10/20/2022</t>
  </si>
  <si>
    <t>6/5/2023</t>
  </si>
  <si>
    <t>10/25/2023</t>
  </si>
  <si>
    <t>1/9/2023</t>
  </si>
  <si>
    <t>11/18/2023</t>
  </si>
  <si>
    <t>12/17/2024</t>
  </si>
  <si>
    <t>CCA13-0007</t>
  </si>
  <si>
    <t>Gema</t>
  </si>
  <si>
    <t>3 Piece White Coverlet Set</t>
  </si>
  <si>
    <t>Soft White</t>
  </si>
  <si>
    <t>10/14/2022</t>
  </si>
  <si>
    <t>9/25/2023</t>
  </si>
  <si>
    <t>5/28/2024</t>
  </si>
  <si>
    <t>CCA13-0008</t>
  </si>
  <si>
    <t>2/6/2024</t>
  </si>
  <si>
    <t>11/2/2022</t>
  </si>
  <si>
    <t>7/8/2024</t>
  </si>
  <si>
    <t>CCA11-0011</t>
  </si>
  <si>
    <t>3/19/2023</t>
  </si>
  <si>
    <t>4/12/2023</t>
  </si>
  <si>
    <t>11/14/2023</t>
  </si>
  <si>
    <t>10/16/2022</t>
  </si>
  <si>
    <t>CHM30-0013</t>
  </si>
  <si>
    <t>Croscill Home</t>
  </si>
  <si>
    <t>Canova</t>
  </si>
  <si>
    <t>12x24"</t>
  </si>
  <si>
    <t>White</t>
  </si>
  <si>
    <t>CSNSTORES,JCPENNEY01</t>
  </si>
  <si>
    <t>1/18/2023</t>
  </si>
  <si>
    <t>6/26/2023</t>
  </si>
  <si>
    <t>CHM30-0014</t>
  </si>
  <si>
    <t>Florio</t>
  </si>
  <si>
    <t>Linen</t>
  </si>
  <si>
    <t>Figurative</t>
  </si>
  <si>
    <t>12/6/2022</t>
  </si>
  <si>
    <t>10/21/2023</t>
  </si>
  <si>
    <t>12/7/2022</t>
  </si>
  <si>
    <t>CHM30-0015</t>
  </si>
  <si>
    <t>Melodia</t>
  </si>
  <si>
    <t>Botanical</t>
  </si>
  <si>
    <t>7/18/2023</t>
  </si>
  <si>
    <t>2/20/2023</t>
  </si>
  <si>
    <t>10/20/2023</t>
  </si>
  <si>
    <t>2/16/2024</t>
  </si>
  <si>
    <t>CHM11-0011</t>
  </si>
  <si>
    <t>Perla</t>
  </si>
  <si>
    <t>Pieced</t>
  </si>
  <si>
    <t>7/20/2023</t>
  </si>
  <si>
    <t>4/17/2024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</si>
  <si>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</si>
  <si>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</si>
  <si>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</si>
  <si>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</si>
  <si>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</si>
  <si>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</si>
  <si>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</si>
  <si>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</si>
  <si>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</si>
  <si>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CHM12-0004</t>
  </si>
  <si>
    <t>Villa</t>
  </si>
  <si>
    <t>3 Piece Grey Duvet Set</t>
  </si>
  <si>
    <t>Steel Gray</t>
  </si>
  <si>
    <t>Bamboo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</si>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</sst>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37</v>
      </c>
      <c r="AA6" s="4">
        <f>=ROUNDDOWN(4.11111111111111,0)</f>
      </c>
      <c r="AB6" s="5">
        <v>9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15</v>
      </c>
      <c r="AQ6" s="8">
        <v>2391.72</v>
      </c>
      <c r="AR6" s="4">
        <v>13</v>
      </c>
      <c r="AS6" s="8">
        <v>1819.86</v>
      </c>
      <c r="AT6" s="7">
        <v>0.1538</v>
      </c>
      <c r="AU6" s="7">
        <v>0.3142</v>
      </c>
      <c r="AV6" s="4">
        <v>37</v>
      </c>
      <c r="AW6" s="8">
        <v>6199.61</v>
      </c>
      <c r="AX6" s="4">
        <v>47</v>
      </c>
      <c r="AY6" s="8">
        <v>8116.21</v>
      </c>
      <c r="AZ6" s="7">
        <v>-0.2128</v>
      </c>
      <c r="BA6" s="7">
        <v>-0.2361</v>
      </c>
      <c r="BB6" s="7">
        <v>0.3858</v>
      </c>
      <c r="BC6" s="4">
        <v>62</v>
      </c>
      <c r="BD6" s="8">
        <v>10226.99</v>
      </c>
      <c r="BE6" s="4">
        <v>83</v>
      </c>
      <c r="BF6" s="8">
        <v>13894.5</v>
      </c>
      <c r="BG6" s="7">
        <v>-0.253</v>
      </c>
      <c r="BH6" s="7">
        <v>-0.264</v>
      </c>
      <c r="BI6" s="7">
        <v>0.6062</v>
      </c>
      <c r="BJ6" s="4">
        <v>15</v>
      </c>
      <c r="BK6" s="8">
        <v>2391.72</v>
      </c>
      <c r="BL6" s="2" t="s">
        <v>154</v>
      </c>
      <c r="BM6" s="7">
        <v>1</v>
      </c>
      <c r="BN6" s="7">
        <v>1</v>
      </c>
      <c r="BO6" s="4">
        <v>8</v>
      </c>
      <c r="BP6" s="8">
        <v>1122.8</v>
      </c>
      <c r="BQ6" s="4">
        <v>7</v>
      </c>
      <c r="BR6" s="8">
        <v>823.69</v>
      </c>
      <c r="BS6" s="7">
        <v>0.1429</v>
      </c>
      <c r="BT6" s="7">
        <v>0.3631</v>
      </c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4</v>
      </c>
      <c r="CC6" s="8">
        <v>604.04</v>
      </c>
      <c r="CD6" s="4">
        <v>3</v>
      </c>
      <c r="CE6" s="8">
        <v>416.97</v>
      </c>
      <c r="CF6" s="7">
        <v>0.3333</v>
      </c>
      <c r="CG6" s="7">
        <v>0.4486</v>
      </c>
      <c r="CH6" s="2" t="s">
        <v>155</v>
      </c>
      <c r="CI6" s="2" t="s">
        <v>145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148</v>
      </c>
      <c r="CO6" s="4">
        <v>2</v>
      </c>
      <c r="CP6" s="8">
        <v>466.19</v>
      </c>
      <c r="CQ6" s="4"/>
      <c r="CR6" s="8"/>
      <c r="CS6" s="7"/>
      <c r="CT6" s="7"/>
      <c r="CU6" s="2" t="s">
        <v>155</v>
      </c>
      <c r="CV6" s="2" t="s">
        <v>145</v>
      </c>
      <c r="CW6" s="2" t="s">
        <v>152</v>
      </c>
      <c r="CX6" s="2" t="s">
        <v>161</v>
      </c>
      <c r="CY6" s="2" t="s">
        <v>158</v>
      </c>
      <c r="CZ6" s="2" t="s">
        <v>158</v>
      </c>
      <c r="DA6" s="2" t="s">
        <v>148</v>
      </c>
      <c r="DB6" s="4"/>
      <c r="DC6" s="8"/>
      <c r="DD6" s="4">
        <v>2</v>
      </c>
      <c r="DE6" s="8">
        <v>391.52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158</v>
      </c>
      <c r="DM6" s="2" t="s">
        <v>158</v>
      </c>
      <c r="DN6" s="2" t="s">
        <v>148</v>
      </c>
      <c r="DO6" s="4">
        <v>1</v>
      </c>
      <c r="DP6" s="8">
        <v>198.69</v>
      </c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158</v>
      </c>
      <c r="EM6" s="2" t="s">
        <v>158</v>
      </c>
      <c r="EN6" s="2" t="s">
        <v>148</v>
      </c>
      <c r="EO6" s="4"/>
      <c r="EP6" s="8"/>
      <c r="EQ6" s="4">
        <v>1</v>
      </c>
      <c r="ER6" s="8">
        <v>187.68</v>
      </c>
      <c r="ES6" s="7">
        <v>-1</v>
      </c>
      <c r="ET6" s="7">
        <v>-1</v>
      </c>
      <c r="EU6" s="2" t="s">
        <v>155</v>
      </c>
      <c r="EV6" s="2" t="s">
        <v>145</v>
      </c>
      <c r="EW6" s="2" t="s">
        <v>167</v>
      </c>
      <c r="EX6" s="2" t="s">
        <v>168</v>
      </c>
      <c r="EY6" s="2" t="s">
        <v>158</v>
      </c>
      <c r="EZ6" s="2" t="s">
        <v>158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152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172</v>
      </c>
      <c r="JK6" s="2" t="s">
        <v>148</v>
      </c>
      <c r="JL6" s="2" t="s">
        <v>158</v>
      </c>
      <c r="JM6" s="2" t="s">
        <v>158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148</v>
      </c>
      <c r="KK6" s="2" t="s">
        <v>173</v>
      </c>
      <c r="KL6" s="2" t="s">
        <v>158</v>
      </c>
      <c r="KM6" s="2" t="s">
        <v>158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158</v>
      </c>
      <c r="KZ6" s="2" t="s">
        <v>158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37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130</v>
      </c>
      <c r="AA7" s="4">
        <f>=ROUNDDOWN(9.28571428571429,0)</f>
      </c>
      <c r="AB7" s="5">
        <v>14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15</v>
      </c>
      <c r="AQ7" s="8">
        <v>2597.52</v>
      </c>
      <c r="AR7" s="4">
        <v>27</v>
      </c>
      <c r="AS7" s="8">
        <v>5110.38</v>
      </c>
      <c r="AT7" s="7">
        <v>-0.4444</v>
      </c>
      <c r="AU7" s="7">
        <v>-0.4917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0.419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15</v>
      </c>
      <c r="BK7" s="8">
        <v>2597.52</v>
      </c>
      <c r="BL7" s="2" t="s">
        <v>179</v>
      </c>
      <c r="BM7" s="7">
        <v>1</v>
      </c>
      <c r="BN7" s="7">
        <v>1</v>
      </c>
      <c r="BO7" s="4">
        <v>8</v>
      </c>
      <c r="BP7" s="8">
        <v>1333.76</v>
      </c>
      <c r="BQ7" s="4">
        <v>10</v>
      </c>
      <c r="BR7" s="8">
        <v>1467.09</v>
      </c>
      <c r="BS7" s="7">
        <v>-0.2</v>
      </c>
      <c r="BT7" s="7">
        <v>-0.0909</v>
      </c>
      <c r="BU7" s="2" t="s">
        <v>155</v>
      </c>
      <c r="BV7" s="2" t="s">
        <v>145</v>
      </c>
      <c r="BW7" s="2" t="s">
        <v>156</v>
      </c>
      <c r="BX7" s="2" t="s">
        <v>180</v>
      </c>
      <c r="BY7" s="2" t="s">
        <v>158</v>
      </c>
      <c r="BZ7" s="2" t="s">
        <v>158</v>
      </c>
      <c r="CA7" s="2" t="s">
        <v>148</v>
      </c>
      <c r="CB7" s="4">
        <v>5</v>
      </c>
      <c r="CC7" s="8">
        <v>897.3</v>
      </c>
      <c r="CD7" s="4">
        <v>5</v>
      </c>
      <c r="CE7" s="8">
        <v>833.95</v>
      </c>
      <c r="CF7" s="7"/>
      <c r="CG7" s="7">
        <v>0.076</v>
      </c>
      <c r="CH7" s="2" t="s">
        <v>155</v>
      </c>
      <c r="CI7" s="2" t="s">
        <v>145</v>
      </c>
      <c r="CJ7" s="2" t="s">
        <v>159</v>
      </c>
      <c r="CK7" s="2" t="s">
        <v>160</v>
      </c>
      <c r="CL7" s="2" t="s">
        <v>158</v>
      </c>
      <c r="CM7" s="2" t="s">
        <v>158</v>
      </c>
      <c r="CN7" s="2" t="s">
        <v>148</v>
      </c>
      <c r="CO7" s="4"/>
      <c r="CP7" s="8"/>
      <c r="CQ7" s="4"/>
      <c r="CR7" s="8"/>
      <c r="CS7" s="7"/>
      <c r="CT7" s="7"/>
      <c r="CU7" s="2" t="s">
        <v>155</v>
      </c>
      <c r="CV7" s="2" t="s">
        <v>145</v>
      </c>
      <c r="CW7" s="2" t="s">
        <v>178</v>
      </c>
      <c r="CX7" s="2" t="s">
        <v>181</v>
      </c>
      <c r="CY7" s="2" t="s">
        <v>158</v>
      </c>
      <c r="CZ7" s="2" t="s">
        <v>158</v>
      </c>
      <c r="DA7" s="2" t="s">
        <v>148</v>
      </c>
      <c r="DB7" s="4">
        <v>2</v>
      </c>
      <c r="DC7" s="8">
        <v>366.46</v>
      </c>
      <c r="DD7" s="4">
        <v>11</v>
      </c>
      <c r="DE7" s="8">
        <v>2584.12</v>
      </c>
      <c r="DF7" s="7">
        <v>-0.8182</v>
      </c>
      <c r="DG7" s="7">
        <v>-0.8582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158</v>
      </c>
      <c r="DM7" s="2" t="s">
        <v>158</v>
      </c>
      <c r="DN7" s="2" t="s">
        <v>148</v>
      </c>
      <c r="DO7" s="4"/>
      <c r="DP7" s="8"/>
      <c r="DQ7" s="4">
        <v>1</v>
      </c>
      <c r="DR7" s="8">
        <v>225.22</v>
      </c>
      <c r="DS7" s="7">
        <v>-1</v>
      </c>
      <c r="DT7" s="7">
        <v>-1</v>
      </c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158</v>
      </c>
      <c r="DZ7" s="2" t="s">
        <v>158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184</v>
      </c>
      <c r="EL7" s="2" t="s">
        <v>158</v>
      </c>
      <c r="EM7" s="2" t="s">
        <v>158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167</v>
      </c>
      <c r="EX7" s="2" t="s">
        <v>185</v>
      </c>
      <c r="EY7" s="2" t="s">
        <v>158</v>
      </c>
      <c r="EZ7" s="2" t="s">
        <v>158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178</v>
      </c>
      <c r="FK7" s="2" t="s">
        <v>186</v>
      </c>
      <c r="FL7" s="2" t="s">
        <v>158</v>
      </c>
      <c r="FM7" s="2" t="s">
        <v>158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172</v>
      </c>
      <c r="JK7" s="2" t="s">
        <v>148</v>
      </c>
      <c r="JL7" s="2" t="s">
        <v>158</v>
      </c>
      <c r="JM7" s="2" t="s">
        <v>158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188</v>
      </c>
      <c r="KI7" s="2" t="s">
        <v>145</v>
      </c>
      <c r="KJ7" s="2" t="s">
        <v>148</v>
      </c>
      <c r="KK7" s="2" t="s">
        <v>148</v>
      </c>
      <c r="KL7" s="2" t="s">
        <v>158</v>
      </c>
      <c r="KM7" s="2" t="s">
        <v>158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158</v>
      </c>
      <c r="KZ7" s="2" t="s">
        <v>158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130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110</v>
      </c>
      <c r="AA8" s="4">
        <f>=ROUNDDOWN(22,0)</f>
      </c>
      <c r="AB8" s="5">
        <v>5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7</v>
      </c>
      <c r="AQ8" s="8">
        <v>1210.37</v>
      </c>
      <c r="AR8" s="4">
        <v>7</v>
      </c>
      <c r="AS8" s="8">
        <v>1185.97</v>
      </c>
      <c r="AT8" s="7"/>
      <c r="AU8" s="7">
        <v>0.0206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0.1952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7</v>
      </c>
      <c r="BK8" s="8">
        <v>1210.37</v>
      </c>
      <c r="BL8" s="2" t="s">
        <v>191</v>
      </c>
      <c r="BM8" s="7">
        <v>1</v>
      </c>
      <c r="BN8" s="7">
        <v>1</v>
      </c>
      <c r="BO8" s="4">
        <v>4</v>
      </c>
      <c r="BP8" s="8">
        <v>667.6</v>
      </c>
      <c r="BQ8" s="4">
        <v>5</v>
      </c>
      <c r="BR8" s="8">
        <v>725.83</v>
      </c>
      <c r="BS8" s="7">
        <v>-0.2</v>
      </c>
      <c r="BT8" s="7">
        <v>-0.0802</v>
      </c>
      <c r="BU8" s="2" t="s">
        <v>155</v>
      </c>
      <c r="BV8" s="2" t="s">
        <v>145</v>
      </c>
      <c r="BW8" s="2" t="s">
        <v>156</v>
      </c>
      <c r="BX8" s="2" t="s">
        <v>192</v>
      </c>
      <c r="BY8" s="2" t="s">
        <v>158</v>
      </c>
      <c r="BZ8" s="2" t="s">
        <v>158</v>
      </c>
      <c r="CA8" s="2" t="s">
        <v>148</v>
      </c>
      <c r="CB8" s="4">
        <v>2</v>
      </c>
      <c r="CC8" s="8">
        <v>359.32</v>
      </c>
      <c r="CD8" s="4"/>
      <c r="CE8" s="8"/>
      <c r="CF8" s="7"/>
      <c r="CG8" s="7"/>
      <c r="CH8" s="2" t="s">
        <v>155</v>
      </c>
      <c r="CI8" s="2" t="s">
        <v>145</v>
      </c>
      <c r="CJ8" s="2" t="s">
        <v>170</v>
      </c>
      <c r="CK8" s="2" t="s">
        <v>193</v>
      </c>
      <c r="CL8" s="2" t="s">
        <v>158</v>
      </c>
      <c r="CM8" s="2" t="s">
        <v>158</v>
      </c>
      <c r="CN8" s="2" t="s">
        <v>148</v>
      </c>
      <c r="CO8" s="4"/>
      <c r="CP8" s="8"/>
      <c r="CQ8" s="4"/>
      <c r="CR8" s="8"/>
      <c r="CS8" s="7"/>
      <c r="CT8" s="7"/>
      <c r="CU8" s="2" t="s">
        <v>155</v>
      </c>
      <c r="CV8" s="2" t="s">
        <v>145</v>
      </c>
      <c r="CW8" s="2" t="s">
        <v>178</v>
      </c>
      <c r="CX8" s="2" t="s">
        <v>194</v>
      </c>
      <c r="CY8" s="2" t="s">
        <v>158</v>
      </c>
      <c r="CZ8" s="2" t="s">
        <v>158</v>
      </c>
      <c r="DA8" s="2" t="s">
        <v>148</v>
      </c>
      <c r="DB8" s="4">
        <v>1</v>
      </c>
      <c r="DC8" s="8">
        <v>183.45</v>
      </c>
      <c r="DD8" s="4">
        <v>1</v>
      </c>
      <c r="DE8" s="8">
        <v>234.92</v>
      </c>
      <c r="DF8" s="7"/>
      <c r="DG8" s="7">
        <v>-0.2191</v>
      </c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158</v>
      </c>
      <c r="DM8" s="2" t="s">
        <v>158</v>
      </c>
      <c r="DN8" s="2" t="s">
        <v>148</v>
      </c>
      <c r="DO8" s="4"/>
      <c r="DP8" s="8"/>
      <c r="DQ8" s="4">
        <v>1</v>
      </c>
      <c r="DR8" s="8">
        <v>225.22</v>
      </c>
      <c r="DS8" s="7">
        <v>-1</v>
      </c>
      <c r="DT8" s="7">
        <v>-1</v>
      </c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196</v>
      </c>
      <c r="EK8" s="2" t="s">
        <v>198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167</v>
      </c>
      <c r="EX8" s="2" t="s">
        <v>199</v>
      </c>
      <c r="EY8" s="2" t="s">
        <v>158</v>
      </c>
      <c r="EZ8" s="2" t="s">
        <v>158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178</v>
      </c>
      <c r="FK8" s="2" t="s">
        <v>200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202</v>
      </c>
      <c r="JK8" s="2" t="s">
        <v>148</v>
      </c>
      <c r="JL8" s="2" t="s">
        <v>158</v>
      </c>
      <c r="JM8" s="2" t="s">
        <v>158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188</v>
      </c>
      <c r="KI8" s="2" t="s">
        <v>145</v>
      </c>
      <c r="KJ8" s="2" t="s">
        <v>148</v>
      </c>
      <c r="KK8" s="2" t="s">
        <v>148</v>
      </c>
      <c r="KL8" s="2" t="s">
        <v>158</v>
      </c>
      <c r="KM8" s="2" t="s">
        <v>158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158</v>
      </c>
      <c r="KZ8" s="2" t="s">
        <v>158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110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204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205</v>
      </c>
      <c r="Z9" s="4">
        <v>1</v>
      </c>
      <c r="AA9" s="4">
        <f>=ROUNDDOWN(0.111111111111111,0)</f>
      </c>
      <c r="AB9" s="5">
        <v>9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0.4286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4</v>
      </c>
      <c r="AQ9" s="8">
        <v>612.35</v>
      </c>
      <c r="AR9" s="4">
        <v>15</v>
      </c>
      <c r="AS9" s="8">
        <v>2174.98</v>
      </c>
      <c r="AT9" s="7">
        <v>-0.7333</v>
      </c>
      <c r="AU9" s="7">
        <v>-0.7185</v>
      </c>
      <c r="AV9" s="4">
        <v>13</v>
      </c>
      <c r="AW9" s="8">
        <v>2220.93</v>
      </c>
      <c r="AX9" s="4">
        <v>36</v>
      </c>
      <c r="AY9" s="8">
        <v>5778.29</v>
      </c>
      <c r="AZ9" s="7">
        <v>-0.6389</v>
      </c>
      <c r="BA9" s="7">
        <v>-0.6156</v>
      </c>
      <c r="BB9" s="7">
        <v>0.2757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0.2172</v>
      </c>
      <c r="BJ9" s="4">
        <v>4</v>
      </c>
      <c r="BK9" s="8">
        <v>612.35</v>
      </c>
      <c r="BL9" s="2" t="s">
        <v>206</v>
      </c>
      <c r="BM9" s="7">
        <v>1</v>
      </c>
      <c r="BN9" s="7">
        <v>1</v>
      </c>
      <c r="BO9" s="4"/>
      <c r="BP9" s="8"/>
      <c r="BQ9" s="4">
        <v>6</v>
      </c>
      <c r="BR9" s="8">
        <v>656.38</v>
      </c>
      <c r="BS9" s="7">
        <v>-1</v>
      </c>
      <c r="BT9" s="7">
        <v>-1</v>
      </c>
      <c r="BU9" s="2" t="s">
        <v>155</v>
      </c>
      <c r="BV9" s="2" t="s">
        <v>145</v>
      </c>
      <c r="BW9" s="2" t="s">
        <v>156</v>
      </c>
      <c r="BX9" s="2" t="s">
        <v>207</v>
      </c>
      <c r="BY9" s="2" t="s">
        <v>158</v>
      </c>
      <c r="BZ9" s="2" t="s">
        <v>158</v>
      </c>
      <c r="CA9" s="2" t="s">
        <v>148</v>
      </c>
      <c r="CB9" s="4">
        <v>2</v>
      </c>
      <c r="CC9" s="8">
        <v>302.02</v>
      </c>
      <c r="CD9" s="4">
        <v>4</v>
      </c>
      <c r="CE9" s="8">
        <v>555.96</v>
      </c>
      <c r="CF9" s="7">
        <v>-0.5</v>
      </c>
      <c r="CG9" s="7">
        <v>-0.4568</v>
      </c>
      <c r="CH9" s="2" t="s">
        <v>155</v>
      </c>
      <c r="CI9" s="2" t="s">
        <v>145</v>
      </c>
      <c r="CJ9" s="2" t="s">
        <v>159</v>
      </c>
      <c r="CK9" s="2" t="s">
        <v>208</v>
      </c>
      <c r="CL9" s="2" t="s">
        <v>158</v>
      </c>
      <c r="CM9" s="2" t="s">
        <v>158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186</v>
      </c>
      <c r="CX9" s="2" t="s">
        <v>209</v>
      </c>
      <c r="CY9" s="2" t="s">
        <v>158</v>
      </c>
      <c r="CZ9" s="2" t="s">
        <v>158</v>
      </c>
      <c r="DA9" s="2" t="s">
        <v>148</v>
      </c>
      <c r="DB9" s="4">
        <v>1</v>
      </c>
      <c r="DC9" s="8">
        <v>154.33</v>
      </c>
      <c r="DD9" s="4">
        <v>3</v>
      </c>
      <c r="DE9" s="8">
        <v>587.28</v>
      </c>
      <c r="DF9" s="7">
        <v>-0.6667</v>
      </c>
      <c r="DG9" s="7">
        <v>-0.7372</v>
      </c>
      <c r="DH9" s="2" t="s">
        <v>155</v>
      </c>
      <c r="DI9" s="2" t="s">
        <v>145</v>
      </c>
      <c r="DJ9" s="2" t="s">
        <v>148</v>
      </c>
      <c r="DK9" s="2" t="s">
        <v>210</v>
      </c>
      <c r="DL9" s="2" t="s">
        <v>158</v>
      </c>
      <c r="DM9" s="2" t="s">
        <v>158</v>
      </c>
      <c r="DN9" s="2" t="s">
        <v>148</v>
      </c>
      <c r="DO9" s="4"/>
      <c r="DP9" s="8"/>
      <c r="DQ9" s="4">
        <v>2</v>
      </c>
      <c r="DR9" s="8">
        <v>375.36</v>
      </c>
      <c r="DS9" s="7">
        <v>-1</v>
      </c>
      <c r="DT9" s="7">
        <v>-1</v>
      </c>
      <c r="DU9" s="2" t="s">
        <v>155</v>
      </c>
      <c r="DV9" s="2" t="s">
        <v>145</v>
      </c>
      <c r="DW9" s="2" t="s">
        <v>163</v>
      </c>
      <c r="DX9" s="2" t="s">
        <v>211</v>
      </c>
      <c r="DY9" s="2" t="s">
        <v>158</v>
      </c>
      <c r="DZ9" s="2" t="s">
        <v>158</v>
      </c>
      <c r="EA9" s="2" t="s">
        <v>148</v>
      </c>
      <c r="EB9" s="4">
        <v>1</v>
      </c>
      <c r="EC9" s="8">
        <v>156</v>
      </c>
      <c r="ED9" s="4"/>
      <c r="EE9" s="8"/>
      <c r="EF9" s="7"/>
      <c r="EG9" s="7"/>
      <c r="EH9" s="2" t="s">
        <v>155</v>
      </c>
      <c r="EI9" s="2" t="s">
        <v>145</v>
      </c>
      <c r="EJ9" s="2" t="s">
        <v>165</v>
      </c>
      <c r="EK9" s="2" t="s">
        <v>212</v>
      </c>
      <c r="EL9" s="2" t="s">
        <v>158</v>
      </c>
      <c r="EM9" s="2" t="s">
        <v>158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167</v>
      </c>
      <c r="EX9" s="2" t="s">
        <v>213</v>
      </c>
      <c r="EY9" s="2" t="s">
        <v>158</v>
      </c>
      <c r="EZ9" s="2" t="s">
        <v>158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186</v>
      </c>
      <c r="FK9" s="2" t="s">
        <v>214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170</v>
      </c>
      <c r="FX9" s="2" t="s">
        <v>215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148</v>
      </c>
      <c r="GI9" s="2" t="s">
        <v>148</v>
      </c>
      <c r="GJ9" s="2" t="s">
        <v>148</v>
      </c>
      <c r="GK9" s="2" t="s">
        <v>148</v>
      </c>
      <c r="GL9" s="2" t="s">
        <v>148</v>
      </c>
      <c r="GM9" s="2" t="s">
        <v>148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172</v>
      </c>
      <c r="JK9" s="2" t="s">
        <v>148</v>
      </c>
      <c r="JL9" s="2" t="s">
        <v>158</v>
      </c>
      <c r="JM9" s="2" t="s">
        <v>158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216</v>
      </c>
      <c r="KL9" s="2" t="s">
        <v>158</v>
      </c>
      <c r="KM9" s="2" t="s">
        <v>158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174</v>
      </c>
      <c r="KX9" s="2" t="s">
        <v>217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>
        <v>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218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204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205</v>
      </c>
      <c r="Z10" s="4">
        <v>28</v>
      </c>
      <c r="AA10" s="4">
        <f>=ROUNDDOWN(2.71844660194175,0)</f>
      </c>
      <c r="AB10" s="5">
        <v>10.3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8</v>
      </c>
      <c r="AQ10" s="8">
        <v>1361.32</v>
      </c>
      <c r="AR10" s="4">
        <v>19</v>
      </c>
      <c r="AS10" s="8">
        <v>3305.25</v>
      </c>
      <c r="AT10" s="7">
        <v>-0.5789</v>
      </c>
      <c r="AU10" s="7">
        <v>-0.5881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0.613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8</v>
      </c>
      <c r="BK10" s="8">
        <v>1361.32</v>
      </c>
      <c r="BL10" s="2" t="s">
        <v>219</v>
      </c>
      <c r="BM10" s="7">
        <v>1</v>
      </c>
      <c r="BN10" s="7">
        <v>1</v>
      </c>
      <c r="BO10" s="4">
        <v>5</v>
      </c>
      <c r="BP10" s="8">
        <v>816.93</v>
      </c>
      <c r="BQ10" s="4">
        <v>5</v>
      </c>
      <c r="BR10" s="8">
        <v>718.1</v>
      </c>
      <c r="BS10" s="7"/>
      <c r="BT10" s="7">
        <v>0.1376</v>
      </c>
      <c r="BU10" s="2" t="s">
        <v>155</v>
      </c>
      <c r="BV10" s="2" t="s">
        <v>145</v>
      </c>
      <c r="BW10" s="2" t="s">
        <v>156</v>
      </c>
      <c r="BX10" s="2" t="s">
        <v>220</v>
      </c>
      <c r="BY10" s="2" t="s">
        <v>158</v>
      </c>
      <c r="BZ10" s="2" t="s">
        <v>158</v>
      </c>
      <c r="CA10" s="2" t="s">
        <v>148</v>
      </c>
      <c r="CB10" s="4">
        <v>2</v>
      </c>
      <c r="CC10" s="8">
        <v>358.92</v>
      </c>
      <c r="CD10" s="4">
        <v>10</v>
      </c>
      <c r="CE10" s="8">
        <v>1667.9</v>
      </c>
      <c r="CF10" s="7">
        <v>-0.8</v>
      </c>
      <c r="CG10" s="7">
        <v>-0.7848</v>
      </c>
      <c r="CH10" s="2" t="s">
        <v>155</v>
      </c>
      <c r="CI10" s="2" t="s">
        <v>145</v>
      </c>
      <c r="CJ10" s="2" t="s">
        <v>159</v>
      </c>
      <c r="CK10" s="2" t="s">
        <v>160</v>
      </c>
      <c r="CL10" s="2" t="s">
        <v>158</v>
      </c>
      <c r="CM10" s="2" t="s">
        <v>158</v>
      </c>
      <c r="CN10" s="2" t="s">
        <v>148</v>
      </c>
      <c r="CO10" s="4"/>
      <c r="CP10" s="8"/>
      <c r="CQ10" s="4"/>
      <c r="CR10" s="8"/>
      <c r="CS10" s="7"/>
      <c r="CT10" s="7"/>
      <c r="CU10" s="2" t="s">
        <v>155</v>
      </c>
      <c r="CV10" s="2" t="s">
        <v>145</v>
      </c>
      <c r="CW10" s="2" t="s">
        <v>186</v>
      </c>
      <c r="CX10" s="2" t="s">
        <v>221</v>
      </c>
      <c r="CY10" s="2" t="s">
        <v>158</v>
      </c>
      <c r="CZ10" s="2" t="s">
        <v>158</v>
      </c>
      <c r="DA10" s="2" t="s">
        <v>148</v>
      </c>
      <c r="DB10" s="4"/>
      <c r="DC10" s="8"/>
      <c r="DD10" s="4">
        <v>3</v>
      </c>
      <c r="DE10" s="8">
        <v>704.76</v>
      </c>
      <c r="DF10" s="7">
        <v>-1</v>
      </c>
      <c r="DG10" s="7">
        <v>-1</v>
      </c>
      <c r="DH10" s="2" t="s">
        <v>155</v>
      </c>
      <c r="DI10" s="2" t="s">
        <v>145</v>
      </c>
      <c r="DJ10" s="2" t="s">
        <v>148</v>
      </c>
      <c r="DK10" s="2" t="s">
        <v>182</v>
      </c>
      <c r="DL10" s="2" t="s">
        <v>158</v>
      </c>
      <c r="DM10" s="2" t="s">
        <v>158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163</v>
      </c>
      <c r="DX10" s="2" t="s">
        <v>222</v>
      </c>
      <c r="DY10" s="2" t="s">
        <v>158</v>
      </c>
      <c r="DZ10" s="2" t="s">
        <v>158</v>
      </c>
      <c r="EA10" s="2" t="s">
        <v>148</v>
      </c>
      <c r="EB10" s="4">
        <v>1</v>
      </c>
      <c r="EC10" s="8">
        <v>185.47</v>
      </c>
      <c r="ED10" s="4"/>
      <c r="EE10" s="8"/>
      <c r="EF10" s="7"/>
      <c r="EG10" s="7"/>
      <c r="EH10" s="2" t="s">
        <v>155</v>
      </c>
      <c r="EI10" s="2" t="s">
        <v>145</v>
      </c>
      <c r="EJ10" s="2" t="s">
        <v>165</v>
      </c>
      <c r="EK10" s="2" t="s">
        <v>223</v>
      </c>
      <c r="EL10" s="2" t="s">
        <v>158</v>
      </c>
      <c r="EM10" s="2" t="s">
        <v>158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167</v>
      </c>
      <c r="EX10" s="2" t="s">
        <v>224</v>
      </c>
      <c r="EY10" s="2" t="s">
        <v>158</v>
      </c>
      <c r="EZ10" s="2" t="s">
        <v>158</v>
      </c>
      <c r="FA10" s="2" t="s">
        <v>148</v>
      </c>
      <c r="FB10" s="4"/>
      <c r="FC10" s="8"/>
      <c r="FD10" s="4">
        <v>1</v>
      </c>
      <c r="FE10" s="8">
        <v>214.49</v>
      </c>
      <c r="FF10" s="7">
        <v>-1</v>
      </c>
      <c r="FG10" s="7">
        <v>-1</v>
      </c>
      <c r="FH10" s="2" t="s">
        <v>155</v>
      </c>
      <c r="FI10" s="2" t="s">
        <v>145</v>
      </c>
      <c r="FJ10" s="2" t="s">
        <v>186</v>
      </c>
      <c r="FK10" s="2" t="s">
        <v>194</v>
      </c>
      <c r="FL10" s="2" t="s">
        <v>158</v>
      </c>
      <c r="FM10" s="2" t="s">
        <v>158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170</v>
      </c>
      <c r="FX10" s="2" t="s">
        <v>212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148</v>
      </c>
      <c r="GI10" s="2" t="s">
        <v>148</v>
      </c>
      <c r="GJ10" s="2" t="s">
        <v>148</v>
      </c>
      <c r="GK10" s="2" t="s">
        <v>148</v>
      </c>
      <c r="GL10" s="2" t="s">
        <v>148</v>
      </c>
      <c r="GM10" s="2" t="s">
        <v>148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172</v>
      </c>
      <c r="JK10" s="2" t="s">
        <v>148</v>
      </c>
      <c r="JL10" s="2" t="s">
        <v>158</v>
      </c>
      <c r="JM10" s="2" t="s">
        <v>158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188</v>
      </c>
      <c r="KI10" s="2" t="s">
        <v>145</v>
      </c>
      <c r="KJ10" s="2" t="s">
        <v>148</v>
      </c>
      <c r="KK10" s="2" t="s">
        <v>148</v>
      </c>
      <c r="KL10" s="2" t="s">
        <v>158</v>
      </c>
      <c r="KM10" s="2" t="s">
        <v>158</v>
      </c>
      <c r="KN10" s="2" t="s">
        <v>148</v>
      </c>
      <c r="KO10" s="4"/>
      <c r="KP10" s="8"/>
      <c r="KQ10" s="4"/>
      <c r="KR10" s="8"/>
      <c r="KS10" s="7"/>
      <c r="KT10" s="7"/>
      <c r="KU10" s="2" t="s">
        <v>155</v>
      </c>
      <c r="KV10" s="2" t="s">
        <v>145</v>
      </c>
      <c r="KW10" s="2" t="s">
        <v>174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>
        <v>28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225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190</v>
      </c>
      <c r="K11" s="2" t="s">
        <v>204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205</v>
      </c>
      <c r="Z11" s="4"/>
      <c r="AA11" s="4">
        <f>=ROUNDDOWN({0},0)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1</v>
      </c>
      <c r="AQ11" s="8">
        <v>247.26</v>
      </c>
      <c r="AR11" s="4">
        <v>2</v>
      </c>
      <c r="AS11" s="8">
        <v>298.06</v>
      </c>
      <c r="AT11" s="7">
        <v>-0.5</v>
      </c>
      <c r="AU11" s="7">
        <v>-0.1704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0.1113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1</v>
      </c>
      <c r="BK11" s="8">
        <v>247.26</v>
      </c>
      <c r="BL11" s="2" t="s">
        <v>226</v>
      </c>
      <c r="BM11" s="7">
        <v>1</v>
      </c>
      <c r="BN11" s="7">
        <v>1</v>
      </c>
      <c r="BO11" s="4"/>
      <c r="BP11" s="8"/>
      <c r="BQ11" s="4">
        <v>1</v>
      </c>
      <c r="BR11" s="8">
        <v>131.27</v>
      </c>
      <c r="BS11" s="7">
        <v>-1</v>
      </c>
      <c r="BT11" s="7">
        <v>-1</v>
      </c>
      <c r="BU11" s="2" t="s">
        <v>155</v>
      </c>
      <c r="BV11" s="2" t="s">
        <v>145</v>
      </c>
      <c r="BW11" s="2" t="s">
        <v>156</v>
      </c>
      <c r="BX11" s="2" t="s">
        <v>227</v>
      </c>
      <c r="BY11" s="2" t="s">
        <v>158</v>
      </c>
      <c r="BZ11" s="2" t="s">
        <v>158</v>
      </c>
      <c r="CA11" s="2" t="s">
        <v>148</v>
      </c>
      <c r="CB11" s="4"/>
      <c r="CC11" s="8"/>
      <c r="CD11" s="4">
        <v>1</v>
      </c>
      <c r="CE11" s="8">
        <v>166.79</v>
      </c>
      <c r="CF11" s="7">
        <v>-1</v>
      </c>
      <c r="CG11" s="7">
        <v>-1</v>
      </c>
      <c r="CH11" s="2" t="s">
        <v>155</v>
      </c>
      <c r="CI11" s="2" t="s">
        <v>145</v>
      </c>
      <c r="CJ11" s="2" t="s">
        <v>170</v>
      </c>
      <c r="CK11" s="2" t="s">
        <v>193</v>
      </c>
      <c r="CL11" s="2" t="s">
        <v>158</v>
      </c>
      <c r="CM11" s="2" t="s">
        <v>158</v>
      </c>
      <c r="CN11" s="2" t="s">
        <v>148</v>
      </c>
      <c r="CO11" s="4">
        <v>1</v>
      </c>
      <c r="CP11" s="8">
        <v>247.26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186</v>
      </c>
      <c r="CX11" s="2" t="s">
        <v>228</v>
      </c>
      <c r="CY11" s="2" t="s">
        <v>158</v>
      </c>
      <c r="CZ11" s="2" t="s">
        <v>158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229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196</v>
      </c>
      <c r="DX11" s="2" t="s">
        <v>195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196</v>
      </c>
      <c r="EK11" s="2" t="s">
        <v>230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167</v>
      </c>
      <c r="EX11" s="2" t="s">
        <v>231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186</v>
      </c>
      <c r="FK11" s="2" t="s">
        <v>232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170</v>
      </c>
      <c r="FX11" s="2" t="s">
        <v>233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148</v>
      </c>
      <c r="GI11" s="2" t="s">
        <v>148</v>
      </c>
      <c r="GJ11" s="2" t="s">
        <v>148</v>
      </c>
      <c r="GK11" s="2" t="s">
        <v>148</v>
      </c>
      <c r="GL11" s="2" t="s">
        <v>148</v>
      </c>
      <c r="GM11" s="2" t="s">
        <v>148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202</v>
      </c>
      <c r="JK11" s="2" t="s">
        <v>148</v>
      </c>
      <c r="JL11" s="2" t="s">
        <v>158</v>
      </c>
      <c r="JM11" s="2" t="s">
        <v>158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188</v>
      </c>
      <c r="KI11" s="2" t="s">
        <v>145</v>
      </c>
      <c r="KJ11" s="2" t="s">
        <v>148</v>
      </c>
      <c r="KK11" s="2" t="s">
        <v>148</v>
      </c>
      <c r="KL11" s="2" t="s">
        <v>158</v>
      </c>
      <c r="KM11" s="2" t="s">
        <v>158</v>
      </c>
      <c r="KN11" s="2" t="s">
        <v>148</v>
      </c>
      <c r="KO11" s="4"/>
      <c r="KP11" s="8"/>
      <c r="KQ11" s="4"/>
      <c r="KR11" s="8"/>
      <c r="KS11" s="7"/>
      <c r="KT11" s="7"/>
      <c r="KU11" s="2" t="s">
        <v>155</v>
      </c>
      <c r="KV11" s="2" t="s">
        <v>145</v>
      </c>
      <c r="KW11" s="2" t="s">
        <v>174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235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237</v>
      </c>
      <c r="Q12" s="2" t="s">
        <v>147</v>
      </c>
      <c r="R12" s="2" t="s">
        <v>148</v>
      </c>
      <c r="S12" s="2" t="s">
        <v>148</v>
      </c>
      <c r="T12" s="2" t="s">
        <v>238</v>
      </c>
      <c r="U12" s="2" t="s">
        <v>149</v>
      </c>
      <c r="V12" s="2" t="s">
        <v>239</v>
      </c>
      <c r="W12" s="2" t="s">
        <v>148</v>
      </c>
      <c r="X12" s="2" t="s">
        <v>148</v>
      </c>
      <c r="Y12" s="2" t="s">
        <v>240</v>
      </c>
      <c r="Z12" s="4">
        <v>198</v>
      </c>
      <c r="AA12" s="4">
        <f>=ROUNDDOWN(50.7692307692308,0)</f>
      </c>
      <c r="AB12" s="5">
        <v>3.9</v>
      </c>
      <c r="AC12" s="2" t="s">
        <v>241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6</v>
      </c>
      <c r="AQ12" s="8">
        <v>817.18</v>
      </c>
      <c r="AR12" s="4"/>
      <c r="AS12" s="8"/>
      <c r="AT12" s="7"/>
      <c r="AU12" s="7"/>
      <c r="AV12" s="4">
        <v>12</v>
      </c>
      <c r="AW12" s="8">
        <v>1806.45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0.4524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0.1766</v>
      </c>
      <c r="BJ12" s="4">
        <v>6</v>
      </c>
      <c r="BK12" s="8">
        <v>817.18</v>
      </c>
      <c r="BL12" s="2" t="s">
        <v>242</v>
      </c>
      <c r="BM12" s="7">
        <v>1</v>
      </c>
      <c r="BN12" s="7">
        <v>1</v>
      </c>
      <c r="BO12" s="4">
        <v>2</v>
      </c>
      <c r="BP12" s="8">
        <v>224.56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243</v>
      </c>
      <c r="BY12" s="2" t="s">
        <v>158</v>
      </c>
      <c r="BZ12" s="2" t="s">
        <v>158</v>
      </c>
      <c r="CA12" s="2" t="s">
        <v>148</v>
      </c>
      <c r="CB12" s="4">
        <v>2</v>
      </c>
      <c r="CC12" s="8">
        <v>302.02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243</v>
      </c>
      <c r="CL12" s="2" t="s">
        <v>158</v>
      </c>
      <c r="CM12" s="2" t="s">
        <v>158</v>
      </c>
      <c r="CN12" s="2" t="s">
        <v>148</v>
      </c>
      <c r="CO12" s="4"/>
      <c r="CP12" s="8"/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240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244</v>
      </c>
      <c r="DI12" s="2" t="s">
        <v>145</v>
      </c>
      <c r="DJ12" s="2" t="s">
        <v>148</v>
      </c>
      <c r="DK12" s="2" t="s">
        <v>148</v>
      </c>
      <c r="DL12" s="2" t="s">
        <v>158</v>
      </c>
      <c r="DM12" s="2" t="s">
        <v>158</v>
      </c>
      <c r="DN12" s="2" t="s">
        <v>148</v>
      </c>
      <c r="DO12" s="4"/>
      <c r="DP12" s="8"/>
      <c r="DQ12" s="4"/>
      <c r="DR12" s="8"/>
      <c r="DS12" s="7"/>
      <c r="DT12" s="7"/>
      <c r="DU12" s="2" t="s">
        <v>244</v>
      </c>
      <c r="DV12" s="2" t="s">
        <v>145</v>
      </c>
      <c r="DW12" s="2" t="s">
        <v>148</v>
      </c>
      <c r="DX12" s="2" t="s">
        <v>148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245</v>
      </c>
      <c r="EL12" s="2" t="s">
        <v>158</v>
      </c>
      <c r="EM12" s="2" t="s">
        <v>158</v>
      </c>
      <c r="EN12" s="2" t="s">
        <v>148</v>
      </c>
      <c r="EO12" s="4">
        <v>2</v>
      </c>
      <c r="EP12" s="8">
        <v>290.6</v>
      </c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246</v>
      </c>
      <c r="EY12" s="2" t="s">
        <v>158</v>
      </c>
      <c r="EZ12" s="2" t="s">
        <v>158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148</v>
      </c>
      <c r="FK12" s="2" t="s">
        <v>247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148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188</v>
      </c>
      <c r="GI12" s="2" t="s">
        <v>145</v>
      </c>
      <c r="GJ12" s="2" t="s">
        <v>148</v>
      </c>
      <c r="GK12" s="2" t="s">
        <v>148</v>
      </c>
      <c r="GL12" s="2" t="s">
        <v>158</v>
      </c>
      <c r="GM12" s="2" t="s">
        <v>158</v>
      </c>
      <c r="GN12" s="2" t="s">
        <v>148</v>
      </c>
      <c r="GO12" s="4"/>
      <c r="GP12" s="8"/>
      <c r="GQ12" s="4"/>
      <c r="GR12" s="8"/>
      <c r="GS12" s="7"/>
      <c r="GT12" s="7"/>
      <c r="GU12" s="2" t="s">
        <v>244</v>
      </c>
      <c r="GV12" s="2" t="s">
        <v>145</v>
      </c>
      <c r="GW12" s="2" t="s">
        <v>148</v>
      </c>
      <c r="GX12" s="2" t="s">
        <v>148</v>
      </c>
      <c r="GY12" s="2" t="s">
        <v>158</v>
      </c>
      <c r="GZ12" s="2" t="s">
        <v>158</v>
      </c>
      <c r="HA12" s="2" t="s">
        <v>148</v>
      </c>
      <c r="HB12" s="4"/>
      <c r="HC12" s="8"/>
      <c r="HD12" s="4"/>
      <c r="HE12" s="8"/>
      <c r="HF12" s="7"/>
      <c r="HG12" s="7"/>
      <c r="HH12" s="2" t="s">
        <v>244</v>
      </c>
      <c r="HI12" s="2" t="s">
        <v>145</v>
      </c>
      <c r="HJ12" s="2" t="s">
        <v>148</v>
      </c>
      <c r="HK12" s="2" t="s">
        <v>148</v>
      </c>
      <c r="HL12" s="2" t="s">
        <v>158</v>
      </c>
      <c r="HM12" s="2" t="s">
        <v>158</v>
      </c>
      <c r="HN12" s="2" t="s">
        <v>148</v>
      </c>
      <c r="HO12" s="4"/>
      <c r="HP12" s="8"/>
      <c r="HQ12" s="4"/>
      <c r="HR12" s="8"/>
      <c r="HS12" s="7"/>
      <c r="HT12" s="7"/>
      <c r="HU12" s="2" t="s">
        <v>188</v>
      </c>
      <c r="HV12" s="2" t="s">
        <v>145</v>
      </c>
      <c r="HW12" s="2" t="s">
        <v>148</v>
      </c>
      <c r="HX12" s="2" t="s">
        <v>148</v>
      </c>
      <c r="HY12" s="2" t="s">
        <v>158</v>
      </c>
      <c r="HZ12" s="2" t="s">
        <v>158</v>
      </c>
      <c r="IA12" s="2" t="s">
        <v>148</v>
      </c>
      <c r="IB12" s="4"/>
      <c r="IC12" s="8"/>
      <c r="ID12" s="4"/>
      <c r="IE12" s="8"/>
      <c r="IF12" s="7"/>
      <c r="IG12" s="7"/>
      <c r="IH12" s="2" t="s">
        <v>188</v>
      </c>
      <c r="II12" s="2" t="s">
        <v>145</v>
      </c>
      <c r="IJ12" s="2" t="s">
        <v>148</v>
      </c>
      <c r="IK12" s="2" t="s">
        <v>148</v>
      </c>
      <c r="IL12" s="2" t="s">
        <v>158</v>
      </c>
      <c r="IM12" s="2" t="s">
        <v>158</v>
      </c>
      <c r="IN12" s="2" t="s">
        <v>148</v>
      </c>
      <c r="IO12" s="4"/>
      <c r="IP12" s="8"/>
      <c r="IQ12" s="4"/>
      <c r="IR12" s="8"/>
      <c r="IS12" s="7"/>
      <c r="IT12" s="7"/>
      <c r="IU12" s="2" t="s">
        <v>244</v>
      </c>
      <c r="IV12" s="2" t="s">
        <v>145</v>
      </c>
      <c r="IW12" s="2" t="s">
        <v>148</v>
      </c>
      <c r="IX12" s="2" t="s">
        <v>148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148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188</v>
      </c>
      <c r="JV12" s="2" t="s">
        <v>145</v>
      </c>
      <c r="JW12" s="2" t="s">
        <v>148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247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244</v>
      </c>
      <c r="KV12" s="2" t="s">
        <v>145</v>
      </c>
      <c r="KW12" s="2" t="s">
        <v>148</v>
      </c>
      <c r="KX12" s="2" t="s">
        <v>148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188</v>
      </c>
      <c r="LI12" s="2" t="s">
        <v>145</v>
      </c>
      <c r="LJ12" s="2" t="s">
        <v>148</v>
      </c>
      <c r="LK12" s="2" t="s">
        <v>148</v>
      </c>
      <c r="LL12" s="2" t="s">
        <v>158</v>
      </c>
      <c r="LM12" s="2" t="s">
        <v>158</v>
      </c>
      <c r="LN12" s="2" t="s">
        <v>148</v>
      </c>
      <c r="LO12" s="4"/>
      <c r="LP12" s="8"/>
      <c r="LQ12" s="4"/>
      <c r="LR12" s="8"/>
      <c r="LS12" s="7"/>
      <c r="LT12" s="7"/>
      <c r="LU12" s="2" t="s">
        <v>188</v>
      </c>
      <c r="LV12" s="2" t="s">
        <v>145</v>
      </c>
      <c r="LW12" s="2" t="s">
        <v>148</v>
      </c>
      <c r="LX12" s="2" t="s">
        <v>148</v>
      </c>
      <c r="LY12" s="2" t="s">
        <v>158</v>
      </c>
      <c r="LZ12" s="2" t="s">
        <v>158</v>
      </c>
      <c r="MA12" s="2" t="s">
        <v>148</v>
      </c>
      <c r="MB12" s="4"/>
      <c r="MC12" s="8"/>
      <c r="MD12" s="4"/>
      <c r="ME12" s="8"/>
      <c r="MF12" s="7"/>
      <c r="MG12" s="7"/>
      <c r="MH12" s="2" t="s">
        <v>244</v>
      </c>
      <c r="MI12" s="2" t="s">
        <v>145</v>
      </c>
      <c r="MJ12" s="2" t="s">
        <v>148</v>
      </c>
      <c r="MK12" s="2" t="s">
        <v>148</v>
      </c>
      <c r="ML12" s="2" t="s">
        <v>158</v>
      </c>
      <c r="MM12" s="2" t="s">
        <v>158</v>
      </c>
      <c r="MN12" s="2" t="s">
        <v>148</v>
      </c>
      <c r="MO12" s="4"/>
      <c r="MP12" s="8"/>
      <c r="MQ12" s="4"/>
      <c r="MR12" s="8"/>
      <c r="MS12" s="7"/>
      <c r="MT12" s="7"/>
      <c r="MU12" s="2" t="s">
        <v>188</v>
      </c>
      <c r="MV12" s="2" t="s">
        <v>145</v>
      </c>
      <c r="MW12" s="2" t="s">
        <v>148</v>
      </c>
      <c r="MX12" s="2" t="s">
        <v>148</v>
      </c>
      <c r="MY12" s="2" t="s">
        <v>158</v>
      </c>
      <c r="MZ12" s="2" t="s">
        <v>158</v>
      </c>
      <c r="NA12" s="2" t="s">
        <v>148</v>
      </c>
      <c r="NB12" s="4"/>
      <c r="NC12" s="8"/>
      <c r="ND12" s="4"/>
      <c r="NE12" s="8"/>
      <c r="NF12" s="7"/>
      <c r="NG12" s="7"/>
      <c r="NH12" s="2" t="s">
        <v>244</v>
      </c>
      <c r="NI12" s="2" t="s">
        <v>145</v>
      </c>
      <c r="NJ12" s="2" t="s">
        <v>148</v>
      </c>
      <c r="NK12" s="2" t="s">
        <v>148</v>
      </c>
      <c r="NL12" s="2" t="s">
        <v>158</v>
      </c>
      <c r="NM12" s="2" t="s">
        <v>158</v>
      </c>
      <c r="NN12" s="2" t="s">
        <v>148</v>
      </c>
      <c r="NO12" s="4"/>
      <c r="NP12" s="8"/>
      <c r="NQ12" s="4"/>
      <c r="NR12" s="8"/>
      <c r="NS12" s="7"/>
      <c r="NT12" s="7"/>
      <c r="NU12" s="2" t="s">
        <v>188</v>
      </c>
      <c r="NV12" s="2" t="s">
        <v>145</v>
      </c>
      <c r="NW12" s="2" t="s">
        <v>148</v>
      </c>
      <c r="NX12" s="2" t="s">
        <v>148</v>
      </c>
      <c r="NY12" s="2" t="s">
        <v>158</v>
      </c>
      <c r="NZ12" s="2" t="s">
        <v>158</v>
      </c>
      <c r="OA12" s="2" t="s">
        <v>148</v>
      </c>
      <c r="OB12" s="4"/>
      <c r="OC12" s="8"/>
      <c r="OD12" s="4"/>
      <c r="OE12" s="8"/>
      <c r="OF12" s="7"/>
      <c r="OG12" s="7"/>
      <c r="OH12" s="2" t="s">
        <v>188</v>
      </c>
      <c r="OI12" s="2" t="s">
        <v>248</v>
      </c>
      <c r="OJ12" s="2" t="s">
        <v>148</v>
      </c>
      <c r="OK12" s="2" t="s">
        <v>148</v>
      </c>
      <c r="OL12" s="2" t="s">
        <v>158</v>
      </c>
      <c r="OM12" s="2" t="s">
        <v>158</v>
      </c>
      <c r="ON12" s="2" t="s">
        <v>148</v>
      </c>
      <c r="OO12" s="4"/>
      <c r="OP12" s="8"/>
      <c r="OQ12" s="4"/>
      <c r="OR12" s="8"/>
      <c r="OS12" s="7"/>
      <c r="OT12" s="7"/>
      <c r="OU12" s="2" t="s">
        <v>244</v>
      </c>
      <c r="OV12" s="2" t="s">
        <v>145</v>
      </c>
      <c r="OW12" s="2" t="s">
        <v>148</v>
      </c>
      <c r="OX12" s="2" t="s">
        <v>148</v>
      </c>
      <c r="OY12" s="2" t="s">
        <v>158</v>
      </c>
      <c r="OZ12" s="2" t="s">
        <v>158</v>
      </c>
      <c r="PA12" s="2" t="s">
        <v>148</v>
      </c>
      <c r="PB12" s="4">
        <v>198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235</v>
      </c>
      <c r="J13" s="2" t="s">
        <v>177</v>
      </c>
      <c r="K13" s="2" t="s">
        <v>236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237</v>
      </c>
      <c r="Q13" s="2" t="s">
        <v>147</v>
      </c>
      <c r="R13" s="2" t="s">
        <v>148</v>
      </c>
      <c r="S13" s="2" t="s">
        <v>148</v>
      </c>
      <c r="T13" s="2" t="s">
        <v>238</v>
      </c>
      <c r="U13" s="2" t="s">
        <v>149</v>
      </c>
      <c r="V13" s="2" t="s">
        <v>239</v>
      </c>
      <c r="W13" s="2" t="s">
        <v>148</v>
      </c>
      <c r="X13" s="2" t="s">
        <v>148</v>
      </c>
      <c r="Y13" s="2" t="s">
        <v>240</v>
      </c>
      <c r="Z13" s="4">
        <v>253</v>
      </c>
      <c r="AA13" s="4">
        <f>=ROUNDDOWN(52.7083333333333,0)</f>
      </c>
      <c r="AB13" s="5">
        <v>4.8</v>
      </c>
      <c r="AC13" s="2" t="s">
        <v>241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2</v>
      </c>
      <c r="AQ13" s="8">
        <v>312.84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0.1732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2</v>
      </c>
      <c r="BK13" s="8">
        <v>312.84</v>
      </c>
      <c r="BL13" s="2" t="s">
        <v>250</v>
      </c>
      <c r="BM13" s="7">
        <v>1</v>
      </c>
      <c r="BN13" s="7">
        <v>1</v>
      </c>
      <c r="BO13" s="4">
        <v>1</v>
      </c>
      <c r="BP13" s="8">
        <v>133.38</v>
      </c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251</v>
      </c>
      <c r="BY13" s="2" t="s">
        <v>158</v>
      </c>
      <c r="BZ13" s="2" t="s">
        <v>158</v>
      </c>
      <c r="CA13" s="2" t="s">
        <v>148</v>
      </c>
      <c r="CB13" s="4">
        <v>1</v>
      </c>
      <c r="CC13" s="8">
        <v>179.46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252</v>
      </c>
      <c r="CL13" s="2" t="s">
        <v>158</v>
      </c>
      <c r="CM13" s="2" t="s">
        <v>158</v>
      </c>
      <c r="CN13" s="2" t="s">
        <v>148</v>
      </c>
      <c r="CO13" s="4"/>
      <c r="CP13" s="8"/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243</v>
      </c>
      <c r="CY13" s="2" t="s">
        <v>158</v>
      </c>
      <c r="CZ13" s="2" t="s">
        <v>158</v>
      </c>
      <c r="DA13" s="2" t="s">
        <v>148</v>
      </c>
      <c r="DB13" s="4"/>
      <c r="DC13" s="8"/>
      <c r="DD13" s="4"/>
      <c r="DE13" s="8"/>
      <c r="DF13" s="7"/>
      <c r="DG13" s="7"/>
      <c r="DH13" s="2" t="s">
        <v>244</v>
      </c>
      <c r="DI13" s="2" t="s">
        <v>145</v>
      </c>
      <c r="DJ13" s="2" t="s">
        <v>148</v>
      </c>
      <c r="DK13" s="2" t="s">
        <v>148</v>
      </c>
      <c r="DL13" s="2" t="s">
        <v>158</v>
      </c>
      <c r="DM13" s="2" t="s">
        <v>158</v>
      </c>
      <c r="DN13" s="2" t="s">
        <v>148</v>
      </c>
      <c r="DO13" s="4"/>
      <c r="DP13" s="8"/>
      <c r="DQ13" s="4"/>
      <c r="DR13" s="8"/>
      <c r="DS13" s="7"/>
      <c r="DT13" s="7"/>
      <c r="DU13" s="2" t="s">
        <v>244</v>
      </c>
      <c r="DV13" s="2" t="s">
        <v>145</v>
      </c>
      <c r="DW13" s="2" t="s">
        <v>148</v>
      </c>
      <c r="DX13" s="2" t="s">
        <v>148</v>
      </c>
      <c r="DY13" s="2" t="s">
        <v>158</v>
      </c>
      <c r="DZ13" s="2" t="s">
        <v>158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253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148</v>
      </c>
      <c r="EX13" s="2" t="s">
        <v>254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255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188</v>
      </c>
      <c r="GI13" s="2" t="s">
        <v>145</v>
      </c>
      <c r="GJ13" s="2" t="s">
        <v>148</v>
      </c>
      <c r="GK13" s="2" t="s">
        <v>148</v>
      </c>
      <c r="GL13" s="2" t="s">
        <v>158</v>
      </c>
      <c r="GM13" s="2" t="s">
        <v>158</v>
      </c>
      <c r="GN13" s="2" t="s">
        <v>148</v>
      </c>
      <c r="GO13" s="4"/>
      <c r="GP13" s="8"/>
      <c r="GQ13" s="4"/>
      <c r="GR13" s="8"/>
      <c r="GS13" s="7"/>
      <c r="GT13" s="7"/>
      <c r="GU13" s="2" t="s">
        <v>244</v>
      </c>
      <c r="GV13" s="2" t="s">
        <v>145</v>
      </c>
      <c r="GW13" s="2" t="s">
        <v>148</v>
      </c>
      <c r="GX13" s="2" t="s">
        <v>148</v>
      </c>
      <c r="GY13" s="2" t="s">
        <v>158</v>
      </c>
      <c r="GZ13" s="2" t="s">
        <v>158</v>
      </c>
      <c r="HA13" s="2" t="s">
        <v>148</v>
      </c>
      <c r="HB13" s="4"/>
      <c r="HC13" s="8"/>
      <c r="HD13" s="4"/>
      <c r="HE13" s="8"/>
      <c r="HF13" s="7"/>
      <c r="HG13" s="7"/>
      <c r="HH13" s="2" t="s">
        <v>244</v>
      </c>
      <c r="HI13" s="2" t="s">
        <v>145</v>
      </c>
      <c r="HJ13" s="2" t="s">
        <v>148</v>
      </c>
      <c r="HK13" s="2" t="s">
        <v>148</v>
      </c>
      <c r="HL13" s="2" t="s">
        <v>158</v>
      </c>
      <c r="HM13" s="2" t="s">
        <v>158</v>
      </c>
      <c r="HN13" s="2" t="s">
        <v>148</v>
      </c>
      <c r="HO13" s="4"/>
      <c r="HP13" s="8"/>
      <c r="HQ13" s="4"/>
      <c r="HR13" s="8"/>
      <c r="HS13" s="7"/>
      <c r="HT13" s="7"/>
      <c r="HU13" s="2" t="s">
        <v>188</v>
      </c>
      <c r="HV13" s="2" t="s">
        <v>145</v>
      </c>
      <c r="HW13" s="2" t="s">
        <v>148</v>
      </c>
      <c r="HX13" s="2" t="s">
        <v>148</v>
      </c>
      <c r="HY13" s="2" t="s">
        <v>158</v>
      </c>
      <c r="HZ13" s="2" t="s">
        <v>158</v>
      </c>
      <c r="IA13" s="2" t="s">
        <v>148</v>
      </c>
      <c r="IB13" s="4"/>
      <c r="IC13" s="8"/>
      <c r="ID13" s="4"/>
      <c r="IE13" s="8"/>
      <c r="IF13" s="7"/>
      <c r="IG13" s="7"/>
      <c r="IH13" s="2" t="s">
        <v>188</v>
      </c>
      <c r="II13" s="2" t="s">
        <v>145</v>
      </c>
      <c r="IJ13" s="2" t="s">
        <v>148</v>
      </c>
      <c r="IK13" s="2" t="s">
        <v>148</v>
      </c>
      <c r="IL13" s="2" t="s">
        <v>158</v>
      </c>
      <c r="IM13" s="2" t="s">
        <v>158</v>
      </c>
      <c r="IN13" s="2" t="s">
        <v>148</v>
      </c>
      <c r="IO13" s="4"/>
      <c r="IP13" s="8"/>
      <c r="IQ13" s="4"/>
      <c r="IR13" s="8"/>
      <c r="IS13" s="7"/>
      <c r="IT13" s="7"/>
      <c r="IU13" s="2" t="s">
        <v>244</v>
      </c>
      <c r="IV13" s="2" t="s">
        <v>145</v>
      </c>
      <c r="IW13" s="2" t="s">
        <v>148</v>
      </c>
      <c r="IX13" s="2" t="s">
        <v>148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148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188</v>
      </c>
      <c r="JV13" s="2" t="s">
        <v>145</v>
      </c>
      <c r="JW13" s="2" t="s">
        <v>148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155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244</v>
      </c>
      <c r="KV13" s="2" t="s">
        <v>145</v>
      </c>
      <c r="KW13" s="2" t="s">
        <v>148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188</v>
      </c>
      <c r="LI13" s="2" t="s">
        <v>145</v>
      </c>
      <c r="LJ13" s="2" t="s">
        <v>148</v>
      </c>
      <c r="LK13" s="2" t="s">
        <v>148</v>
      </c>
      <c r="LL13" s="2" t="s">
        <v>158</v>
      </c>
      <c r="LM13" s="2" t="s">
        <v>158</v>
      </c>
      <c r="LN13" s="2" t="s">
        <v>148</v>
      </c>
      <c r="LO13" s="4"/>
      <c r="LP13" s="8"/>
      <c r="LQ13" s="4"/>
      <c r="LR13" s="8"/>
      <c r="LS13" s="7"/>
      <c r="LT13" s="7"/>
      <c r="LU13" s="2" t="s">
        <v>188</v>
      </c>
      <c r="LV13" s="2" t="s">
        <v>145</v>
      </c>
      <c r="LW13" s="2" t="s">
        <v>148</v>
      </c>
      <c r="LX13" s="2" t="s">
        <v>148</v>
      </c>
      <c r="LY13" s="2" t="s">
        <v>158</v>
      </c>
      <c r="LZ13" s="2" t="s">
        <v>158</v>
      </c>
      <c r="MA13" s="2" t="s">
        <v>148</v>
      </c>
      <c r="MB13" s="4"/>
      <c r="MC13" s="8"/>
      <c r="MD13" s="4"/>
      <c r="ME13" s="8"/>
      <c r="MF13" s="7"/>
      <c r="MG13" s="7"/>
      <c r="MH13" s="2" t="s">
        <v>244</v>
      </c>
      <c r="MI13" s="2" t="s">
        <v>145</v>
      </c>
      <c r="MJ13" s="2" t="s">
        <v>148</v>
      </c>
      <c r="MK13" s="2" t="s">
        <v>148</v>
      </c>
      <c r="ML13" s="2" t="s">
        <v>158</v>
      </c>
      <c r="MM13" s="2" t="s">
        <v>158</v>
      </c>
      <c r="MN13" s="2" t="s">
        <v>148</v>
      </c>
      <c r="MO13" s="4"/>
      <c r="MP13" s="8"/>
      <c r="MQ13" s="4"/>
      <c r="MR13" s="8"/>
      <c r="MS13" s="7"/>
      <c r="MT13" s="7"/>
      <c r="MU13" s="2" t="s">
        <v>188</v>
      </c>
      <c r="MV13" s="2" t="s">
        <v>145</v>
      </c>
      <c r="MW13" s="2" t="s">
        <v>148</v>
      </c>
      <c r="MX13" s="2" t="s">
        <v>148</v>
      </c>
      <c r="MY13" s="2" t="s">
        <v>158</v>
      </c>
      <c r="MZ13" s="2" t="s">
        <v>158</v>
      </c>
      <c r="NA13" s="2" t="s">
        <v>148</v>
      </c>
      <c r="NB13" s="4"/>
      <c r="NC13" s="8"/>
      <c r="ND13" s="4"/>
      <c r="NE13" s="8"/>
      <c r="NF13" s="7"/>
      <c r="NG13" s="7"/>
      <c r="NH13" s="2" t="s">
        <v>244</v>
      </c>
      <c r="NI13" s="2" t="s">
        <v>145</v>
      </c>
      <c r="NJ13" s="2" t="s">
        <v>148</v>
      </c>
      <c r="NK13" s="2" t="s">
        <v>148</v>
      </c>
      <c r="NL13" s="2" t="s">
        <v>158</v>
      </c>
      <c r="NM13" s="2" t="s">
        <v>158</v>
      </c>
      <c r="NN13" s="2" t="s">
        <v>148</v>
      </c>
      <c r="NO13" s="4"/>
      <c r="NP13" s="8"/>
      <c r="NQ13" s="4"/>
      <c r="NR13" s="8"/>
      <c r="NS13" s="7"/>
      <c r="NT13" s="7"/>
      <c r="NU13" s="2" t="s">
        <v>188</v>
      </c>
      <c r="NV13" s="2" t="s">
        <v>145</v>
      </c>
      <c r="NW13" s="2" t="s">
        <v>148</v>
      </c>
      <c r="NX13" s="2" t="s">
        <v>148</v>
      </c>
      <c r="NY13" s="2" t="s">
        <v>158</v>
      </c>
      <c r="NZ13" s="2" t="s">
        <v>158</v>
      </c>
      <c r="OA13" s="2" t="s">
        <v>148</v>
      </c>
      <c r="OB13" s="4"/>
      <c r="OC13" s="8"/>
      <c r="OD13" s="4"/>
      <c r="OE13" s="8"/>
      <c r="OF13" s="7"/>
      <c r="OG13" s="7"/>
      <c r="OH13" s="2" t="s">
        <v>188</v>
      </c>
      <c r="OI13" s="2" t="s">
        <v>248</v>
      </c>
      <c r="OJ13" s="2" t="s">
        <v>148</v>
      </c>
      <c r="OK13" s="2" t="s">
        <v>148</v>
      </c>
      <c r="OL13" s="2" t="s">
        <v>158</v>
      </c>
      <c r="OM13" s="2" t="s">
        <v>158</v>
      </c>
      <c r="ON13" s="2" t="s">
        <v>148</v>
      </c>
      <c r="OO13" s="4"/>
      <c r="OP13" s="8"/>
      <c r="OQ13" s="4"/>
      <c r="OR13" s="8"/>
      <c r="OS13" s="7"/>
      <c r="OT13" s="7"/>
      <c r="OU13" s="2" t="s">
        <v>244</v>
      </c>
      <c r="OV13" s="2" t="s">
        <v>145</v>
      </c>
      <c r="OW13" s="2" t="s">
        <v>148</v>
      </c>
      <c r="OX13" s="2" t="s">
        <v>148</v>
      </c>
      <c r="OY13" s="2" t="s">
        <v>158</v>
      </c>
      <c r="OZ13" s="2" t="s">
        <v>158</v>
      </c>
      <c r="PA13" s="2" t="s">
        <v>148</v>
      </c>
      <c r="PB13" s="4">
        <v>253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256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235</v>
      </c>
      <c r="J14" s="2" t="s">
        <v>190</v>
      </c>
      <c r="K14" s="2" t="s">
        <v>236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237</v>
      </c>
      <c r="Q14" s="2" t="s">
        <v>147</v>
      </c>
      <c r="R14" s="2" t="s">
        <v>148</v>
      </c>
      <c r="S14" s="2" t="s">
        <v>148</v>
      </c>
      <c r="T14" s="2" t="s">
        <v>238</v>
      </c>
      <c r="U14" s="2" t="s">
        <v>149</v>
      </c>
      <c r="V14" s="2" t="s">
        <v>239</v>
      </c>
      <c r="W14" s="2" t="s">
        <v>148</v>
      </c>
      <c r="X14" s="2" t="s">
        <v>148</v>
      </c>
      <c r="Y14" s="2" t="s">
        <v>240</v>
      </c>
      <c r="Z14" s="4">
        <v>87</v>
      </c>
      <c r="AA14" s="4">
        <f>=ROUNDDOWN(27.1875,0)</f>
      </c>
      <c r="AB14" s="5">
        <v>3.2</v>
      </c>
      <c r="AC14" s="2" t="s">
        <v>241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4</v>
      </c>
      <c r="AQ14" s="8">
        <v>676.43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0.3745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4</v>
      </c>
      <c r="BK14" s="8">
        <v>676.43</v>
      </c>
      <c r="BL14" s="2" t="s">
        <v>250</v>
      </c>
      <c r="BM14" s="7">
        <v>1</v>
      </c>
      <c r="BN14" s="7">
        <v>1</v>
      </c>
      <c r="BO14" s="4">
        <v>2</v>
      </c>
      <c r="BP14" s="8">
        <v>317.11</v>
      </c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257</v>
      </c>
      <c r="BY14" s="2" t="s">
        <v>158</v>
      </c>
      <c r="BZ14" s="2" t="s">
        <v>158</v>
      </c>
      <c r="CA14" s="2" t="s">
        <v>148</v>
      </c>
      <c r="CB14" s="4">
        <v>2</v>
      </c>
      <c r="CC14" s="8">
        <v>359.32</v>
      </c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258</v>
      </c>
      <c r="CL14" s="2" t="s">
        <v>158</v>
      </c>
      <c r="CM14" s="2" t="s">
        <v>158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259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244</v>
      </c>
      <c r="DI14" s="2" t="s">
        <v>145</v>
      </c>
      <c r="DJ14" s="2" t="s">
        <v>148</v>
      </c>
      <c r="DK14" s="2" t="s">
        <v>148</v>
      </c>
      <c r="DL14" s="2" t="s">
        <v>158</v>
      </c>
      <c r="DM14" s="2" t="s">
        <v>158</v>
      </c>
      <c r="DN14" s="2" t="s">
        <v>148</v>
      </c>
      <c r="DO14" s="4"/>
      <c r="DP14" s="8"/>
      <c r="DQ14" s="4"/>
      <c r="DR14" s="8"/>
      <c r="DS14" s="7"/>
      <c r="DT14" s="7"/>
      <c r="DU14" s="2" t="s">
        <v>244</v>
      </c>
      <c r="DV14" s="2" t="s">
        <v>145</v>
      </c>
      <c r="DW14" s="2" t="s">
        <v>148</v>
      </c>
      <c r="DX14" s="2" t="s">
        <v>148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260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148</v>
      </c>
      <c r="EX14" s="2" t="s">
        <v>261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148</v>
      </c>
      <c r="FK14" s="2" t="s">
        <v>262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188</v>
      </c>
      <c r="GI14" s="2" t="s">
        <v>145</v>
      </c>
      <c r="GJ14" s="2" t="s">
        <v>148</v>
      </c>
      <c r="GK14" s="2" t="s">
        <v>148</v>
      </c>
      <c r="GL14" s="2" t="s">
        <v>158</v>
      </c>
      <c r="GM14" s="2" t="s">
        <v>158</v>
      </c>
      <c r="GN14" s="2" t="s">
        <v>148</v>
      </c>
      <c r="GO14" s="4"/>
      <c r="GP14" s="8"/>
      <c r="GQ14" s="4"/>
      <c r="GR14" s="8"/>
      <c r="GS14" s="7"/>
      <c r="GT14" s="7"/>
      <c r="GU14" s="2" t="s">
        <v>244</v>
      </c>
      <c r="GV14" s="2" t="s">
        <v>145</v>
      </c>
      <c r="GW14" s="2" t="s">
        <v>148</v>
      </c>
      <c r="GX14" s="2" t="s">
        <v>148</v>
      </c>
      <c r="GY14" s="2" t="s">
        <v>158</v>
      </c>
      <c r="GZ14" s="2" t="s">
        <v>158</v>
      </c>
      <c r="HA14" s="2" t="s">
        <v>148</v>
      </c>
      <c r="HB14" s="4"/>
      <c r="HC14" s="8"/>
      <c r="HD14" s="4"/>
      <c r="HE14" s="8"/>
      <c r="HF14" s="7"/>
      <c r="HG14" s="7"/>
      <c r="HH14" s="2" t="s">
        <v>244</v>
      </c>
      <c r="HI14" s="2" t="s">
        <v>145</v>
      </c>
      <c r="HJ14" s="2" t="s">
        <v>148</v>
      </c>
      <c r="HK14" s="2" t="s">
        <v>148</v>
      </c>
      <c r="HL14" s="2" t="s">
        <v>158</v>
      </c>
      <c r="HM14" s="2" t="s">
        <v>158</v>
      </c>
      <c r="HN14" s="2" t="s">
        <v>148</v>
      </c>
      <c r="HO14" s="4"/>
      <c r="HP14" s="8"/>
      <c r="HQ14" s="4"/>
      <c r="HR14" s="8"/>
      <c r="HS14" s="7"/>
      <c r="HT14" s="7"/>
      <c r="HU14" s="2" t="s">
        <v>188</v>
      </c>
      <c r="HV14" s="2" t="s">
        <v>145</v>
      </c>
      <c r="HW14" s="2" t="s">
        <v>148</v>
      </c>
      <c r="HX14" s="2" t="s">
        <v>148</v>
      </c>
      <c r="HY14" s="2" t="s">
        <v>158</v>
      </c>
      <c r="HZ14" s="2" t="s">
        <v>158</v>
      </c>
      <c r="IA14" s="2" t="s">
        <v>148</v>
      </c>
      <c r="IB14" s="4"/>
      <c r="IC14" s="8"/>
      <c r="ID14" s="4"/>
      <c r="IE14" s="8"/>
      <c r="IF14" s="7"/>
      <c r="IG14" s="7"/>
      <c r="IH14" s="2" t="s">
        <v>188</v>
      </c>
      <c r="II14" s="2" t="s">
        <v>145</v>
      </c>
      <c r="IJ14" s="2" t="s">
        <v>148</v>
      </c>
      <c r="IK14" s="2" t="s">
        <v>148</v>
      </c>
      <c r="IL14" s="2" t="s">
        <v>158</v>
      </c>
      <c r="IM14" s="2" t="s">
        <v>158</v>
      </c>
      <c r="IN14" s="2" t="s">
        <v>148</v>
      </c>
      <c r="IO14" s="4"/>
      <c r="IP14" s="8"/>
      <c r="IQ14" s="4"/>
      <c r="IR14" s="8"/>
      <c r="IS14" s="7"/>
      <c r="IT14" s="7"/>
      <c r="IU14" s="2" t="s">
        <v>244</v>
      </c>
      <c r="IV14" s="2" t="s">
        <v>145</v>
      </c>
      <c r="IW14" s="2" t="s">
        <v>148</v>
      </c>
      <c r="IX14" s="2" t="s">
        <v>148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148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188</v>
      </c>
      <c r="JV14" s="2" t="s">
        <v>145</v>
      </c>
      <c r="JW14" s="2" t="s">
        <v>148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155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244</v>
      </c>
      <c r="KV14" s="2" t="s">
        <v>145</v>
      </c>
      <c r="KW14" s="2" t="s">
        <v>148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188</v>
      </c>
      <c r="LI14" s="2" t="s">
        <v>145</v>
      </c>
      <c r="LJ14" s="2" t="s">
        <v>148</v>
      </c>
      <c r="LK14" s="2" t="s">
        <v>148</v>
      </c>
      <c r="LL14" s="2" t="s">
        <v>158</v>
      </c>
      <c r="LM14" s="2" t="s">
        <v>158</v>
      </c>
      <c r="LN14" s="2" t="s">
        <v>148</v>
      </c>
      <c r="LO14" s="4"/>
      <c r="LP14" s="8"/>
      <c r="LQ14" s="4"/>
      <c r="LR14" s="8"/>
      <c r="LS14" s="7"/>
      <c r="LT14" s="7"/>
      <c r="LU14" s="2" t="s">
        <v>188</v>
      </c>
      <c r="LV14" s="2" t="s">
        <v>145</v>
      </c>
      <c r="LW14" s="2" t="s">
        <v>148</v>
      </c>
      <c r="LX14" s="2" t="s">
        <v>148</v>
      </c>
      <c r="LY14" s="2" t="s">
        <v>158</v>
      </c>
      <c r="LZ14" s="2" t="s">
        <v>158</v>
      </c>
      <c r="MA14" s="2" t="s">
        <v>148</v>
      </c>
      <c r="MB14" s="4"/>
      <c r="MC14" s="8"/>
      <c r="MD14" s="4"/>
      <c r="ME14" s="8"/>
      <c r="MF14" s="7"/>
      <c r="MG14" s="7"/>
      <c r="MH14" s="2" t="s">
        <v>244</v>
      </c>
      <c r="MI14" s="2" t="s">
        <v>145</v>
      </c>
      <c r="MJ14" s="2" t="s">
        <v>148</v>
      </c>
      <c r="MK14" s="2" t="s">
        <v>148</v>
      </c>
      <c r="ML14" s="2" t="s">
        <v>158</v>
      </c>
      <c r="MM14" s="2" t="s">
        <v>158</v>
      </c>
      <c r="MN14" s="2" t="s">
        <v>148</v>
      </c>
      <c r="MO14" s="4"/>
      <c r="MP14" s="8"/>
      <c r="MQ14" s="4"/>
      <c r="MR14" s="8"/>
      <c r="MS14" s="7"/>
      <c r="MT14" s="7"/>
      <c r="MU14" s="2" t="s">
        <v>188</v>
      </c>
      <c r="MV14" s="2" t="s">
        <v>145</v>
      </c>
      <c r="MW14" s="2" t="s">
        <v>148</v>
      </c>
      <c r="MX14" s="2" t="s">
        <v>148</v>
      </c>
      <c r="MY14" s="2" t="s">
        <v>158</v>
      </c>
      <c r="MZ14" s="2" t="s">
        <v>158</v>
      </c>
      <c r="NA14" s="2" t="s">
        <v>148</v>
      </c>
      <c r="NB14" s="4"/>
      <c r="NC14" s="8"/>
      <c r="ND14" s="4"/>
      <c r="NE14" s="8"/>
      <c r="NF14" s="7"/>
      <c r="NG14" s="7"/>
      <c r="NH14" s="2" t="s">
        <v>244</v>
      </c>
      <c r="NI14" s="2" t="s">
        <v>145</v>
      </c>
      <c r="NJ14" s="2" t="s">
        <v>148</v>
      </c>
      <c r="NK14" s="2" t="s">
        <v>148</v>
      </c>
      <c r="NL14" s="2" t="s">
        <v>158</v>
      </c>
      <c r="NM14" s="2" t="s">
        <v>158</v>
      </c>
      <c r="NN14" s="2" t="s">
        <v>148</v>
      </c>
      <c r="NO14" s="4"/>
      <c r="NP14" s="8"/>
      <c r="NQ14" s="4"/>
      <c r="NR14" s="8"/>
      <c r="NS14" s="7"/>
      <c r="NT14" s="7"/>
      <c r="NU14" s="2" t="s">
        <v>188</v>
      </c>
      <c r="NV14" s="2" t="s">
        <v>145</v>
      </c>
      <c r="NW14" s="2" t="s">
        <v>148</v>
      </c>
      <c r="NX14" s="2" t="s">
        <v>148</v>
      </c>
      <c r="NY14" s="2" t="s">
        <v>158</v>
      </c>
      <c r="NZ14" s="2" t="s">
        <v>158</v>
      </c>
      <c r="OA14" s="2" t="s">
        <v>148</v>
      </c>
      <c r="OB14" s="4"/>
      <c r="OC14" s="8"/>
      <c r="OD14" s="4"/>
      <c r="OE14" s="8"/>
      <c r="OF14" s="7"/>
      <c r="OG14" s="7"/>
      <c r="OH14" s="2" t="s">
        <v>188</v>
      </c>
      <c r="OI14" s="2" t="s">
        <v>248</v>
      </c>
      <c r="OJ14" s="2" t="s">
        <v>148</v>
      </c>
      <c r="OK14" s="2" t="s">
        <v>148</v>
      </c>
      <c r="OL14" s="2" t="s">
        <v>158</v>
      </c>
      <c r="OM14" s="2" t="s">
        <v>158</v>
      </c>
      <c r="ON14" s="2" t="s">
        <v>148</v>
      </c>
      <c r="OO14" s="4"/>
      <c r="OP14" s="8"/>
      <c r="OQ14" s="4"/>
      <c r="OR14" s="8"/>
      <c r="OS14" s="7"/>
      <c r="OT14" s="7"/>
      <c r="OU14" s="2" t="s">
        <v>244</v>
      </c>
      <c r="OV14" s="2" t="s">
        <v>145</v>
      </c>
      <c r="OW14" s="2" t="s">
        <v>148</v>
      </c>
      <c r="OX14" s="2" t="s">
        <v>148</v>
      </c>
      <c r="OY14" s="2" t="s">
        <v>158</v>
      </c>
      <c r="OZ14" s="2" t="s">
        <v>158</v>
      </c>
      <c r="PA14" s="2" t="s">
        <v>148</v>
      </c>
      <c r="PB14" s="4">
        <v>87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263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264</v>
      </c>
      <c r="G15" s="2" t="s">
        <v>264</v>
      </c>
      <c r="H15" s="2" t="s">
        <v>264</v>
      </c>
      <c r="I15" s="2" t="s">
        <v>142</v>
      </c>
      <c r="J15" s="2" t="s">
        <v>143</v>
      </c>
      <c r="K15" s="2" t="s">
        <v>265</v>
      </c>
      <c r="L15" s="3">
        <v>170.23</v>
      </c>
      <c r="M15" s="3">
        <v>178.74</v>
      </c>
      <c r="N15" s="3">
        <v>499.99</v>
      </c>
      <c r="O15" s="2" t="s">
        <v>266</v>
      </c>
      <c r="P15" s="2" t="s">
        <v>267</v>
      </c>
      <c r="Q15" s="2" t="s">
        <v>147</v>
      </c>
      <c r="R15" s="2" t="s">
        <v>148</v>
      </c>
      <c r="S15" s="2" t="s">
        <v>148</v>
      </c>
      <c r="T15" s="2" t="s">
        <v>148</v>
      </c>
      <c r="U15" s="2" t="s">
        <v>149</v>
      </c>
      <c r="V15" s="2" t="s">
        <v>268</v>
      </c>
      <c r="W15" s="2" t="s">
        <v>151</v>
      </c>
      <c r="X15" s="2" t="s">
        <v>148</v>
      </c>
      <c r="Y15" s="2" t="s">
        <v>178</v>
      </c>
      <c r="Z15" s="4"/>
      <c r="AA15" s="4">
        <f>=ROUNDDOWN({0},0)</f>
      </c>
      <c r="AB15" s="5">
        <v>4</v>
      </c>
      <c r="AC15" s="2" t="s">
        <v>148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/>
      <c r="AQ15" s="8"/>
      <c r="AR15" s="4">
        <v>17</v>
      </c>
      <c r="AS15" s="8">
        <v>3188.14</v>
      </c>
      <c r="AT15" s="7">
        <v>-1</v>
      </c>
      <c r="AU15" s="7">
        <v>-1</v>
      </c>
      <c r="AV15" s="4">
        <v>8</v>
      </c>
      <c r="AW15" s="8">
        <v>1652.79</v>
      </c>
      <c r="AX15" s="4">
        <v>21</v>
      </c>
      <c r="AY15" s="8">
        <v>3908.82</v>
      </c>
      <c r="AZ15" s="7">
        <v>-0.619</v>
      </c>
      <c r="BA15" s="7">
        <v>-0.5772</v>
      </c>
      <c r="BB15" s="7"/>
      <c r="BC15" s="4">
        <v>8</v>
      </c>
      <c r="BD15" s="8">
        <v>1652.79</v>
      </c>
      <c r="BE15" s="4">
        <v>21</v>
      </c>
      <c r="BF15" s="8">
        <v>3908.82</v>
      </c>
      <c r="BG15" s="7">
        <v>-0.619</v>
      </c>
      <c r="BH15" s="7">
        <v>-0.5772</v>
      </c>
      <c r="BI15" s="7">
        <v>1</v>
      </c>
      <c r="BJ15" s="4"/>
      <c r="BK15" s="8"/>
      <c r="BL15" s="2" t="s">
        <v>269</v>
      </c>
      <c r="BM15" s="7"/>
      <c r="BN15" s="7"/>
      <c r="BO15" s="4"/>
      <c r="BP15" s="8"/>
      <c r="BQ15" s="4"/>
      <c r="BR15" s="8"/>
      <c r="BS15" s="7"/>
      <c r="BT15" s="7"/>
      <c r="BU15" s="2" t="s">
        <v>155</v>
      </c>
      <c r="BV15" s="2" t="s">
        <v>248</v>
      </c>
      <c r="BW15" s="2" t="s">
        <v>156</v>
      </c>
      <c r="BX15" s="2" t="s">
        <v>207</v>
      </c>
      <c r="BY15" s="2" t="s">
        <v>158</v>
      </c>
      <c r="BZ15" s="2" t="s">
        <v>158</v>
      </c>
      <c r="CA15" s="2" t="s">
        <v>148</v>
      </c>
      <c r="CB15" s="4"/>
      <c r="CC15" s="8"/>
      <c r="CD15" s="4">
        <v>1</v>
      </c>
      <c r="CE15" s="8">
        <v>193.04</v>
      </c>
      <c r="CF15" s="7">
        <v>-1</v>
      </c>
      <c r="CG15" s="7">
        <v>-1</v>
      </c>
      <c r="CH15" s="2" t="s">
        <v>155</v>
      </c>
      <c r="CI15" s="2" t="s">
        <v>248</v>
      </c>
      <c r="CJ15" s="2" t="s">
        <v>270</v>
      </c>
      <c r="CK15" s="2" t="s">
        <v>271</v>
      </c>
      <c r="CL15" s="2" t="s">
        <v>158</v>
      </c>
      <c r="CM15" s="2" t="s">
        <v>158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248</v>
      </c>
      <c r="CW15" s="2" t="s">
        <v>178</v>
      </c>
      <c r="CX15" s="2" t="s">
        <v>272</v>
      </c>
      <c r="CY15" s="2" t="s">
        <v>158</v>
      </c>
      <c r="CZ15" s="2" t="s">
        <v>158</v>
      </c>
      <c r="DA15" s="2" t="s">
        <v>148</v>
      </c>
      <c r="DB15" s="4"/>
      <c r="DC15" s="8"/>
      <c r="DD15" s="4">
        <v>16</v>
      </c>
      <c r="DE15" s="8">
        <v>2995.1</v>
      </c>
      <c r="DF15" s="7">
        <v>-1</v>
      </c>
      <c r="DG15" s="7">
        <v>-1</v>
      </c>
      <c r="DH15" s="2" t="s">
        <v>155</v>
      </c>
      <c r="DI15" s="2" t="s">
        <v>248</v>
      </c>
      <c r="DJ15" s="2" t="s">
        <v>148</v>
      </c>
      <c r="DK15" s="2" t="s">
        <v>273</v>
      </c>
      <c r="DL15" s="2" t="s">
        <v>158</v>
      </c>
      <c r="DM15" s="2" t="s">
        <v>158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248</v>
      </c>
      <c r="DW15" s="2" t="s">
        <v>163</v>
      </c>
      <c r="DX15" s="2" t="s">
        <v>274</v>
      </c>
      <c r="DY15" s="2" t="s">
        <v>158</v>
      </c>
      <c r="DZ15" s="2" t="s">
        <v>158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248</v>
      </c>
      <c r="EJ15" s="2" t="s">
        <v>165</v>
      </c>
      <c r="EK15" s="2" t="s">
        <v>223</v>
      </c>
      <c r="EL15" s="2" t="s">
        <v>275</v>
      </c>
      <c r="EM15" s="2" t="s">
        <v>158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248</v>
      </c>
      <c r="EW15" s="2" t="s">
        <v>167</v>
      </c>
      <c r="EX15" s="2" t="s">
        <v>276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248</v>
      </c>
      <c r="FJ15" s="2" t="s">
        <v>178</v>
      </c>
      <c r="FK15" s="2" t="s">
        <v>186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248</v>
      </c>
      <c r="FW15" s="2" t="s">
        <v>170</v>
      </c>
      <c r="FX15" s="2" t="s">
        <v>148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148</v>
      </c>
      <c r="GI15" s="2" t="s">
        <v>148</v>
      </c>
      <c r="GJ15" s="2" t="s">
        <v>148</v>
      </c>
      <c r="GK15" s="2" t="s">
        <v>148</v>
      </c>
      <c r="GL15" s="2" t="s">
        <v>148</v>
      </c>
      <c r="GM15" s="2" t="s">
        <v>148</v>
      </c>
      <c r="GN15" s="2" t="s">
        <v>148</v>
      </c>
      <c r="GO15" s="4"/>
      <c r="GP15" s="8"/>
      <c r="GQ15" s="4"/>
      <c r="GR15" s="8"/>
      <c r="GS15" s="7"/>
      <c r="GT15" s="7"/>
      <c r="GU15" s="2" t="s">
        <v>148</v>
      </c>
      <c r="GV15" s="2" t="s">
        <v>148</v>
      </c>
      <c r="GW15" s="2" t="s">
        <v>148</v>
      </c>
      <c r="GX15" s="2" t="s">
        <v>148</v>
      </c>
      <c r="GY15" s="2" t="s">
        <v>148</v>
      </c>
      <c r="GZ15" s="2" t="s">
        <v>148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148</v>
      </c>
      <c r="II15" s="2" t="s">
        <v>148</v>
      </c>
      <c r="IJ15" s="2" t="s">
        <v>148</v>
      </c>
      <c r="IK15" s="2" t="s">
        <v>148</v>
      </c>
      <c r="IL15" s="2" t="s">
        <v>148</v>
      </c>
      <c r="IM15" s="2" t="s">
        <v>148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248</v>
      </c>
      <c r="JJ15" s="2" t="s">
        <v>172</v>
      </c>
      <c r="JK15" s="2" t="s">
        <v>148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148</v>
      </c>
      <c r="JV15" s="2" t="s">
        <v>148</v>
      </c>
      <c r="JW15" s="2" t="s">
        <v>148</v>
      </c>
      <c r="JX15" s="2" t="s">
        <v>148</v>
      </c>
      <c r="JY15" s="2" t="s">
        <v>148</v>
      </c>
      <c r="JZ15" s="2" t="s">
        <v>148</v>
      </c>
      <c r="KA15" s="2" t="s">
        <v>148</v>
      </c>
      <c r="KB15" s="4"/>
      <c r="KC15" s="8"/>
      <c r="KD15" s="4"/>
      <c r="KE15" s="8"/>
      <c r="KF15" s="7"/>
      <c r="KG15" s="7"/>
      <c r="KH15" s="2" t="s">
        <v>148</v>
      </c>
      <c r="KI15" s="2" t="s">
        <v>148</v>
      </c>
      <c r="KJ15" s="2" t="s">
        <v>148</v>
      </c>
      <c r="KK15" s="2" t="s">
        <v>148</v>
      </c>
      <c r="KL15" s="2" t="s">
        <v>148</v>
      </c>
      <c r="KM15" s="2" t="s">
        <v>148</v>
      </c>
      <c r="KN15" s="2" t="s">
        <v>148</v>
      </c>
      <c r="KO15" s="4"/>
      <c r="KP15" s="8"/>
      <c r="KQ15" s="4"/>
      <c r="KR15" s="8"/>
      <c r="KS15" s="7"/>
      <c r="KT15" s="7"/>
      <c r="KU15" s="2" t="s">
        <v>155</v>
      </c>
      <c r="KV15" s="2" t="s">
        <v>248</v>
      </c>
      <c r="KW15" s="2" t="s">
        <v>174</v>
      </c>
      <c r="KX15" s="2" t="s">
        <v>148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148</v>
      </c>
      <c r="MV15" s="2" t="s">
        <v>148</v>
      </c>
      <c r="MW15" s="2" t="s">
        <v>148</v>
      </c>
      <c r="MX15" s="2" t="s">
        <v>148</v>
      </c>
      <c r="MY15" s="2" t="s">
        <v>148</v>
      </c>
      <c r="MZ15" s="2" t="s">
        <v>148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2" t="s">
        <v>148</v>
      </c>
      <c r="ON15" s="2" t="s">
        <v>148</v>
      </c>
      <c r="OO15" s="4"/>
      <c r="OP15" s="8"/>
      <c r="OQ15" s="4"/>
      <c r="OR15" s="8"/>
      <c r="OS15" s="7"/>
      <c r="OT15" s="7"/>
      <c r="OU15" s="2" t="s">
        <v>148</v>
      </c>
      <c r="OV15" s="2" t="s">
        <v>148</v>
      </c>
      <c r="OW15" s="2" t="s">
        <v>148</v>
      </c>
      <c r="OX15" s="2" t="s">
        <v>148</v>
      </c>
      <c r="OY15" s="2" t="s">
        <v>148</v>
      </c>
      <c r="OZ15" s="2" t="s">
        <v>148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</row>
    <row r="16">
      <c r="A16" s="2" t="s">
        <v>277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264</v>
      </c>
      <c r="G16" s="2" t="s">
        <v>264</v>
      </c>
      <c r="H16" s="2" t="s">
        <v>264</v>
      </c>
      <c r="I16" s="2" t="s">
        <v>142</v>
      </c>
      <c r="J16" s="2" t="s">
        <v>177</v>
      </c>
      <c r="K16" s="2" t="s">
        <v>265</v>
      </c>
      <c r="L16" s="3">
        <v>204.28</v>
      </c>
      <c r="M16" s="3">
        <v>214.49</v>
      </c>
      <c r="N16" s="3">
        <v>599.99</v>
      </c>
      <c r="O16" s="2" t="s">
        <v>145</v>
      </c>
      <c r="P16" s="2" t="s">
        <v>278</v>
      </c>
      <c r="Q16" s="2" t="s">
        <v>147</v>
      </c>
      <c r="R16" s="2" t="s">
        <v>148</v>
      </c>
      <c r="S16" s="2" t="s">
        <v>148</v>
      </c>
      <c r="T16" s="2" t="s">
        <v>148</v>
      </c>
      <c r="U16" s="2" t="s">
        <v>149</v>
      </c>
      <c r="V16" s="2" t="s">
        <v>268</v>
      </c>
      <c r="W16" s="2" t="s">
        <v>151</v>
      </c>
      <c r="X16" s="2" t="s">
        <v>148</v>
      </c>
      <c r="Y16" s="2" t="s">
        <v>178</v>
      </c>
      <c r="Z16" s="4">
        <v>61</v>
      </c>
      <c r="AA16" s="4">
        <f>=ROUNDDOWN(12.2,0)</f>
      </c>
      <c r="AB16" s="5">
        <v>5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8</v>
      </c>
      <c r="AQ16" s="8">
        <v>1652.79</v>
      </c>
      <c r="AR16" s="4">
        <v>4</v>
      </c>
      <c r="AS16" s="8">
        <v>720.68</v>
      </c>
      <c r="AT16" s="7">
        <v>1</v>
      </c>
      <c r="AU16" s="7">
        <v>1.2934</v>
      </c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1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8</v>
      </c>
      <c r="BK16" s="8">
        <v>1652.79</v>
      </c>
      <c r="BL16" s="2" t="s">
        <v>279</v>
      </c>
      <c r="BM16" s="7">
        <v>1</v>
      </c>
      <c r="BN16" s="7">
        <v>1</v>
      </c>
      <c r="BO16" s="4">
        <v>2</v>
      </c>
      <c r="BP16" s="8">
        <v>257.38</v>
      </c>
      <c r="BQ16" s="4">
        <v>2</v>
      </c>
      <c r="BR16" s="8">
        <v>257.38</v>
      </c>
      <c r="BS16" s="7"/>
      <c r="BT16" s="7"/>
      <c r="BU16" s="2" t="s">
        <v>155</v>
      </c>
      <c r="BV16" s="2" t="s">
        <v>145</v>
      </c>
      <c r="BW16" s="2" t="s">
        <v>156</v>
      </c>
      <c r="BX16" s="2" t="s">
        <v>280</v>
      </c>
      <c r="BY16" s="2" t="s">
        <v>158</v>
      </c>
      <c r="BZ16" s="2" t="s">
        <v>158</v>
      </c>
      <c r="CA16" s="2" t="s">
        <v>148</v>
      </c>
      <c r="CB16" s="4">
        <v>1</v>
      </c>
      <c r="CC16" s="8">
        <v>231.65</v>
      </c>
      <c r="CD16" s="4">
        <v>2</v>
      </c>
      <c r="CE16" s="8">
        <v>463.3</v>
      </c>
      <c r="CF16" s="7">
        <v>-0.5</v>
      </c>
      <c r="CG16" s="7">
        <v>-0.5</v>
      </c>
      <c r="CH16" s="2" t="s">
        <v>155</v>
      </c>
      <c r="CI16" s="2" t="s">
        <v>145</v>
      </c>
      <c r="CJ16" s="2" t="s">
        <v>270</v>
      </c>
      <c r="CK16" s="2" t="s">
        <v>281</v>
      </c>
      <c r="CL16" s="2" t="s">
        <v>158</v>
      </c>
      <c r="CM16" s="2" t="s">
        <v>158</v>
      </c>
      <c r="CN16" s="2" t="s">
        <v>148</v>
      </c>
      <c r="CO16" s="4">
        <v>2</v>
      </c>
      <c r="CP16" s="8">
        <v>459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178</v>
      </c>
      <c r="CX16" s="2" t="s">
        <v>209</v>
      </c>
      <c r="CY16" s="2" t="s">
        <v>158</v>
      </c>
      <c r="CZ16" s="2" t="s">
        <v>158</v>
      </c>
      <c r="DA16" s="2" t="s">
        <v>148</v>
      </c>
      <c r="DB16" s="4">
        <v>3</v>
      </c>
      <c r="DC16" s="8">
        <v>704.76</v>
      </c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273</v>
      </c>
      <c r="DL16" s="2" t="s">
        <v>158</v>
      </c>
      <c r="DM16" s="2" t="s">
        <v>158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163</v>
      </c>
      <c r="DX16" s="2" t="s">
        <v>282</v>
      </c>
      <c r="DY16" s="2" t="s">
        <v>158</v>
      </c>
      <c r="DZ16" s="2" t="s">
        <v>158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165</v>
      </c>
      <c r="EK16" s="2" t="s">
        <v>283</v>
      </c>
      <c r="EL16" s="2" t="s">
        <v>158</v>
      </c>
      <c r="EM16" s="2" t="s">
        <v>158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167</v>
      </c>
      <c r="EX16" s="2" t="s">
        <v>284</v>
      </c>
      <c r="EY16" s="2" t="s">
        <v>158</v>
      </c>
      <c r="EZ16" s="2" t="s">
        <v>158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178</v>
      </c>
      <c r="FK16" s="2" t="s">
        <v>285</v>
      </c>
      <c r="FL16" s="2" t="s">
        <v>158</v>
      </c>
      <c r="FM16" s="2" t="s">
        <v>158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170</v>
      </c>
      <c r="FX16" s="2" t="s">
        <v>286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148</v>
      </c>
      <c r="GI16" s="2" t="s">
        <v>148</v>
      </c>
      <c r="GJ16" s="2" t="s">
        <v>148</v>
      </c>
      <c r="GK16" s="2" t="s">
        <v>148</v>
      </c>
      <c r="GL16" s="2" t="s">
        <v>148</v>
      </c>
      <c r="GM16" s="2" t="s">
        <v>148</v>
      </c>
      <c r="GN16" s="2" t="s">
        <v>148</v>
      </c>
      <c r="GO16" s="4"/>
      <c r="GP16" s="8"/>
      <c r="GQ16" s="4"/>
      <c r="GR16" s="8"/>
      <c r="GS16" s="7"/>
      <c r="GT16" s="7"/>
      <c r="GU16" s="2" t="s">
        <v>148</v>
      </c>
      <c r="GV16" s="2" t="s">
        <v>148</v>
      </c>
      <c r="GW16" s="2" t="s">
        <v>148</v>
      </c>
      <c r="GX16" s="2" t="s">
        <v>148</v>
      </c>
      <c r="GY16" s="2" t="s">
        <v>148</v>
      </c>
      <c r="GZ16" s="2" t="s">
        <v>148</v>
      </c>
      <c r="HA16" s="2" t="s">
        <v>148</v>
      </c>
      <c r="HB16" s="4"/>
      <c r="HC16" s="8"/>
      <c r="HD16" s="4"/>
      <c r="HE16" s="8"/>
      <c r="HF16" s="7"/>
      <c r="HG16" s="7"/>
      <c r="HH16" s="2" t="s">
        <v>148</v>
      </c>
      <c r="HI16" s="2" t="s">
        <v>148</v>
      </c>
      <c r="HJ16" s="2" t="s">
        <v>148</v>
      </c>
      <c r="HK16" s="2" t="s">
        <v>148</v>
      </c>
      <c r="HL16" s="2" t="s">
        <v>148</v>
      </c>
      <c r="HM16" s="2" t="s">
        <v>148</v>
      </c>
      <c r="HN16" s="2" t="s">
        <v>148</v>
      </c>
      <c r="HO16" s="4"/>
      <c r="HP16" s="8"/>
      <c r="HQ16" s="4"/>
      <c r="HR16" s="8"/>
      <c r="HS16" s="7"/>
      <c r="HT16" s="7"/>
      <c r="HU16" s="2" t="s">
        <v>148</v>
      </c>
      <c r="HV16" s="2" t="s">
        <v>148</v>
      </c>
      <c r="HW16" s="2" t="s">
        <v>148</v>
      </c>
      <c r="HX16" s="2" t="s">
        <v>148</v>
      </c>
      <c r="HY16" s="2" t="s">
        <v>148</v>
      </c>
      <c r="HZ16" s="2" t="s">
        <v>148</v>
      </c>
      <c r="IA16" s="2" t="s">
        <v>148</v>
      </c>
      <c r="IB16" s="4"/>
      <c r="IC16" s="8"/>
      <c r="ID16" s="4"/>
      <c r="IE16" s="8"/>
      <c r="IF16" s="7"/>
      <c r="IG16" s="7"/>
      <c r="IH16" s="2" t="s">
        <v>148</v>
      </c>
      <c r="II16" s="2" t="s">
        <v>148</v>
      </c>
      <c r="IJ16" s="2" t="s">
        <v>148</v>
      </c>
      <c r="IK16" s="2" t="s">
        <v>148</v>
      </c>
      <c r="IL16" s="2" t="s">
        <v>148</v>
      </c>
      <c r="IM16" s="2" t="s">
        <v>148</v>
      </c>
      <c r="IN16" s="2" t="s">
        <v>148</v>
      </c>
      <c r="IO16" s="4"/>
      <c r="IP16" s="8"/>
      <c r="IQ16" s="4"/>
      <c r="IR16" s="8"/>
      <c r="IS16" s="7"/>
      <c r="IT16" s="7"/>
      <c r="IU16" s="2" t="s">
        <v>148</v>
      </c>
      <c r="IV16" s="2" t="s">
        <v>148</v>
      </c>
      <c r="IW16" s="2" t="s">
        <v>148</v>
      </c>
      <c r="IX16" s="2" t="s">
        <v>148</v>
      </c>
      <c r="IY16" s="2" t="s">
        <v>148</v>
      </c>
      <c r="IZ16" s="2" t="s">
        <v>148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172</v>
      </c>
      <c r="JK16" s="2" t="s">
        <v>148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148</v>
      </c>
      <c r="JV16" s="2" t="s">
        <v>148</v>
      </c>
      <c r="JW16" s="2" t="s">
        <v>148</v>
      </c>
      <c r="JX16" s="2" t="s">
        <v>148</v>
      </c>
      <c r="JY16" s="2" t="s">
        <v>148</v>
      </c>
      <c r="JZ16" s="2" t="s">
        <v>148</v>
      </c>
      <c r="KA16" s="2" t="s">
        <v>148</v>
      </c>
      <c r="KB16" s="4"/>
      <c r="KC16" s="8"/>
      <c r="KD16" s="4"/>
      <c r="KE16" s="8"/>
      <c r="KF16" s="7"/>
      <c r="KG16" s="7"/>
      <c r="KH16" s="2" t="s">
        <v>148</v>
      </c>
      <c r="KI16" s="2" t="s">
        <v>148</v>
      </c>
      <c r="KJ16" s="2" t="s">
        <v>148</v>
      </c>
      <c r="KK16" s="2" t="s">
        <v>148</v>
      </c>
      <c r="KL16" s="2" t="s">
        <v>148</v>
      </c>
      <c r="KM16" s="2" t="s">
        <v>148</v>
      </c>
      <c r="KN16" s="2" t="s">
        <v>148</v>
      </c>
      <c r="KO16" s="4"/>
      <c r="KP16" s="8"/>
      <c r="KQ16" s="4"/>
      <c r="KR16" s="8"/>
      <c r="KS16" s="7"/>
      <c r="KT16" s="7"/>
      <c r="KU16" s="2" t="s">
        <v>155</v>
      </c>
      <c r="KV16" s="2" t="s">
        <v>145</v>
      </c>
      <c r="KW16" s="2" t="s">
        <v>174</v>
      </c>
      <c r="KX16" s="2" t="s">
        <v>287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148</v>
      </c>
      <c r="LV16" s="2" t="s">
        <v>148</v>
      </c>
      <c r="LW16" s="2" t="s">
        <v>148</v>
      </c>
      <c r="LX16" s="2" t="s">
        <v>148</v>
      </c>
      <c r="LY16" s="2" t="s">
        <v>148</v>
      </c>
      <c r="LZ16" s="2" t="s">
        <v>148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148</v>
      </c>
      <c r="MV16" s="2" t="s">
        <v>148</v>
      </c>
      <c r="MW16" s="2" t="s">
        <v>148</v>
      </c>
      <c r="MX16" s="2" t="s">
        <v>148</v>
      </c>
      <c r="MY16" s="2" t="s">
        <v>148</v>
      </c>
      <c r="MZ16" s="2" t="s">
        <v>148</v>
      </c>
      <c r="NA16" s="2" t="s">
        <v>148</v>
      </c>
      <c r="NB16" s="4"/>
      <c r="NC16" s="8"/>
      <c r="ND16" s="4"/>
      <c r="NE16" s="8"/>
      <c r="NF16" s="7"/>
      <c r="NG16" s="7"/>
      <c r="NH16" s="2" t="s">
        <v>148</v>
      </c>
      <c r="NI16" s="2" t="s">
        <v>148</v>
      </c>
      <c r="NJ16" s="2" t="s">
        <v>148</v>
      </c>
      <c r="NK16" s="2" t="s">
        <v>148</v>
      </c>
      <c r="NL16" s="2" t="s">
        <v>148</v>
      </c>
      <c r="NM16" s="2" t="s">
        <v>148</v>
      </c>
      <c r="NN16" s="2" t="s">
        <v>148</v>
      </c>
      <c r="NO16" s="4"/>
      <c r="NP16" s="8"/>
      <c r="NQ16" s="4"/>
      <c r="NR16" s="8"/>
      <c r="NS16" s="7"/>
      <c r="NT16" s="7"/>
      <c r="NU16" s="2" t="s">
        <v>148</v>
      </c>
      <c r="NV16" s="2" t="s">
        <v>148</v>
      </c>
      <c r="NW16" s="2" t="s">
        <v>148</v>
      </c>
      <c r="NX16" s="2" t="s">
        <v>148</v>
      </c>
      <c r="NY16" s="2" t="s">
        <v>148</v>
      </c>
      <c r="NZ16" s="2" t="s">
        <v>148</v>
      </c>
      <c r="OA16" s="2" t="s">
        <v>148</v>
      </c>
      <c r="OB16" s="4"/>
      <c r="OC16" s="8"/>
      <c r="OD16" s="4"/>
      <c r="OE16" s="8"/>
      <c r="OF16" s="7"/>
      <c r="OG16" s="7"/>
      <c r="OH16" s="2" t="s">
        <v>148</v>
      </c>
      <c r="OI16" s="2" t="s">
        <v>148</v>
      </c>
      <c r="OJ16" s="2" t="s">
        <v>148</v>
      </c>
      <c r="OK16" s="2" t="s">
        <v>148</v>
      </c>
      <c r="OL16" s="2" t="s">
        <v>148</v>
      </c>
      <c r="OM16" s="2" t="s">
        <v>148</v>
      </c>
      <c r="ON16" s="2" t="s">
        <v>148</v>
      </c>
      <c r="OO16" s="4"/>
      <c r="OP16" s="8"/>
      <c r="OQ16" s="4"/>
      <c r="OR16" s="8"/>
      <c r="OS16" s="7"/>
      <c r="OT16" s="7"/>
      <c r="OU16" s="2" t="s">
        <v>148</v>
      </c>
      <c r="OV16" s="2" t="s">
        <v>148</v>
      </c>
      <c r="OW16" s="2" t="s">
        <v>148</v>
      </c>
      <c r="OX16" s="2" t="s">
        <v>148</v>
      </c>
      <c r="OY16" s="2" t="s">
        <v>148</v>
      </c>
      <c r="OZ16" s="2" t="s">
        <v>148</v>
      </c>
      <c r="PA16" s="2" t="s">
        <v>148</v>
      </c>
      <c r="PB16" s="4">
        <v>61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</row>
    <row r="17">
      <c r="A17" s="2" t="s">
        <v>288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264</v>
      </c>
      <c r="G17" s="2" t="s">
        <v>264</v>
      </c>
      <c r="H17" s="2" t="s">
        <v>264</v>
      </c>
      <c r="I17" s="2" t="s">
        <v>142</v>
      </c>
      <c r="J17" s="2" t="s">
        <v>190</v>
      </c>
      <c r="K17" s="2" t="s">
        <v>265</v>
      </c>
      <c r="L17" s="3">
        <v>204.28</v>
      </c>
      <c r="M17" s="3">
        <v>214.49</v>
      </c>
      <c r="N17" s="3">
        <v>599.99</v>
      </c>
      <c r="O17" s="2" t="s">
        <v>145</v>
      </c>
      <c r="P17" s="2" t="s">
        <v>278</v>
      </c>
      <c r="Q17" s="2" t="s">
        <v>147</v>
      </c>
      <c r="R17" s="2" t="s">
        <v>148</v>
      </c>
      <c r="S17" s="2" t="s">
        <v>148</v>
      </c>
      <c r="T17" s="2" t="s">
        <v>148</v>
      </c>
      <c r="U17" s="2" t="s">
        <v>149</v>
      </c>
      <c r="V17" s="2" t="s">
        <v>268</v>
      </c>
      <c r="W17" s="2" t="s">
        <v>151</v>
      </c>
      <c r="X17" s="2" t="s">
        <v>148</v>
      </c>
      <c r="Y17" s="2" t="s">
        <v>178</v>
      </c>
      <c r="Z17" s="4">
        <v>27</v>
      </c>
      <c r="AA17" s="4">
        <f>=ROUNDDOWN(27,0)</f>
      </c>
      <c r="AB17" s="5">
        <v>1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/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/>
      <c r="BK17" s="8"/>
      <c r="BL17" s="2" t="s">
        <v>148</v>
      </c>
      <c r="BM17" s="7"/>
      <c r="BN17" s="7"/>
      <c r="BO17" s="4"/>
      <c r="BP17" s="8"/>
      <c r="BQ17" s="4"/>
      <c r="BR17" s="8"/>
      <c r="BS17" s="7"/>
      <c r="BT17" s="7"/>
      <c r="BU17" s="2" t="s">
        <v>155</v>
      </c>
      <c r="BV17" s="2" t="s">
        <v>145</v>
      </c>
      <c r="BW17" s="2" t="s">
        <v>156</v>
      </c>
      <c r="BX17" s="2" t="s">
        <v>289</v>
      </c>
      <c r="BY17" s="2" t="s">
        <v>158</v>
      </c>
      <c r="BZ17" s="2" t="s">
        <v>158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270</v>
      </c>
      <c r="CK17" s="2" t="s">
        <v>290</v>
      </c>
      <c r="CL17" s="2" t="s">
        <v>158</v>
      </c>
      <c r="CM17" s="2" t="s">
        <v>158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178</v>
      </c>
      <c r="CX17" s="2" t="s">
        <v>168</v>
      </c>
      <c r="CY17" s="2" t="s">
        <v>158</v>
      </c>
      <c r="CZ17" s="2" t="s">
        <v>158</v>
      </c>
      <c r="DA17" s="2" t="s">
        <v>148</v>
      </c>
      <c r="DB17" s="4"/>
      <c r="DC17" s="8"/>
      <c r="DD17" s="4"/>
      <c r="DE17" s="8"/>
      <c r="DF17" s="7"/>
      <c r="DG17" s="7"/>
      <c r="DH17" s="2" t="s">
        <v>244</v>
      </c>
      <c r="DI17" s="2" t="s">
        <v>145</v>
      </c>
      <c r="DJ17" s="2" t="s">
        <v>148</v>
      </c>
      <c r="DK17" s="2" t="s">
        <v>148</v>
      </c>
      <c r="DL17" s="2" t="s">
        <v>158</v>
      </c>
      <c r="DM17" s="2" t="s">
        <v>158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163</v>
      </c>
      <c r="DX17" s="2" t="s">
        <v>291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165</v>
      </c>
      <c r="EK17" s="2" t="s">
        <v>148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167</v>
      </c>
      <c r="EX17" s="2" t="s">
        <v>148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178</v>
      </c>
      <c r="FK17" s="2" t="s">
        <v>292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293</v>
      </c>
      <c r="FX17" s="2" t="s">
        <v>294</v>
      </c>
      <c r="FY17" s="2" t="s">
        <v>158</v>
      </c>
      <c r="FZ17" s="2" t="s">
        <v>158</v>
      </c>
      <c r="GA17" s="2" t="s">
        <v>148</v>
      </c>
      <c r="GB17" s="4"/>
      <c r="GC17" s="8"/>
      <c r="GD17" s="4"/>
      <c r="GE17" s="8"/>
      <c r="GF17" s="7"/>
      <c r="GG17" s="7"/>
      <c r="GH17" s="2" t="s">
        <v>148</v>
      </c>
      <c r="GI17" s="2" t="s">
        <v>148</v>
      </c>
      <c r="GJ17" s="2" t="s">
        <v>148</v>
      </c>
      <c r="GK17" s="2" t="s">
        <v>148</v>
      </c>
      <c r="GL17" s="2" t="s">
        <v>148</v>
      </c>
      <c r="GM17" s="2" t="s">
        <v>148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2" t="s">
        <v>148</v>
      </c>
      <c r="IN17" s="2" t="s">
        <v>148</v>
      </c>
      <c r="IO17" s="4"/>
      <c r="IP17" s="8"/>
      <c r="IQ17" s="4"/>
      <c r="IR17" s="8"/>
      <c r="IS17" s="7"/>
      <c r="IT17" s="7"/>
      <c r="IU17" s="2" t="s">
        <v>148</v>
      </c>
      <c r="IV17" s="2" t="s">
        <v>148</v>
      </c>
      <c r="IW17" s="2" t="s">
        <v>148</v>
      </c>
      <c r="IX17" s="2" t="s">
        <v>148</v>
      </c>
      <c r="IY17" s="2" t="s">
        <v>148</v>
      </c>
      <c r="IZ17" s="2" t="s">
        <v>148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202</v>
      </c>
      <c r="JK17" s="2" t="s">
        <v>148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148</v>
      </c>
      <c r="JV17" s="2" t="s">
        <v>148</v>
      </c>
      <c r="JW17" s="2" t="s">
        <v>148</v>
      </c>
      <c r="JX17" s="2" t="s">
        <v>148</v>
      </c>
      <c r="JY17" s="2" t="s">
        <v>148</v>
      </c>
      <c r="JZ17" s="2" t="s">
        <v>148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155</v>
      </c>
      <c r="KV17" s="2" t="s">
        <v>145</v>
      </c>
      <c r="KW17" s="2" t="s">
        <v>174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8"/>
      <c r="OQ17" s="4"/>
      <c r="OR17" s="8"/>
      <c r="OS17" s="7"/>
      <c r="OT17" s="7"/>
      <c r="OU17" s="2" t="s">
        <v>148</v>
      </c>
      <c r="OV17" s="2" t="s">
        <v>148</v>
      </c>
      <c r="OW17" s="2" t="s">
        <v>148</v>
      </c>
      <c r="OX17" s="2" t="s">
        <v>148</v>
      </c>
      <c r="OY17" s="2" t="s">
        <v>148</v>
      </c>
      <c r="OZ17" s="2" t="s">
        <v>148</v>
      </c>
      <c r="PA17" s="2" t="s">
        <v>148</v>
      </c>
      <c r="PB17" s="4">
        <v>27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</row>
    <row r="18">
      <c r="A18" s="2" t="s">
        <v>295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296</v>
      </c>
      <c r="G18" s="2" t="s">
        <v>296</v>
      </c>
      <c r="H18" s="2" t="s">
        <v>296</v>
      </c>
      <c r="I18" s="2" t="s">
        <v>235</v>
      </c>
      <c r="J18" s="2" t="s">
        <v>143</v>
      </c>
      <c r="K18" s="2" t="s">
        <v>297</v>
      </c>
      <c r="L18" s="3">
        <v>133.58</v>
      </c>
      <c r="M18" s="3">
        <v>140.26</v>
      </c>
      <c r="N18" s="3">
        <v>339.99</v>
      </c>
      <c r="O18" s="2" t="s">
        <v>145</v>
      </c>
      <c r="P18" s="2" t="s">
        <v>237</v>
      </c>
      <c r="Q18" s="2" t="s">
        <v>147</v>
      </c>
      <c r="R18" s="2" t="s">
        <v>148</v>
      </c>
      <c r="S18" s="2" t="s">
        <v>148</v>
      </c>
      <c r="T18" s="2" t="s">
        <v>238</v>
      </c>
      <c r="U18" s="2" t="s">
        <v>149</v>
      </c>
      <c r="V18" s="2" t="s">
        <v>239</v>
      </c>
      <c r="W18" s="2" t="s">
        <v>148</v>
      </c>
      <c r="X18" s="2" t="s">
        <v>148</v>
      </c>
      <c r="Y18" s="2" t="s">
        <v>240</v>
      </c>
      <c r="Z18" s="4">
        <v>199</v>
      </c>
      <c r="AA18" s="4">
        <f>=ROUNDDOWN(73.7037037037037,0)</f>
      </c>
      <c r="AB18" s="5">
        <v>2.7</v>
      </c>
      <c r="AC18" s="2" t="s">
        <v>241</v>
      </c>
      <c r="AD18" s="4">
        <v>235</v>
      </c>
      <c r="AE18" s="4">
        <v>235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4</v>
      </c>
      <c r="AQ18" s="8">
        <v>705.09</v>
      </c>
      <c r="AR18" s="4"/>
      <c r="AS18" s="8"/>
      <c r="AT18" s="7"/>
      <c r="AU18" s="7"/>
      <c r="AV18" s="4">
        <v>7</v>
      </c>
      <c r="AW18" s="8">
        <v>1398.32</v>
      </c>
      <c r="AX18" s="4" t="s">
        <v>148</v>
      </c>
      <c r="AY18" s="8" t="s">
        <v>148</v>
      </c>
      <c r="AZ18" s="7" t="s">
        <v>148</v>
      </c>
      <c r="BA18" s="7" t="s">
        <v>148</v>
      </c>
      <c r="BB18" s="7">
        <v>0.5042</v>
      </c>
      <c r="BC18" s="4">
        <v>8</v>
      </c>
      <c r="BD18" s="8">
        <v>1632.89</v>
      </c>
      <c r="BE18" s="4">
        <v>58</v>
      </c>
      <c r="BF18" s="8">
        <v>11210.65</v>
      </c>
      <c r="BG18" s="7">
        <v>-0.8621</v>
      </c>
      <c r="BH18" s="7">
        <v>-0.8543</v>
      </c>
      <c r="BI18" s="7">
        <v>0.8563</v>
      </c>
      <c r="BJ18" s="4">
        <v>4</v>
      </c>
      <c r="BK18" s="8">
        <v>705.09</v>
      </c>
      <c r="BL18" s="2" t="s">
        <v>226</v>
      </c>
      <c r="BM18" s="7">
        <v>1</v>
      </c>
      <c r="BN18" s="7">
        <v>1</v>
      </c>
      <c r="BO18" s="4">
        <v>1</v>
      </c>
      <c r="BP18" s="8">
        <v>142.74</v>
      </c>
      <c r="BQ18" s="4"/>
      <c r="BR18" s="8"/>
      <c r="BS18" s="7"/>
      <c r="BT18" s="7"/>
      <c r="BU18" s="2" t="s">
        <v>155</v>
      </c>
      <c r="BV18" s="2" t="s">
        <v>145</v>
      </c>
      <c r="BW18" s="2" t="s">
        <v>148</v>
      </c>
      <c r="BX18" s="2" t="s">
        <v>298</v>
      </c>
      <c r="BY18" s="2" t="s">
        <v>158</v>
      </c>
      <c r="BZ18" s="2" t="s">
        <v>158</v>
      </c>
      <c r="CA18" s="2" t="s">
        <v>148</v>
      </c>
      <c r="CB18" s="4">
        <v>1</v>
      </c>
      <c r="CC18" s="8">
        <v>153.47</v>
      </c>
      <c r="CD18" s="4"/>
      <c r="CE18" s="8"/>
      <c r="CF18" s="7"/>
      <c r="CG18" s="7"/>
      <c r="CH18" s="2" t="s">
        <v>155</v>
      </c>
      <c r="CI18" s="2" t="s">
        <v>145</v>
      </c>
      <c r="CJ18" s="2" t="s">
        <v>148</v>
      </c>
      <c r="CK18" s="2" t="s">
        <v>243</v>
      </c>
      <c r="CL18" s="2" t="s">
        <v>158</v>
      </c>
      <c r="CM18" s="2" t="s">
        <v>158</v>
      </c>
      <c r="CN18" s="2" t="s">
        <v>148</v>
      </c>
      <c r="CO18" s="4">
        <v>2</v>
      </c>
      <c r="CP18" s="8">
        <v>408.88</v>
      </c>
      <c r="CQ18" s="4"/>
      <c r="CR18" s="8"/>
      <c r="CS18" s="7"/>
      <c r="CT18" s="7"/>
      <c r="CU18" s="2" t="s">
        <v>155</v>
      </c>
      <c r="CV18" s="2" t="s">
        <v>145</v>
      </c>
      <c r="CW18" s="2" t="s">
        <v>148</v>
      </c>
      <c r="CX18" s="2" t="s">
        <v>299</v>
      </c>
      <c r="CY18" s="2" t="s">
        <v>158</v>
      </c>
      <c r="CZ18" s="2" t="s">
        <v>158</v>
      </c>
      <c r="DA18" s="2" t="s">
        <v>148</v>
      </c>
      <c r="DB18" s="4"/>
      <c r="DC18" s="8"/>
      <c r="DD18" s="4"/>
      <c r="DE18" s="8"/>
      <c r="DF18" s="7"/>
      <c r="DG18" s="7"/>
      <c r="DH18" s="2" t="s">
        <v>244</v>
      </c>
      <c r="DI18" s="2" t="s">
        <v>145</v>
      </c>
      <c r="DJ18" s="2" t="s">
        <v>148</v>
      </c>
      <c r="DK18" s="2" t="s">
        <v>148</v>
      </c>
      <c r="DL18" s="2" t="s">
        <v>158</v>
      </c>
      <c r="DM18" s="2" t="s">
        <v>158</v>
      </c>
      <c r="DN18" s="2" t="s">
        <v>148</v>
      </c>
      <c r="DO18" s="4"/>
      <c r="DP18" s="8"/>
      <c r="DQ18" s="4"/>
      <c r="DR18" s="8"/>
      <c r="DS18" s="7"/>
      <c r="DT18" s="7"/>
      <c r="DU18" s="2" t="s">
        <v>244</v>
      </c>
      <c r="DV18" s="2" t="s">
        <v>145</v>
      </c>
      <c r="DW18" s="2" t="s">
        <v>148</v>
      </c>
      <c r="DX18" s="2" t="s">
        <v>148</v>
      </c>
      <c r="DY18" s="2" t="s">
        <v>158</v>
      </c>
      <c r="DZ18" s="2" t="s">
        <v>158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148</v>
      </c>
      <c r="EK18" s="2" t="s">
        <v>300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148</v>
      </c>
      <c r="EX18" s="2" t="s">
        <v>301</v>
      </c>
      <c r="EY18" s="2" t="s">
        <v>158</v>
      </c>
      <c r="EZ18" s="2" t="s">
        <v>158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148</v>
      </c>
      <c r="FK18" s="2" t="s">
        <v>148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148</v>
      </c>
      <c r="FX18" s="2" t="s">
        <v>148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188</v>
      </c>
      <c r="GI18" s="2" t="s">
        <v>145</v>
      </c>
      <c r="GJ18" s="2" t="s">
        <v>148</v>
      </c>
      <c r="GK18" s="2" t="s">
        <v>148</v>
      </c>
      <c r="GL18" s="2" t="s">
        <v>158</v>
      </c>
      <c r="GM18" s="2" t="s">
        <v>158</v>
      </c>
      <c r="GN18" s="2" t="s">
        <v>148</v>
      </c>
      <c r="GO18" s="4"/>
      <c r="GP18" s="8"/>
      <c r="GQ18" s="4"/>
      <c r="GR18" s="8"/>
      <c r="GS18" s="7"/>
      <c r="GT18" s="7"/>
      <c r="GU18" s="2" t="s">
        <v>244</v>
      </c>
      <c r="GV18" s="2" t="s">
        <v>145</v>
      </c>
      <c r="GW18" s="2" t="s">
        <v>148</v>
      </c>
      <c r="GX18" s="2" t="s">
        <v>148</v>
      </c>
      <c r="GY18" s="2" t="s">
        <v>158</v>
      </c>
      <c r="GZ18" s="2" t="s">
        <v>158</v>
      </c>
      <c r="HA18" s="2" t="s">
        <v>148</v>
      </c>
      <c r="HB18" s="4"/>
      <c r="HC18" s="8"/>
      <c r="HD18" s="4"/>
      <c r="HE18" s="8"/>
      <c r="HF18" s="7"/>
      <c r="HG18" s="7"/>
      <c r="HH18" s="2" t="s">
        <v>244</v>
      </c>
      <c r="HI18" s="2" t="s">
        <v>145</v>
      </c>
      <c r="HJ18" s="2" t="s">
        <v>148</v>
      </c>
      <c r="HK18" s="2" t="s">
        <v>148</v>
      </c>
      <c r="HL18" s="2" t="s">
        <v>158</v>
      </c>
      <c r="HM18" s="2" t="s">
        <v>158</v>
      </c>
      <c r="HN18" s="2" t="s">
        <v>148</v>
      </c>
      <c r="HO18" s="4"/>
      <c r="HP18" s="8"/>
      <c r="HQ18" s="4"/>
      <c r="HR18" s="8"/>
      <c r="HS18" s="7"/>
      <c r="HT18" s="7"/>
      <c r="HU18" s="2" t="s">
        <v>188</v>
      </c>
      <c r="HV18" s="2" t="s">
        <v>145</v>
      </c>
      <c r="HW18" s="2" t="s">
        <v>148</v>
      </c>
      <c r="HX18" s="2" t="s">
        <v>148</v>
      </c>
      <c r="HY18" s="2" t="s">
        <v>158</v>
      </c>
      <c r="HZ18" s="2" t="s">
        <v>158</v>
      </c>
      <c r="IA18" s="2" t="s">
        <v>148</v>
      </c>
      <c r="IB18" s="4"/>
      <c r="IC18" s="8"/>
      <c r="ID18" s="4"/>
      <c r="IE18" s="8"/>
      <c r="IF18" s="7"/>
      <c r="IG18" s="7"/>
      <c r="IH18" s="2" t="s">
        <v>188</v>
      </c>
      <c r="II18" s="2" t="s">
        <v>145</v>
      </c>
      <c r="IJ18" s="2" t="s">
        <v>148</v>
      </c>
      <c r="IK18" s="2" t="s">
        <v>148</v>
      </c>
      <c r="IL18" s="2" t="s">
        <v>158</v>
      </c>
      <c r="IM18" s="2" t="s">
        <v>158</v>
      </c>
      <c r="IN18" s="2" t="s">
        <v>148</v>
      </c>
      <c r="IO18" s="4"/>
      <c r="IP18" s="8"/>
      <c r="IQ18" s="4"/>
      <c r="IR18" s="8"/>
      <c r="IS18" s="7"/>
      <c r="IT18" s="7"/>
      <c r="IU18" s="2" t="s">
        <v>244</v>
      </c>
      <c r="IV18" s="2" t="s">
        <v>145</v>
      </c>
      <c r="IW18" s="2" t="s">
        <v>148</v>
      </c>
      <c r="IX18" s="2" t="s">
        <v>148</v>
      </c>
      <c r="IY18" s="2" t="s">
        <v>158</v>
      </c>
      <c r="IZ18" s="2" t="s">
        <v>158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148</v>
      </c>
      <c r="JK18" s="2" t="s">
        <v>148</v>
      </c>
      <c r="JL18" s="2" t="s">
        <v>158</v>
      </c>
      <c r="JM18" s="2" t="s">
        <v>158</v>
      </c>
      <c r="JN18" s="2" t="s">
        <v>148</v>
      </c>
      <c r="JO18" s="4"/>
      <c r="JP18" s="8"/>
      <c r="JQ18" s="4"/>
      <c r="JR18" s="8"/>
      <c r="JS18" s="7"/>
      <c r="JT18" s="7"/>
      <c r="JU18" s="2" t="s">
        <v>188</v>
      </c>
      <c r="JV18" s="2" t="s">
        <v>145</v>
      </c>
      <c r="JW18" s="2" t="s">
        <v>148</v>
      </c>
      <c r="JX18" s="2" t="s">
        <v>148</v>
      </c>
      <c r="JY18" s="2" t="s">
        <v>158</v>
      </c>
      <c r="JZ18" s="2" t="s">
        <v>158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148</v>
      </c>
      <c r="KK18" s="2" t="s">
        <v>302</v>
      </c>
      <c r="KL18" s="2" t="s">
        <v>158</v>
      </c>
      <c r="KM18" s="2" t="s">
        <v>158</v>
      </c>
      <c r="KN18" s="2" t="s">
        <v>148</v>
      </c>
      <c r="KO18" s="4"/>
      <c r="KP18" s="8"/>
      <c r="KQ18" s="4"/>
      <c r="KR18" s="8"/>
      <c r="KS18" s="7"/>
      <c r="KT18" s="7"/>
      <c r="KU18" s="2" t="s">
        <v>244</v>
      </c>
      <c r="KV18" s="2" t="s">
        <v>145</v>
      </c>
      <c r="KW18" s="2" t="s">
        <v>148</v>
      </c>
      <c r="KX18" s="2" t="s">
        <v>148</v>
      </c>
      <c r="KY18" s="2" t="s">
        <v>158</v>
      </c>
      <c r="KZ18" s="2" t="s">
        <v>158</v>
      </c>
      <c r="LA18" s="2" t="s">
        <v>148</v>
      </c>
      <c r="LB18" s="4"/>
      <c r="LC18" s="8"/>
      <c r="LD18" s="4"/>
      <c r="LE18" s="8"/>
      <c r="LF18" s="7"/>
      <c r="LG18" s="7"/>
      <c r="LH18" s="2" t="s">
        <v>188</v>
      </c>
      <c r="LI18" s="2" t="s">
        <v>145</v>
      </c>
      <c r="LJ18" s="2" t="s">
        <v>148</v>
      </c>
      <c r="LK18" s="2" t="s">
        <v>148</v>
      </c>
      <c r="LL18" s="2" t="s">
        <v>158</v>
      </c>
      <c r="LM18" s="2" t="s">
        <v>158</v>
      </c>
      <c r="LN18" s="2" t="s">
        <v>148</v>
      </c>
      <c r="LO18" s="4"/>
      <c r="LP18" s="8"/>
      <c r="LQ18" s="4"/>
      <c r="LR18" s="8"/>
      <c r="LS18" s="7"/>
      <c r="LT18" s="7"/>
      <c r="LU18" s="2" t="s">
        <v>188</v>
      </c>
      <c r="LV18" s="2" t="s">
        <v>145</v>
      </c>
      <c r="LW18" s="2" t="s">
        <v>148</v>
      </c>
      <c r="LX18" s="2" t="s">
        <v>148</v>
      </c>
      <c r="LY18" s="2" t="s">
        <v>158</v>
      </c>
      <c r="LZ18" s="2" t="s">
        <v>158</v>
      </c>
      <c r="MA18" s="2" t="s">
        <v>148</v>
      </c>
      <c r="MB18" s="4"/>
      <c r="MC18" s="8"/>
      <c r="MD18" s="4"/>
      <c r="ME18" s="8"/>
      <c r="MF18" s="7"/>
      <c r="MG18" s="7"/>
      <c r="MH18" s="2" t="s">
        <v>244</v>
      </c>
      <c r="MI18" s="2" t="s">
        <v>145</v>
      </c>
      <c r="MJ18" s="2" t="s">
        <v>148</v>
      </c>
      <c r="MK18" s="2" t="s">
        <v>148</v>
      </c>
      <c r="ML18" s="2" t="s">
        <v>158</v>
      </c>
      <c r="MM18" s="2" t="s">
        <v>158</v>
      </c>
      <c r="MN18" s="2" t="s">
        <v>148</v>
      </c>
      <c r="MO18" s="4"/>
      <c r="MP18" s="8"/>
      <c r="MQ18" s="4"/>
      <c r="MR18" s="8"/>
      <c r="MS18" s="7"/>
      <c r="MT18" s="7"/>
      <c r="MU18" s="2" t="s">
        <v>188</v>
      </c>
      <c r="MV18" s="2" t="s">
        <v>145</v>
      </c>
      <c r="MW18" s="2" t="s">
        <v>148</v>
      </c>
      <c r="MX18" s="2" t="s">
        <v>148</v>
      </c>
      <c r="MY18" s="2" t="s">
        <v>158</v>
      </c>
      <c r="MZ18" s="2" t="s">
        <v>158</v>
      </c>
      <c r="NA18" s="2" t="s">
        <v>148</v>
      </c>
      <c r="NB18" s="4"/>
      <c r="NC18" s="8"/>
      <c r="ND18" s="4"/>
      <c r="NE18" s="8"/>
      <c r="NF18" s="7"/>
      <c r="NG18" s="7"/>
      <c r="NH18" s="2" t="s">
        <v>244</v>
      </c>
      <c r="NI18" s="2" t="s">
        <v>145</v>
      </c>
      <c r="NJ18" s="2" t="s">
        <v>148</v>
      </c>
      <c r="NK18" s="2" t="s">
        <v>148</v>
      </c>
      <c r="NL18" s="2" t="s">
        <v>158</v>
      </c>
      <c r="NM18" s="2" t="s">
        <v>158</v>
      </c>
      <c r="NN18" s="2" t="s">
        <v>148</v>
      </c>
      <c r="NO18" s="4"/>
      <c r="NP18" s="8"/>
      <c r="NQ18" s="4"/>
      <c r="NR18" s="8"/>
      <c r="NS18" s="7"/>
      <c r="NT18" s="7"/>
      <c r="NU18" s="2" t="s">
        <v>188</v>
      </c>
      <c r="NV18" s="2" t="s">
        <v>145</v>
      </c>
      <c r="NW18" s="2" t="s">
        <v>148</v>
      </c>
      <c r="NX18" s="2" t="s">
        <v>148</v>
      </c>
      <c r="NY18" s="2" t="s">
        <v>158</v>
      </c>
      <c r="NZ18" s="2" t="s">
        <v>158</v>
      </c>
      <c r="OA18" s="2" t="s">
        <v>148</v>
      </c>
      <c r="OB18" s="4"/>
      <c r="OC18" s="8"/>
      <c r="OD18" s="4"/>
      <c r="OE18" s="8"/>
      <c r="OF18" s="7"/>
      <c r="OG18" s="7"/>
      <c r="OH18" s="2" t="s">
        <v>188</v>
      </c>
      <c r="OI18" s="2" t="s">
        <v>248</v>
      </c>
      <c r="OJ18" s="2" t="s">
        <v>148</v>
      </c>
      <c r="OK18" s="2" t="s">
        <v>148</v>
      </c>
      <c r="OL18" s="2" t="s">
        <v>158</v>
      </c>
      <c r="OM18" s="2" t="s">
        <v>158</v>
      </c>
      <c r="ON18" s="2" t="s">
        <v>148</v>
      </c>
      <c r="OO18" s="4"/>
      <c r="OP18" s="8"/>
      <c r="OQ18" s="4"/>
      <c r="OR18" s="8"/>
      <c r="OS18" s="7"/>
      <c r="OT18" s="7"/>
      <c r="OU18" s="2" t="s">
        <v>244</v>
      </c>
      <c r="OV18" s="2" t="s">
        <v>145</v>
      </c>
      <c r="OW18" s="2" t="s">
        <v>148</v>
      </c>
      <c r="OX18" s="2" t="s">
        <v>148</v>
      </c>
      <c r="OY18" s="2" t="s">
        <v>158</v>
      </c>
      <c r="OZ18" s="2" t="s">
        <v>158</v>
      </c>
      <c r="PA18" s="2" t="s">
        <v>148</v>
      </c>
      <c r="PB18" s="4">
        <v>199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235</v>
      </c>
      <c r="PU18" s="4"/>
      <c r="PV18" s="4"/>
    </row>
    <row r="19">
      <c r="A19" s="2" t="s">
        <v>303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296</v>
      </c>
      <c r="G19" s="2" t="s">
        <v>296</v>
      </c>
      <c r="H19" s="2" t="s">
        <v>296</v>
      </c>
      <c r="I19" s="2" t="s">
        <v>235</v>
      </c>
      <c r="J19" s="2" t="s">
        <v>177</v>
      </c>
      <c r="K19" s="2" t="s">
        <v>297</v>
      </c>
      <c r="L19" s="3">
        <v>159.33</v>
      </c>
      <c r="M19" s="3">
        <v>167.3</v>
      </c>
      <c r="N19" s="3">
        <v>449.99</v>
      </c>
      <c r="O19" s="2" t="s">
        <v>145</v>
      </c>
      <c r="P19" s="2" t="s">
        <v>237</v>
      </c>
      <c r="Q19" s="2" t="s">
        <v>147</v>
      </c>
      <c r="R19" s="2" t="s">
        <v>148</v>
      </c>
      <c r="S19" s="2" t="s">
        <v>148</v>
      </c>
      <c r="T19" s="2" t="s">
        <v>238</v>
      </c>
      <c r="U19" s="2" t="s">
        <v>149</v>
      </c>
      <c r="V19" s="2" t="s">
        <v>239</v>
      </c>
      <c r="W19" s="2" t="s">
        <v>148</v>
      </c>
      <c r="X19" s="2" t="s">
        <v>148</v>
      </c>
      <c r="Y19" s="2" t="s">
        <v>240</v>
      </c>
      <c r="Z19" s="4">
        <v>216</v>
      </c>
      <c r="AA19" s="4">
        <f>=ROUNDDOWN(69.6774193548387,0)</f>
      </c>
      <c r="AB19" s="5">
        <v>3.1</v>
      </c>
      <c r="AC19" s="2" t="s">
        <v>241</v>
      </c>
      <c r="AD19" s="4">
        <v>150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3</v>
      </c>
      <c r="AQ19" s="8">
        <v>693.23</v>
      </c>
      <c r="AR19" s="4"/>
      <c r="AS19" s="8"/>
      <c r="AT19" s="7"/>
      <c r="AU19" s="7"/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0.4958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3</v>
      </c>
      <c r="BK19" s="8">
        <v>693.23</v>
      </c>
      <c r="BL19" s="2" t="s">
        <v>304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148</v>
      </c>
      <c r="BX19" s="2" t="s">
        <v>243</v>
      </c>
      <c r="BY19" s="2" t="s">
        <v>158</v>
      </c>
      <c r="BZ19" s="2" t="s">
        <v>158</v>
      </c>
      <c r="CA19" s="2" t="s">
        <v>148</v>
      </c>
      <c r="CB19" s="4">
        <v>1</v>
      </c>
      <c r="CC19" s="8">
        <v>183.11</v>
      </c>
      <c r="CD19" s="4"/>
      <c r="CE19" s="8"/>
      <c r="CF19" s="7"/>
      <c r="CG19" s="7"/>
      <c r="CH19" s="2" t="s">
        <v>155</v>
      </c>
      <c r="CI19" s="2" t="s">
        <v>145</v>
      </c>
      <c r="CJ19" s="2" t="s">
        <v>148</v>
      </c>
      <c r="CK19" s="2" t="s">
        <v>252</v>
      </c>
      <c r="CL19" s="2" t="s">
        <v>158</v>
      </c>
      <c r="CM19" s="2" t="s">
        <v>158</v>
      </c>
      <c r="CN19" s="2" t="s">
        <v>148</v>
      </c>
      <c r="CO19" s="4">
        <v>2</v>
      </c>
      <c r="CP19" s="8">
        <v>510.12</v>
      </c>
      <c r="CQ19" s="4"/>
      <c r="CR19" s="8"/>
      <c r="CS19" s="7"/>
      <c r="CT19" s="7"/>
      <c r="CU19" s="2" t="s">
        <v>155</v>
      </c>
      <c r="CV19" s="2" t="s">
        <v>145</v>
      </c>
      <c r="CW19" s="2" t="s">
        <v>148</v>
      </c>
      <c r="CX19" s="2" t="s">
        <v>305</v>
      </c>
      <c r="CY19" s="2" t="s">
        <v>158</v>
      </c>
      <c r="CZ19" s="2" t="s">
        <v>158</v>
      </c>
      <c r="DA19" s="2" t="s">
        <v>148</v>
      </c>
      <c r="DB19" s="4"/>
      <c r="DC19" s="8"/>
      <c r="DD19" s="4"/>
      <c r="DE19" s="8"/>
      <c r="DF19" s="7"/>
      <c r="DG19" s="7"/>
      <c r="DH19" s="2" t="s">
        <v>244</v>
      </c>
      <c r="DI19" s="2" t="s">
        <v>145</v>
      </c>
      <c r="DJ19" s="2" t="s">
        <v>148</v>
      </c>
      <c r="DK19" s="2" t="s">
        <v>148</v>
      </c>
      <c r="DL19" s="2" t="s">
        <v>158</v>
      </c>
      <c r="DM19" s="2" t="s">
        <v>158</v>
      </c>
      <c r="DN19" s="2" t="s">
        <v>148</v>
      </c>
      <c r="DO19" s="4"/>
      <c r="DP19" s="8"/>
      <c r="DQ19" s="4"/>
      <c r="DR19" s="8"/>
      <c r="DS19" s="7"/>
      <c r="DT19" s="7"/>
      <c r="DU19" s="2" t="s">
        <v>244</v>
      </c>
      <c r="DV19" s="2" t="s">
        <v>145</v>
      </c>
      <c r="DW19" s="2" t="s">
        <v>148</v>
      </c>
      <c r="DX19" s="2" t="s">
        <v>148</v>
      </c>
      <c r="DY19" s="2" t="s">
        <v>158</v>
      </c>
      <c r="DZ19" s="2" t="s">
        <v>158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148</v>
      </c>
      <c r="EK19" s="2" t="s">
        <v>253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148</v>
      </c>
      <c r="EX19" s="2" t="s">
        <v>306</v>
      </c>
      <c r="EY19" s="2" t="s">
        <v>158</v>
      </c>
      <c r="EZ19" s="2" t="s">
        <v>158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148</v>
      </c>
      <c r="FK19" s="2" t="s">
        <v>307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148</v>
      </c>
      <c r="FX19" s="2" t="s">
        <v>148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188</v>
      </c>
      <c r="GI19" s="2" t="s">
        <v>145</v>
      </c>
      <c r="GJ19" s="2" t="s">
        <v>148</v>
      </c>
      <c r="GK19" s="2" t="s">
        <v>148</v>
      </c>
      <c r="GL19" s="2" t="s">
        <v>158</v>
      </c>
      <c r="GM19" s="2" t="s">
        <v>158</v>
      </c>
      <c r="GN19" s="2" t="s">
        <v>148</v>
      </c>
      <c r="GO19" s="4"/>
      <c r="GP19" s="8"/>
      <c r="GQ19" s="4"/>
      <c r="GR19" s="8"/>
      <c r="GS19" s="7"/>
      <c r="GT19" s="7"/>
      <c r="GU19" s="2" t="s">
        <v>244</v>
      </c>
      <c r="GV19" s="2" t="s">
        <v>145</v>
      </c>
      <c r="GW19" s="2" t="s">
        <v>148</v>
      </c>
      <c r="GX19" s="2" t="s">
        <v>148</v>
      </c>
      <c r="GY19" s="2" t="s">
        <v>158</v>
      </c>
      <c r="GZ19" s="2" t="s">
        <v>158</v>
      </c>
      <c r="HA19" s="2" t="s">
        <v>148</v>
      </c>
      <c r="HB19" s="4"/>
      <c r="HC19" s="8"/>
      <c r="HD19" s="4"/>
      <c r="HE19" s="8"/>
      <c r="HF19" s="7"/>
      <c r="HG19" s="7"/>
      <c r="HH19" s="2" t="s">
        <v>244</v>
      </c>
      <c r="HI19" s="2" t="s">
        <v>145</v>
      </c>
      <c r="HJ19" s="2" t="s">
        <v>148</v>
      </c>
      <c r="HK19" s="2" t="s">
        <v>148</v>
      </c>
      <c r="HL19" s="2" t="s">
        <v>158</v>
      </c>
      <c r="HM19" s="2" t="s">
        <v>158</v>
      </c>
      <c r="HN19" s="2" t="s">
        <v>148</v>
      </c>
      <c r="HO19" s="4"/>
      <c r="HP19" s="8"/>
      <c r="HQ19" s="4"/>
      <c r="HR19" s="8"/>
      <c r="HS19" s="7"/>
      <c r="HT19" s="7"/>
      <c r="HU19" s="2" t="s">
        <v>188</v>
      </c>
      <c r="HV19" s="2" t="s">
        <v>145</v>
      </c>
      <c r="HW19" s="2" t="s">
        <v>148</v>
      </c>
      <c r="HX19" s="2" t="s">
        <v>148</v>
      </c>
      <c r="HY19" s="2" t="s">
        <v>158</v>
      </c>
      <c r="HZ19" s="2" t="s">
        <v>158</v>
      </c>
      <c r="IA19" s="2" t="s">
        <v>148</v>
      </c>
      <c r="IB19" s="4"/>
      <c r="IC19" s="8"/>
      <c r="ID19" s="4"/>
      <c r="IE19" s="8"/>
      <c r="IF19" s="7"/>
      <c r="IG19" s="7"/>
      <c r="IH19" s="2" t="s">
        <v>188</v>
      </c>
      <c r="II19" s="2" t="s">
        <v>145</v>
      </c>
      <c r="IJ19" s="2" t="s">
        <v>148</v>
      </c>
      <c r="IK19" s="2" t="s">
        <v>148</v>
      </c>
      <c r="IL19" s="2" t="s">
        <v>158</v>
      </c>
      <c r="IM19" s="2" t="s">
        <v>158</v>
      </c>
      <c r="IN19" s="2" t="s">
        <v>148</v>
      </c>
      <c r="IO19" s="4"/>
      <c r="IP19" s="8"/>
      <c r="IQ19" s="4"/>
      <c r="IR19" s="8"/>
      <c r="IS19" s="7"/>
      <c r="IT19" s="7"/>
      <c r="IU19" s="2" t="s">
        <v>244</v>
      </c>
      <c r="IV19" s="2" t="s">
        <v>145</v>
      </c>
      <c r="IW19" s="2" t="s">
        <v>148</v>
      </c>
      <c r="IX19" s="2" t="s">
        <v>148</v>
      </c>
      <c r="IY19" s="2" t="s">
        <v>158</v>
      </c>
      <c r="IZ19" s="2" t="s">
        <v>158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148</v>
      </c>
      <c r="JK19" s="2" t="s">
        <v>148</v>
      </c>
      <c r="JL19" s="2" t="s">
        <v>158</v>
      </c>
      <c r="JM19" s="2" t="s">
        <v>158</v>
      </c>
      <c r="JN19" s="2" t="s">
        <v>148</v>
      </c>
      <c r="JO19" s="4"/>
      <c r="JP19" s="8"/>
      <c r="JQ19" s="4"/>
      <c r="JR19" s="8"/>
      <c r="JS19" s="7"/>
      <c r="JT19" s="7"/>
      <c r="JU19" s="2" t="s">
        <v>188</v>
      </c>
      <c r="JV19" s="2" t="s">
        <v>145</v>
      </c>
      <c r="JW19" s="2" t="s">
        <v>148</v>
      </c>
      <c r="JX19" s="2" t="s">
        <v>148</v>
      </c>
      <c r="JY19" s="2" t="s">
        <v>158</v>
      </c>
      <c r="JZ19" s="2" t="s">
        <v>158</v>
      </c>
      <c r="KA19" s="2" t="s">
        <v>148</v>
      </c>
      <c r="KB19" s="4"/>
      <c r="KC19" s="8"/>
      <c r="KD19" s="4"/>
      <c r="KE19" s="8"/>
      <c r="KF19" s="7"/>
      <c r="KG19" s="7"/>
      <c r="KH19" s="2" t="s">
        <v>155</v>
      </c>
      <c r="KI19" s="2" t="s">
        <v>145</v>
      </c>
      <c r="KJ19" s="2" t="s">
        <v>148</v>
      </c>
      <c r="KK19" s="2" t="s">
        <v>308</v>
      </c>
      <c r="KL19" s="2" t="s">
        <v>158</v>
      </c>
      <c r="KM19" s="2" t="s">
        <v>158</v>
      </c>
      <c r="KN19" s="2" t="s">
        <v>148</v>
      </c>
      <c r="KO19" s="4"/>
      <c r="KP19" s="8"/>
      <c r="KQ19" s="4"/>
      <c r="KR19" s="8"/>
      <c r="KS19" s="7"/>
      <c r="KT19" s="7"/>
      <c r="KU19" s="2" t="s">
        <v>244</v>
      </c>
      <c r="KV19" s="2" t="s">
        <v>145</v>
      </c>
      <c r="KW19" s="2" t="s">
        <v>148</v>
      </c>
      <c r="KX19" s="2" t="s">
        <v>148</v>
      </c>
      <c r="KY19" s="2" t="s">
        <v>158</v>
      </c>
      <c r="KZ19" s="2" t="s">
        <v>158</v>
      </c>
      <c r="LA19" s="2" t="s">
        <v>148</v>
      </c>
      <c r="LB19" s="4"/>
      <c r="LC19" s="8"/>
      <c r="LD19" s="4"/>
      <c r="LE19" s="8"/>
      <c r="LF19" s="7"/>
      <c r="LG19" s="7"/>
      <c r="LH19" s="2" t="s">
        <v>188</v>
      </c>
      <c r="LI19" s="2" t="s">
        <v>145</v>
      </c>
      <c r="LJ19" s="2" t="s">
        <v>148</v>
      </c>
      <c r="LK19" s="2" t="s">
        <v>148</v>
      </c>
      <c r="LL19" s="2" t="s">
        <v>158</v>
      </c>
      <c r="LM19" s="2" t="s">
        <v>158</v>
      </c>
      <c r="LN19" s="2" t="s">
        <v>148</v>
      </c>
      <c r="LO19" s="4"/>
      <c r="LP19" s="8"/>
      <c r="LQ19" s="4"/>
      <c r="LR19" s="8"/>
      <c r="LS19" s="7"/>
      <c r="LT19" s="7"/>
      <c r="LU19" s="2" t="s">
        <v>188</v>
      </c>
      <c r="LV19" s="2" t="s">
        <v>145</v>
      </c>
      <c r="LW19" s="2" t="s">
        <v>148</v>
      </c>
      <c r="LX19" s="2" t="s">
        <v>148</v>
      </c>
      <c r="LY19" s="2" t="s">
        <v>158</v>
      </c>
      <c r="LZ19" s="2" t="s">
        <v>158</v>
      </c>
      <c r="MA19" s="2" t="s">
        <v>148</v>
      </c>
      <c r="MB19" s="4"/>
      <c r="MC19" s="8"/>
      <c r="MD19" s="4"/>
      <c r="ME19" s="8"/>
      <c r="MF19" s="7"/>
      <c r="MG19" s="7"/>
      <c r="MH19" s="2" t="s">
        <v>244</v>
      </c>
      <c r="MI19" s="2" t="s">
        <v>145</v>
      </c>
      <c r="MJ19" s="2" t="s">
        <v>148</v>
      </c>
      <c r="MK19" s="2" t="s">
        <v>148</v>
      </c>
      <c r="ML19" s="2" t="s">
        <v>158</v>
      </c>
      <c r="MM19" s="2" t="s">
        <v>158</v>
      </c>
      <c r="MN19" s="2" t="s">
        <v>148</v>
      </c>
      <c r="MO19" s="4"/>
      <c r="MP19" s="8"/>
      <c r="MQ19" s="4"/>
      <c r="MR19" s="8"/>
      <c r="MS19" s="7"/>
      <c r="MT19" s="7"/>
      <c r="MU19" s="2" t="s">
        <v>188</v>
      </c>
      <c r="MV19" s="2" t="s">
        <v>145</v>
      </c>
      <c r="MW19" s="2" t="s">
        <v>148</v>
      </c>
      <c r="MX19" s="2" t="s">
        <v>148</v>
      </c>
      <c r="MY19" s="2" t="s">
        <v>158</v>
      </c>
      <c r="MZ19" s="2" t="s">
        <v>158</v>
      </c>
      <c r="NA19" s="2" t="s">
        <v>148</v>
      </c>
      <c r="NB19" s="4"/>
      <c r="NC19" s="8"/>
      <c r="ND19" s="4"/>
      <c r="NE19" s="8"/>
      <c r="NF19" s="7"/>
      <c r="NG19" s="7"/>
      <c r="NH19" s="2" t="s">
        <v>244</v>
      </c>
      <c r="NI19" s="2" t="s">
        <v>145</v>
      </c>
      <c r="NJ19" s="2" t="s">
        <v>148</v>
      </c>
      <c r="NK19" s="2" t="s">
        <v>148</v>
      </c>
      <c r="NL19" s="2" t="s">
        <v>158</v>
      </c>
      <c r="NM19" s="2" t="s">
        <v>158</v>
      </c>
      <c r="NN19" s="2" t="s">
        <v>148</v>
      </c>
      <c r="NO19" s="4"/>
      <c r="NP19" s="8"/>
      <c r="NQ19" s="4"/>
      <c r="NR19" s="8"/>
      <c r="NS19" s="7"/>
      <c r="NT19" s="7"/>
      <c r="NU19" s="2" t="s">
        <v>188</v>
      </c>
      <c r="NV19" s="2" t="s">
        <v>145</v>
      </c>
      <c r="NW19" s="2" t="s">
        <v>148</v>
      </c>
      <c r="NX19" s="2" t="s">
        <v>148</v>
      </c>
      <c r="NY19" s="2" t="s">
        <v>158</v>
      </c>
      <c r="NZ19" s="2" t="s">
        <v>158</v>
      </c>
      <c r="OA19" s="2" t="s">
        <v>148</v>
      </c>
      <c r="OB19" s="4"/>
      <c r="OC19" s="8"/>
      <c r="OD19" s="4"/>
      <c r="OE19" s="8"/>
      <c r="OF19" s="7"/>
      <c r="OG19" s="7"/>
      <c r="OH19" s="2" t="s">
        <v>188</v>
      </c>
      <c r="OI19" s="2" t="s">
        <v>248</v>
      </c>
      <c r="OJ19" s="2" t="s">
        <v>148</v>
      </c>
      <c r="OK19" s="2" t="s">
        <v>148</v>
      </c>
      <c r="OL19" s="2" t="s">
        <v>158</v>
      </c>
      <c r="OM19" s="2" t="s">
        <v>158</v>
      </c>
      <c r="ON19" s="2" t="s">
        <v>148</v>
      </c>
      <c r="OO19" s="4"/>
      <c r="OP19" s="8"/>
      <c r="OQ19" s="4"/>
      <c r="OR19" s="8"/>
      <c r="OS19" s="7"/>
      <c r="OT19" s="7"/>
      <c r="OU19" s="2" t="s">
        <v>244</v>
      </c>
      <c r="OV19" s="2" t="s">
        <v>145</v>
      </c>
      <c r="OW19" s="2" t="s">
        <v>148</v>
      </c>
      <c r="OX19" s="2" t="s">
        <v>148</v>
      </c>
      <c r="OY19" s="2" t="s">
        <v>158</v>
      </c>
      <c r="OZ19" s="2" t="s">
        <v>158</v>
      </c>
      <c r="PA19" s="2" t="s">
        <v>148</v>
      </c>
      <c r="PB19" s="4">
        <v>216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150</v>
      </c>
      <c r="PU19" s="4"/>
      <c r="PV19" s="4"/>
    </row>
    <row r="20">
      <c r="A20" s="2" t="s">
        <v>309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296</v>
      </c>
      <c r="G20" s="2" t="s">
        <v>296</v>
      </c>
      <c r="H20" s="2" t="s">
        <v>296</v>
      </c>
      <c r="I20" s="2" t="s">
        <v>235</v>
      </c>
      <c r="J20" s="2" t="s">
        <v>190</v>
      </c>
      <c r="K20" s="2" t="s">
        <v>297</v>
      </c>
      <c r="L20" s="3">
        <v>159.37</v>
      </c>
      <c r="M20" s="3">
        <v>167.34</v>
      </c>
      <c r="N20" s="3">
        <v>454.99</v>
      </c>
      <c r="O20" s="2" t="s">
        <v>145</v>
      </c>
      <c r="P20" s="2" t="s">
        <v>237</v>
      </c>
      <c r="Q20" s="2" t="s">
        <v>147</v>
      </c>
      <c r="R20" s="2" t="s">
        <v>148</v>
      </c>
      <c r="S20" s="2" t="s">
        <v>148</v>
      </c>
      <c r="T20" s="2" t="s">
        <v>238</v>
      </c>
      <c r="U20" s="2" t="s">
        <v>149</v>
      </c>
      <c r="V20" s="2" t="s">
        <v>239</v>
      </c>
      <c r="W20" s="2" t="s">
        <v>148</v>
      </c>
      <c r="X20" s="2" t="s">
        <v>148</v>
      </c>
      <c r="Y20" s="2" t="s">
        <v>240</v>
      </c>
      <c r="Z20" s="4">
        <v>44</v>
      </c>
      <c r="AA20" s="4">
        <f>=ROUNDDOWN(44,0)</f>
      </c>
      <c r="AB20" s="5">
        <v>1</v>
      </c>
      <c r="AC20" s="2" t="s">
        <v>241</v>
      </c>
      <c r="AD20" s="4">
        <v>125</v>
      </c>
      <c r="AE20" s="4">
        <v>125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148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148</v>
      </c>
      <c r="BX20" s="2" t="s">
        <v>310</v>
      </c>
      <c r="BY20" s="2" t="s">
        <v>158</v>
      </c>
      <c r="BZ20" s="2" t="s">
        <v>158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148</v>
      </c>
      <c r="CK20" s="2" t="s">
        <v>243</v>
      </c>
      <c r="CL20" s="2" t="s">
        <v>158</v>
      </c>
      <c r="CM20" s="2" t="s">
        <v>158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148</v>
      </c>
      <c r="CX20" s="2" t="s">
        <v>311</v>
      </c>
      <c r="CY20" s="2" t="s">
        <v>158</v>
      </c>
      <c r="CZ20" s="2" t="s">
        <v>158</v>
      </c>
      <c r="DA20" s="2" t="s">
        <v>148</v>
      </c>
      <c r="DB20" s="4"/>
      <c r="DC20" s="8"/>
      <c r="DD20" s="4"/>
      <c r="DE20" s="8"/>
      <c r="DF20" s="7"/>
      <c r="DG20" s="7"/>
      <c r="DH20" s="2" t="s">
        <v>244</v>
      </c>
      <c r="DI20" s="2" t="s">
        <v>145</v>
      </c>
      <c r="DJ20" s="2" t="s">
        <v>148</v>
      </c>
      <c r="DK20" s="2" t="s">
        <v>148</v>
      </c>
      <c r="DL20" s="2" t="s">
        <v>158</v>
      </c>
      <c r="DM20" s="2" t="s">
        <v>158</v>
      </c>
      <c r="DN20" s="2" t="s">
        <v>148</v>
      </c>
      <c r="DO20" s="4"/>
      <c r="DP20" s="8"/>
      <c r="DQ20" s="4"/>
      <c r="DR20" s="8"/>
      <c r="DS20" s="7"/>
      <c r="DT20" s="7"/>
      <c r="DU20" s="2" t="s">
        <v>244</v>
      </c>
      <c r="DV20" s="2" t="s">
        <v>145</v>
      </c>
      <c r="DW20" s="2" t="s">
        <v>148</v>
      </c>
      <c r="DX20" s="2" t="s">
        <v>148</v>
      </c>
      <c r="DY20" s="2" t="s">
        <v>158</v>
      </c>
      <c r="DZ20" s="2" t="s">
        <v>158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148</v>
      </c>
      <c r="EK20" s="2" t="s">
        <v>301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148</v>
      </c>
      <c r="EX20" s="2" t="s">
        <v>312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148</v>
      </c>
      <c r="FK20" s="2" t="s">
        <v>148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148</v>
      </c>
      <c r="FX20" s="2" t="s">
        <v>148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188</v>
      </c>
      <c r="GI20" s="2" t="s">
        <v>145</v>
      </c>
      <c r="GJ20" s="2" t="s">
        <v>148</v>
      </c>
      <c r="GK20" s="2" t="s">
        <v>148</v>
      </c>
      <c r="GL20" s="2" t="s">
        <v>158</v>
      </c>
      <c r="GM20" s="2" t="s">
        <v>158</v>
      </c>
      <c r="GN20" s="2" t="s">
        <v>148</v>
      </c>
      <c r="GO20" s="4"/>
      <c r="GP20" s="8"/>
      <c r="GQ20" s="4"/>
      <c r="GR20" s="8"/>
      <c r="GS20" s="7"/>
      <c r="GT20" s="7"/>
      <c r="GU20" s="2" t="s">
        <v>244</v>
      </c>
      <c r="GV20" s="2" t="s">
        <v>145</v>
      </c>
      <c r="GW20" s="2" t="s">
        <v>148</v>
      </c>
      <c r="GX20" s="2" t="s">
        <v>148</v>
      </c>
      <c r="GY20" s="2" t="s">
        <v>158</v>
      </c>
      <c r="GZ20" s="2" t="s">
        <v>158</v>
      </c>
      <c r="HA20" s="2" t="s">
        <v>148</v>
      </c>
      <c r="HB20" s="4"/>
      <c r="HC20" s="8"/>
      <c r="HD20" s="4"/>
      <c r="HE20" s="8"/>
      <c r="HF20" s="7"/>
      <c r="HG20" s="7"/>
      <c r="HH20" s="2" t="s">
        <v>244</v>
      </c>
      <c r="HI20" s="2" t="s">
        <v>145</v>
      </c>
      <c r="HJ20" s="2" t="s">
        <v>148</v>
      </c>
      <c r="HK20" s="2" t="s">
        <v>148</v>
      </c>
      <c r="HL20" s="2" t="s">
        <v>158</v>
      </c>
      <c r="HM20" s="2" t="s">
        <v>158</v>
      </c>
      <c r="HN20" s="2" t="s">
        <v>148</v>
      </c>
      <c r="HO20" s="4"/>
      <c r="HP20" s="8"/>
      <c r="HQ20" s="4"/>
      <c r="HR20" s="8"/>
      <c r="HS20" s="7"/>
      <c r="HT20" s="7"/>
      <c r="HU20" s="2" t="s">
        <v>188</v>
      </c>
      <c r="HV20" s="2" t="s">
        <v>145</v>
      </c>
      <c r="HW20" s="2" t="s">
        <v>148</v>
      </c>
      <c r="HX20" s="2" t="s">
        <v>148</v>
      </c>
      <c r="HY20" s="2" t="s">
        <v>158</v>
      </c>
      <c r="HZ20" s="2" t="s">
        <v>158</v>
      </c>
      <c r="IA20" s="2" t="s">
        <v>148</v>
      </c>
      <c r="IB20" s="4"/>
      <c r="IC20" s="8"/>
      <c r="ID20" s="4"/>
      <c r="IE20" s="8"/>
      <c r="IF20" s="7"/>
      <c r="IG20" s="7"/>
      <c r="IH20" s="2" t="s">
        <v>188</v>
      </c>
      <c r="II20" s="2" t="s">
        <v>145</v>
      </c>
      <c r="IJ20" s="2" t="s">
        <v>148</v>
      </c>
      <c r="IK20" s="2" t="s">
        <v>148</v>
      </c>
      <c r="IL20" s="2" t="s">
        <v>158</v>
      </c>
      <c r="IM20" s="2" t="s">
        <v>158</v>
      </c>
      <c r="IN20" s="2" t="s">
        <v>148</v>
      </c>
      <c r="IO20" s="4"/>
      <c r="IP20" s="8"/>
      <c r="IQ20" s="4"/>
      <c r="IR20" s="8"/>
      <c r="IS20" s="7"/>
      <c r="IT20" s="7"/>
      <c r="IU20" s="2" t="s">
        <v>244</v>
      </c>
      <c r="IV20" s="2" t="s">
        <v>145</v>
      </c>
      <c r="IW20" s="2" t="s">
        <v>148</v>
      </c>
      <c r="IX20" s="2" t="s">
        <v>148</v>
      </c>
      <c r="IY20" s="2" t="s">
        <v>158</v>
      </c>
      <c r="IZ20" s="2" t="s">
        <v>158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148</v>
      </c>
      <c r="JK20" s="2" t="s">
        <v>148</v>
      </c>
      <c r="JL20" s="2" t="s">
        <v>158</v>
      </c>
      <c r="JM20" s="2" t="s">
        <v>158</v>
      </c>
      <c r="JN20" s="2" t="s">
        <v>148</v>
      </c>
      <c r="JO20" s="4"/>
      <c r="JP20" s="8"/>
      <c r="JQ20" s="4"/>
      <c r="JR20" s="8"/>
      <c r="JS20" s="7"/>
      <c r="JT20" s="7"/>
      <c r="JU20" s="2" t="s">
        <v>188</v>
      </c>
      <c r="JV20" s="2" t="s">
        <v>145</v>
      </c>
      <c r="JW20" s="2" t="s">
        <v>148</v>
      </c>
      <c r="JX20" s="2" t="s">
        <v>148</v>
      </c>
      <c r="JY20" s="2" t="s">
        <v>158</v>
      </c>
      <c r="JZ20" s="2" t="s">
        <v>158</v>
      </c>
      <c r="KA20" s="2" t="s">
        <v>148</v>
      </c>
      <c r="KB20" s="4"/>
      <c r="KC20" s="8"/>
      <c r="KD20" s="4"/>
      <c r="KE20" s="8"/>
      <c r="KF20" s="7"/>
      <c r="KG20" s="7"/>
      <c r="KH20" s="2" t="s">
        <v>155</v>
      </c>
      <c r="KI20" s="2" t="s">
        <v>145</v>
      </c>
      <c r="KJ20" s="2" t="s">
        <v>148</v>
      </c>
      <c r="KK20" s="2" t="s">
        <v>148</v>
      </c>
      <c r="KL20" s="2" t="s">
        <v>158</v>
      </c>
      <c r="KM20" s="2" t="s">
        <v>158</v>
      </c>
      <c r="KN20" s="2" t="s">
        <v>148</v>
      </c>
      <c r="KO20" s="4"/>
      <c r="KP20" s="8"/>
      <c r="KQ20" s="4"/>
      <c r="KR20" s="8"/>
      <c r="KS20" s="7"/>
      <c r="KT20" s="7"/>
      <c r="KU20" s="2" t="s">
        <v>244</v>
      </c>
      <c r="KV20" s="2" t="s">
        <v>145</v>
      </c>
      <c r="KW20" s="2" t="s">
        <v>148</v>
      </c>
      <c r="KX20" s="2" t="s">
        <v>148</v>
      </c>
      <c r="KY20" s="2" t="s">
        <v>158</v>
      </c>
      <c r="KZ20" s="2" t="s">
        <v>158</v>
      </c>
      <c r="LA20" s="2" t="s">
        <v>148</v>
      </c>
      <c r="LB20" s="4"/>
      <c r="LC20" s="8"/>
      <c r="LD20" s="4"/>
      <c r="LE20" s="8"/>
      <c r="LF20" s="7"/>
      <c r="LG20" s="7"/>
      <c r="LH20" s="2" t="s">
        <v>188</v>
      </c>
      <c r="LI20" s="2" t="s">
        <v>145</v>
      </c>
      <c r="LJ20" s="2" t="s">
        <v>148</v>
      </c>
      <c r="LK20" s="2" t="s">
        <v>148</v>
      </c>
      <c r="LL20" s="2" t="s">
        <v>158</v>
      </c>
      <c r="LM20" s="2" t="s">
        <v>158</v>
      </c>
      <c r="LN20" s="2" t="s">
        <v>148</v>
      </c>
      <c r="LO20" s="4"/>
      <c r="LP20" s="8"/>
      <c r="LQ20" s="4"/>
      <c r="LR20" s="8"/>
      <c r="LS20" s="7"/>
      <c r="LT20" s="7"/>
      <c r="LU20" s="2" t="s">
        <v>188</v>
      </c>
      <c r="LV20" s="2" t="s">
        <v>145</v>
      </c>
      <c r="LW20" s="2" t="s">
        <v>148</v>
      </c>
      <c r="LX20" s="2" t="s">
        <v>148</v>
      </c>
      <c r="LY20" s="2" t="s">
        <v>158</v>
      </c>
      <c r="LZ20" s="2" t="s">
        <v>158</v>
      </c>
      <c r="MA20" s="2" t="s">
        <v>148</v>
      </c>
      <c r="MB20" s="4"/>
      <c r="MC20" s="8"/>
      <c r="MD20" s="4"/>
      <c r="ME20" s="8"/>
      <c r="MF20" s="7"/>
      <c r="MG20" s="7"/>
      <c r="MH20" s="2" t="s">
        <v>244</v>
      </c>
      <c r="MI20" s="2" t="s">
        <v>145</v>
      </c>
      <c r="MJ20" s="2" t="s">
        <v>148</v>
      </c>
      <c r="MK20" s="2" t="s">
        <v>148</v>
      </c>
      <c r="ML20" s="2" t="s">
        <v>158</v>
      </c>
      <c r="MM20" s="2" t="s">
        <v>158</v>
      </c>
      <c r="MN20" s="2" t="s">
        <v>148</v>
      </c>
      <c r="MO20" s="4"/>
      <c r="MP20" s="8"/>
      <c r="MQ20" s="4"/>
      <c r="MR20" s="8"/>
      <c r="MS20" s="7"/>
      <c r="MT20" s="7"/>
      <c r="MU20" s="2" t="s">
        <v>188</v>
      </c>
      <c r="MV20" s="2" t="s">
        <v>145</v>
      </c>
      <c r="MW20" s="2" t="s">
        <v>148</v>
      </c>
      <c r="MX20" s="2" t="s">
        <v>148</v>
      </c>
      <c r="MY20" s="2" t="s">
        <v>158</v>
      </c>
      <c r="MZ20" s="2" t="s">
        <v>158</v>
      </c>
      <c r="NA20" s="2" t="s">
        <v>148</v>
      </c>
      <c r="NB20" s="4"/>
      <c r="NC20" s="8"/>
      <c r="ND20" s="4"/>
      <c r="NE20" s="8"/>
      <c r="NF20" s="7"/>
      <c r="NG20" s="7"/>
      <c r="NH20" s="2" t="s">
        <v>244</v>
      </c>
      <c r="NI20" s="2" t="s">
        <v>145</v>
      </c>
      <c r="NJ20" s="2" t="s">
        <v>148</v>
      </c>
      <c r="NK20" s="2" t="s">
        <v>148</v>
      </c>
      <c r="NL20" s="2" t="s">
        <v>158</v>
      </c>
      <c r="NM20" s="2" t="s">
        <v>158</v>
      </c>
      <c r="NN20" s="2" t="s">
        <v>148</v>
      </c>
      <c r="NO20" s="4"/>
      <c r="NP20" s="8"/>
      <c r="NQ20" s="4"/>
      <c r="NR20" s="8"/>
      <c r="NS20" s="7"/>
      <c r="NT20" s="7"/>
      <c r="NU20" s="2" t="s">
        <v>188</v>
      </c>
      <c r="NV20" s="2" t="s">
        <v>145</v>
      </c>
      <c r="NW20" s="2" t="s">
        <v>148</v>
      </c>
      <c r="NX20" s="2" t="s">
        <v>148</v>
      </c>
      <c r="NY20" s="2" t="s">
        <v>158</v>
      </c>
      <c r="NZ20" s="2" t="s">
        <v>158</v>
      </c>
      <c r="OA20" s="2" t="s">
        <v>148</v>
      </c>
      <c r="OB20" s="4"/>
      <c r="OC20" s="8"/>
      <c r="OD20" s="4"/>
      <c r="OE20" s="8"/>
      <c r="OF20" s="7"/>
      <c r="OG20" s="7"/>
      <c r="OH20" s="2" t="s">
        <v>188</v>
      </c>
      <c r="OI20" s="2" t="s">
        <v>248</v>
      </c>
      <c r="OJ20" s="2" t="s">
        <v>148</v>
      </c>
      <c r="OK20" s="2" t="s">
        <v>148</v>
      </c>
      <c r="OL20" s="2" t="s">
        <v>158</v>
      </c>
      <c r="OM20" s="2" t="s">
        <v>158</v>
      </c>
      <c r="ON20" s="2" t="s">
        <v>148</v>
      </c>
      <c r="OO20" s="4"/>
      <c r="OP20" s="8"/>
      <c r="OQ20" s="4"/>
      <c r="OR20" s="8"/>
      <c r="OS20" s="7"/>
      <c r="OT20" s="7"/>
      <c r="OU20" s="2" t="s">
        <v>244</v>
      </c>
      <c r="OV20" s="2" t="s">
        <v>145</v>
      </c>
      <c r="OW20" s="2" t="s">
        <v>148</v>
      </c>
      <c r="OX20" s="2" t="s">
        <v>148</v>
      </c>
      <c r="OY20" s="2" t="s">
        <v>158</v>
      </c>
      <c r="OZ20" s="2" t="s">
        <v>158</v>
      </c>
      <c r="PA20" s="2" t="s">
        <v>148</v>
      </c>
      <c r="PB20" s="4">
        <v>44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125</v>
      </c>
      <c r="PU20" s="4"/>
      <c r="PV20" s="4"/>
    </row>
    <row r="21">
      <c r="A21" s="2" t="s">
        <v>313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296</v>
      </c>
      <c r="G21" s="2" t="s">
        <v>296</v>
      </c>
      <c r="H21" s="2" t="s">
        <v>296</v>
      </c>
      <c r="I21" s="2" t="s">
        <v>142</v>
      </c>
      <c r="J21" s="2" t="s">
        <v>143</v>
      </c>
      <c r="K21" s="2" t="s">
        <v>314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268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8</v>
      </c>
      <c r="AC21" s="2" t="s">
        <v>315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8</v>
      </c>
      <c r="AS21" s="8">
        <v>1223.47</v>
      </c>
      <c r="AT21" s="7">
        <v>-1</v>
      </c>
      <c r="AU21" s="7">
        <v>-1</v>
      </c>
      <c r="AV21" s="4">
        <v>1</v>
      </c>
      <c r="AW21" s="8">
        <v>234.57</v>
      </c>
      <c r="AX21" s="4">
        <v>19</v>
      </c>
      <c r="AY21" s="8">
        <v>3483.31</v>
      </c>
      <c r="AZ21" s="7">
        <v>-0.9474</v>
      </c>
      <c r="BA21" s="7">
        <v>-0.9327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>
        <v>0.1437</v>
      </c>
      <c r="BJ21" s="4"/>
      <c r="BK21" s="8"/>
      <c r="BL21" s="2" t="s">
        <v>316</v>
      </c>
      <c r="BM21" s="7"/>
      <c r="BN21" s="7"/>
      <c r="BO21" s="4"/>
      <c r="BP21" s="8"/>
      <c r="BQ21" s="4">
        <v>2</v>
      </c>
      <c r="BR21" s="8">
        <v>238.1</v>
      </c>
      <c r="BS21" s="7">
        <v>-1</v>
      </c>
      <c r="BT21" s="7">
        <v>-1</v>
      </c>
      <c r="BU21" s="2" t="s">
        <v>155</v>
      </c>
      <c r="BV21" s="2" t="s">
        <v>145</v>
      </c>
      <c r="BW21" s="2" t="s">
        <v>156</v>
      </c>
      <c r="BX21" s="2" t="s">
        <v>317</v>
      </c>
      <c r="BY21" s="2" t="s">
        <v>158</v>
      </c>
      <c r="BZ21" s="2" t="s">
        <v>158</v>
      </c>
      <c r="CA21" s="2" t="s">
        <v>148</v>
      </c>
      <c r="CB21" s="4"/>
      <c r="CC21" s="8"/>
      <c r="CD21" s="4">
        <v>3</v>
      </c>
      <c r="CE21" s="8">
        <v>416.97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159</v>
      </c>
      <c r="CK21" s="2" t="s">
        <v>318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152</v>
      </c>
      <c r="CX21" s="2" t="s">
        <v>319</v>
      </c>
      <c r="CY21" s="2" t="s">
        <v>158</v>
      </c>
      <c r="CZ21" s="2" t="s">
        <v>158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320</v>
      </c>
      <c r="DL21" s="2" t="s">
        <v>158</v>
      </c>
      <c r="DM21" s="2" t="s">
        <v>158</v>
      </c>
      <c r="DN21" s="2" t="s">
        <v>148</v>
      </c>
      <c r="DO21" s="4"/>
      <c r="DP21" s="8"/>
      <c r="DQ21" s="4">
        <v>2</v>
      </c>
      <c r="DR21" s="8">
        <v>375.36</v>
      </c>
      <c r="DS21" s="7">
        <v>-1</v>
      </c>
      <c r="DT21" s="7">
        <v>-1</v>
      </c>
      <c r="DU21" s="2" t="s">
        <v>155</v>
      </c>
      <c r="DV21" s="2" t="s">
        <v>145</v>
      </c>
      <c r="DW21" s="2" t="s">
        <v>163</v>
      </c>
      <c r="DX21" s="2" t="s">
        <v>282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165</v>
      </c>
      <c r="EK21" s="2" t="s">
        <v>321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167</v>
      </c>
      <c r="EX21" s="2" t="s">
        <v>322</v>
      </c>
      <c r="EY21" s="2" t="s">
        <v>158</v>
      </c>
      <c r="EZ21" s="2" t="s">
        <v>158</v>
      </c>
      <c r="FA21" s="2" t="s">
        <v>148</v>
      </c>
      <c r="FB21" s="4"/>
      <c r="FC21" s="8"/>
      <c r="FD21" s="4">
        <v>1</v>
      </c>
      <c r="FE21" s="8">
        <v>193.04</v>
      </c>
      <c r="FF21" s="7">
        <v>-1</v>
      </c>
      <c r="FG21" s="7">
        <v>-1</v>
      </c>
      <c r="FH21" s="2" t="s">
        <v>155</v>
      </c>
      <c r="FI21" s="2" t="s">
        <v>145</v>
      </c>
      <c r="FJ21" s="2" t="s">
        <v>152</v>
      </c>
      <c r="FK21" s="2" t="s">
        <v>323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324</v>
      </c>
      <c r="FX21" s="2" t="s">
        <v>325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172</v>
      </c>
      <c r="JK21" s="2" t="s">
        <v>148</v>
      </c>
      <c r="JL21" s="2" t="s">
        <v>158</v>
      </c>
      <c r="JM21" s="2" t="s">
        <v>158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326</v>
      </c>
      <c r="KL21" s="2" t="s">
        <v>158</v>
      </c>
      <c r="KM21" s="2" t="s">
        <v>158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327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296</v>
      </c>
      <c r="G22" s="2" t="s">
        <v>296</v>
      </c>
      <c r="H22" s="2" t="s">
        <v>296</v>
      </c>
      <c r="I22" s="2" t="s">
        <v>142</v>
      </c>
      <c r="J22" s="2" t="s">
        <v>177</v>
      </c>
      <c r="K22" s="2" t="s">
        <v>314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268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9.4</v>
      </c>
      <c r="AC22" s="2" t="s">
        <v>315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1</v>
      </c>
      <c r="AQ22" s="8">
        <v>234.57</v>
      </c>
      <c r="AR22" s="4">
        <v>9</v>
      </c>
      <c r="AS22" s="8">
        <v>1793.27</v>
      </c>
      <c r="AT22" s="7">
        <v>-0.8889</v>
      </c>
      <c r="AU22" s="7">
        <v>-0.8692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>
        <v>1</v>
      </c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>
        <v>1</v>
      </c>
      <c r="BK22" s="8">
        <v>234.57</v>
      </c>
      <c r="BL22" s="2" t="s">
        <v>328</v>
      </c>
      <c r="BM22" s="7">
        <v>1</v>
      </c>
      <c r="BN22" s="7">
        <v>1</v>
      </c>
      <c r="BO22" s="4"/>
      <c r="BP22" s="8"/>
      <c r="BQ22" s="4">
        <v>1</v>
      </c>
      <c r="BR22" s="8">
        <v>131.27</v>
      </c>
      <c r="BS22" s="7">
        <v>-1</v>
      </c>
      <c r="BT22" s="7">
        <v>-1</v>
      </c>
      <c r="BU22" s="2" t="s">
        <v>155</v>
      </c>
      <c r="BV22" s="2" t="s">
        <v>145</v>
      </c>
      <c r="BW22" s="2" t="s">
        <v>156</v>
      </c>
      <c r="BX22" s="2" t="s">
        <v>157</v>
      </c>
      <c r="BY22" s="2" t="s">
        <v>158</v>
      </c>
      <c r="BZ22" s="2" t="s">
        <v>158</v>
      </c>
      <c r="CA22" s="2" t="s">
        <v>148</v>
      </c>
      <c r="CB22" s="4"/>
      <c r="CC22" s="8"/>
      <c r="CD22" s="4">
        <v>3</v>
      </c>
      <c r="CE22" s="8">
        <v>500.37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159</v>
      </c>
      <c r="CK22" s="2" t="s">
        <v>329</v>
      </c>
      <c r="CL22" s="2" t="s">
        <v>158</v>
      </c>
      <c r="CM22" s="2" t="s">
        <v>158</v>
      </c>
      <c r="CN22" s="2" t="s">
        <v>148</v>
      </c>
      <c r="CO22" s="4">
        <v>1</v>
      </c>
      <c r="CP22" s="8">
        <v>234.57</v>
      </c>
      <c r="CQ22" s="4"/>
      <c r="CR22" s="8"/>
      <c r="CS22" s="7"/>
      <c r="CT22" s="7"/>
      <c r="CU22" s="2" t="s">
        <v>155</v>
      </c>
      <c r="CV22" s="2" t="s">
        <v>145</v>
      </c>
      <c r="CW22" s="2" t="s">
        <v>152</v>
      </c>
      <c r="CX22" s="2" t="s">
        <v>209</v>
      </c>
      <c r="CY22" s="2" t="s">
        <v>158</v>
      </c>
      <c r="CZ22" s="2" t="s">
        <v>158</v>
      </c>
      <c r="DA22" s="2" t="s">
        <v>148</v>
      </c>
      <c r="DB22" s="4"/>
      <c r="DC22" s="8"/>
      <c r="DD22" s="4">
        <v>3</v>
      </c>
      <c r="DE22" s="8">
        <v>704.76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330</v>
      </c>
      <c r="DL22" s="2" t="s">
        <v>158</v>
      </c>
      <c r="DM22" s="2" t="s">
        <v>158</v>
      </c>
      <c r="DN22" s="2" t="s">
        <v>148</v>
      </c>
      <c r="DO22" s="4"/>
      <c r="DP22" s="8"/>
      <c r="DQ22" s="4">
        <v>1</v>
      </c>
      <c r="DR22" s="8">
        <v>225.22</v>
      </c>
      <c r="DS22" s="7">
        <v>-1</v>
      </c>
      <c r="DT22" s="7">
        <v>-1</v>
      </c>
      <c r="DU22" s="2" t="s">
        <v>155</v>
      </c>
      <c r="DV22" s="2" t="s">
        <v>145</v>
      </c>
      <c r="DW22" s="2" t="s">
        <v>163</v>
      </c>
      <c r="DX22" s="2" t="s">
        <v>331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165</v>
      </c>
      <c r="EK22" s="2" t="s">
        <v>332</v>
      </c>
      <c r="EL22" s="2" t="s">
        <v>158</v>
      </c>
      <c r="EM22" s="2" t="s">
        <v>158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167</v>
      </c>
      <c r="EX22" s="2" t="s">
        <v>332</v>
      </c>
      <c r="EY22" s="2" t="s">
        <v>158</v>
      </c>
      <c r="EZ22" s="2" t="s">
        <v>158</v>
      </c>
      <c r="FA22" s="2" t="s">
        <v>148</v>
      </c>
      <c r="FB22" s="4"/>
      <c r="FC22" s="8"/>
      <c r="FD22" s="4">
        <v>1</v>
      </c>
      <c r="FE22" s="8">
        <v>231.65</v>
      </c>
      <c r="FF22" s="7">
        <v>-1</v>
      </c>
      <c r="FG22" s="7">
        <v>-1</v>
      </c>
      <c r="FH22" s="2" t="s">
        <v>155</v>
      </c>
      <c r="FI22" s="2" t="s">
        <v>145</v>
      </c>
      <c r="FJ22" s="2" t="s">
        <v>152</v>
      </c>
      <c r="FK22" s="2" t="s">
        <v>333</v>
      </c>
      <c r="FL22" s="2" t="s">
        <v>158</v>
      </c>
      <c r="FM22" s="2" t="s">
        <v>158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170</v>
      </c>
      <c r="FX22" s="2" t="s">
        <v>334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172</v>
      </c>
      <c r="JK22" s="2" t="s">
        <v>148</v>
      </c>
      <c r="JL22" s="2" t="s">
        <v>158</v>
      </c>
      <c r="JM22" s="2" t="s">
        <v>158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188</v>
      </c>
      <c r="KI22" s="2" t="s">
        <v>145</v>
      </c>
      <c r="KJ22" s="2" t="s">
        <v>148</v>
      </c>
      <c r="KK22" s="2" t="s">
        <v>148</v>
      </c>
      <c r="KL22" s="2" t="s">
        <v>158</v>
      </c>
      <c r="KM22" s="2" t="s">
        <v>158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335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296</v>
      </c>
      <c r="G23" s="2" t="s">
        <v>296</v>
      </c>
      <c r="H23" s="2" t="s">
        <v>296</v>
      </c>
      <c r="I23" s="2" t="s">
        <v>142</v>
      </c>
      <c r="J23" s="2" t="s">
        <v>190</v>
      </c>
      <c r="K23" s="2" t="s">
        <v>314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268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5.5</v>
      </c>
      <c r="AC23" s="2" t="s">
        <v>315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2</v>
      </c>
      <c r="AS23" s="8">
        <v>466.57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336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156</v>
      </c>
      <c r="BX23" s="2" t="s">
        <v>192</v>
      </c>
      <c r="BY23" s="2" t="s">
        <v>158</v>
      </c>
      <c r="BZ23" s="2" t="s">
        <v>158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337</v>
      </c>
      <c r="CK23" s="2" t="s">
        <v>338</v>
      </c>
      <c r="CL23" s="2" t="s">
        <v>158</v>
      </c>
      <c r="CM23" s="2" t="s">
        <v>158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152</v>
      </c>
      <c r="CX23" s="2" t="s">
        <v>194</v>
      </c>
      <c r="CY23" s="2" t="s">
        <v>158</v>
      </c>
      <c r="CZ23" s="2" t="s">
        <v>158</v>
      </c>
      <c r="DA23" s="2" t="s">
        <v>148</v>
      </c>
      <c r="DB23" s="4"/>
      <c r="DC23" s="8"/>
      <c r="DD23" s="4">
        <v>1</v>
      </c>
      <c r="DE23" s="8">
        <v>234.92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339</v>
      </c>
      <c r="DL23" s="2" t="s">
        <v>158</v>
      </c>
      <c r="DM23" s="2" t="s">
        <v>158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163</v>
      </c>
      <c r="DX23" s="2" t="s">
        <v>340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324</v>
      </c>
      <c r="EK23" s="2" t="s">
        <v>341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167</v>
      </c>
      <c r="EX23" s="2" t="s">
        <v>342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152</v>
      </c>
      <c r="FK23" s="2" t="s">
        <v>186</v>
      </c>
      <c r="FL23" s="2" t="s">
        <v>158</v>
      </c>
      <c r="FM23" s="2" t="s">
        <v>158</v>
      </c>
      <c r="FN23" s="2" t="s">
        <v>148</v>
      </c>
      <c r="FO23" s="4"/>
      <c r="FP23" s="8"/>
      <c r="FQ23" s="4">
        <v>1</v>
      </c>
      <c r="FR23" s="8">
        <v>231.65</v>
      </c>
      <c r="FS23" s="7">
        <v>-1</v>
      </c>
      <c r="FT23" s="7">
        <v>-1</v>
      </c>
      <c r="FU23" s="2" t="s">
        <v>155</v>
      </c>
      <c r="FV23" s="2" t="s">
        <v>145</v>
      </c>
      <c r="FW23" s="2" t="s">
        <v>324</v>
      </c>
      <c r="FX23" s="2" t="s">
        <v>343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202</v>
      </c>
      <c r="JK23" s="2" t="s">
        <v>148</v>
      </c>
      <c r="JL23" s="2" t="s">
        <v>158</v>
      </c>
      <c r="JM23" s="2" t="s">
        <v>158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188</v>
      </c>
      <c r="KI23" s="2" t="s">
        <v>145</v>
      </c>
      <c r="KJ23" s="2" t="s">
        <v>148</v>
      </c>
      <c r="KK23" s="2" t="s">
        <v>148</v>
      </c>
      <c r="KL23" s="2" t="s">
        <v>158</v>
      </c>
      <c r="KM23" s="2" t="s">
        <v>158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344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296</v>
      </c>
      <c r="G24" s="2" t="s">
        <v>296</v>
      </c>
      <c r="H24" s="2" t="s">
        <v>296</v>
      </c>
      <c r="I24" s="2" t="s">
        <v>142</v>
      </c>
      <c r="J24" s="2" t="s">
        <v>143</v>
      </c>
      <c r="K24" s="2" t="s">
        <v>345</v>
      </c>
      <c r="L24" s="3">
        <v>133.68</v>
      </c>
      <c r="M24" s="3">
        <v>140.36</v>
      </c>
      <c r="N24" s="3">
        <v>299.99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268</v>
      </c>
      <c r="W24" s="2" t="s">
        <v>151</v>
      </c>
      <c r="X24" s="2" t="s">
        <v>148</v>
      </c>
      <c r="Y24" s="2" t="s">
        <v>346</v>
      </c>
      <c r="Z24" s="4"/>
      <c r="AA24" s="4">
        <f>=ROUNDDOWN({0},0)</f>
      </c>
      <c r="AB24" s="5">
        <v>10.8</v>
      </c>
      <c r="AC24" s="2" t="s">
        <v>347</v>
      </c>
      <c r="AD24" s="4">
        <v>180</v>
      </c>
      <c r="AE24" s="4">
        <v>399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19</v>
      </c>
      <c r="AS24" s="8">
        <v>3595.61</v>
      </c>
      <c r="AT24" s="7">
        <v>-1</v>
      </c>
      <c r="AU24" s="7">
        <v>-1</v>
      </c>
      <c r="AV24" s="4" t="s">
        <v>148</v>
      </c>
      <c r="AW24" s="8" t="s">
        <v>148</v>
      </c>
      <c r="AX24" s="4">
        <v>39</v>
      </c>
      <c r="AY24" s="8">
        <v>7727.34</v>
      </c>
      <c r="AZ24" s="7" t="s">
        <v>148</v>
      </c>
      <c r="BA24" s="7" t="s">
        <v>148</v>
      </c>
      <c r="BB24" s="7"/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 t="s">
        <v>148</v>
      </c>
      <c r="BJ24" s="4"/>
      <c r="BK24" s="8"/>
      <c r="BL24" s="2" t="s">
        <v>348</v>
      </c>
      <c r="BM24" s="7"/>
      <c r="BN24" s="7"/>
      <c r="BO24" s="4"/>
      <c r="BP24" s="8"/>
      <c r="BQ24" s="4">
        <v>1</v>
      </c>
      <c r="BR24" s="8">
        <v>128.7</v>
      </c>
      <c r="BS24" s="7">
        <v>-1</v>
      </c>
      <c r="BT24" s="7">
        <v>-1</v>
      </c>
      <c r="BU24" s="2" t="s">
        <v>155</v>
      </c>
      <c r="BV24" s="2" t="s">
        <v>145</v>
      </c>
      <c r="BW24" s="2" t="s">
        <v>349</v>
      </c>
      <c r="BX24" s="2" t="s">
        <v>350</v>
      </c>
      <c r="BY24" s="2" t="s">
        <v>158</v>
      </c>
      <c r="BZ24" s="2" t="s">
        <v>158</v>
      </c>
      <c r="CA24" s="2" t="s">
        <v>148</v>
      </c>
      <c r="CB24" s="4"/>
      <c r="CC24" s="8"/>
      <c r="CD24" s="4">
        <v>1</v>
      </c>
      <c r="CE24" s="8">
        <v>138.99</v>
      </c>
      <c r="CF24" s="7">
        <v>-1</v>
      </c>
      <c r="CG24" s="7">
        <v>-1</v>
      </c>
      <c r="CH24" s="2" t="s">
        <v>155</v>
      </c>
      <c r="CI24" s="2" t="s">
        <v>145</v>
      </c>
      <c r="CJ24" s="2" t="s">
        <v>159</v>
      </c>
      <c r="CK24" s="2" t="s">
        <v>329</v>
      </c>
      <c r="CL24" s="2" t="s">
        <v>158</v>
      </c>
      <c r="CM24" s="2" t="s">
        <v>158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145</v>
      </c>
      <c r="CW24" s="2" t="s">
        <v>351</v>
      </c>
      <c r="CX24" s="2" t="s">
        <v>352</v>
      </c>
      <c r="CY24" s="2" t="s">
        <v>158</v>
      </c>
      <c r="CZ24" s="2" t="s">
        <v>158</v>
      </c>
      <c r="DA24" s="2" t="s">
        <v>148</v>
      </c>
      <c r="DB24" s="4"/>
      <c r="DC24" s="8"/>
      <c r="DD24" s="4">
        <v>17</v>
      </c>
      <c r="DE24" s="8">
        <v>3327.92</v>
      </c>
      <c r="DF24" s="7">
        <v>-1</v>
      </c>
      <c r="DG24" s="7">
        <v>-1</v>
      </c>
      <c r="DH24" s="2" t="s">
        <v>155</v>
      </c>
      <c r="DI24" s="2" t="s">
        <v>145</v>
      </c>
      <c r="DJ24" s="2" t="s">
        <v>148</v>
      </c>
      <c r="DK24" s="2" t="s">
        <v>273</v>
      </c>
      <c r="DL24" s="2" t="s">
        <v>158</v>
      </c>
      <c r="DM24" s="2" t="s">
        <v>158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351</v>
      </c>
      <c r="DX24" s="2" t="s">
        <v>160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353</v>
      </c>
      <c r="EK24" s="2" t="s">
        <v>354</v>
      </c>
      <c r="EL24" s="2" t="s">
        <v>158</v>
      </c>
      <c r="EM24" s="2" t="s">
        <v>158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351</v>
      </c>
      <c r="EX24" s="2" t="s">
        <v>291</v>
      </c>
      <c r="EY24" s="2" t="s">
        <v>158</v>
      </c>
      <c r="EZ24" s="2" t="s">
        <v>158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351</v>
      </c>
      <c r="FK24" s="2" t="s">
        <v>355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356</v>
      </c>
      <c r="FX24" s="2" t="s">
        <v>341</v>
      </c>
      <c r="FY24" s="2" t="s">
        <v>158</v>
      </c>
      <c r="FZ24" s="2" t="s">
        <v>158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351</v>
      </c>
      <c r="JK24" s="2" t="s">
        <v>357</v>
      </c>
      <c r="JL24" s="2" t="s">
        <v>158</v>
      </c>
      <c r="JM24" s="2" t="s">
        <v>158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155</v>
      </c>
      <c r="KI24" s="2" t="s">
        <v>145</v>
      </c>
      <c r="KJ24" s="2" t="s">
        <v>148</v>
      </c>
      <c r="KK24" s="2" t="s">
        <v>358</v>
      </c>
      <c r="KL24" s="2" t="s">
        <v>158</v>
      </c>
      <c r="KM24" s="2" t="s">
        <v>158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>
        <v>180</v>
      </c>
      <c r="PT24" s="4">
        <v>219</v>
      </c>
      <c r="PU24" s="4"/>
      <c r="PV24" s="4"/>
    </row>
    <row r="25">
      <c r="A25" s="2" t="s">
        <v>359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296</v>
      </c>
      <c r="G25" s="2" t="s">
        <v>296</v>
      </c>
      <c r="H25" s="2" t="s">
        <v>296</v>
      </c>
      <c r="I25" s="2" t="s">
        <v>142</v>
      </c>
      <c r="J25" s="2" t="s">
        <v>177</v>
      </c>
      <c r="K25" s="2" t="s">
        <v>345</v>
      </c>
      <c r="L25" s="3">
        <v>159.6</v>
      </c>
      <c r="M25" s="3">
        <v>167.58</v>
      </c>
      <c r="N25" s="3">
        <v>329.99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268</v>
      </c>
      <c r="W25" s="2" t="s">
        <v>151</v>
      </c>
      <c r="X25" s="2" t="s">
        <v>148</v>
      </c>
      <c r="Y25" s="2" t="s">
        <v>346</v>
      </c>
      <c r="Z25" s="4"/>
      <c r="AA25" s="4">
        <f>=ROUNDDOWN({0},0)</f>
      </c>
      <c r="AB25" s="5">
        <v>10.4</v>
      </c>
      <c r="AC25" s="2" t="s">
        <v>347</v>
      </c>
      <c r="AD25" s="4">
        <v>160</v>
      </c>
      <c r="AE25" s="4">
        <v>339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>
        <v>9</v>
      </c>
      <c r="AS25" s="8">
        <v>1734.84</v>
      </c>
      <c r="AT25" s="7">
        <v>-1</v>
      </c>
      <c r="AU25" s="7">
        <v>-1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/>
      <c r="BK25" s="8"/>
      <c r="BL25" s="2" t="s">
        <v>360</v>
      </c>
      <c r="BM25" s="7"/>
      <c r="BN25" s="7"/>
      <c r="BO25" s="4"/>
      <c r="BP25" s="8"/>
      <c r="BQ25" s="4">
        <v>1</v>
      </c>
      <c r="BR25" s="8">
        <v>131.27</v>
      </c>
      <c r="BS25" s="7">
        <v>-1</v>
      </c>
      <c r="BT25" s="7">
        <v>-1</v>
      </c>
      <c r="BU25" s="2" t="s">
        <v>155</v>
      </c>
      <c r="BV25" s="2" t="s">
        <v>145</v>
      </c>
      <c r="BW25" s="2" t="s">
        <v>349</v>
      </c>
      <c r="BX25" s="2" t="s">
        <v>160</v>
      </c>
      <c r="BY25" s="2" t="s">
        <v>158</v>
      </c>
      <c r="BZ25" s="2" t="s">
        <v>158</v>
      </c>
      <c r="CA25" s="2" t="s">
        <v>148</v>
      </c>
      <c r="CB25" s="4"/>
      <c r="CC25" s="8"/>
      <c r="CD25" s="4">
        <v>4</v>
      </c>
      <c r="CE25" s="8">
        <v>667.16</v>
      </c>
      <c r="CF25" s="7">
        <v>-1</v>
      </c>
      <c r="CG25" s="7">
        <v>-1</v>
      </c>
      <c r="CH25" s="2" t="s">
        <v>155</v>
      </c>
      <c r="CI25" s="2" t="s">
        <v>145</v>
      </c>
      <c r="CJ25" s="2" t="s">
        <v>159</v>
      </c>
      <c r="CK25" s="2" t="s">
        <v>361</v>
      </c>
      <c r="CL25" s="2" t="s">
        <v>158</v>
      </c>
      <c r="CM25" s="2" t="s">
        <v>158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351</v>
      </c>
      <c r="CX25" s="2" t="s">
        <v>362</v>
      </c>
      <c r="CY25" s="2" t="s">
        <v>158</v>
      </c>
      <c r="CZ25" s="2" t="s">
        <v>158</v>
      </c>
      <c r="DA25" s="2" t="s">
        <v>148</v>
      </c>
      <c r="DB25" s="4"/>
      <c r="DC25" s="8"/>
      <c r="DD25" s="4">
        <v>3</v>
      </c>
      <c r="DE25" s="8">
        <v>704.76</v>
      </c>
      <c r="DF25" s="7">
        <v>-1</v>
      </c>
      <c r="DG25" s="7">
        <v>-1</v>
      </c>
      <c r="DH25" s="2" t="s">
        <v>155</v>
      </c>
      <c r="DI25" s="2" t="s">
        <v>145</v>
      </c>
      <c r="DJ25" s="2" t="s">
        <v>148</v>
      </c>
      <c r="DK25" s="2" t="s">
        <v>273</v>
      </c>
      <c r="DL25" s="2" t="s">
        <v>158</v>
      </c>
      <c r="DM25" s="2" t="s">
        <v>158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351</v>
      </c>
      <c r="DX25" s="2" t="s">
        <v>363</v>
      </c>
      <c r="DY25" s="2" t="s">
        <v>158</v>
      </c>
      <c r="DZ25" s="2" t="s">
        <v>158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353</v>
      </c>
      <c r="EK25" s="2" t="s">
        <v>339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351</v>
      </c>
      <c r="EX25" s="2" t="s">
        <v>364</v>
      </c>
      <c r="EY25" s="2" t="s">
        <v>158</v>
      </c>
      <c r="EZ25" s="2" t="s">
        <v>158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351</v>
      </c>
      <c r="FK25" s="2" t="s">
        <v>270</v>
      </c>
      <c r="FL25" s="2" t="s">
        <v>158</v>
      </c>
      <c r="FM25" s="2" t="s">
        <v>158</v>
      </c>
      <c r="FN25" s="2" t="s">
        <v>148</v>
      </c>
      <c r="FO25" s="4"/>
      <c r="FP25" s="8"/>
      <c r="FQ25" s="4">
        <v>1</v>
      </c>
      <c r="FR25" s="8">
        <v>231.65</v>
      </c>
      <c r="FS25" s="7">
        <v>-1</v>
      </c>
      <c r="FT25" s="7">
        <v>-1</v>
      </c>
      <c r="FU25" s="2" t="s">
        <v>155</v>
      </c>
      <c r="FV25" s="2" t="s">
        <v>145</v>
      </c>
      <c r="FW25" s="2" t="s">
        <v>170</v>
      </c>
      <c r="FX25" s="2" t="s">
        <v>182</v>
      </c>
      <c r="FY25" s="2" t="s">
        <v>158</v>
      </c>
      <c r="FZ25" s="2" t="s">
        <v>158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351</v>
      </c>
      <c r="JK25" s="2" t="s">
        <v>148</v>
      </c>
      <c r="JL25" s="2" t="s">
        <v>158</v>
      </c>
      <c r="JM25" s="2" t="s">
        <v>158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188</v>
      </c>
      <c r="KI25" s="2" t="s">
        <v>145</v>
      </c>
      <c r="KJ25" s="2" t="s">
        <v>148</v>
      </c>
      <c r="KK25" s="2" t="s">
        <v>148</v>
      </c>
      <c r="KL25" s="2" t="s">
        <v>158</v>
      </c>
      <c r="KM25" s="2" t="s">
        <v>158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>
        <v>160</v>
      </c>
      <c r="PT25" s="4">
        <v>179</v>
      </c>
      <c r="PU25" s="4"/>
      <c r="PV25" s="4"/>
    </row>
    <row r="26">
      <c r="A26" s="2" t="s">
        <v>365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296</v>
      </c>
      <c r="G26" s="2" t="s">
        <v>296</v>
      </c>
      <c r="H26" s="2" t="s">
        <v>296</v>
      </c>
      <c r="I26" s="2" t="s">
        <v>142</v>
      </c>
      <c r="J26" s="2" t="s">
        <v>190</v>
      </c>
      <c r="K26" s="2" t="s">
        <v>345</v>
      </c>
      <c r="L26" s="3">
        <v>159.41</v>
      </c>
      <c r="M26" s="3">
        <v>167.38</v>
      </c>
      <c r="N26" s="3">
        <v>329.99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268</v>
      </c>
      <c r="W26" s="2" t="s">
        <v>151</v>
      </c>
      <c r="X26" s="2" t="s">
        <v>148</v>
      </c>
      <c r="Y26" s="2" t="s">
        <v>346</v>
      </c>
      <c r="Z26" s="4"/>
      <c r="AA26" s="4">
        <f>=ROUNDDOWN({0},0)</f>
      </c>
      <c r="AB26" s="5">
        <v>7.2</v>
      </c>
      <c r="AC26" s="2" t="s">
        <v>347</v>
      </c>
      <c r="AD26" s="4">
        <v>160</v>
      </c>
      <c r="AE26" s="4">
        <v>279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11</v>
      </c>
      <c r="AS26" s="8">
        <v>2396.89</v>
      </c>
      <c r="AT26" s="7">
        <v>-1</v>
      </c>
      <c r="AU26" s="7">
        <v>-1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/>
      <c r="BK26" s="8"/>
      <c r="BL26" s="2" t="s">
        <v>348</v>
      </c>
      <c r="BM26" s="7"/>
      <c r="BN26" s="7"/>
      <c r="BO26" s="4"/>
      <c r="BP26" s="8"/>
      <c r="BQ26" s="4">
        <v>1</v>
      </c>
      <c r="BR26" s="8">
        <v>115.82</v>
      </c>
      <c r="BS26" s="7">
        <v>-1</v>
      </c>
      <c r="BT26" s="7">
        <v>-1</v>
      </c>
      <c r="BU26" s="2" t="s">
        <v>155</v>
      </c>
      <c r="BV26" s="2" t="s">
        <v>145</v>
      </c>
      <c r="BW26" s="2" t="s">
        <v>349</v>
      </c>
      <c r="BX26" s="2" t="s">
        <v>366</v>
      </c>
      <c r="BY26" s="2" t="s">
        <v>158</v>
      </c>
      <c r="BZ26" s="2" t="s">
        <v>158</v>
      </c>
      <c r="CA26" s="2" t="s">
        <v>148</v>
      </c>
      <c r="CB26" s="4"/>
      <c r="CC26" s="8"/>
      <c r="CD26" s="4">
        <v>1</v>
      </c>
      <c r="CE26" s="8">
        <v>166.79</v>
      </c>
      <c r="CF26" s="7">
        <v>-1</v>
      </c>
      <c r="CG26" s="7">
        <v>-1</v>
      </c>
      <c r="CH26" s="2" t="s">
        <v>155</v>
      </c>
      <c r="CI26" s="2" t="s">
        <v>145</v>
      </c>
      <c r="CJ26" s="2" t="s">
        <v>159</v>
      </c>
      <c r="CK26" s="2" t="s">
        <v>364</v>
      </c>
      <c r="CL26" s="2" t="s">
        <v>158</v>
      </c>
      <c r="CM26" s="2" t="s">
        <v>158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351</v>
      </c>
      <c r="CX26" s="2" t="s">
        <v>362</v>
      </c>
      <c r="CY26" s="2" t="s">
        <v>158</v>
      </c>
      <c r="CZ26" s="2" t="s">
        <v>158</v>
      </c>
      <c r="DA26" s="2" t="s">
        <v>148</v>
      </c>
      <c r="DB26" s="4"/>
      <c r="DC26" s="8"/>
      <c r="DD26" s="4">
        <v>9</v>
      </c>
      <c r="DE26" s="8">
        <v>2114.28</v>
      </c>
      <c r="DF26" s="7">
        <v>-1</v>
      </c>
      <c r="DG26" s="7">
        <v>-1</v>
      </c>
      <c r="DH26" s="2" t="s">
        <v>155</v>
      </c>
      <c r="DI26" s="2" t="s">
        <v>145</v>
      </c>
      <c r="DJ26" s="2" t="s">
        <v>148</v>
      </c>
      <c r="DK26" s="2" t="s">
        <v>273</v>
      </c>
      <c r="DL26" s="2" t="s">
        <v>158</v>
      </c>
      <c r="DM26" s="2" t="s">
        <v>158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351</v>
      </c>
      <c r="DX26" s="2" t="s">
        <v>367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353</v>
      </c>
      <c r="EK26" s="2" t="s">
        <v>368</v>
      </c>
      <c r="EL26" s="2" t="s">
        <v>158</v>
      </c>
      <c r="EM26" s="2" t="s">
        <v>158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351</v>
      </c>
      <c r="EX26" s="2" t="s">
        <v>148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351</v>
      </c>
      <c r="FK26" s="2" t="s">
        <v>369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356</v>
      </c>
      <c r="FX26" s="2" t="s">
        <v>370</v>
      </c>
      <c r="FY26" s="2" t="s">
        <v>158</v>
      </c>
      <c r="FZ26" s="2" t="s">
        <v>158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145</v>
      </c>
      <c r="JJ26" s="2" t="s">
        <v>351</v>
      </c>
      <c r="JK26" s="2" t="s">
        <v>371</v>
      </c>
      <c r="JL26" s="2" t="s">
        <v>158</v>
      </c>
      <c r="JM26" s="2" t="s">
        <v>158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188</v>
      </c>
      <c r="KI26" s="2" t="s">
        <v>145</v>
      </c>
      <c r="KJ26" s="2" t="s">
        <v>148</v>
      </c>
      <c r="KK26" s="2" t="s">
        <v>148</v>
      </c>
      <c r="KL26" s="2" t="s">
        <v>158</v>
      </c>
      <c r="KM26" s="2" t="s">
        <v>158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>
        <v>160</v>
      </c>
      <c r="PT26" s="4">
        <v>119</v>
      </c>
      <c r="PU26" s="4"/>
      <c r="PV26" s="4"/>
    </row>
    <row r="27">
      <c r="A27" s="2" t="s">
        <v>372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373</v>
      </c>
      <c r="G27" s="2" t="s">
        <v>373</v>
      </c>
      <c r="H27" s="2" t="s">
        <v>373</v>
      </c>
      <c r="I27" s="2" t="s">
        <v>142</v>
      </c>
      <c r="J27" s="2" t="s">
        <v>143</v>
      </c>
      <c r="K27" s="2" t="s">
        <v>236</v>
      </c>
      <c r="L27" s="3">
        <v>170.23</v>
      </c>
      <c r="M27" s="3">
        <v>178.74</v>
      </c>
      <c r="N27" s="3">
        <v>499.99</v>
      </c>
      <c r="O27" s="2" t="s">
        <v>266</v>
      </c>
      <c r="P27" s="2" t="s">
        <v>267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268</v>
      </c>
      <c r="W27" s="2" t="s">
        <v>151</v>
      </c>
      <c r="X27" s="2" t="s">
        <v>148</v>
      </c>
      <c r="Y27" s="2" t="s">
        <v>209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3</v>
      </c>
      <c r="AS27" s="8">
        <v>584.56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10</v>
      </c>
      <c r="AY27" s="8">
        <v>2162.71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10</v>
      </c>
      <c r="BF27" s="8">
        <v>2162.71</v>
      </c>
      <c r="BG27" s="7" t="s">
        <v>148</v>
      </c>
      <c r="BH27" s="7" t="s">
        <v>148</v>
      </c>
      <c r="BI27" s="7"/>
      <c r="BJ27" s="4"/>
      <c r="BK27" s="8"/>
      <c r="BL27" s="2" t="s">
        <v>269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248</v>
      </c>
      <c r="BW27" s="2" t="s">
        <v>156</v>
      </c>
      <c r="BX27" s="2" t="s">
        <v>374</v>
      </c>
      <c r="BY27" s="2" t="s">
        <v>158</v>
      </c>
      <c r="BZ27" s="2" t="s">
        <v>158</v>
      </c>
      <c r="CA27" s="2" t="s">
        <v>148</v>
      </c>
      <c r="CB27" s="4"/>
      <c r="CC27" s="8"/>
      <c r="CD27" s="4">
        <v>1</v>
      </c>
      <c r="CE27" s="8">
        <v>193.04</v>
      </c>
      <c r="CF27" s="7">
        <v>-1</v>
      </c>
      <c r="CG27" s="7">
        <v>-1</v>
      </c>
      <c r="CH27" s="2" t="s">
        <v>155</v>
      </c>
      <c r="CI27" s="2" t="s">
        <v>248</v>
      </c>
      <c r="CJ27" s="2" t="s">
        <v>366</v>
      </c>
      <c r="CK27" s="2" t="s">
        <v>375</v>
      </c>
      <c r="CL27" s="2" t="s">
        <v>158</v>
      </c>
      <c r="CM27" s="2" t="s">
        <v>158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248</v>
      </c>
      <c r="CW27" s="2" t="s">
        <v>209</v>
      </c>
      <c r="CX27" s="2" t="s">
        <v>376</v>
      </c>
      <c r="CY27" s="2" t="s">
        <v>158</v>
      </c>
      <c r="CZ27" s="2" t="s">
        <v>158</v>
      </c>
      <c r="DA27" s="2" t="s">
        <v>148</v>
      </c>
      <c r="DB27" s="4"/>
      <c r="DC27" s="8"/>
      <c r="DD27" s="4">
        <v>2</v>
      </c>
      <c r="DE27" s="8">
        <v>391.52</v>
      </c>
      <c r="DF27" s="7">
        <v>-1</v>
      </c>
      <c r="DG27" s="7">
        <v>-1</v>
      </c>
      <c r="DH27" s="2" t="s">
        <v>155</v>
      </c>
      <c r="DI27" s="2" t="s">
        <v>248</v>
      </c>
      <c r="DJ27" s="2" t="s">
        <v>148</v>
      </c>
      <c r="DK27" s="2" t="s">
        <v>273</v>
      </c>
      <c r="DL27" s="2" t="s">
        <v>158</v>
      </c>
      <c r="DM27" s="2" t="s">
        <v>158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248</v>
      </c>
      <c r="DW27" s="2" t="s">
        <v>163</v>
      </c>
      <c r="DX27" s="2" t="s">
        <v>364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248</v>
      </c>
      <c r="EJ27" s="2" t="s">
        <v>165</v>
      </c>
      <c r="EK27" s="2" t="s">
        <v>321</v>
      </c>
      <c r="EL27" s="2" t="s">
        <v>158</v>
      </c>
      <c r="EM27" s="2" t="s">
        <v>158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248</v>
      </c>
      <c r="EW27" s="2" t="s">
        <v>167</v>
      </c>
      <c r="EX27" s="2" t="s">
        <v>168</v>
      </c>
      <c r="EY27" s="2" t="s">
        <v>158</v>
      </c>
      <c r="EZ27" s="2" t="s">
        <v>158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248</v>
      </c>
      <c r="FJ27" s="2" t="s">
        <v>209</v>
      </c>
      <c r="FK27" s="2" t="s">
        <v>272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248</v>
      </c>
      <c r="FW27" s="2" t="s">
        <v>170</v>
      </c>
      <c r="FX27" s="2" t="s">
        <v>377</v>
      </c>
      <c r="FY27" s="2" t="s">
        <v>158</v>
      </c>
      <c r="FZ27" s="2" t="s">
        <v>158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248</v>
      </c>
      <c r="JJ27" s="2" t="s">
        <v>172</v>
      </c>
      <c r="JK27" s="2" t="s">
        <v>270</v>
      </c>
      <c r="JL27" s="2" t="s">
        <v>158</v>
      </c>
      <c r="JM27" s="2" t="s">
        <v>158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248</v>
      </c>
      <c r="KW27" s="2" t="s">
        <v>174</v>
      </c>
      <c r="KX27" s="2" t="s">
        <v>378</v>
      </c>
      <c r="KY27" s="2" t="s">
        <v>158</v>
      </c>
      <c r="KZ27" s="2" t="s">
        <v>158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379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373</v>
      </c>
      <c r="G28" s="2" t="s">
        <v>373</v>
      </c>
      <c r="H28" s="2" t="s">
        <v>373</v>
      </c>
      <c r="I28" s="2" t="s">
        <v>142</v>
      </c>
      <c r="J28" s="2" t="s">
        <v>177</v>
      </c>
      <c r="K28" s="2" t="s">
        <v>236</v>
      </c>
      <c r="L28" s="3">
        <v>204.28</v>
      </c>
      <c r="M28" s="3">
        <v>214.49</v>
      </c>
      <c r="N28" s="3">
        <v>599.99</v>
      </c>
      <c r="O28" s="2" t="s">
        <v>266</v>
      </c>
      <c r="P28" s="2" t="s">
        <v>278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268</v>
      </c>
      <c r="W28" s="2" t="s">
        <v>151</v>
      </c>
      <c r="X28" s="2" t="s">
        <v>148</v>
      </c>
      <c r="Y28" s="2" t="s">
        <v>209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6</v>
      </c>
      <c r="AS28" s="8">
        <v>1068.16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380</v>
      </c>
      <c r="BM28" s="7"/>
      <c r="BN28" s="7"/>
      <c r="BO28" s="4"/>
      <c r="BP28" s="8"/>
      <c r="BQ28" s="4">
        <v>3</v>
      </c>
      <c r="BR28" s="8">
        <v>386.07</v>
      </c>
      <c r="BS28" s="7">
        <v>-1</v>
      </c>
      <c r="BT28" s="7">
        <v>-1</v>
      </c>
      <c r="BU28" s="2" t="s">
        <v>155</v>
      </c>
      <c r="BV28" s="2" t="s">
        <v>248</v>
      </c>
      <c r="BW28" s="2" t="s">
        <v>156</v>
      </c>
      <c r="BX28" s="2" t="s">
        <v>381</v>
      </c>
      <c r="BY28" s="2" t="s">
        <v>158</v>
      </c>
      <c r="BZ28" s="2" t="s">
        <v>158</v>
      </c>
      <c r="CA28" s="2" t="s">
        <v>148</v>
      </c>
      <c r="CB28" s="4"/>
      <c r="CC28" s="8"/>
      <c r="CD28" s="4">
        <v>1</v>
      </c>
      <c r="CE28" s="8">
        <v>231.65</v>
      </c>
      <c r="CF28" s="7">
        <v>-1</v>
      </c>
      <c r="CG28" s="7">
        <v>-1</v>
      </c>
      <c r="CH28" s="2" t="s">
        <v>155</v>
      </c>
      <c r="CI28" s="2" t="s">
        <v>248</v>
      </c>
      <c r="CJ28" s="2" t="s">
        <v>366</v>
      </c>
      <c r="CK28" s="2" t="s">
        <v>382</v>
      </c>
      <c r="CL28" s="2" t="s">
        <v>158</v>
      </c>
      <c r="CM28" s="2" t="s">
        <v>158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248</v>
      </c>
      <c r="CW28" s="2" t="s">
        <v>209</v>
      </c>
      <c r="CX28" s="2" t="s">
        <v>232</v>
      </c>
      <c r="CY28" s="2" t="s">
        <v>158</v>
      </c>
      <c r="CZ28" s="2" t="s">
        <v>158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248</v>
      </c>
      <c r="DJ28" s="2" t="s">
        <v>148</v>
      </c>
      <c r="DK28" s="2" t="s">
        <v>273</v>
      </c>
      <c r="DL28" s="2" t="s">
        <v>158</v>
      </c>
      <c r="DM28" s="2" t="s">
        <v>158</v>
      </c>
      <c r="DN28" s="2" t="s">
        <v>148</v>
      </c>
      <c r="DO28" s="4"/>
      <c r="DP28" s="8"/>
      <c r="DQ28" s="4">
        <v>2</v>
      </c>
      <c r="DR28" s="8">
        <v>450.44</v>
      </c>
      <c r="DS28" s="7">
        <v>-1</v>
      </c>
      <c r="DT28" s="7">
        <v>-1</v>
      </c>
      <c r="DU28" s="2" t="s">
        <v>155</v>
      </c>
      <c r="DV28" s="2" t="s">
        <v>248</v>
      </c>
      <c r="DW28" s="2" t="s">
        <v>163</v>
      </c>
      <c r="DX28" s="2" t="s">
        <v>383</v>
      </c>
      <c r="DY28" s="2" t="s">
        <v>158</v>
      </c>
      <c r="DZ28" s="2" t="s">
        <v>158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248</v>
      </c>
      <c r="EJ28" s="2" t="s">
        <v>165</v>
      </c>
      <c r="EK28" s="2" t="s">
        <v>321</v>
      </c>
      <c r="EL28" s="2" t="s">
        <v>158</v>
      </c>
      <c r="EM28" s="2" t="s">
        <v>158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248</v>
      </c>
      <c r="EW28" s="2" t="s">
        <v>167</v>
      </c>
      <c r="EX28" s="2" t="s">
        <v>384</v>
      </c>
      <c r="EY28" s="2" t="s">
        <v>158</v>
      </c>
      <c r="EZ28" s="2" t="s">
        <v>158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248</v>
      </c>
      <c r="FJ28" s="2" t="s">
        <v>209</v>
      </c>
      <c r="FK28" s="2" t="s">
        <v>385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248</v>
      </c>
      <c r="FW28" s="2" t="s">
        <v>170</v>
      </c>
      <c r="FX28" s="2" t="s">
        <v>378</v>
      </c>
      <c r="FY28" s="2" t="s">
        <v>158</v>
      </c>
      <c r="FZ28" s="2" t="s">
        <v>158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248</v>
      </c>
      <c r="JJ28" s="2" t="s">
        <v>172</v>
      </c>
      <c r="JK28" s="2" t="s">
        <v>386</v>
      </c>
      <c r="JL28" s="2" t="s">
        <v>158</v>
      </c>
      <c r="JM28" s="2" t="s">
        <v>158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248</v>
      </c>
      <c r="KW28" s="2" t="s">
        <v>174</v>
      </c>
      <c r="KX28" s="2" t="s">
        <v>387</v>
      </c>
      <c r="KY28" s="2" t="s">
        <v>158</v>
      </c>
      <c r="KZ28" s="2" t="s">
        <v>158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388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373</v>
      </c>
      <c r="G29" s="2" t="s">
        <v>373</v>
      </c>
      <c r="H29" s="2" t="s">
        <v>373</v>
      </c>
      <c r="I29" s="2" t="s">
        <v>142</v>
      </c>
      <c r="J29" s="2" t="s">
        <v>190</v>
      </c>
      <c r="K29" s="2" t="s">
        <v>236</v>
      </c>
      <c r="L29" s="3">
        <v>204.28</v>
      </c>
      <c r="M29" s="3">
        <v>214.49</v>
      </c>
      <c r="N29" s="3">
        <v>599.99</v>
      </c>
      <c r="O29" s="2" t="s">
        <v>389</v>
      </c>
      <c r="P29" s="2" t="s">
        <v>267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268</v>
      </c>
      <c r="W29" s="2" t="s">
        <v>151</v>
      </c>
      <c r="X29" s="2" t="s">
        <v>148</v>
      </c>
      <c r="Y29" s="2" t="s">
        <v>209</v>
      </c>
      <c r="Z29" s="4"/>
      <c r="AA29" s="4">
        <f>=ROUNDDOWN({0},0)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1</v>
      </c>
      <c r="AS29" s="8">
        <v>509.99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18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248</v>
      </c>
      <c r="BW29" s="2" t="s">
        <v>156</v>
      </c>
      <c r="BX29" s="2" t="s">
        <v>390</v>
      </c>
      <c r="BY29" s="2" t="s">
        <v>158</v>
      </c>
      <c r="BZ29" s="2" t="s">
        <v>158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248</v>
      </c>
      <c r="CJ29" s="2" t="s">
        <v>366</v>
      </c>
      <c r="CK29" s="2" t="s">
        <v>352</v>
      </c>
      <c r="CL29" s="2" t="s">
        <v>158</v>
      </c>
      <c r="CM29" s="2" t="s">
        <v>158</v>
      </c>
      <c r="CN29" s="2" t="s">
        <v>148</v>
      </c>
      <c r="CO29" s="4"/>
      <c r="CP29" s="8"/>
      <c r="CQ29" s="4">
        <v>1</v>
      </c>
      <c r="CR29" s="8">
        <v>509.99</v>
      </c>
      <c r="CS29" s="7">
        <v>-1</v>
      </c>
      <c r="CT29" s="7">
        <v>-1</v>
      </c>
      <c r="CU29" s="2" t="s">
        <v>155</v>
      </c>
      <c r="CV29" s="2" t="s">
        <v>248</v>
      </c>
      <c r="CW29" s="2" t="s">
        <v>209</v>
      </c>
      <c r="CX29" s="2" t="s">
        <v>292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244</v>
      </c>
      <c r="DI29" s="2" t="s">
        <v>248</v>
      </c>
      <c r="DJ29" s="2" t="s">
        <v>148</v>
      </c>
      <c r="DK29" s="2" t="s">
        <v>148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248</v>
      </c>
      <c r="DW29" s="2" t="s">
        <v>163</v>
      </c>
      <c r="DX29" s="2" t="s">
        <v>340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248</v>
      </c>
      <c r="EJ29" s="2" t="s">
        <v>165</v>
      </c>
      <c r="EK29" s="2" t="s">
        <v>233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248</v>
      </c>
      <c r="EW29" s="2" t="s">
        <v>167</v>
      </c>
      <c r="EX29" s="2" t="s">
        <v>148</v>
      </c>
      <c r="EY29" s="2" t="s">
        <v>158</v>
      </c>
      <c r="EZ29" s="2" t="s">
        <v>158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248</v>
      </c>
      <c r="FJ29" s="2" t="s">
        <v>209</v>
      </c>
      <c r="FK29" s="2" t="s">
        <v>391</v>
      </c>
      <c r="FL29" s="2" t="s">
        <v>158</v>
      </c>
      <c r="FM29" s="2" t="s">
        <v>158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248</v>
      </c>
      <c r="FW29" s="2" t="s">
        <v>343</v>
      </c>
      <c r="FX29" s="2" t="s">
        <v>392</v>
      </c>
      <c r="FY29" s="2" t="s">
        <v>158</v>
      </c>
      <c r="FZ29" s="2" t="s">
        <v>158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248</v>
      </c>
      <c r="JJ29" s="2" t="s">
        <v>202</v>
      </c>
      <c r="JK29" s="2" t="s">
        <v>148</v>
      </c>
      <c r="JL29" s="2" t="s">
        <v>158</v>
      </c>
      <c r="JM29" s="2" t="s">
        <v>158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248</v>
      </c>
      <c r="KW29" s="2" t="s">
        <v>174</v>
      </c>
      <c r="KX29" s="2" t="s">
        <v>148</v>
      </c>
      <c r="KY29" s="2" t="s">
        <v>158</v>
      </c>
      <c r="KZ29" s="2" t="s">
        <v>158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393</v>
      </c>
      <c r="B30" s="2" t="s">
        <v>137</v>
      </c>
      <c r="C30" s="2" t="s">
        <v>138</v>
      </c>
      <c r="D30" s="2" t="s">
        <v>394</v>
      </c>
      <c r="E30" s="2" t="s">
        <v>395</v>
      </c>
      <c r="F30" s="2" t="s">
        <v>396</v>
      </c>
      <c r="G30" s="2" t="s">
        <v>396</v>
      </c>
      <c r="H30" s="2" t="s">
        <v>396</v>
      </c>
      <c r="I30" s="2" t="s">
        <v>397</v>
      </c>
      <c r="J30" s="2" t="s">
        <v>398</v>
      </c>
      <c r="K30" s="2" t="s">
        <v>399</v>
      </c>
      <c r="L30" s="3">
        <v>27.69</v>
      </c>
      <c r="M30" s="3">
        <v>29.07</v>
      </c>
      <c r="N30" s="3">
        <v>84.99</v>
      </c>
      <c r="O30" s="2" t="s">
        <v>145</v>
      </c>
      <c r="P30" s="2" t="s">
        <v>237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400</v>
      </c>
      <c r="V30" s="2" t="s">
        <v>268</v>
      </c>
      <c r="W30" s="2" t="s">
        <v>151</v>
      </c>
      <c r="X30" s="2" t="s">
        <v>148</v>
      </c>
      <c r="Y30" s="2" t="s">
        <v>186</v>
      </c>
      <c r="Z30" s="4">
        <v>127</v>
      </c>
      <c r="AA30" s="4">
        <f>=ROUNDDOWN(37.3529411764706,0)</f>
      </c>
      <c r="AB30" s="5">
        <v>3.4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10</v>
      </c>
      <c r="AQ30" s="8">
        <v>305.45</v>
      </c>
      <c r="AR30" s="4">
        <v>4</v>
      </c>
      <c r="AS30" s="8">
        <v>109.2</v>
      </c>
      <c r="AT30" s="7">
        <v>1.5</v>
      </c>
      <c r="AU30" s="7">
        <v>1.7972</v>
      </c>
      <c r="AV30" s="4">
        <v>10</v>
      </c>
      <c r="AW30" s="8">
        <v>305.45</v>
      </c>
      <c r="AX30" s="4">
        <v>4</v>
      </c>
      <c r="AY30" s="8">
        <v>109.2</v>
      </c>
      <c r="AZ30" s="7">
        <v>1.5</v>
      </c>
      <c r="BA30" s="7">
        <v>1.7972</v>
      </c>
      <c r="BB30" s="7">
        <v>1</v>
      </c>
      <c r="BC30" s="4">
        <v>11</v>
      </c>
      <c r="BD30" s="8">
        <v>359.84</v>
      </c>
      <c r="BE30" s="4">
        <v>8</v>
      </c>
      <c r="BF30" s="8">
        <v>299.78</v>
      </c>
      <c r="BG30" s="7">
        <v>0.375</v>
      </c>
      <c r="BH30" s="7">
        <v>0.2003</v>
      </c>
      <c r="BI30" s="7">
        <v>0.8488</v>
      </c>
      <c r="BJ30" s="4">
        <v>10</v>
      </c>
      <c r="BK30" s="8">
        <v>305.45</v>
      </c>
      <c r="BL30" s="2" t="s">
        <v>401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156</v>
      </c>
      <c r="BX30" s="2" t="s">
        <v>322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402</v>
      </c>
      <c r="CK30" s="2" t="s">
        <v>403</v>
      </c>
      <c r="CL30" s="2" t="s">
        <v>158</v>
      </c>
      <c r="CM30" s="2" t="s">
        <v>158</v>
      </c>
      <c r="CN30" s="2" t="s">
        <v>148</v>
      </c>
      <c r="CO30" s="4">
        <v>1</v>
      </c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205</v>
      </c>
      <c r="CX30" s="2" t="s">
        <v>319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233</v>
      </c>
      <c r="DL30" s="2" t="s">
        <v>158</v>
      </c>
      <c r="DM30" s="2" t="s">
        <v>158</v>
      </c>
      <c r="DN30" s="2" t="s">
        <v>148</v>
      </c>
      <c r="DO30" s="4">
        <v>3</v>
      </c>
      <c r="DP30" s="8">
        <v>92.4</v>
      </c>
      <c r="DQ30" s="4">
        <v>4</v>
      </c>
      <c r="DR30" s="8">
        <v>109.2</v>
      </c>
      <c r="DS30" s="7">
        <v>-0.25</v>
      </c>
      <c r="DT30" s="7">
        <v>-0.1538</v>
      </c>
      <c r="DU30" s="2" t="s">
        <v>155</v>
      </c>
      <c r="DV30" s="2" t="s">
        <v>145</v>
      </c>
      <c r="DW30" s="2" t="s">
        <v>404</v>
      </c>
      <c r="DX30" s="2" t="s">
        <v>405</v>
      </c>
      <c r="DY30" s="2" t="s">
        <v>158</v>
      </c>
      <c r="DZ30" s="2" t="s">
        <v>158</v>
      </c>
      <c r="EA30" s="2" t="s">
        <v>148</v>
      </c>
      <c r="EB30" s="4">
        <v>5</v>
      </c>
      <c r="EC30" s="8">
        <v>164.45</v>
      </c>
      <c r="ED30" s="4"/>
      <c r="EE30" s="8"/>
      <c r="EF30" s="7"/>
      <c r="EG30" s="7"/>
      <c r="EH30" s="2" t="s">
        <v>155</v>
      </c>
      <c r="EI30" s="2" t="s">
        <v>145</v>
      </c>
      <c r="EJ30" s="2" t="s">
        <v>165</v>
      </c>
      <c r="EK30" s="2" t="s">
        <v>321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406</v>
      </c>
      <c r="EX30" s="2" t="s">
        <v>407</v>
      </c>
      <c r="EY30" s="2" t="s">
        <v>158</v>
      </c>
      <c r="EZ30" s="2" t="s">
        <v>158</v>
      </c>
      <c r="FA30" s="2" t="s">
        <v>148</v>
      </c>
      <c r="FB30" s="4">
        <v>1</v>
      </c>
      <c r="FC30" s="8">
        <v>48.6</v>
      </c>
      <c r="FD30" s="4"/>
      <c r="FE30" s="8"/>
      <c r="FF30" s="7"/>
      <c r="FG30" s="7"/>
      <c r="FH30" s="2" t="s">
        <v>155</v>
      </c>
      <c r="FI30" s="2" t="s">
        <v>145</v>
      </c>
      <c r="FJ30" s="2" t="s">
        <v>205</v>
      </c>
      <c r="FK30" s="2" t="s">
        <v>408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227</v>
      </c>
      <c r="FX30" s="2" t="s">
        <v>409</v>
      </c>
      <c r="FY30" s="2" t="s">
        <v>158</v>
      </c>
      <c r="FZ30" s="2" t="s">
        <v>158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202</v>
      </c>
      <c r="JK30" s="2" t="s">
        <v>410</v>
      </c>
      <c r="JL30" s="2" t="s">
        <v>158</v>
      </c>
      <c r="JM30" s="2" t="s">
        <v>158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411</v>
      </c>
      <c r="KX30" s="2" t="s">
        <v>412</v>
      </c>
      <c r="KY30" s="2" t="s">
        <v>158</v>
      </c>
      <c r="KZ30" s="2" t="s">
        <v>158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127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413</v>
      </c>
      <c r="B31" s="2" t="s">
        <v>137</v>
      </c>
      <c r="C31" s="2" t="s">
        <v>138</v>
      </c>
      <c r="D31" s="2" t="s">
        <v>394</v>
      </c>
      <c r="E31" s="2" t="s">
        <v>395</v>
      </c>
      <c r="F31" s="2" t="s">
        <v>396</v>
      </c>
      <c r="G31" s="2" t="s">
        <v>396</v>
      </c>
      <c r="H31" s="2" t="s">
        <v>396</v>
      </c>
      <c r="I31" s="2" t="s">
        <v>397</v>
      </c>
      <c r="J31" s="2" t="s">
        <v>398</v>
      </c>
      <c r="K31" s="2" t="s">
        <v>414</v>
      </c>
      <c r="L31" s="3">
        <v>27.69</v>
      </c>
      <c r="M31" s="3">
        <v>29.07</v>
      </c>
      <c r="N31" s="3">
        <v>84.99</v>
      </c>
      <c r="O31" s="2" t="s">
        <v>145</v>
      </c>
      <c r="P31" s="2" t="s">
        <v>237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400</v>
      </c>
      <c r="V31" s="2" t="s">
        <v>268</v>
      </c>
      <c r="W31" s="2" t="s">
        <v>151</v>
      </c>
      <c r="X31" s="2" t="s">
        <v>148</v>
      </c>
      <c r="Y31" s="2" t="s">
        <v>186</v>
      </c>
      <c r="Z31" s="4">
        <v>40</v>
      </c>
      <c r="AA31" s="4">
        <f>=ROUNDDOWN(22.2222222222222,0)</f>
      </c>
      <c r="AB31" s="5">
        <v>1.8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</v>
      </c>
      <c r="AQ31" s="8">
        <v>54.39</v>
      </c>
      <c r="AR31" s="4">
        <v>4</v>
      </c>
      <c r="AS31" s="8">
        <v>190.58</v>
      </c>
      <c r="AT31" s="7">
        <v>-0.75</v>
      </c>
      <c r="AU31" s="7">
        <v>-0.7146</v>
      </c>
      <c r="AV31" s="4">
        <v>1</v>
      </c>
      <c r="AW31" s="8">
        <v>54.39</v>
      </c>
      <c r="AX31" s="4">
        <v>4</v>
      </c>
      <c r="AY31" s="8">
        <v>190.58</v>
      </c>
      <c r="AZ31" s="7">
        <v>-0.75</v>
      </c>
      <c r="BA31" s="7">
        <v>-0.7146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0.1512</v>
      </c>
      <c r="BJ31" s="4">
        <v>1</v>
      </c>
      <c r="BK31" s="8">
        <v>54.39</v>
      </c>
      <c r="BL31" s="2" t="s">
        <v>415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156</v>
      </c>
      <c r="BX31" s="2" t="s">
        <v>317</v>
      </c>
      <c r="BY31" s="2" t="s">
        <v>158</v>
      </c>
      <c r="BZ31" s="2" t="s">
        <v>158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402</v>
      </c>
      <c r="CK31" s="2" t="s">
        <v>416</v>
      </c>
      <c r="CL31" s="2" t="s">
        <v>158</v>
      </c>
      <c r="CM31" s="2" t="s">
        <v>158</v>
      </c>
      <c r="CN31" s="2" t="s">
        <v>148</v>
      </c>
      <c r="CO31" s="4">
        <v>1</v>
      </c>
      <c r="CP31" s="8">
        <v>54.39</v>
      </c>
      <c r="CQ31" s="4">
        <v>2</v>
      </c>
      <c r="CR31" s="8">
        <v>135.98</v>
      </c>
      <c r="CS31" s="7">
        <v>-0.5</v>
      </c>
      <c r="CT31" s="7">
        <v>-0.6</v>
      </c>
      <c r="CU31" s="2" t="s">
        <v>155</v>
      </c>
      <c r="CV31" s="2" t="s">
        <v>145</v>
      </c>
      <c r="CW31" s="2" t="s">
        <v>205</v>
      </c>
      <c r="CX31" s="2" t="s">
        <v>417</v>
      </c>
      <c r="CY31" s="2" t="s">
        <v>158</v>
      </c>
      <c r="CZ31" s="2" t="s">
        <v>158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148</v>
      </c>
      <c r="DK31" s="2" t="s">
        <v>233</v>
      </c>
      <c r="DL31" s="2" t="s">
        <v>158</v>
      </c>
      <c r="DM31" s="2" t="s">
        <v>158</v>
      </c>
      <c r="DN31" s="2" t="s">
        <v>148</v>
      </c>
      <c r="DO31" s="4"/>
      <c r="DP31" s="8"/>
      <c r="DQ31" s="4">
        <v>2</v>
      </c>
      <c r="DR31" s="8">
        <v>54.6</v>
      </c>
      <c r="DS31" s="7">
        <v>-1</v>
      </c>
      <c r="DT31" s="7">
        <v>-1</v>
      </c>
      <c r="DU31" s="2" t="s">
        <v>155</v>
      </c>
      <c r="DV31" s="2" t="s">
        <v>145</v>
      </c>
      <c r="DW31" s="2" t="s">
        <v>404</v>
      </c>
      <c r="DX31" s="2" t="s">
        <v>361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165</v>
      </c>
      <c r="EK31" s="2" t="s">
        <v>418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406</v>
      </c>
      <c r="EX31" s="2" t="s">
        <v>148</v>
      </c>
      <c r="EY31" s="2" t="s">
        <v>158</v>
      </c>
      <c r="EZ31" s="2" t="s">
        <v>158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205</v>
      </c>
      <c r="FK31" s="2" t="s">
        <v>285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227</v>
      </c>
      <c r="FX31" s="2" t="s">
        <v>419</v>
      </c>
      <c r="FY31" s="2" t="s">
        <v>158</v>
      </c>
      <c r="FZ31" s="2" t="s">
        <v>158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145</v>
      </c>
      <c r="JJ31" s="2" t="s">
        <v>202</v>
      </c>
      <c r="JK31" s="2" t="s">
        <v>148</v>
      </c>
      <c r="JL31" s="2" t="s">
        <v>158</v>
      </c>
      <c r="JM31" s="2" t="s">
        <v>158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411</v>
      </c>
      <c r="KX31" s="2" t="s">
        <v>412</v>
      </c>
      <c r="KY31" s="2" t="s">
        <v>158</v>
      </c>
      <c r="KZ31" s="2" t="s">
        <v>158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40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420</v>
      </c>
      <c r="B32" s="2" t="s">
        <v>137</v>
      </c>
      <c r="C32" s="2" t="s">
        <v>138</v>
      </c>
      <c r="D32" s="2" t="s">
        <v>394</v>
      </c>
      <c r="E32" s="2" t="s">
        <v>395</v>
      </c>
      <c r="F32" s="2" t="s">
        <v>421</v>
      </c>
      <c r="G32" s="2" t="s">
        <v>421</v>
      </c>
      <c r="H32" s="2" t="s">
        <v>421</v>
      </c>
      <c r="I32" s="2" t="s">
        <v>397</v>
      </c>
      <c r="J32" s="2" t="s">
        <v>422</v>
      </c>
      <c r="K32" s="2" t="s">
        <v>399</v>
      </c>
      <c r="L32" s="3">
        <v>37.83</v>
      </c>
      <c r="M32" s="3">
        <v>39.72</v>
      </c>
      <c r="N32" s="3">
        <v>124.99</v>
      </c>
      <c r="O32" s="2" t="s">
        <v>145</v>
      </c>
      <c r="P32" s="2" t="s">
        <v>237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400</v>
      </c>
      <c r="V32" s="2" t="s">
        <v>423</v>
      </c>
      <c r="W32" s="2" t="s">
        <v>151</v>
      </c>
      <c r="X32" s="2" t="s">
        <v>148</v>
      </c>
      <c r="Y32" s="2" t="s">
        <v>186</v>
      </c>
      <c r="Z32" s="4">
        <v>12</v>
      </c>
      <c r="AA32" s="4">
        <f>=ROUNDDOWN(2.10526315789474,0)</f>
      </c>
      <c r="AB32" s="5">
        <v>5.7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4</v>
      </c>
      <c r="AQ32" s="8">
        <v>166.83</v>
      </c>
      <c r="AR32" s="4">
        <v>5</v>
      </c>
      <c r="AS32" s="8">
        <v>360.53</v>
      </c>
      <c r="AT32" s="7">
        <v>-0.2</v>
      </c>
      <c r="AU32" s="7">
        <v>-0.5373</v>
      </c>
      <c r="AV32" s="4">
        <v>4</v>
      </c>
      <c r="AW32" s="8">
        <v>166.83</v>
      </c>
      <c r="AX32" s="4">
        <v>5</v>
      </c>
      <c r="AY32" s="8">
        <v>360.53</v>
      </c>
      <c r="AZ32" s="7">
        <v>-0.2</v>
      </c>
      <c r="BA32" s="7">
        <v>-0.5373</v>
      </c>
      <c r="BB32" s="7">
        <v>1</v>
      </c>
      <c r="BC32" s="4">
        <v>7</v>
      </c>
      <c r="BD32" s="8">
        <v>320.69</v>
      </c>
      <c r="BE32" s="4">
        <v>22</v>
      </c>
      <c r="BF32" s="8">
        <v>1109.68</v>
      </c>
      <c r="BG32" s="7">
        <v>-0.6818</v>
      </c>
      <c r="BH32" s="7">
        <v>-0.711</v>
      </c>
      <c r="BI32" s="7">
        <v>0.5202</v>
      </c>
      <c r="BJ32" s="4">
        <v>4</v>
      </c>
      <c r="BK32" s="8">
        <v>166.83</v>
      </c>
      <c r="BL32" s="2" t="s">
        <v>424</v>
      </c>
      <c r="BM32" s="7">
        <v>1</v>
      </c>
      <c r="BN32" s="7">
        <v>1</v>
      </c>
      <c r="BO32" s="4">
        <v>2</v>
      </c>
      <c r="BP32" s="8">
        <v>77.01</v>
      </c>
      <c r="BQ32" s="4"/>
      <c r="BR32" s="8"/>
      <c r="BS32" s="7"/>
      <c r="BT32" s="7"/>
      <c r="BU32" s="2" t="s">
        <v>155</v>
      </c>
      <c r="BV32" s="2" t="s">
        <v>145</v>
      </c>
      <c r="BW32" s="2" t="s">
        <v>156</v>
      </c>
      <c r="BX32" s="2" t="s">
        <v>383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402</v>
      </c>
      <c r="CK32" s="2" t="s">
        <v>425</v>
      </c>
      <c r="CL32" s="2" t="s">
        <v>158</v>
      </c>
      <c r="CM32" s="2" t="s">
        <v>158</v>
      </c>
      <c r="CN32" s="2" t="s">
        <v>148</v>
      </c>
      <c r="CO32" s="4"/>
      <c r="CP32" s="8"/>
      <c r="CQ32" s="4">
        <v>3</v>
      </c>
      <c r="CR32" s="8">
        <v>280.47</v>
      </c>
      <c r="CS32" s="7">
        <v>-1</v>
      </c>
      <c r="CT32" s="7">
        <v>-1</v>
      </c>
      <c r="CU32" s="2" t="s">
        <v>155</v>
      </c>
      <c r="CV32" s="2" t="s">
        <v>145</v>
      </c>
      <c r="CW32" s="2" t="s">
        <v>205</v>
      </c>
      <c r="CX32" s="2" t="s">
        <v>426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427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404</v>
      </c>
      <c r="DX32" s="2" t="s">
        <v>282</v>
      </c>
      <c r="DY32" s="2" t="s">
        <v>158</v>
      </c>
      <c r="DZ32" s="2" t="s">
        <v>158</v>
      </c>
      <c r="EA32" s="2" t="s">
        <v>148</v>
      </c>
      <c r="EB32" s="4">
        <v>2</v>
      </c>
      <c r="EC32" s="8">
        <v>89.82</v>
      </c>
      <c r="ED32" s="4">
        <v>2</v>
      </c>
      <c r="EE32" s="8">
        <v>80.06</v>
      </c>
      <c r="EF32" s="7"/>
      <c r="EG32" s="7">
        <v>0.1219</v>
      </c>
      <c r="EH32" s="2" t="s">
        <v>155</v>
      </c>
      <c r="EI32" s="2" t="s">
        <v>145</v>
      </c>
      <c r="EJ32" s="2" t="s">
        <v>165</v>
      </c>
      <c r="EK32" s="2" t="s">
        <v>321</v>
      </c>
      <c r="EL32" s="2" t="s">
        <v>158</v>
      </c>
      <c r="EM32" s="2" t="s">
        <v>158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406</v>
      </c>
      <c r="EX32" s="2" t="s">
        <v>257</v>
      </c>
      <c r="EY32" s="2" t="s">
        <v>158</v>
      </c>
      <c r="EZ32" s="2" t="s">
        <v>158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205</v>
      </c>
      <c r="FK32" s="2" t="s">
        <v>157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227</v>
      </c>
      <c r="FX32" s="2" t="s">
        <v>428</v>
      </c>
      <c r="FY32" s="2" t="s">
        <v>158</v>
      </c>
      <c r="FZ32" s="2" t="s">
        <v>158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202</v>
      </c>
      <c r="JK32" s="2" t="s">
        <v>148</v>
      </c>
      <c r="JL32" s="2" t="s">
        <v>158</v>
      </c>
      <c r="JM32" s="2" t="s">
        <v>158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411</v>
      </c>
      <c r="KX32" s="2" t="s">
        <v>412</v>
      </c>
      <c r="KY32" s="2" t="s">
        <v>158</v>
      </c>
      <c r="KZ32" s="2" t="s">
        <v>158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12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429</v>
      </c>
      <c r="B33" s="2" t="s">
        <v>137</v>
      </c>
      <c r="C33" s="2" t="s">
        <v>138</v>
      </c>
      <c r="D33" s="2" t="s">
        <v>394</v>
      </c>
      <c r="E33" s="2" t="s">
        <v>395</v>
      </c>
      <c r="F33" s="2" t="s">
        <v>421</v>
      </c>
      <c r="G33" s="2" t="s">
        <v>421</v>
      </c>
      <c r="H33" s="2" t="s">
        <v>421</v>
      </c>
      <c r="I33" s="2" t="s">
        <v>397</v>
      </c>
      <c r="J33" s="2" t="s">
        <v>422</v>
      </c>
      <c r="K33" s="2" t="s">
        <v>236</v>
      </c>
      <c r="L33" s="3">
        <v>37.83</v>
      </c>
      <c r="M33" s="3">
        <v>39.72</v>
      </c>
      <c r="N33" s="3">
        <v>124.99</v>
      </c>
      <c r="O33" s="2" t="s">
        <v>145</v>
      </c>
      <c r="P33" s="2" t="s">
        <v>237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400</v>
      </c>
      <c r="V33" s="2" t="s">
        <v>423</v>
      </c>
      <c r="W33" s="2" t="s">
        <v>151</v>
      </c>
      <c r="X33" s="2" t="s">
        <v>148</v>
      </c>
      <c r="Y33" s="2" t="s">
        <v>186</v>
      </c>
      <c r="Z33" s="4">
        <v>105</v>
      </c>
      <c r="AA33" s="4">
        <f>=ROUNDDOWN(37.5,0)</f>
      </c>
      <c r="AB33" s="5">
        <v>2.8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3</v>
      </c>
      <c r="AQ33" s="8">
        <v>153.86</v>
      </c>
      <c r="AR33" s="4">
        <v>7</v>
      </c>
      <c r="AS33" s="8">
        <v>416.76</v>
      </c>
      <c r="AT33" s="7">
        <v>-0.5714</v>
      </c>
      <c r="AU33" s="7">
        <v>-0.6308</v>
      </c>
      <c r="AV33" s="4">
        <v>3</v>
      </c>
      <c r="AW33" s="8">
        <v>153.86</v>
      </c>
      <c r="AX33" s="4">
        <v>7</v>
      </c>
      <c r="AY33" s="8">
        <v>416.76</v>
      </c>
      <c r="AZ33" s="7">
        <v>-0.5714</v>
      </c>
      <c r="BA33" s="7">
        <v>-0.6308</v>
      </c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0.4798</v>
      </c>
      <c r="BJ33" s="4">
        <v>3</v>
      </c>
      <c r="BK33" s="8">
        <v>153.86</v>
      </c>
      <c r="BL33" s="2" t="s">
        <v>430</v>
      </c>
      <c r="BM33" s="7">
        <v>1</v>
      </c>
      <c r="BN33" s="7">
        <v>1</v>
      </c>
      <c r="BO33" s="4">
        <v>2</v>
      </c>
      <c r="BP33" s="8">
        <v>81.06</v>
      </c>
      <c r="BQ33" s="4"/>
      <c r="BR33" s="8"/>
      <c r="BS33" s="7"/>
      <c r="BT33" s="7"/>
      <c r="BU33" s="2" t="s">
        <v>155</v>
      </c>
      <c r="BV33" s="2" t="s">
        <v>145</v>
      </c>
      <c r="BW33" s="2" t="s">
        <v>156</v>
      </c>
      <c r="BX33" s="2" t="s">
        <v>431</v>
      </c>
      <c r="BY33" s="2" t="s">
        <v>158</v>
      </c>
      <c r="BZ33" s="2" t="s">
        <v>158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402</v>
      </c>
      <c r="CK33" s="2" t="s">
        <v>425</v>
      </c>
      <c r="CL33" s="2" t="s">
        <v>158</v>
      </c>
      <c r="CM33" s="2" t="s">
        <v>158</v>
      </c>
      <c r="CN33" s="2" t="s">
        <v>148</v>
      </c>
      <c r="CO33" s="4">
        <v>1</v>
      </c>
      <c r="CP33" s="8">
        <v>72.8</v>
      </c>
      <c r="CQ33" s="4">
        <v>4</v>
      </c>
      <c r="CR33" s="8">
        <v>299.17</v>
      </c>
      <c r="CS33" s="7">
        <v>-0.75</v>
      </c>
      <c r="CT33" s="7">
        <v>-0.7567</v>
      </c>
      <c r="CU33" s="2" t="s">
        <v>155</v>
      </c>
      <c r="CV33" s="2" t="s">
        <v>145</v>
      </c>
      <c r="CW33" s="2" t="s">
        <v>285</v>
      </c>
      <c r="CX33" s="2" t="s">
        <v>169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148</v>
      </c>
      <c r="DK33" s="2" t="s">
        <v>432</v>
      </c>
      <c r="DL33" s="2" t="s">
        <v>158</v>
      </c>
      <c r="DM33" s="2" t="s">
        <v>158</v>
      </c>
      <c r="DN33" s="2" t="s">
        <v>148</v>
      </c>
      <c r="DO33" s="4"/>
      <c r="DP33" s="8"/>
      <c r="DQ33" s="4">
        <v>1</v>
      </c>
      <c r="DR33" s="8">
        <v>37.53</v>
      </c>
      <c r="DS33" s="7">
        <v>-1</v>
      </c>
      <c r="DT33" s="7">
        <v>-1</v>
      </c>
      <c r="DU33" s="2" t="s">
        <v>155</v>
      </c>
      <c r="DV33" s="2" t="s">
        <v>145</v>
      </c>
      <c r="DW33" s="2" t="s">
        <v>404</v>
      </c>
      <c r="DX33" s="2" t="s">
        <v>383</v>
      </c>
      <c r="DY33" s="2" t="s">
        <v>158</v>
      </c>
      <c r="DZ33" s="2" t="s">
        <v>158</v>
      </c>
      <c r="EA33" s="2" t="s">
        <v>148</v>
      </c>
      <c r="EB33" s="4"/>
      <c r="EC33" s="8"/>
      <c r="ED33" s="4">
        <v>2</v>
      </c>
      <c r="EE33" s="8">
        <v>80.06</v>
      </c>
      <c r="EF33" s="7">
        <v>-1</v>
      </c>
      <c r="EG33" s="7">
        <v>-1</v>
      </c>
      <c r="EH33" s="2" t="s">
        <v>155</v>
      </c>
      <c r="EI33" s="2" t="s">
        <v>145</v>
      </c>
      <c r="EJ33" s="2" t="s">
        <v>165</v>
      </c>
      <c r="EK33" s="2" t="s">
        <v>433</v>
      </c>
      <c r="EL33" s="2" t="s">
        <v>158</v>
      </c>
      <c r="EM33" s="2" t="s">
        <v>158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406</v>
      </c>
      <c r="EX33" s="2" t="s">
        <v>434</v>
      </c>
      <c r="EY33" s="2" t="s">
        <v>158</v>
      </c>
      <c r="EZ33" s="2" t="s">
        <v>158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186</v>
      </c>
      <c r="FK33" s="2" t="s">
        <v>157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227</v>
      </c>
      <c r="FX33" s="2" t="s">
        <v>148</v>
      </c>
      <c r="FY33" s="2" t="s">
        <v>158</v>
      </c>
      <c r="FZ33" s="2" t="s">
        <v>158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202</v>
      </c>
      <c r="JK33" s="2" t="s">
        <v>148</v>
      </c>
      <c r="JL33" s="2" t="s">
        <v>158</v>
      </c>
      <c r="JM33" s="2" t="s">
        <v>158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411</v>
      </c>
      <c r="KX33" s="2" t="s">
        <v>435</v>
      </c>
      <c r="KY33" s="2" t="s">
        <v>158</v>
      </c>
      <c r="KZ33" s="2" t="s">
        <v>158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5</v>
      </c>
      <c r="PC33" s="4"/>
      <c r="PD33" s="4"/>
      <c r="PE33" s="4">
        <v>100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436</v>
      </c>
      <c r="B34" s="2" t="s">
        <v>137</v>
      </c>
      <c r="C34" s="2" t="s">
        <v>138</v>
      </c>
      <c r="D34" s="2" t="s">
        <v>394</v>
      </c>
      <c r="E34" s="2" t="s">
        <v>395</v>
      </c>
      <c r="F34" s="2" t="s">
        <v>421</v>
      </c>
      <c r="G34" s="2" t="s">
        <v>421</v>
      </c>
      <c r="H34" s="2" t="s">
        <v>421</v>
      </c>
      <c r="I34" s="2" t="s">
        <v>397</v>
      </c>
      <c r="J34" s="2" t="s">
        <v>422</v>
      </c>
      <c r="K34" s="2" t="s">
        <v>204</v>
      </c>
      <c r="L34" s="3">
        <v>34.04</v>
      </c>
      <c r="M34" s="3">
        <v>35.74</v>
      </c>
      <c r="N34" s="3">
        <v>109.99</v>
      </c>
      <c r="O34" s="2" t="s">
        <v>437</v>
      </c>
      <c r="P34" s="2" t="s">
        <v>278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400</v>
      </c>
      <c r="V34" s="2" t="s">
        <v>423</v>
      </c>
      <c r="W34" s="2" t="s">
        <v>151</v>
      </c>
      <c r="X34" s="2" t="s">
        <v>148</v>
      </c>
      <c r="Y34" s="2" t="s">
        <v>186</v>
      </c>
      <c r="Z34" s="4"/>
      <c r="AA34" s="4">
        <f>=ROUNDDOWN({0},0)</f>
      </c>
      <c r="AB34" s="5">
        <v>2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2</v>
      </c>
      <c r="AS34" s="8">
        <v>80.06</v>
      </c>
      <c r="AT34" s="7">
        <v>-1</v>
      </c>
      <c r="AU34" s="7">
        <v>-1</v>
      </c>
      <c r="AV34" s="4"/>
      <c r="AW34" s="8"/>
      <c r="AX34" s="4">
        <v>2</v>
      </c>
      <c r="AY34" s="8">
        <v>80.06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21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248</v>
      </c>
      <c r="BW34" s="2" t="s">
        <v>156</v>
      </c>
      <c r="BX34" s="2" t="s">
        <v>438</v>
      </c>
      <c r="BY34" s="2" t="s">
        <v>158</v>
      </c>
      <c r="BZ34" s="2" t="s">
        <v>158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248</v>
      </c>
      <c r="CJ34" s="2" t="s">
        <v>402</v>
      </c>
      <c r="CK34" s="2" t="s">
        <v>439</v>
      </c>
      <c r="CL34" s="2" t="s">
        <v>158</v>
      </c>
      <c r="CM34" s="2" t="s">
        <v>158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248</v>
      </c>
      <c r="CW34" s="2" t="s">
        <v>186</v>
      </c>
      <c r="CX34" s="2" t="s">
        <v>440</v>
      </c>
      <c r="CY34" s="2" t="s">
        <v>158</v>
      </c>
      <c r="CZ34" s="2" t="s">
        <v>158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248</v>
      </c>
      <c r="DJ34" s="2" t="s">
        <v>148</v>
      </c>
      <c r="DK34" s="2" t="s">
        <v>368</v>
      </c>
      <c r="DL34" s="2" t="s">
        <v>158</v>
      </c>
      <c r="DM34" s="2" t="s">
        <v>158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248</v>
      </c>
      <c r="DW34" s="2" t="s">
        <v>404</v>
      </c>
      <c r="DX34" s="2" t="s">
        <v>349</v>
      </c>
      <c r="DY34" s="2" t="s">
        <v>158</v>
      </c>
      <c r="DZ34" s="2" t="s">
        <v>158</v>
      </c>
      <c r="EA34" s="2" t="s">
        <v>148</v>
      </c>
      <c r="EB34" s="4"/>
      <c r="EC34" s="8"/>
      <c r="ED34" s="4">
        <v>2</v>
      </c>
      <c r="EE34" s="8">
        <v>80.06</v>
      </c>
      <c r="EF34" s="7">
        <v>-1</v>
      </c>
      <c r="EG34" s="7">
        <v>-1</v>
      </c>
      <c r="EH34" s="2" t="s">
        <v>155</v>
      </c>
      <c r="EI34" s="2" t="s">
        <v>248</v>
      </c>
      <c r="EJ34" s="2" t="s">
        <v>165</v>
      </c>
      <c r="EK34" s="2" t="s">
        <v>441</v>
      </c>
      <c r="EL34" s="2" t="s">
        <v>158</v>
      </c>
      <c r="EM34" s="2" t="s">
        <v>158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248</v>
      </c>
      <c r="EW34" s="2" t="s">
        <v>406</v>
      </c>
      <c r="EX34" s="2" t="s">
        <v>148</v>
      </c>
      <c r="EY34" s="2" t="s">
        <v>158</v>
      </c>
      <c r="EZ34" s="2" t="s">
        <v>158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248</v>
      </c>
      <c r="FJ34" s="2" t="s">
        <v>205</v>
      </c>
      <c r="FK34" s="2" t="s">
        <v>442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248</v>
      </c>
      <c r="FW34" s="2" t="s">
        <v>227</v>
      </c>
      <c r="FX34" s="2" t="s">
        <v>443</v>
      </c>
      <c r="FY34" s="2" t="s">
        <v>158</v>
      </c>
      <c r="FZ34" s="2" t="s">
        <v>158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248</v>
      </c>
      <c r="JJ34" s="2" t="s">
        <v>202</v>
      </c>
      <c r="JK34" s="2" t="s">
        <v>148</v>
      </c>
      <c r="JL34" s="2" t="s">
        <v>158</v>
      </c>
      <c r="JM34" s="2" t="s">
        <v>158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248</v>
      </c>
      <c r="KW34" s="2" t="s">
        <v>411</v>
      </c>
      <c r="KX34" s="2" t="s">
        <v>392</v>
      </c>
      <c r="KY34" s="2" t="s">
        <v>158</v>
      </c>
      <c r="KZ34" s="2" t="s">
        <v>158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444</v>
      </c>
      <c r="B35" s="2" t="s">
        <v>137</v>
      </c>
      <c r="C35" s="2" t="s">
        <v>138</v>
      </c>
      <c r="D35" s="2" t="s">
        <v>394</v>
      </c>
      <c r="E35" s="2" t="s">
        <v>395</v>
      </c>
      <c r="F35" s="2" t="s">
        <v>421</v>
      </c>
      <c r="G35" s="2" t="s">
        <v>421</v>
      </c>
      <c r="H35" s="2" t="s">
        <v>421</v>
      </c>
      <c r="I35" s="2" t="s">
        <v>397</v>
      </c>
      <c r="J35" s="2" t="s">
        <v>422</v>
      </c>
      <c r="K35" s="2" t="s">
        <v>314</v>
      </c>
      <c r="L35" s="3">
        <v>34.04</v>
      </c>
      <c r="M35" s="3">
        <v>35.74</v>
      </c>
      <c r="N35" s="3">
        <v>109.99</v>
      </c>
      <c r="O35" s="2" t="s">
        <v>266</v>
      </c>
      <c r="P35" s="2" t="s">
        <v>267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400</v>
      </c>
      <c r="V35" s="2" t="s">
        <v>423</v>
      </c>
      <c r="W35" s="2" t="s">
        <v>151</v>
      </c>
      <c r="X35" s="2" t="s">
        <v>148</v>
      </c>
      <c r="Y35" s="2" t="s">
        <v>186</v>
      </c>
      <c r="Z35" s="4"/>
      <c r="AA35" s="4">
        <f>=ROUNDDOWN({0},0)</f>
      </c>
      <c r="AB35" s="5">
        <v>2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6</v>
      </c>
      <c r="AS35" s="8">
        <v>198.71</v>
      </c>
      <c r="AT35" s="7">
        <v>-1</v>
      </c>
      <c r="AU35" s="7">
        <v>-1</v>
      </c>
      <c r="AV35" s="4"/>
      <c r="AW35" s="8"/>
      <c r="AX35" s="4">
        <v>6</v>
      </c>
      <c r="AY35" s="8">
        <v>198.71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445</v>
      </c>
      <c r="BM35" s="7"/>
      <c r="BN35" s="7"/>
      <c r="BO35" s="4"/>
      <c r="BP35" s="8"/>
      <c r="BQ35" s="4">
        <v>2</v>
      </c>
      <c r="BR35" s="8">
        <v>42.88</v>
      </c>
      <c r="BS35" s="7">
        <v>-1</v>
      </c>
      <c r="BT35" s="7">
        <v>-1</v>
      </c>
      <c r="BU35" s="2" t="s">
        <v>155</v>
      </c>
      <c r="BV35" s="2" t="s">
        <v>248</v>
      </c>
      <c r="BW35" s="2" t="s">
        <v>156</v>
      </c>
      <c r="BX35" s="2" t="s">
        <v>446</v>
      </c>
      <c r="BY35" s="2" t="s">
        <v>158</v>
      </c>
      <c r="BZ35" s="2" t="s">
        <v>158</v>
      </c>
      <c r="CA35" s="2" t="s">
        <v>148</v>
      </c>
      <c r="CB35" s="4"/>
      <c r="CC35" s="8"/>
      <c r="CD35" s="4">
        <v>3</v>
      </c>
      <c r="CE35" s="8">
        <v>115.8</v>
      </c>
      <c r="CF35" s="7">
        <v>-1</v>
      </c>
      <c r="CG35" s="7">
        <v>-1</v>
      </c>
      <c r="CH35" s="2" t="s">
        <v>155</v>
      </c>
      <c r="CI35" s="2" t="s">
        <v>248</v>
      </c>
      <c r="CJ35" s="2" t="s">
        <v>402</v>
      </c>
      <c r="CK35" s="2" t="s">
        <v>366</v>
      </c>
      <c r="CL35" s="2" t="s">
        <v>158</v>
      </c>
      <c r="CM35" s="2" t="s">
        <v>158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248</v>
      </c>
      <c r="CW35" s="2" t="s">
        <v>205</v>
      </c>
      <c r="CX35" s="2" t="s">
        <v>319</v>
      </c>
      <c r="CY35" s="2" t="s">
        <v>158</v>
      </c>
      <c r="CZ35" s="2" t="s">
        <v>158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248</v>
      </c>
      <c r="DJ35" s="2" t="s">
        <v>148</v>
      </c>
      <c r="DK35" s="2" t="s">
        <v>320</v>
      </c>
      <c r="DL35" s="2" t="s">
        <v>158</v>
      </c>
      <c r="DM35" s="2" t="s">
        <v>158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248</v>
      </c>
      <c r="DW35" s="2" t="s">
        <v>404</v>
      </c>
      <c r="DX35" s="2" t="s">
        <v>447</v>
      </c>
      <c r="DY35" s="2" t="s">
        <v>158</v>
      </c>
      <c r="DZ35" s="2" t="s">
        <v>158</v>
      </c>
      <c r="EA35" s="2" t="s">
        <v>148</v>
      </c>
      <c r="EB35" s="4"/>
      <c r="EC35" s="8"/>
      <c r="ED35" s="4">
        <v>1</v>
      </c>
      <c r="EE35" s="8">
        <v>40.03</v>
      </c>
      <c r="EF35" s="7">
        <v>-1</v>
      </c>
      <c r="EG35" s="7">
        <v>-1</v>
      </c>
      <c r="EH35" s="2" t="s">
        <v>155</v>
      </c>
      <c r="EI35" s="2" t="s">
        <v>248</v>
      </c>
      <c r="EJ35" s="2" t="s">
        <v>165</v>
      </c>
      <c r="EK35" s="2" t="s">
        <v>283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248</v>
      </c>
      <c r="EW35" s="2" t="s">
        <v>406</v>
      </c>
      <c r="EX35" s="2" t="s">
        <v>148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248</v>
      </c>
      <c r="FJ35" s="2" t="s">
        <v>205</v>
      </c>
      <c r="FK35" s="2" t="s">
        <v>442</v>
      </c>
      <c r="FL35" s="2" t="s">
        <v>158</v>
      </c>
      <c r="FM35" s="2" t="s">
        <v>158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248</v>
      </c>
      <c r="FW35" s="2" t="s">
        <v>227</v>
      </c>
      <c r="FX35" s="2" t="s">
        <v>448</v>
      </c>
      <c r="FY35" s="2" t="s">
        <v>158</v>
      </c>
      <c r="FZ35" s="2" t="s">
        <v>158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248</v>
      </c>
      <c r="JJ35" s="2" t="s">
        <v>202</v>
      </c>
      <c r="JK35" s="2" t="s">
        <v>148</v>
      </c>
      <c r="JL35" s="2" t="s">
        <v>158</v>
      </c>
      <c r="JM35" s="2" t="s">
        <v>158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248</v>
      </c>
      <c r="KW35" s="2" t="s">
        <v>411</v>
      </c>
      <c r="KX35" s="2" t="s">
        <v>156</v>
      </c>
      <c r="KY35" s="2" t="s">
        <v>158</v>
      </c>
      <c r="KZ35" s="2" t="s">
        <v>158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449</v>
      </c>
      <c r="B36" s="2" t="s">
        <v>137</v>
      </c>
      <c r="C36" s="2" t="s">
        <v>138</v>
      </c>
      <c r="D36" s="2" t="s">
        <v>394</v>
      </c>
      <c r="E36" s="2" t="s">
        <v>395</v>
      </c>
      <c r="F36" s="2" t="s">
        <v>421</v>
      </c>
      <c r="G36" s="2" t="s">
        <v>421</v>
      </c>
      <c r="H36" s="2" t="s">
        <v>421</v>
      </c>
      <c r="I36" s="2" t="s">
        <v>397</v>
      </c>
      <c r="J36" s="2" t="s">
        <v>422</v>
      </c>
      <c r="K36" s="2" t="s">
        <v>414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237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400</v>
      </c>
      <c r="V36" s="2" t="s">
        <v>423</v>
      </c>
      <c r="W36" s="2" t="s">
        <v>151</v>
      </c>
      <c r="X36" s="2" t="s">
        <v>148</v>
      </c>
      <c r="Y36" s="2" t="s">
        <v>186</v>
      </c>
      <c r="Z36" s="4"/>
      <c r="AA36" s="4">
        <f>=ROUNDDOWN({0},0)</f>
      </c>
      <c r="AB36" s="5">
        <v>2.4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2</v>
      </c>
      <c r="AS36" s="8">
        <v>53.62</v>
      </c>
      <c r="AT36" s="7">
        <v>-1</v>
      </c>
      <c r="AU36" s="7">
        <v>-1</v>
      </c>
      <c r="AV36" s="4"/>
      <c r="AW36" s="8"/>
      <c r="AX36" s="4">
        <v>2</v>
      </c>
      <c r="AY36" s="8">
        <v>53.62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2</v>
      </c>
      <c r="BR36" s="8">
        <v>53.62</v>
      </c>
      <c r="BS36" s="7">
        <v>-1</v>
      </c>
      <c r="BT36" s="7">
        <v>-1</v>
      </c>
      <c r="BU36" s="2" t="s">
        <v>155</v>
      </c>
      <c r="BV36" s="2" t="s">
        <v>145</v>
      </c>
      <c r="BW36" s="2" t="s">
        <v>156</v>
      </c>
      <c r="BX36" s="2" t="s">
        <v>450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402</v>
      </c>
      <c r="CK36" s="2" t="s">
        <v>375</v>
      </c>
      <c r="CL36" s="2" t="s">
        <v>158</v>
      </c>
      <c r="CM36" s="2" t="s">
        <v>158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186</v>
      </c>
      <c r="CX36" s="2" t="s">
        <v>272</v>
      </c>
      <c r="CY36" s="2" t="s">
        <v>158</v>
      </c>
      <c r="CZ36" s="2" t="s">
        <v>158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451</v>
      </c>
      <c r="DL36" s="2" t="s">
        <v>158</v>
      </c>
      <c r="DM36" s="2" t="s">
        <v>158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404</v>
      </c>
      <c r="DX36" s="2" t="s">
        <v>452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165</v>
      </c>
      <c r="EK36" s="2" t="s">
        <v>453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406</v>
      </c>
      <c r="EX36" s="2" t="s">
        <v>148</v>
      </c>
      <c r="EY36" s="2" t="s">
        <v>158</v>
      </c>
      <c r="EZ36" s="2" t="s">
        <v>158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205</v>
      </c>
      <c r="FK36" s="2" t="s">
        <v>186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227</v>
      </c>
      <c r="FX36" s="2" t="s">
        <v>254</v>
      </c>
      <c r="FY36" s="2" t="s">
        <v>158</v>
      </c>
      <c r="FZ36" s="2" t="s">
        <v>158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202</v>
      </c>
      <c r="JK36" s="2" t="s">
        <v>148</v>
      </c>
      <c r="JL36" s="2" t="s">
        <v>158</v>
      </c>
      <c r="JM36" s="2" t="s">
        <v>158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411</v>
      </c>
      <c r="KX36" s="2" t="s">
        <v>412</v>
      </c>
      <c r="KY36" s="2" t="s">
        <v>158</v>
      </c>
      <c r="KZ36" s="2" t="s">
        <v>158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454</v>
      </c>
      <c r="B37" s="2" t="s">
        <v>137</v>
      </c>
      <c r="C37" s="2" t="s">
        <v>138</v>
      </c>
      <c r="D37" s="2" t="s">
        <v>394</v>
      </c>
      <c r="E37" s="2" t="s">
        <v>395</v>
      </c>
      <c r="F37" s="2" t="s">
        <v>455</v>
      </c>
      <c r="G37" s="2" t="s">
        <v>455</v>
      </c>
      <c r="H37" s="2" t="s">
        <v>455</v>
      </c>
      <c r="I37" s="2" t="s">
        <v>456</v>
      </c>
      <c r="J37" s="2" t="s">
        <v>457</v>
      </c>
      <c r="K37" s="2" t="s">
        <v>399</v>
      </c>
      <c r="L37" s="3">
        <v>34.73</v>
      </c>
      <c r="M37" s="3">
        <v>36.47</v>
      </c>
      <c r="N37" s="3">
        <v>114.99</v>
      </c>
      <c r="O37" s="2" t="s">
        <v>145</v>
      </c>
      <c r="P37" s="2" t="s">
        <v>237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400</v>
      </c>
      <c r="V37" s="2" t="s">
        <v>268</v>
      </c>
      <c r="W37" s="2" t="s">
        <v>151</v>
      </c>
      <c r="X37" s="2" t="s">
        <v>148</v>
      </c>
      <c r="Y37" s="2" t="s">
        <v>178</v>
      </c>
      <c r="Z37" s="4">
        <v>64</v>
      </c>
      <c r="AA37" s="4">
        <f>=ROUNDDOWN(18.8235294117647,0)</f>
      </c>
      <c r="AB37" s="5">
        <v>3.4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3</v>
      </c>
      <c r="AQ37" s="8">
        <v>110.83</v>
      </c>
      <c r="AR37" s="4">
        <v>4</v>
      </c>
      <c r="AS37" s="8">
        <v>234.98</v>
      </c>
      <c r="AT37" s="7">
        <v>-0.25</v>
      </c>
      <c r="AU37" s="7">
        <v>-0.5283</v>
      </c>
      <c r="AV37" s="4">
        <v>3</v>
      </c>
      <c r="AW37" s="8">
        <v>110.83</v>
      </c>
      <c r="AX37" s="4">
        <v>4</v>
      </c>
      <c r="AY37" s="8">
        <v>234.98</v>
      </c>
      <c r="AZ37" s="7">
        <v>-0.25</v>
      </c>
      <c r="BA37" s="7">
        <v>-0.5283</v>
      </c>
      <c r="BB37" s="7">
        <v>1</v>
      </c>
      <c r="BC37" s="4">
        <v>5</v>
      </c>
      <c r="BD37" s="8">
        <v>200.08</v>
      </c>
      <c r="BE37" s="4">
        <v>19</v>
      </c>
      <c r="BF37" s="8">
        <v>893.83</v>
      </c>
      <c r="BG37" s="7">
        <v>-0.7368</v>
      </c>
      <c r="BH37" s="7">
        <v>-0.7762</v>
      </c>
      <c r="BI37" s="7">
        <v>0.5539</v>
      </c>
      <c r="BJ37" s="4">
        <v>3</v>
      </c>
      <c r="BK37" s="8">
        <v>110.83</v>
      </c>
      <c r="BL37" s="2" t="s">
        <v>458</v>
      </c>
      <c r="BM37" s="7">
        <v>1</v>
      </c>
      <c r="BN37" s="7">
        <v>1</v>
      </c>
      <c r="BO37" s="4">
        <v>1</v>
      </c>
      <c r="BP37" s="8">
        <v>33.55</v>
      </c>
      <c r="BQ37" s="4">
        <v>2</v>
      </c>
      <c r="BR37" s="8">
        <v>65</v>
      </c>
      <c r="BS37" s="7">
        <v>-0.5</v>
      </c>
      <c r="BT37" s="7">
        <v>-0.4838</v>
      </c>
      <c r="BU37" s="2" t="s">
        <v>155</v>
      </c>
      <c r="BV37" s="2" t="s">
        <v>145</v>
      </c>
      <c r="BW37" s="2" t="s">
        <v>174</v>
      </c>
      <c r="BX37" s="2" t="s">
        <v>459</v>
      </c>
      <c r="BY37" s="2" t="s">
        <v>158</v>
      </c>
      <c r="BZ37" s="2" t="s">
        <v>158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402</v>
      </c>
      <c r="CK37" s="2" t="s">
        <v>460</v>
      </c>
      <c r="CL37" s="2" t="s">
        <v>158</v>
      </c>
      <c r="CM37" s="2" t="s">
        <v>158</v>
      </c>
      <c r="CN37" s="2" t="s">
        <v>148</v>
      </c>
      <c r="CO37" s="4"/>
      <c r="CP37" s="8"/>
      <c r="CQ37" s="4">
        <v>2</v>
      </c>
      <c r="CR37" s="8">
        <v>169.98</v>
      </c>
      <c r="CS37" s="7">
        <v>-1</v>
      </c>
      <c r="CT37" s="7">
        <v>-1</v>
      </c>
      <c r="CU37" s="2" t="s">
        <v>155</v>
      </c>
      <c r="CV37" s="2" t="s">
        <v>145</v>
      </c>
      <c r="CW37" s="2" t="s">
        <v>205</v>
      </c>
      <c r="CX37" s="2" t="s">
        <v>426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461</v>
      </c>
      <c r="DL37" s="2" t="s">
        <v>158</v>
      </c>
      <c r="DM37" s="2" t="s">
        <v>158</v>
      </c>
      <c r="DN37" s="2" t="s">
        <v>148</v>
      </c>
      <c r="DO37" s="4">
        <v>2</v>
      </c>
      <c r="DP37" s="8">
        <v>77.28</v>
      </c>
      <c r="DQ37" s="4"/>
      <c r="DR37" s="8"/>
      <c r="DS37" s="7"/>
      <c r="DT37" s="7"/>
      <c r="DU37" s="2" t="s">
        <v>155</v>
      </c>
      <c r="DV37" s="2" t="s">
        <v>145</v>
      </c>
      <c r="DW37" s="2" t="s">
        <v>404</v>
      </c>
      <c r="DX37" s="2" t="s">
        <v>276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165</v>
      </c>
      <c r="EK37" s="2" t="s">
        <v>462</v>
      </c>
      <c r="EL37" s="2" t="s">
        <v>158</v>
      </c>
      <c r="EM37" s="2" t="s">
        <v>158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406</v>
      </c>
      <c r="EX37" s="2" t="s">
        <v>463</v>
      </c>
      <c r="EY37" s="2" t="s">
        <v>158</v>
      </c>
      <c r="EZ37" s="2" t="s">
        <v>158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205</v>
      </c>
      <c r="FK37" s="2" t="s">
        <v>464</v>
      </c>
      <c r="FL37" s="2" t="s">
        <v>158</v>
      </c>
      <c r="FM37" s="2" t="s">
        <v>158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227</v>
      </c>
      <c r="FX37" s="2" t="s">
        <v>465</v>
      </c>
      <c r="FY37" s="2" t="s">
        <v>158</v>
      </c>
      <c r="FZ37" s="2" t="s">
        <v>158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202</v>
      </c>
      <c r="JK37" s="2" t="s">
        <v>148</v>
      </c>
      <c r="JL37" s="2" t="s">
        <v>158</v>
      </c>
      <c r="JM37" s="2" t="s">
        <v>158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411</v>
      </c>
      <c r="KX37" s="2" t="s">
        <v>412</v>
      </c>
      <c r="KY37" s="2" t="s">
        <v>158</v>
      </c>
      <c r="KZ37" s="2" t="s">
        <v>158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64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466</v>
      </c>
      <c r="B38" s="2" t="s">
        <v>137</v>
      </c>
      <c r="C38" s="2" t="s">
        <v>138</v>
      </c>
      <c r="D38" s="2" t="s">
        <v>394</v>
      </c>
      <c r="E38" s="2" t="s">
        <v>395</v>
      </c>
      <c r="F38" s="2" t="s">
        <v>455</v>
      </c>
      <c r="G38" s="2" t="s">
        <v>455</v>
      </c>
      <c r="H38" s="2" t="s">
        <v>455</v>
      </c>
      <c r="I38" s="2" t="s">
        <v>456</v>
      </c>
      <c r="J38" s="2" t="s">
        <v>457</v>
      </c>
      <c r="K38" s="2" t="s">
        <v>236</v>
      </c>
      <c r="L38" s="3">
        <v>34.73</v>
      </c>
      <c r="M38" s="3">
        <v>36.47</v>
      </c>
      <c r="N38" s="3">
        <v>114.99</v>
      </c>
      <c r="O38" s="2" t="s">
        <v>145</v>
      </c>
      <c r="P38" s="2" t="s">
        <v>237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400</v>
      </c>
      <c r="V38" s="2" t="s">
        <v>268</v>
      </c>
      <c r="W38" s="2" t="s">
        <v>151</v>
      </c>
      <c r="X38" s="2" t="s">
        <v>148</v>
      </c>
      <c r="Y38" s="2" t="s">
        <v>186</v>
      </c>
      <c r="Z38" s="4">
        <v>55</v>
      </c>
      <c r="AA38" s="4">
        <f>=ROUNDDOWN(16.6666666666667,0)</f>
      </c>
      <c r="AB38" s="5">
        <v>3.3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89.25</v>
      </c>
      <c r="AR38" s="4">
        <v>7</v>
      </c>
      <c r="AS38" s="8">
        <v>389.68</v>
      </c>
      <c r="AT38" s="7">
        <v>-0.7143</v>
      </c>
      <c r="AU38" s="7">
        <v>-0.771</v>
      </c>
      <c r="AV38" s="4">
        <v>2</v>
      </c>
      <c r="AW38" s="8">
        <v>89.25</v>
      </c>
      <c r="AX38" s="4">
        <v>7</v>
      </c>
      <c r="AY38" s="8">
        <v>389.68</v>
      </c>
      <c r="AZ38" s="7">
        <v>-0.7143</v>
      </c>
      <c r="BA38" s="7">
        <v>-0.771</v>
      </c>
      <c r="BB38" s="7">
        <v>1</v>
      </c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>
        <v>0.4461</v>
      </c>
      <c r="BJ38" s="4">
        <v>2</v>
      </c>
      <c r="BK38" s="8">
        <v>89.25</v>
      </c>
      <c r="BL38" s="2" t="s">
        <v>467</v>
      </c>
      <c r="BM38" s="7">
        <v>1</v>
      </c>
      <c r="BN38" s="7">
        <v>1</v>
      </c>
      <c r="BO38" s="4"/>
      <c r="BP38" s="8"/>
      <c r="BQ38" s="4">
        <v>2</v>
      </c>
      <c r="BR38" s="8">
        <v>65</v>
      </c>
      <c r="BS38" s="7">
        <v>-1</v>
      </c>
      <c r="BT38" s="7">
        <v>-1</v>
      </c>
      <c r="BU38" s="2" t="s">
        <v>155</v>
      </c>
      <c r="BV38" s="2" t="s">
        <v>145</v>
      </c>
      <c r="BW38" s="2" t="s">
        <v>174</v>
      </c>
      <c r="BX38" s="2" t="s">
        <v>468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402</v>
      </c>
      <c r="CK38" s="2" t="s">
        <v>375</v>
      </c>
      <c r="CL38" s="2" t="s">
        <v>158</v>
      </c>
      <c r="CM38" s="2" t="s">
        <v>158</v>
      </c>
      <c r="CN38" s="2" t="s">
        <v>148</v>
      </c>
      <c r="CO38" s="4">
        <v>1</v>
      </c>
      <c r="CP38" s="8">
        <v>47.99</v>
      </c>
      <c r="CQ38" s="4">
        <v>3</v>
      </c>
      <c r="CR38" s="8">
        <v>254.97</v>
      </c>
      <c r="CS38" s="7">
        <v>-0.6667</v>
      </c>
      <c r="CT38" s="7">
        <v>-0.8118</v>
      </c>
      <c r="CU38" s="2" t="s">
        <v>155</v>
      </c>
      <c r="CV38" s="2" t="s">
        <v>145</v>
      </c>
      <c r="CW38" s="2" t="s">
        <v>205</v>
      </c>
      <c r="CX38" s="2" t="s">
        <v>292</v>
      </c>
      <c r="CY38" s="2" t="s">
        <v>158</v>
      </c>
      <c r="CZ38" s="2" t="s">
        <v>158</v>
      </c>
      <c r="DA38" s="2" t="s">
        <v>148</v>
      </c>
      <c r="DB38" s="4"/>
      <c r="DC38" s="8"/>
      <c r="DD38" s="4">
        <v>1</v>
      </c>
      <c r="DE38" s="8">
        <v>35.59</v>
      </c>
      <c r="DF38" s="7">
        <v>-1</v>
      </c>
      <c r="DG38" s="7">
        <v>-1</v>
      </c>
      <c r="DH38" s="2" t="s">
        <v>155</v>
      </c>
      <c r="DI38" s="2" t="s">
        <v>145</v>
      </c>
      <c r="DJ38" s="2" t="s">
        <v>148</v>
      </c>
      <c r="DK38" s="2" t="s">
        <v>469</v>
      </c>
      <c r="DL38" s="2" t="s">
        <v>158</v>
      </c>
      <c r="DM38" s="2" t="s">
        <v>158</v>
      </c>
      <c r="DN38" s="2" t="s">
        <v>148</v>
      </c>
      <c r="DO38" s="4"/>
      <c r="DP38" s="8"/>
      <c r="DQ38" s="4">
        <v>1</v>
      </c>
      <c r="DR38" s="8">
        <v>34.12</v>
      </c>
      <c r="DS38" s="7">
        <v>-1</v>
      </c>
      <c r="DT38" s="7">
        <v>-1</v>
      </c>
      <c r="DU38" s="2" t="s">
        <v>155</v>
      </c>
      <c r="DV38" s="2" t="s">
        <v>145</v>
      </c>
      <c r="DW38" s="2" t="s">
        <v>404</v>
      </c>
      <c r="DX38" s="2" t="s">
        <v>470</v>
      </c>
      <c r="DY38" s="2" t="s">
        <v>158</v>
      </c>
      <c r="DZ38" s="2" t="s">
        <v>158</v>
      </c>
      <c r="EA38" s="2" t="s">
        <v>148</v>
      </c>
      <c r="EB38" s="4">
        <v>1</v>
      </c>
      <c r="EC38" s="8">
        <v>41.26</v>
      </c>
      <c r="ED38" s="4"/>
      <c r="EE38" s="8"/>
      <c r="EF38" s="7"/>
      <c r="EG38" s="7"/>
      <c r="EH38" s="2" t="s">
        <v>155</v>
      </c>
      <c r="EI38" s="2" t="s">
        <v>145</v>
      </c>
      <c r="EJ38" s="2" t="s">
        <v>165</v>
      </c>
      <c r="EK38" s="2" t="s">
        <v>441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406</v>
      </c>
      <c r="EX38" s="2" t="s">
        <v>257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205</v>
      </c>
      <c r="FK38" s="2" t="s">
        <v>471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227</v>
      </c>
      <c r="FX38" s="2" t="s">
        <v>472</v>
      </c>
      <c r="FY38" s="2" t="s">
        <v>158</v>
      </c>
      <c r="FZ38" s="2" t="s">
        <v>158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202</v>
      </c>
      <c r="JK38" s="2" t="s">
        <v>148</v>
      </c>
      <c r="JL38" s="2" t="s">
        <v>158</v>
      </c>
      <c r="JM38" s="2" t="s">
        <v>158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411</v>
      </c>
      <c r="KX38" s="2" t="s">
        <v>148</v>
      </c>
      <c r="KY38" s="2" t="s">
        <v>158</v>
      </c>
      <c r="KZ38" s="2" t="s">
        <v>158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55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473</v>
      </c>
      <c r="B39" s="2" t="s">
        <v>137</v>
      </c>
      <c r="C39" s="2" t="s">
        <v>138</v>
      </c>
      <c r="D39" s="2" t="s">
        <v>394</v>
      </c>
      <c r="E39" s="2" t="s">
        <v>395</v>
      </c>
      <c r="F39" s="2" t="s">
        <v>455</v>
      </c>
      <c r="G39" s="2" t="s">
        <v>455</v>
      </c>
      <c r="H39" s="2" t="s">
        <v>455</v>
      </c>
      <c r="I39" s="2" t="s">
        <v>456</v>
      </c>
      <c r="J39" s="2" t="s">
        <v>457</v>
      </c>
      <c r="K39" s="2" t="s">
        <v>204</v>
      </c>
      <c r="L39" s="3">
        <v>30.95</v>
      </c>
      <c r="M39" s="3">
        <v>32.5</v>
      </c>
      <c r="N39" s="3">
        <v>99.99</v>
      </c>
      <c r="O39" s="2" t="s">
        <v>266</v>
      </c>
      <c r="P39" s="2" t="s">
        <v>267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400</v>
      </c>
      <c r="V39" s="2" t="s">
        <v>268</v>
      </c>
      <c r="W39" s="2" t="s">
        <v>151</v>
      </c>
      <c r="X39" s="2" t="s">
        <v>148</v>
      </c>
      <c r="Y39" s="2" t="s">
        <v>186</v>
      </c>
      <c r="Z39" s="4"/>
      <c r="AA39" s="4">
        <f>=ROUNDDOWN({0},0)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6</v>
      </c>
      <c r="AS39" s="8">
        <v>204.17</v>
      </c>
      <c r="AT39" s="7">
        <v>-1</v>
      </c>
      <c r="AU39" s="7">
        <v>-1</v>
      </c>
      <c r="AV39" s="4"/>
      <c r="AW39" s="8"/>
      <c r="AX39" s="4">
        <v>6</v>
      </c>
      <c r="AY39" s="8">
        <v>204.17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474</v>
      </c>
      <c r="BM39" s="7"/>
      <c r="BN39" s="7"/>
      <c r="BO39" s="4"/>
      <c r="BP39" s="8"/>
      <c r="BQ39" s="4">
        <v>2</v>
      </c>
      <c r="BR39" s="8">
        <v>32.5</v>
      </c>
      <c r="BS39" s="7">
        <v>-1</v>
      </c>
      <c r="BT39" s="7">
        <v>-1</v>
      </c>
      <c r="BU39" s="2" t="s">
        <v>155</v>
      </c>
      <c r="BV39" s="2" t="s">
        <v>248</v>
      </c>
      <c r="BW39" s="2" t="s">
        <v>174</v>
      </c>
      <c r="BX39" s="2" t="s">
        <v>475</v>
      </c>
      <c r="BY39" s="2" t="s">
        <v>158</v>
      </c>
      <c r="BZ39" s="2" t="s">
        <v>158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248</v>
      </c>
      <c r="CJ39" s="2" t="s">
        <v>402</v>
      </c>
      <c r="CK39" s="2" t="s">
        <v>353</v>
      </c>
      <c r="CL39" s="2" t="s">
        <v>158</v>
      </c>
      <c r="CM39" s="2" t="s">
        <v>158</v>
      </c>
      <c r="CN39" s="2" t="s">
        <v>148</v>
      </c>
      <c r="CO39" s="4"/>
      <c r="CP39" s="8"/>
      <c r="CQ39" s="4">
        <v>1</v>
      </c>
      <c r="CR39" s="8">
        <v>67.99</v>
      </c>
      <c r="CS39" s="7">
        <v>-1</v>
      </c>
      <c r="CT39" s="7">
        <v>-1</v>
      </c>
      <c r="CU39" s="2" t="s">
        <v>155</v>
      </c>
      <c r="CV39" s="2" t="s">
        <v>248</v>
      </c>
      <c r="CW39" s="2" t="s">
        <v>205</v>
      </c>
      <c r="CX39" s="2" t="s">
        <v>209</v>
      </c>
      <c r="CY39" s="2" t="s">
        <v>158</v>
      </c>
      <c r="CZ39" s="2" t="s">
        <v>158</v>
      </c>
      <c r="DA39" s="2" t="s">
        <v>148</v>
      </c>
      <c r="DB39" s="4"/>
      <c r="DC39" s="8"/>
      <c r="DD39" s="4">
        <v>2</v>
      </c>
      <c r="DE39" s="8">
        <v>71.18</v>
      </c>
      <c r="DF39" s="7">
        <v>-1</v>
      </c>
      <c r="DG39" s="7">
        <v>-1</v>
      </c>
      <c r="DH39" s="2" t="s">
        <v>155</v>
      </c>
      <c r="DI39" s="2" t="s">
        <v>248</v>
      </c>
      <c r="DJ39" s="2" t="s">
        <v>148</v>
      </c>
      <c r="DK39" s="2" t="s">
        <v>339</v>
      </c>
      <c r="DL39" s="2" t="s">
        <v>158</v>
      </c>
      <c r="DM39" s="2" t="s">
        <v>158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248</v>
      </c>
      <c r="DW39" s="2" t="s">
        <v>404</v>
      </c>
      <c r="DX39" s="2" t="s">
        <v>282</v>
      </c>
      <c r="DY39" s="2" t="s">
        <v>158</v>
      </c>
      <c r="DZ39" s="2" t="s">
        <v>158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248</v>
      </c>
      <c r="EJ39" s="2" t="s">
        <v>165</v>
      </c>
      <c r="EK39" s="2" t="s">
        <v>476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248</v>
      </c>
      <c r="EW39" s="2" t="s">
        <v>406</v>
      </c>
      <c r="EX39" s="2" t="s">
        <v>148</v>
      </c>
      <c r="EY39" s="2" t="s">
        <v>158</v>
      </c>
      <c r="EZ39" s="2" t="s">
        <v>158</v>
      </c>
      <c r="FA39" s="2" t="s">
        <v>148</v>
      </c>
      <c r="FB39" s="4"/>
      <c r="FC39" s="8"/>
      <c r="FD39" s="4">
        <v>1</v>
      </c>
      <c r="FE39" s="8">
        <v>32.5</v>
      </c>
      <c r="FF39" s="7">
        <v>-1</v>
      </c>
      <c r="FG39" s="7">
        <v>-1</v>
      </c>
      <c r="FH39" s="2" t="s">
        <v>155</v>
      </c>
      <c r="FI39" s="2" t="s">
        <v>248</v>
      </c>
      <c r="FJ39" s="2" t="s">
        <v>205</v>
      </c>
      <c r="FK39" s="2" t="s">
        <v>232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248</v>
      </c>
      <c r="FW39" s="2" t="s">
        <v>227</v>
      </c>
      <c r="FX39" s="2" t="s">
        <v>443</v>
      </c>
      <c r="FY39" s="2" t="s">
        <v>158</v>
      </c>
      <c r="FZ39" s="2" t="s">
        <v>158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248</v>
      </c>
      <c r="JJ39" s="2" t="s">
        <v>202</v>
      </c>
      <c r="JK39" s="2" t="s">
        <v>148</v>
      </c>
      <c r="JL39" s="2" t="s">
        <v>158</v>
      </c>
      <c r="JM39" s="2" t="s">
        <v>158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248</v>
      </c>
      <c r="KW39" s="2" t="s">
        <v>411</v>
      </c>
      <c r="KX39" s="2" t="s">
        <v>148</v>
      </c>
      <c r="KY39" s="2" t="s">
        <v>158</v>
      </c>
      <c r="KZ39" s="2" t="s">
        <v>158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477</v>
      </c>
      <c r="B40" s="2" t="s">
        <v>137</v>
      </c>
      <c r="C40" s="2" t="s">
        <v>138</v>
      </c>
      <c r="D40" s="2" t="s">
        <v>394</v>
      </c>
      <c r="E40" s="2" t="s">
        <v>395</v>
      </c>
      <c r="F40" s="2" t="s">
        <v>455</v>
      </c>
      <c r="G40" s="2" t="s">
        <v>455</v>
      </c>
      <c r="H40" s="2" t="s">
        <v>455</v>
      </c>
      <c r="I40" s="2" t="s">
        <v>456</v>
      </c>
      <c r="J40" s="2" t="s">
        <v>457</v>
      </c>
      <c r="K40" s="2" t="s">
        <v>414</v>
      </c>
      <c r="L40" s="3">
        <v>34.73</v>
      </c>
      <c r="M40" s="3">
        <v>36.47</v>
      </c>
      <c r="N40" s="3">
        <v>114.99</v>
      </c>
      <c r="O40" s="2" t="s">
        <v>145</v>
      </c>
      <c r="P40" s="2" t="s">
        <v>237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400</v>
      </c>
      <c r="V40" s="2" t="s">
        <v>268</v>
      </c>
      <c r="W40" s="2" t="s">
        <v>151</v>
      </c>
      <c r="X40" s="2" t="s">
        <v>148</v>
      </c>
      <c r="Y40" s="2" t="s">
        <v>178</v>
      </c>
      <c r="Z40" s="4">
        <v>107</v>
      </c>
      <c r="AA40" s="4">
        <f>=ROUNDDOWN(82.3076923076923,0)</f>
      </c>
      <c r="AB40" s="5">
        <v>1.3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2</v>
      </c>
      <c r="AS40" s="8">
        <v>65</v>
      </c>
      <c r="AT40" s="7">
        <v>-1</v>
      </c>
      <c r="AU40" s="7">
        <v>-1</v>
      </c>
      <c r="AV40" s="4"/>
      <c r="AW40" s="8"/>
      <c r="AX40" s="4">
        <v>2</v>
      </c>
      <c r="AY40" s="8">
        <v>65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2</v>
      </c>
      <c r="BR40" s="8">
        <v>65</v>
      </c>
      <c r="BS40" s="7">
        <v>-1</v>
      </c>
      <c r="BT40" s="7">
        <v>-1</v>
      </c>
      <c r="BU40" s="2" t="s">
        <v>155</v>
      </c>
      <c r="BV40" s="2" t="s">
        <v>145</v>
      </c>
      <c r="BW40" s="2" t="s">
        <v>174</v>
      </c>
      <c r="BX40" s="2" t="s">
        <v>280</v>
      </c>
      <c r="BY40" s="2" t="s">
        <v>158</v>
      </c>
      <c r="BZ40" s="2" t="s">
        <v>158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402</v>
      </c>
      <c r="CK40" s="2" t="s">
        <v>478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205</v>
      </c>
      <c r="CX40" s="2" t="s">
        <v>417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217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404</v>
      </c>
      <c r="DX40" s="2" t="s">
        <v>366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165</v>
      </c>
      <c r="EK40" s="2" t="s">
        <v>321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406</v>
      </c>
      <c r="EX40" s="2" t="s">
        <v>479</v>
      </c>
      <c r="EY40" s="2" t="s">
        <v>158</v>
      </c>
      <c r="EZ40" s="2" t="s">
        <v>158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205</v>
      </c>
      <c r="FK40" s="2" t="s">
        <v>480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227</v>
      </c>
      <c r="FX40" s="2" t="s">
        <v>481</v>
      </c>
      <c r="FY40" s="2" t="s">
        <v>158</v>
      </c>
      <c r="FZ40" s="2" t="s">
        <v>158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202</v>
      </c>
      <c r="JK40" s="2" t="s">
        <v>148</v>
      </c>
      <c r="JL40" s="2" t="s">
        <v>158</v>
      </c>
      <c r="JM40" s="2" t="s">
        <v>158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411</v>
      </c>
      <c r="KX40" s="2" t="s">
        <v>412</v>
      </c>
      <c r="KY40" s="2" t="s">
        <v>158</v>
      </c>
      <c r="KZ40" s="2" t="s">
        <v>158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107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482</v>
      </c>
      <c r="B41" s="2" t="s">
        <v>137</v>
      </c>
      <c r="C41" s="2" t="s">
        <v>138</v>
      </c>
      <c r="D41" s="2" t="s">
        <v>483</v>
      </c>
      <c r="E41" s="2" t="s">
        <v>484</v>
      </c>
      <c r="F41" s="2" t="s">
        <v>485</v>
      </c>
      <c r="G41" s="2" t="s">
        <v>485</v>
      </c>
      <c r="H41" s="2" t="s">
        <v>485</v>
      </c>
      <c r="I41" s="2" t="s">
        <v>486</v>
      </c>
      <c r="J41" s="2" t="s">
        <v>143</v>
      </c>
      <c r="K41" s="2" t="s">
        <v>487</v>
      </c>
      <c r="L41" s="3">
        <v>85.12</v>
      </c>
      <c r="M41" s="3">
        <v>89.38</v>
      </c>
      <c r="N41" s="3">
        <v>249.99</v>
      </c>
      <c r="O41" s="2" t="s">
        <v>145</v>
      </c>
      <c r="P41" s="2" t="s">
        <v>278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488</v>
      </c>
      <c r="V41" s="2" t="s">
        <v>423</v>
      </c>
      <c r="W41" s="2" t="s">
        <v>151</v>
      </c>
      <c r="X41" s="2" t="s">
        <v>148</v>
      </c>
      <c r="Y41" s="2" t="s">
        <v>205</v>
      </c>
      <c r="Z41" s="4">
        <v>97</v>
      </c>
      <c r="AA41" s="4">
        <f>=ROUNDDOWN(80.8333333333333,0)</f>
      </c>
      <c r="AB41" s="5">
        <v>1.2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</v>
      </c>
      <c r="AQ41" s="8">
        <v>88.8</v>
      </c>
      <c r="AR41" s="4">
        <v>1</v>
      </c>
      <c r="AS41" s="8">
        <v>96.53</v>
      </c>
      <c r="AT41" s="7"/>
      <c r="AU41" s="7">
        <v>-0.0801</v>
      </c>
      <c r="AV41" s="4">
        <v>6</v>
      </c>
      <c r="AW41" s="8">
        <v>513.55</v>
      </c>
      <c r="AX41" s="4">
        <v>1</v>
      </c>
      <c r="AY41" s="8">
        <v>96.53</v>
      </c>
      <c r="AZ41" s="7">
        <v>5</v>
      </c>
      <c r="BA41" s="7">
        <v>4.3201</v>
      </c>
      <c r="BB41" s="7">
        <v>0.1729</v>
      </c>
      <c r="BC41" s="4">
        <v>8</v>
      </c>
      <c r="BD41" s="8">
        <v>741.38</v>
      </c>
      <c r="BE41" s="4">
        <v>1</v>
      </c>
      <c r="BF41" s="8">
        <v>96.53</v>
      </c>
      <c r="BG41" s="7">
        <v>7</v>
      </c>
      <c r="BH41" s="7">
        <v>6.6803</v>
      </c>
      <c r="BI41" s="7">
        <v>0.6927</v>
      </c>
      <c r="BJ41" s="4">
        <v>1</v>
      </c>
      <c r="BK41" s="8">
        <v>88.8</v>
      </c>
      <c r="BL41" s="2" t="s">
        <v>489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156</v>
      </c>
      <c r="BX41" s="2" t="s">
        <v>490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491</v>
      </c>
      <c r="CK41" s="2" t="s">
        <v>331</v>
      </c>
      <c r="CL41" s="2" t="s">
        <v>158</v>
      </c>
      <c r="CM41" s="2" t="s">
        <v>158</v>
      </c>
      <c r="CN41" s="2" t="s">
        <v>148</v>
      </c>
      <c r="CO41" s="4">
        <v>1</v>
      </c>
      <c r="CP41" s="8">
        <v>88.8</v>
      </c>
      <c r="CQ41" s="4"/>
      <c r="CR41" s="8"/>
      <c r="CS41" s="7"/>
      <c r="CT41" s="7"/>
      <c r="CU41" s="2" t="s">
        <v>155</v>
      </c>
      <c r="CV41" s="2" t="s">
        <v>145</v>
      </c>
      <c r="CW41" s="2" t="s">
        <v>186</v>
      </c>
      <c r="CX41" s="2" t="s">
        <v>272</v>
      </c>
      <c r="CY41" s="2" t="s">
        <v>158</v>
      </c>
      <c r="CZ41" s="2" t="s">
        <v>158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492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163</v>
      </c>
      <c r="DX41" s="2" t="s">
        <v>493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165</v>
      </c>
      <c r="EK41" s="2" t="s">
        <v>476</v>
      </c>
      <c r="EL41" s="2" t="s">
        <v>158</v>
      </c>
      <c r="EM41" s="2" t="s">
        <v>158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167</v>
      </c>
      <c r="EX41" s="2" t="s">
        <v>494</v>
      </c>
      <c r="EY41" s="2" t="s">
        <v>158</v>
      </c>
      <c r="EZ41" s="2" t="s">
        <v>158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205</v>
      </c>
      <c r="FK41" s="2" t="s">
        <v>480</v>
      </c>
      <c r="FL41" s="2" t="s">
        <v>158</v>
      </c>
      <c r="FM41" s="2" t="s">
        <v>158</v>
      </c>
      <c r="FN41" s="2" t="s">
        <v>148</v>
      </c>
      <c r="FO41" s="4"/>
      <c r="FP41" s="8"/>
      <c r="FQ41" s="4">
        <v>1</v>
      </c>
      <c r="FR41" s="8">
        <v>96.53</v>
      </c>
      <c r="FS41" s="7">
        <v>-1</v>
      </c>
      <c r="FT41" s="7">
        <v>-1</v>
      </c>
      <c r="FU41" s="2" t="s">
        <v>155</v>
      </c>
      <c r="FV41" s="2" t="s">
        <v>145</v>
      </c>
      <c r="FW41" s="2" t="s">
        <v>495</v>
      </c>
      <c r="FX41" s="2" t="s">
        <v>496</v>
      </c>
      <c r="FY41" s="2" t="s">
        <v>158</v>
      </c>
      <c r="FZ41" s="2" t="s">
        <v>158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202</v>
      </c>
      <c r="JK41" s="2" t="s">
        <v>148</v>
      </c>
      <c r="JL41" s="2" t="s">
        <v>158</v>
      </c>
      <c r="JM41" s="2" t="s">
        <v>158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145</v>
      </c>
      <c r="KW41" s="2" t="s">
        <v>174</v>
      </c>
      <c r="KX41" s="2" t="s">
        <v>148</v>
      </c>
      <c r="KY41" s="2" t="s">
        <v>158</v>
      </c>
      <c r="KZ41" s="2" t="s">
        <v>158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97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497</v>
      </c>
      <c r="B42" s="2" t="s">
        <v>137</v>
      </c>
      <c r="C42" s="2" t="s">
        <v>138</v>
      </c>
      <c r="D42" s="2" t="s">
        <v>483</v>
      </c>
      <c r="E42" s="2" t="s">
        <v>484</v>
      </c>
      <c r="F42" s="2" t="s">
        <v>485</v>
      </c>
      <c r="G42" s="2" t="s">
        <v>485</v>
      </c>
      <c r="H42" s="2" t="s">
        <v>485</v>
      </c>
      <c r="I42" s="2" t="s">
        <v>486</v>
      </c>
      <c r="J42" s="2" t="s">
        <v>177</v>
      </c>
      <c r="K42" s="2" t="s">
        <v>487</v>
      </c>
      <c r="L42" s="3">
        <v>102.14</v>
      </c>
      <c r="M42" s="3">
        <v>107.25</v>
      </c>
      <c r="N42" s="3">
        <v>299.99</v>
      </c>
      <c r="O42" s="2" t="s">
        <v>145</v>
      </c>
      <c r="P42" s="2" t="s">
        <v>278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488</v>
      </c>
      <c r="V42" s="2" t="s">
        <v>423</v>
      </c>
      <c r="W42" s="2" t="s">
        <v>151</v>
      </c>
      <c r="X42" s="2" t="s">
        <v>148</v>
      </c>
      <c r="Y42" s="2" t="s">
        <v>205</v>
      </c>
      <c r="Z42" s="4">
        <v>88</v>
      </c>
      <c r="AA42" s="4">
        <f>=ROUNDDOWN(48.8888888888889,0)</f>
      </c>
      <c r="AB42" s="5">
        <v>1.8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5</v>
      </c>
      <c r="AQ42" s="8">
        <v>424.75</v>
      </c>
      <c r="AR42" s="4"/>
      <c r="AS42" s="8"/>
      <c r="AT42" s="7"/>
      <c r="AU42" s="7"/>
      <c r="AV42" s="4" t="s">
        <v>148</v>
      </c>
      <c r="AW42" s="8" t="s">
        <v>148</v>
      </c>
      <c r="AX42" s="4" t="s">
        <v>148</v>
      </c>
      <c r="AY42" s="8" t="s">
        <v>148</v>
      </c>
      <c r="AZ42" s="7" t="s">
        <v>148</v>
      </c>
      <c r="BA42" s="7" t="s">
        <v>148</v>
      </c>
      <c r="BB42" s="7">
        <v>0.8271</v>
      </c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 t="s">
        <v>148</v>
      </c>
      <c r="BJ42" s="4">
        <v>5</v>
      </c>
      <c r="BK42" s="8">
        <v>424.75</v>
      </c>
      <c r="BL42" s="2" t="s">
        <v>498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156</v>
      </c>
      <c r="BX42" s="2" t="s">
        <v>450</v>
      </c>
      <c r="BY42" s="2" t="s">
        <v>158</v>
      </c>
      <c r="BZ42" s="2" t="s">
        <v>158</v>
      </c>
      <c r="CA42" s="2" t="s">
        <v>148</v>
      </c>
      <c r="CB42" s="4">
        <v>1</v>
      </c>
      <c r="CC42" s="8">
        <v>115.83</v>
      </c>
      <c r="CD42" s="4"/>
      <c r="CE42" s="8"/>
      <c r="CF42" s="7"/>
      <c r="CG42" s="7"/>
      <c r="CH42" s="2" t="s">
        <v>155</v>
      </c>
      <c r="CI42" s="2" t="s">
        <v>145</v>
      </c>
      <c r="CJ42" s="2" t="s">
        <v>491</v>
      </c>
      <c r="CK42" s="2" t="s">
        <v>284</v>
      </c>
      <c r="CL42" s="2" t="s">
        <v>158</v>
      </c>
      <c r="CM42" s="2" t="s">
        <v>158</v>
      </c>
      <c r="CN42" s="2" t="s">
        <v>148</v>
      </c>
      <c r="CO42" s="4">
        <v>1</v>
      </c>
      <c r="CP42" s="8">
        <v>139.99</v>
      </c>
      <c r="CQ42" s="4"/>
      <c r="CR42" s="8"/>
      <c r="CS42" s="7"/>
      <c r="CT42" s="7"/>
      <c r="CU42" s="2" t="s">
        <v>155</v>
      </c>
      <c r="CV42" s="2" t="s">
        <v>145</v>
      </c>
      <c r="CW42" s="2" t="s">
        <v>186</v>
      </c>
      <c r="CX42" s="2" t="s">
        <v>499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500</v>
      </c>
      <c r="DL42" s="2" t="s">
        <v>158</v>
      </c>
      <c r="DM42" s="2" t="s">
        <v>158</v>
      </c>
      <c r="DN42" s="2" t="s">
        <v>148</v>
      </c>
      <c r="DO42" s="4">
        <v>3</v>
      </c>
      <c r="DP42" s="8">
        <v>168.93</v>
      </c>
      <c r="DQ42" s="4"/>
      <c r="DR42" s="8"/>
      <c r="DS42" s="7"/>
      <c r="DT42" s="7"/>
      <c r="DU42" s="2" t="s">
        <v>155</v>
      </c>
      <c r="DV42" s="2" t="s">
        <v>145</v>
      </c>
      <c r="DW42" s="2" t="s">
        <v>163</v>
      </c>
      <c r="DX42" s="2" t="s">
        <v>366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165</v>
      </c>
      <c r="EK42" s="2" t="s">
        <v>501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167</v>
      </c>
      <c r="EX42" s="2" t="s">
        <v>502</v>
      </c>
      <c r="EY42" s="2" t="s">
        <v>158</v>
      </c>
      <c r="EZ42" s="2" t="s">
        <v>158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205</v>
      </c>
      <c r="FK42" s="2" t="s">
        <v>181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495</v>
      </c>
      <c r="FX42" s="2" t="s">
        <v>503</v>
      </c>
      <c r="FY42" s="2" t="s">
        <v>158</v>
      </c>
      <c r="FZ42" s="2" t="s">
        <v>158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202</v>
      </c>
      <c r="JK42" s="2" t="s">
        <v>148</v>
      </c>
      <c r="JL42" s="2" t="s">
        <v>158</v>
      </c>
      <c r="JM42" s="2" t="s">
        <v>158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174</v>
      </c>
      <c r="KX42" s="2" t="s">
        <v>412</v>
      </c>
      <c r="KY42" s="2" t="s">
        <v>158</v>
      </c>
      <c r="KZ42" s="2" t="s">
        <v>158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88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504</v>
      </c>
      <c r="B43" s="2" t="s">
        <v>137</v>
      </c>
      <c r="C43" s="2" t="s">
        <v>138</v>
      </c>
      <c r="D43" s="2" t="s">
        <v>483</v>
      </c>
      <c r="E43" s="2" t="s">
        <v>484</v>
      </c>
      <c r="F43" s="2" t="s">
        <v>485</v>
      </c>
      <c r="G43" s="2" t="s">
        <v>485</v>
      </c>
      <c r="H43" s="2" t="s">
        <v>485</v>
      </c>
      <c r="I43" s="2" t="s">
        <v>486</v>
      </c>
      <c r="J43" s="2" t="s">
        <v>177</v>
      </c>
      <c r="K43" s="2" t="s">
        <v>505</v>
      </c>
      <c r="L43" s="3">
        <v>102.14</v>
      </c>
      <c r="M43" s="3">
        <v>107.25</v>
      </c>
      <c r="N43" s="3">
        <v>299.99</v>
      </c>
      <c r="O43" s="2" t="s">
        <v>145</v>
      </c>
      <c r="P43" s="2" t="s">
        <v>278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488</v>
      </c>
      <c r="V43" s="2" t="s">
        <v>423</v>
      </c>
      <c r="W43" s="2" t="s">
        <v>151</v>
      </c>
      <c r="X43" s="2" t="s">
        <v>148</v>
      </c>
      <c r="Y43" s="2" t="s">
        <v>205</v>
      </c>
      <c r="Z43" s="4"/>
      <c r="AA43" s="4">
        <f>=ROUNDDOWN({0},0)</f>
      </c>
      <c r="AB43" s="5">
        <v>3</v>
      </c>
      <c r="AC43" s="2" t="s">
        <v>148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227.83</v>
      </c>
      <c r="AR43" s="4"/>
      <c r="AS43" s="8"/>
      <c r="AT43" s="7"/>
      <c r="AU43" s="7"/>
      <c r="AV43" s="4">
        <v>2</v>
      </c>
      <c r="AW43" s="8">
        <v>227.83</v>
      </c>
      <c r="AX43" s="4"/>
      <c r="AY43" s="8"/>
      <c r="AZ43" s="7"/>
      <c r="BA43" s="7"/>
      <c r="BB43" s="7">
        <v>1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0.3073</v>
      </c>
      <c r="BJ43" s="4">
        <v>2</v>
      </c>
      <c r="BK43" s="8">
        <v>227.83</v>
      </c>
      <c r="BL43" s="2" t="s">
        <v>304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156</v>
      </c>
      <c r="BX43" s="2" t="s">
        <v>506</v>
      </c>
      <c r="BY43" s="2" t="s">
        <v>158</v>
      </c>
      <c r="BZ43" s="2" t="s">
        <v>158</v>
      </c>
      <c r="CA43" s="2" t="s">
        <v>148</v>
      </c>
      <c r="CB43" s="4">
        <v>1</v>
      </c>
      <c r="CC43" s="8">
        <v>115.83</v>
      </c>
      <c r="CD43" s="4"/>
      <c r="CE43" s="8"/>
      <c r="CF43" s="7"/>
      <c r="CG43" s="7"/>
      <c r="CH43" s="2" t="s">
        <v>155</v>
      </c>
      <c r="CI43" s="2" t="s">
        <v>145</v>
      </c>
      <c r="CJ43" s="2" t="s">
        <v>491</v>
      </c>
      <c r="CK43" s="2" t="s">
        <v>318</v>
      </c>
      <c r="CL43" s="2" t="s">
        <v>158</v>
      </c>
      <c r="CM43" s="2" t="s">
        <v>158</v>
      </c>
      <c r="CN43" s="2" t="s">
        <v>148</v>
      </c>
      <c r="CO43" s="4">
        <v>1</v>
      </c>
      <c r="CP43" s="8">
        <v>112</v>
      </c>
      <c r="CQ43" s="4"/>
      <c r="CR43" s="8"/>
      <c r="CS43" s="7"/>
      <c r="CT43" s="7"/>
      <c r="CU43" s="2" t="s">
        <v>155</v>
      </c>
      <c r="CV43" s="2" t="s">
        <v>145</v>
      </c>
      <c r="CW43" s="2" t="s">
        <v>186</v>
      </c>
      <c r="CX43" s="2" t="s">
        <v>507</v>
      </c>
      <c r="CY43" s="2" t="s">
        <v>158</v>
      </c>
      <c r="CZ43" s="2" t="s">
        <v>158</v>
      </c>
      <c r="DA43" s="2" t="s">
        <v>148</v>
      </c>
      <c r="DB43" s="4"/>
      <c r="DC43" s="8"/>
      <c r="DD43" s="4"/>
      <c r="DE43" s="8"/>
      <c r="DF43" s="7"/>
      <c r="DG43" s="7"/>
      <c r="DH43" s="2" t="s">
        <v>244</v>
      </c>
      <c r="DI43" s="2" t="s">
        <v>145</v>
      </c>
      <c r="DJ43" s="2" t="s">
        <v>148</v>
      </c>
      <c r="DK43" s="2" t="s">
        <v>148</v>
      </c>
      <c r="DL43" s="2" t="s">
        <v>158</v>
      </c>
      <c r="DM43" s="2" t="s">
        <v>158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163</v>
      </c>
      <c r="DX43" s="2" t="s">
        <v>508</v>
      </c>
      <c r="DY43" s="2" t="s">
        <v>158</v>
      </c>
      <c r="DZ43" s="2" t="s">
        <v>158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165</v>
      </c>
      <c r="EK43" s="2" t="s">
        <v>321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167</v>
      </c>
      <c r="EX43" s="2" t="s">
        <v>502</v>
      </c>
      <c r="EY43" s="2" t="s">
        <v>158</v>
      </c>
      <c r="EZ43" s="2" t="s">
        <v>158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205</v>
      </c>
      <c r="FK43" s="2" t="s">
        <v>186</v>
      </c>
      <c r="FL43" s="2" t="s">
        <v>158</v>
      </c>
      <c r="FM43" s="2" t="s">
        <v>158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495</v>
      </c>
      <c r="FX43" s="2" t="s">
        <v>187</v>
      </c>
      <c r="FY43" s="2" t="s">
        <v>158</v>
      </c>
      <c r="FZ43" s="2" t="s">
        <v>158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172</v>
      </c>
      <c r="JK43" s="2" t="s">
        <v>148</v>
      </c>
      <c r="JL43" s="2" t="s">
        <v>158</v>
      </c>
      <c r="JM43" s="2" t="s">
        <v>158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174</v>
      </c>
      <c r="KX43" s="2" t="s">
        <v>412</v>
      </c>
      <c r="KY43" s="2" t="s">
        <v>158</v>
      </c>
      <c r="KZ43" s="2" t="s">
        <v>158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509</v>
      </c>
      <c r="B44" s="2" t="s">
        <v>137</v>
      </c>
      <c r="C44" s="2" t="s">
        <v>138</v>
      </c>
      <c r="D44" s="2" t="s">
        <v>510</v>
      </c>
      <c r="E44" s="2" t="s">
        <v>511</v>
      </c>
      <c r="F44" s="2" t="s">
        <v>512</v>
      </c>
      <c r="G44" s="2" t="s">
        <v>512</v>
      </c>
      <c r="H44" s="2" t="s">
        <v>512</v>
      </c>
      <c r="I44" s="2" t="s">
        <v>513</v>
      </c>
      <c r="J44" s="2" t="s">
        <v>514</v>
      </c>
      <c r="K44" s="2" t="s">
        <v>414</v>
      </c>
      <c r="L44" s="3">
        <v>24.76</v>
      </c>
      <c r="M44" s="3">
        <v>26</v>
      </c>
      <c r="N44" s="3">
        <v>79.99</v>
      </c>
      <c r="O44" s="2" t="s">
        <v>437</v>
      </c>
      <c r="P44" s="2" t="s">
        <v>278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400</v>
      </c>
      <c r="V44" s="2" t="s">
        <v>268</v>
      </c>
      <c r="W44" s="2" t="s">
        <v>151</v>
      </c>
      <c r="X44" s="2" t="s">
        <v>148</v>
      </c>
      <c r="Y44" s="2" t="s">
        <v>178</v>
      </c>
      <c r="Z44" s="4">
        <v>25</v>
      </c>
      <c r="AA44" s="4">
        <f>=ROUNDDOWN(14.7058823529412,0)</f>
      </c>
      <c r="AB44" s="5">
        <v>1.7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7</v>
      </c>
      <c r="AQ44" s="8">
        <v>327.54</v>
      </c>
      <c r="AR44" s="4"/>
      <c r="AS44" s="8"/>
      <c r="AT44" s="7"/>
      <c r="AU44" s="7"/>
      <c r="AV44" s="4">
        <v>7</v>
      </c>
      <c r="AW44" s="8">
        <v>327.54</v>
      </c>
      <c r="AX44" s="4"/>
      <c r="AY44" s="8"/>
      <c r="AZ44" s="7"/>
      <c r="BA44" s="7"/>
      <c r="BB44" s="7">
        <v>1</v>
      </c>
      <c r="BC44" s="4">
        <v>7</v>
      </c>
      <c r="BD44" s="8">
        <v>327.54</v>
      </c>
      <c r="BE44" s="4"/>
      <c r="BF44" s="8"/>
      <c r="BG44" s="7"/>
      <c r="BH44" s="7"/>
      <c r="BI44" s="7">
        <v>1</v>
      </c>
      <c r="BJ44" s="4">
        <v>7</v>
      </c>
      <c r="BK44" s="8">
        <v>327.54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156</v>
      </c>
      <c r="BX44" s="2" t="s">
        <v>280</v>
      </c>
      <c r="BY44" s="2" t="s">
        <v>158</v>
      </c>
      <c r="BZ44" s="2" t="s">
        <v>158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402</v>
      </c>
      <c r="CK44" s="2" t="s">
        <v>148</v>
      </c>
      <c r="CL44" s="2" t="s">
        <v>158</v>
      </c>
      <c r="CM44" s="2" t="s">
        <v>158</v>
      </c>
      <c r="CN44" s="2" t="s">
        <v>148</v>
      </c>
      <c r="CO44" s="4">
        <v>7</v>
      </c>
      <c r="CP44" s="8">
        <v>327.54</v>
      </c>
      <c r="CQ44" s="4"/>
      <c r="CR44" s="8"/>
      <c r="CS44" s="7"/>
      <c r="CT44" s="7"/>
      <c r="CU44" s="2" t="s">
        <v>155</v>
      </c>
      <c r="CV44" s="2" t="s">
        <v>145</v>
      </c>
      <c r="CW44" s="2" t="s">
        <v>178</v>
      </c>
      <c r="CX44" s="2" t="s">
        <v>426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515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163</v>
      </c>
      <c r="DX44" s="2" t="s">
        <v>516</v>
      </c>
      <c r="DY44" s="2" t="s">
        <v>158</v>
      </c>
      <c r="DZ44" s="2" t="s">
        <v>158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165</v>
      </c>
      <c r="EK44" s="2" t="s">
        <v>517</v>
      </c>
      <c r="EL44" s="2" t="s">
        <v>158</v>
      </c>
      <c r="EM44" s="2" t="s">
        <v>158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406</v>
      </c>
      <c r="EX44" s="2" t="s">
        <v>518</v>
      </c>
      <c r="EY44" s="2" t="s">
        <v>158</v>
      </c>
      <c r="EZ44" s="2" t="s">
        <v>158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178</v>
      </c>
      <c r="FK44" s="2" t="s">
        <v>181</v>
      </c>
      <c r="FL44" s="2" t="s">
        <v>158</v>
      </c>
      <c r="FM44" s="2" t="s">
        <v>158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519</v>
      </c>
      <c r="FY44" s="2" t="s">
        <v>158</v>
      </c>
      <c r="FZ44" s="2" t="s">
        <v>158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202</v>
      </c>
      <c r="JK44" s="2" t="s">
        <v>148</v>
      </c>
      <c r="JL44" s="2" t="s">
        <v>158</v>
      </c>
      <c r="JM44" s="2" t="s">
        <v>158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411</v>
      </c>
      <c r="KX44" s="2" t="s">
        <v>148</v>
      </c>
      <c r="KY44" s="2" t="s">
        <v>158</v>
      </c>
      <c r="KZ44" s="2" t="s">
        <v>158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520</v>
      </c>
      <c r="B45" s="2" t="s">
        <v>137</v>
      </c>
      <c r="C45" s="2" t="s">
        <v>138</v>
      </c>
      <c r="D45" s="2" t="s">
        <v>510</v>
      </c>
      <c r="E45" s="2" t="s">
        <v>511</v>
      </c>
      <c r="F45" s="2" t="s">
        <v>521</v>
      </c>
      <c r="G45" s="2" t="s">
        <v>521</v>
      </c>
      <c r="H45" s="2" t="s">
        <v>521</v>
      </c>
      <c r="I45" s="2" t="s">
        <v>513</v>
      </c>
      <c r="J45" s="2" t="s">
        <v>514</v>
      </c>
      <c r="K45" s="2" t="s">
        <v>314</v>
      </c>
      <c r="L45" s="3">
        <v>24.76</v>
      </c>
      <c r="M45" s="3">
        <v>26</v>
      </c>
      <c r="N45" s="3">
        <v>79.99</v>
      </c>
      <c r="O45" s="2" t="s">
        <v>145</v>
      </c>
      <c r="P45" s="2" t="s">
        <v>522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400</v>
      </c>
      <c r="V45" s="2" t="s">
        <v>523</v>
      </c>
      <c r="W45" s="2" t="s">
        <v>151</v>
      </c>
      <c r="X45" s="2" t="s">
        <v>148</v>
      </c>
      <c r="Y45" s="2" t="s">
        <v>178</v>
      </c>
      <c r="Z45" s="4">
        <v>22</v>
      </c>
      <c r="AA45" s="4">
        <f>=ROUNDDOWN(11.5789473684211,0)</f>
      </c>
      <c r="AB45" s="5">
        <v>1.9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4</v>
      </c>
      <c r="AQ45" s="8">
        <v>125.2</v>
      </c>
      <c r="AR45" s="4"/>
      <c r="AS45" s="8"/>
      <c r="AT45" s="7"/>
      <c r="AU45" s="7"/>
      <c r="AV45" s="4">
        <v>4</v>
      </c>
      <c r="AW45" s="8">
        <v>125.2</v>
      </c>
      <c r="AX45" s="4"/>
      <c r="AY45" s="8"/>
      <c r="AZ45" s="7"/>
      <c r="BA45" s="7"/>
      <c r="BB45" s="7">
        <v>1</v>
      </c>
      <c r="BC45" s="4">
        <v>8</v>
      </c>
      <c r="BD45" s="8">
        <v>133</v>
      </c>
      <c r="BE45" s="4">
        <v>6</v>
      </c>
      <c r="BF45" s="8">
        <v>338.75</v>
      </c>
      <c r="BG45" s="7">
        <v>0.3333</v>
      </c>
      <c r="BH45" s="7">
        <v>-0.6074</v>
      </c>
      <c r="BI45" s="7">
        <v>0.9414</v>
      </c>
      <c r="BJ45" s="4">
        <v>4</v>
      </c>
      <c r="BK45" s="8">
        <v>125.2</v>
      </c>
      <c r="BL45" s="2" t="s">
        <v>524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156</v>
      </c>
      <c r="BX45" s="2" t="s">
        <v>438</v>
      </c>
      <c r="BY45" s="2" t="s">
        <v>158</v>
      </c>
      <c r="BZ45" s="2" t="s">
        <v>158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402</v>
      </c>
      <c r="CK45" s="2" t="s">
        <v>525</v>
      </c>
      <c r="CL45" s="2" t="s">
        <v>158</v>
      </c>
      <c r="CM45" s="2" t="s">
        <v>158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205</v>
      </c>
      <c r="CX45" s="2" t="s">
        <v>181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148</v>
      </c>
      <c r="DL45" s="2" t="s">
        <v>158</v>
      </c>
      <c r="DM45" s="2" t="s">
        <v>158</v>
      </c>
      <c r="DN45" s="2" t="s">
        <v>148</v>
      </c>
      <c r="DO45" s="4">
        <v>2</v>
      </c>
      <c r="DP45" s="8">
        <v>59.2</v>
      </c>
      <c r="DQ45" s="4"/>
      <c r="DR45" s="8"/>
      <c r="DS45" s="7"/>
      <c r="DT45" s="7"/>
      <c r="DU45" s="2" t="s">
        <v>155</v>
      </c>
      <c r="DV45" s="2" t="s">
        <v>145</v>
      </c>
      <c r="DW45" s="2" t="s">
        <v>163</v>
      </c>
      <c r="DX45" s="2" t="s">
        <v>438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248</v>
      </c>
      <c r="EJ45" s="2" t="s">
        <v>165</v>
      </c>
      <c r="EK45" s="2" t="s">
        <v>441</v>
      </c>
      <c r="EL45" s="2" t="s">
        <v>158</v>
      </c>
      <c r="EM45" s="2" t="s">
        <v>158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406</v>
      </c>
      <c r="EX45" s="2" t="s">
        <v>148</v>
      </c>
      <c r="EY45" s="2" t="s">
        <v>158</v>
      </c>
      <c r="EZ45" s="2" t="s">
        <v>158</v>
      </c>
      <c r="FA45" s="2" t="s">
        <v>148</v>
      </c>
      <c r="FB45" s="4">
        <v>2</v>
      </c>
      <c r="FC45" s="8">
        <v>66</v>
      </c>
      <c r="FD45" s="4"/>
      <c r="FE45" s="8"/>
      <c r="FF45" s="7"/>
      <c r="FG45" s="7"/>
      <c r="FH45" s="2" t="s">
        <v>155</v>
      </c>
      <c r="FI45" s="2" t="s">
        <v>145</v>
      </c>
      <c r="FJ45" s="2" t="s">
        <v>178</v>
      </c>
      <c r="FK45" s="2" t="s">
        <v>186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526</v>
      </c>
      <c r="FY45" s="2" t="s">
        <v>158</v>
      </c>
      <c r="FZ45" s="2" t="s">
        <v>158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202</v>
      </c>
      <c r="JK45" s="2" t="s">
        <v>148</v>
      </c>
      <c r="JL45" s="2" t="s">
        <v>158</v>
      </c>
      <c r="JM45" s="2" t="s">
        <v>158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411</v>
      </c>
      <c r="KX45" s="2" t="s">
        <v>148</v>
      </c>
      <c r="KY45" s="2" t="s">
        <v>158</v>
      </c>
      <c r="KZ45" s="2" t="s">
        <v>158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22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527</v>
      </c>
      <c r="B46" s="2" t="s">
        <v>137</v>
      </c>
      <c r="C46" s="2" t="s">
        <v>138</v>
      </c>
      <c r="D46" s="2" t="s">
        <v>510</v>
      </c>
      <c r="E46" s="2" t="s">
        <v>511</v>
      </c>
      <c r="F46" s="2" t="s">
        <v>521</v>
      </c>
      <c r="G46" s="2" t="s">
        <v>521</v>
      </c>
      <c r="H46" s="2" t="s">
        <v>521</v>
      </c>
      <c r="I46" s="2" t="s">
        <v>513</v>
      </c>
      <c r="J46" s="2" t="s">
        <v>514</v>
      </c>
      <c r="K46" s="2" t="s">
        <v>204</v>
      </c>
      <c r="L46" s="3">
        <v>24.76</v>
      </c>
      <c r="M46" s="3">
        <v>26</v>
      </c>
      <c r="N46" s="3">
        <v>79.99</v>
      </c>
      <c r="O46" s="2" t="s">
        <v>437</v>
      </c>
      <c r="P46" s="2" t="s">
        <v>278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400</v>
      </c>
      <c r="V46" s="2" t="s">
        <v>523</v>
      </c>
      <c r="W46" s="2" t="s">
        <v>151</v>
      </c>
      <c r="X46" s="2" t="s">
        <v>148</v>
      </c>
      <c r="Y46" s="2" t="s">
        <v>178</v>
      </c>
      <c r="Z46" s="4">
        <v>56</v>
      </c>
      <c r="AA46" s="4">
        <f>=ROUNDDOWN(62.2222222222222,0)</f>
      </c>
      <c r="AB46" s="5">
        <v>0.9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4</v>
      </c>
      <c r="AQ46" s="8">
        <v>7.8</v>
      </c>
      <c r="AR46" s="4">
        <v>3</v>
      </c>
      <c r="AS46" s="8">
        <v>134.78</v>
      </c>
      <c r="AT46" s="7">
        <v>0.3333</v>
      </c>
      <c r="AU46" s="7">
        <v>-0.9421</v>
      </c>
      <c r="AV46" s="4">
        <v>4</v>
      </c>
      <c r="AW46" s="8">
        <v>7.8</v>
      </c>
      <c r="AX46" s="4">
        <v>3</v>
      </c>
      <c r="AY46" s="8">
        <v>134.78</v>
      </c>
      <c r="AZ46" s="7">
        <v>0.3333</v>
      </c>
      <c r="BA46" s="7">
        <v>-0.9421</v>
      </c>
      <c r="BB46" s="7">
        <v>1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0.0586</v>
      </c>
      <c r="BJ46" s="4">
        <v>4</v>
      </c>
      <c r="BK46" s="8">
        <v>7.8</v>
      </c>
      <c r="BL46" s="2" t="s">
        <v>528</v>
      </c>
      <c r="BM46" s="7">
        <v>1</v>
      </c>
      <c r="BN46" s="7">
        <v>1</v>
      </c>
      <c r="BO46" s="4">
        <v>4</v>
      </c>
      <c r="BP46" s="8">
        <v>7.8</v>
      </c>
      <c r="BQ46" s="4"/>
      <c r="BR46" s="8"/>
      <c r="BS46" s="7"/>
      <c r="BT46" s="7"/>
      <c r="BU46" s="2" t="s">
        <v>155</v>
      </c>
      <c r="BV46" s="2" t="s">
        <v>145</v>
      </c>
      <c r="BW46" s="2" t="s">
        <v>156</v>
      </c>
      <c r="BX46" s="2" t="s">
        <v>529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402</v>
      </c>
      <c r="CK46" s="2" t="s">
        <v>441</v>
      </c>
      <c r="CL46" s="2" t="s">
        <v>158</v>
      </c>
      <c r="CM46" s="2" t="s">
        <v>158</v>
      </c>
      <c r="CN46" s="2" t="s">
        <v>148</v>
      </c>
      <c r="CO46" s="4"/>
      <c r="CP46" s="8"/>
      <c r="CQ46" s="4">
        <v>2</v>
      </c>
      <c r="CR46" s="8">
        <v>108.78</v>
      </c>
      <c r="CS46" s="7">
        <v>-1</v>
      </c>
      <c r="CT46" s="7">
        <v>-1</v>
      </c>
      <c r="CU46" s="2" t="s">
        <v>155</v>
      </c>
      <c r="CV46" s="2" t="s">
        <v>145</v>
      </c>
      <c r="CW46" s="2" t="s">
        <v>178</v>
      </c>
      <c r="CX46" s="2" t="s">
        <v>209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148</v>
      </c>
      <c r="DK46" s="2" t="s">
        <v>530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163</v>
      </c>
      <c r="DX46" s="2" t="s">
        <v>387</v>
      </c>
      <c r="DY46" s="2" t="s">
        <v>158</v>
      </c>
      <c r="DZ46" s="2" t="s">
        <v>158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248</v>
      </c>
      <c r="EJ46" s="2" t="s">
        <v>165</v>
      </c>
      <c r="EK46" s="2" t="s">
        <v>531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406</v>
      </c>
      <c r="EX46" s="2" t="s">
        <v>148</v>
      </c>
      <c r="EY46" s="2" t="s">
        <v>158</v>
      </c>
      <c r="EZ46" s="2" t="s">
        <v>158</v>
      </c>
      <c r="FA46" s="2" t="s">
        <v>148</v>
      </c>
      <c r="FB46" s="4"/>
      <c r="FC46" s="8"/>
      <c r="FD46" s="4">
        <v>1</v>
      </c>
      <c r="FE46" s="8">
        <v>26</v>
      </c>
      <c r="FF46" s="7">
        <v>-1</v>
      </c>
      <c r="FG46" s="7">
        <v>-1</v>
      </c>
      <c r="FH46" s="2" t="s">
        <v>155</v>
      </c>
      <c r="FI46" s="2" t="s">
        <v>145</v>
      </c>
      <c r="FJ46" s="2" t="s">
        <v>178</v>
      </c>
      <c r="FK46" s="2" t="s">
        <v>232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325</v>
      </c>
      <c r="FY46" s="2" t="s">
        <v>158</v>
      </c>
      <c r="FZ46" s="2" t="s">
        <v>158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202</v>
      </c>
      <c r="JK46" s="2" t="s">
        <v>148</v>
      </c>
      <c r="JL46" s="2" t="s">
        <v>158</v>
      </c>
      <c r="JM46" s="2" t="s">
        <v>158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411</v>
      </c>
      <c r="KX46" s="2" t="s">
        <v>148</v>
      </c>
      <c r="KY46" s="2" t="s">
        <v>158</v>
      </c>
      <c r="KZ46" s="2" t="s">
        <v>158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56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532</v>
      </c>
      <c r="B47" s="2" t="s">
        <v>137</v>
      </c>
      <c r="C47" s="2" t="s">
        <v>138</v>
      </c>
      <c r="D47" s="2" t="s">
        <v>510</v>
      </c>
      <c r="E47" s="2" t="s">
        <v>511</v>
      </c>
      <c r="F47" s="2" t="s">
        <v>521</v>
      </c>
      <c r="G47" s="2" t="s">
        <v>521</v>
      </c>
      <c r="H47" s="2" t="s">
        <v>521</v>
      </c>
      <c r="I47" s="2" t="s">
        <v>513</v>
      </c>
      <c r="J47" s="2" t="s">
        <v>514</v>
      </c>
      <c r="K47" s="2" t="s">
        <v>236</v>
      </c>
      <c r="L47" s="3">
        <v>26.68</v>
      </c>
      <c r="M47" s="3">
        <v>28.01</v>
      </c>
      <c r="N47" s="3">
        <v>89.99</v>
      </c>
      <c r="O47" s="2" t="s">
        <v>145</v>
      </c>
      <c r="P47" s="2" t="s">
        <v>237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400</v>
      </c>
      <c r="V47" s="2" t="s">
        <v>523</v>
      </c>
      <c r="W47" s="2" t="s">
        <v>151</v>
      </c>
      <c r="X47" s="2" t="s">
        <v>148</v>
      </c>
      <c r="Y47" s="2" t="s">
        <v>178</v>
      </c>
      <c r="Z47" s="4">
        <v>132</v>
      </c>
      <c r="AA47" s="4">
        <f>=ROUNDDOWN(57.3913043478261,0)</f>
      </c>
      <c r="AB47" s="5">
        <v>2.3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3</v>
      </c>
      <c r="AS47" s="8">
        <v>203.97</v>
      </c>
      <c r="AT47" s="7">
        <v>-1</v>
      </c>
      <c r="AU47" s="7">
        <v>-1</v>
      </c>
      <c r="AV47" s="4"/>
      <c r="AW47" s="8"/>
      <c r="AX47" s="4">
        <v>3</v>
      </c>
      <c r="AY47" s="8">
        <v>203.97</v>
      </c>
      <c r="AZ47" s="7">
        <v>-1</v>
      </c>
      <c r="BA47" s="7">
        <v>-1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18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156</v>
      </c>
      <c r="BX47" s="2" t="s">
        <v>533</v>
      </c>
      <c r="BY47" s="2" t="s">
        <v>158</v>
      </c>
      <c r="BZ47" s="2" t="s">
        <v>158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402</v>
      </c>
      <c r="CK47" s="2" t="s">
        <v>375</v>
      </c>
      <c r="CL47" s="2" t="s">
        <v>158</v>
      </c>
      <c r="CM47" s="2" t="s">
        <v>158</v>
      </c>
      <c r="CN47" s="2" t="s">
        <v>148</v>
      </c>
      <c r="CO47" s="4"/>
      <c r="CP47" s="8"/>
      <c r="CQ47" s="4">
        <v>3</v>
      </c>
      <c r="CR47" s="8">
        <v>203.97</v>
      </c>
      <c r="CS47" s="7">
        <v>-1</v>
      </c>
      <c r="CT47" s="7">
        <v>-1</v>
      </c>
      <c r="CU47" s="2" t="s">
        <v>155</v>
      </c>
      <c r="CV47" s="2" t="s">
        <v>145</v>
      </c>
      <c r="CW47" s="2" t="s">
        <v>205</v>
      </c>
      <c r="CX47" s="2" t="s">
        <v>292</v>
      </c>
      <c r="CY47" s="2" t="s">
        <v>158</v>
      </c>
      <c r="CZ47" s="2" t="s">
        <v>158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148</v>
      </c>
      <c r="DL47" s="2" t="s">
        <v>158</v>
      </c>
      <c r="DM47" s="2" t="s">
        <v>158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163</v>
      </c>
      <c r="DX47" s="2" t="s">
        <v>438</v>
      </c>
      <c r="DY47" s="2" t="s">
        <v>158</v>
      </c>
      <c r="DZ47" s="2" t="s">
        <v>158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248</v>
      </c>
      <c r="EJ47" s="2" t="s">
        <v>165</v>
      </c>
      <c r="EK47" s="2" t="s">
        <v>517</v>
      </c>
      <c r="EL47" s="2" t="s">
        <v>158</v>
      </c>
      <c r="EM47" s="2" t="s">
        <v>158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406</v>
      </c>
      <c r="EX47" s="2" t="s">
        <v>534</v>
      </c>
      <c r="EY47" s="2" t="s">
        <v>158</v>
      </c>
      <c r="EZ47" s="2" t="s">
        <v>158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178</v>
      </c>
      <c r="FK47" s="2" t="s">
        <v>408</v>
      </c>
      <c r="FL47" s="2" t="s">
        <v>158</v>
      </c>
      <c r="FM47" s="2" t="s">
        <v>158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170</v>
      </c>
      <c r="FX47" s="2" t="s">
        <v>535</v>
      </c>
      <c r="FY47" s="2" t="s">
        <v>158</v>
      </c>
      <c r="FZ47" s="2" t="s">
        <v>158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202</v>
      </c>
      <c r="JK47" s="2" t="s">
        <v>148</v>
      </c>
      <c r="JL47" s="2" t="s">
        <v>158</v>
      </c>
      <c r="JM47" s="2" t="s">
        <v>158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411</v>
      </c>
      <c r="KX47" s="2" t="s">
        <v>148</v>
      </c>
      <c r="KY47" s="2" t="s">
        <v>158</v>
      </c>
      <c r="KZ47" s="2" t="s">
        <v>158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132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536</v>
      </c>
      <c r="B48" s="2" t="s">
        <v>137</v>
      </c>
      <c r="C48" s="2" t="s">
        <v>138</v>
      </c>
      <c r="D48" s="2" t="s">
        <v>510</v>
      </c>
      <c r="E48" s="2" t="s">
        <v>537</v>
      </c>
      <c r="F48" s="2" t="s">
        <v>521</v>
      </c>
      <c r="G48" s="2" t="s">
        <v>521</v>
      </c>
      <c r="H48" s="2" t="s">
        <v>521</v>
      </c>
      <c r="I48" s="2" t="s">
        <v>513</v>
      </c>
      <c r="J48" s="2" t="s">
        <v>514</v>
      </c>
      <c r="K48" s="2" t="s">
        <v>399</v>
      </c>
      <c r="L48" s="3">
        <v>26.68</v>
      </c>
      <c r="M48" s="3">
        <v>28.01</v>
      </c>
      <c r="N48" s="3">
        <v>89.99</v>
      </c>
      <c r="O48" s="2" t="s">
        <v>145</v>
      </c>
      <c r="P48" s="2" t="s">
        <v>237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400</v>
      </c>
      <c r="V48" s="2" t="s">
        <v>523</v>
      </c>
      <c r="W48" s="2" t="s">
        <v>151</v>
      </c>
      <c r="X48" s="2" t="s">
        <v>148</v>
      </c>
      <c r="Y48" s="2" t="s">
        <v>178</v>
      </c>
      <c r="Z48" s="4">
        <v>99</v>
      </c>
      <c r="AA48" s="4">
        <f>=ROUNDDOWN(13.5616438356164,0)</f>
      </c>
      <c r="AB48" s="5">
        <v>7.3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4</v>
      </c>
      <c r="AQ48" s="8">
        <v>117.96</v>
      </c>
      <c r="AR48" s="4"/>
      <c r="AS48" s="8"/>
      <c r="AT48" s="7"/>
      <c r="AU48" s="7"/>
      <c r="AV48" s="4">
        <v>4</v>
      </c>
      <c r="AW48" s="8">
        <v>117.96</v>
      </c>
      <c r="AX48" s="4"/>
      <c r="AY48" s="8"/>
      <c r="AZ48" s="7"/>
      <c r="BA48" s="7"/>
      <c r="BB48" s="7">
        <v>1</v>
      </c>
      <c r="BC48" s="4">
        <v>4</v>
      </c>
      <c r="BD48" s="8">
        <v>117.96</v>
      </c>
      <c r="BE48" s="4"/>
      <c r="BF48" s="8"/>
      <c r="BG48" s="7"/>
      <c r="BH48" s="7"/>
      <c r="BI48" s="7">
        <v>1</v>
      </c>
      <c r="BJ48" s="4">
        <v>4</v>
      </c>
      <c r="BK48" s="8">
        <v>117.96</v>
      </c>
      <c r="BL48" s="2" t="s">
        <v>538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156</v>
      </c>
      <c r="BX48" s="2" t="s">
        <v>475</v>
      </c>
      <c r="BY48" s="2" t="s">
        <v>158</v>
      </c>
      <c r="BZ48" s="2" t="s">
        <v>158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402</v>
      </c>
      <c r="CK48" s="2" t="s">
        <v>403</v>
      </c>
      <c r="CL48" s="2" t="s">
        <v>158</v>
      </c>
      <c r="CM48" s="2" t="s">
        <v>158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205</v>
      </c>
      <c r="CX48" s="2" t="s">
        <v>319</v>
      </c>
      <c r="CY48" s="2" t="s">
        <v>158</v>
      </c>
      <c r="CZ48" s="2" t="s">
        <v>158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148</v>
      </c>
      <c r="DK48" s="2" t="s">
        <v>217</v>
      </c>
      <c r="DL48" s="2" t="s">
        <v>158</v>
      </c>
      <c r="DM48" s="2" t="s">
        <v>158</v>
      </c>
      <c r="DN48" s="2" t="s">
        <v>148</v>
      </c>
      <c r="DO48" s="4">
        <v>2</v>
      </c>
      <c r="DP48" s="8">
        <v>59.2</v>
      </c>
      <c r="DQ48" s="4"/>
      <c r="DR48" s="8"/>
      <c r="DS48" s="7"/>
      <c r="DT48" s="7"/>
      <c r="DU48" s="2" t="s">
        <v>155</v>
      </c>
      <c r="DV48" s="2" t="s">
        <v>145</v>
      </c>
      <c r="DW48" s="2" t="s">
        <v>163</v>
      </c>
      <c r="DX48" s="2" t="s">
        <v>208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248</v>
      </c>
      <c r="EJ48" s="2" t="s">
        <v>165</v>
      </c>
      <c r="EK48" s="2" t="s">
        <v>441</v>
      </c>
      <c r="EL48" s="2" t="s">
        <v>158</v>
      </c>
      <c r="EM48" s="2" t="s">
        <v>158</v>
      </c>
      <c r="EN48" s="2" t="s">
        <v>148</v>
      </c>
      <c r="EO48" s="4">
        <v>2</v>
      </c>
      <c r="EP48" s="8">
        <v>58.76</v>
      </c>
      <c r="EQ48" s="4"/>
      <c r="ER48" s="8"/>
      <c r="ES48" s="7"/>
      <c r="ET48" s="7"/>
      <c r="EU48" s="2" t="s">
        <v>155</v>
      </c>
      <c r="EV48" s="2" t="s">
        <v>145</v>
      </c>
      <c r="EW48" s="2" t="s">
        <v>406</v>
      </c>
      <c r="EX48" s="2" t="s">
        <v>539</v>
      </c>
      <c r="EY48" s="2" t="s">
        <v>158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178</v>
      </c>
      <c r="FK48" s="2" t="s">
        <v>540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170</v>
      </c>
      <c r="FX48" s="2" t="s">
        <v>339</v>
      </c>
      <c r="FY48" s="2" t="s">
        <v>158</v>
      </c>
      <c r="FZ48" s="2" t="s">
        <v>158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155</v>
      </c>
      <c r="JI48" s="2" t="s">
        <v>145</v>
      </c>
      <c r="JJ48" s="2" t="s">
        <v>202</v>
      </c>
      <c r="JK48" s="2" t="s">
        <v>148</v>
      </c>
      <c r="JL48" s="2" t="s">
        <v>158</v>
      </c>
      <c r="JM48" s="2" t="s">
        <v>158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411</v>
      </c>
      <c r="KX48" s="2" t="s">
        <v>541</v>
      </c>
      <c r="KY48" s="2" t="s">
        <v>158</v>
      </c>
      <c r="KZ48" s="2" t="s">
        <v>158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99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542</v>
      </c>
      <c r="B49" s="2" t="s">
        <v>137</v>
      </c>
      <c r="C49" s="2" t="s">
        <v>138</v>
      </c>
      <c r="D49" s="2" t="s">
        <v>510</v>
      </c>
      <c r="E49" s="2" t="s">
        <v>537</v>
      </c>
      <c r="F49" s="2" t="s">
        <v>141</v>
      </c>
      <c r="G49" s="2" t="s">
        <v>148</v>
      </c>
      <c r="H49" s="2" t="s">
        <v>148</v>
      </c>
      <c r="I49" s="2" t="s">
        <v>543</v>
      </c>
      <c r="J49" s="2" t="s">
        <v>514</v>
      </c>
      <c r="K49" s="2" t="s">
        <v>236</v>
      </c>
      <c r="L49" s="3">
        <v>30.86</v>
      </c>
      <c r="M49" s="3">
        <v>32.4</v>
      </c>
      <c r="N49" s="3">
        <v>89.99</v>
      </c>
      <c r="O49" s="2" t="s">
        <v>145</v>
      </c>
      <c r="P49" s="2" t="s">
        <v>237</v>
      </c>
      <c r="Q49" s="2" t="s">
        <v>147</v>
      </c>
      <c r="R49" s="2" t="s">
        <v>148</v>
      </c>
      <c r="S49" s="2" t="s">
        <v>148</v>
      </c>
      <c r="T49" s="2" t="s">
        <v>238</v>
      </c>
      <c r="U49" s="2" t="s">
        <v>400</v>
      </c>
      <c r="V49" s="2" t="s">
        <v>239</v>
      </c>
      <c r="W49" s="2" t="s">
        <v>148</v>
      </c>
      <c r="X49" s="2" t="s">
        <v>148</v>
      </c>
      <c r="Y49" s="2" t="s">
        <v>544</v>
      </c>
      <c r="Z49" s="4">
        <v>190</v>
      </c>
      <c r="AA49" s="4">
        <f>=ROUNDDOWN(237.5,0)</f>
      </c>
      <c r="AB49" s="5">
        <v>0.8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148</v>
      </c>
      <c r="BM49" s="7"/>
      <c r="BN49" s="7"/>
      <c r="BO49" s="4"/>
      <c r="BP49" s="8"/>
      <c r="BQ49" s="4"/>
      <c r="BR49" s="8"/>
      <c r="BS49" s="7"/>
      <c r="BT49" s="7"/>
      <c r="BU49" s="2" t="s">
        <v>148</v>
      </c>
      <c r="BV49" s="2" t="s">
        <v>148</v>
      </c>
      <c r="BW49" s="2" t="s">
        <v>148</v>
      </c>
      <c r="BX49" s="2" t="s">
        <v>148</v>
      </c>
      <c r="BY49" s="2" t="s">
        <v>148</v>
      </c>
      <c r="BZ49" s="2" t="s">
        <v>148</v>
      </c>
      <c r="CA49" s="2" t="s">
        <v>148</v>
      </c>
      <c r="CB49" s="4"/>
      <c r="CC49" s="8"/>
      <c r="CD49" s="4"/>
      <c r="CE49" s="8"/>
      <c r="CF49" s="7"/>
      <c r="CG49" s="7"/>
      <c r="CH49" s="2" t="s">
        <v>148</v>
      </c>
      <c r="CI49" s="2" t="s">
        <v>148</v>
      </c>
      <c r="CJ49" s="2" t="s">
        <v>148</v>
      </c>
      <c r="CK49" s="2" t="s">
        <v>148</v>
      </c>
      <c r="CL49" s="2" t="s">
        <v>148</v>
      </c>
      <c r="CM49" s="2" t="s">
        <v>148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148</v>
      </c>
      <c r="CX49" s="2" t="s">
        <v>251</v>
      </c>
      <c r="CY49" s="2" t="s">
        <v>158</v>
      </c>
      <c r="CZ49" s="2" t="s">
        <v>158</v>
      </c>
      <c r="DA49" s="2" t="s">
        <v>148</v>
      </c>
      <c r="DB49" s="4"/>
      <c r="DC49" s="8"/>
      <c r="DD49" s="4"/>
      <c r="DE49" s="8"/>
      <c r="DF49" s="7"/>
      <c r="DG49" s="7"/>
      <c r="DH49" s="2" t="s">
        <v>148</v>
      </c>
      <c r="DI49" s="2" t="s">
        <v>148</v>
      </c>
      <c r="DJ49" s="2" t="s">
        <v>148</v>
      </c>
      <c r="DK49" s="2" t="s">
        <v>148</v>
      </c>
      <c r="DL49" s="2" t="s">
        <v>148</v>
      </c>
      <c r="DM49" s="2" t="s">
        <v>148</v>
      </c>
      <c r="DN49" s="2" t="s">
        <v>148</v>
      </c>
      <c r="DO49" s="4"/>
      <c r="DP49" s="8"/>
      <c r="DQ49" s="4"/>
      <c r="DR49" s="8"/>
      <c r="DS49" s="7"/>
      <c r="DT49" s="7"/>
      <c r="DU49" s="2" t="s">
        <v>148</v>
      </c>
      <c r="DV49" s="2" t="s">
        <v>148</v>
      </c>
      <c r="DW49" s="2" t="s">
        <v>148</v>
      </c>
      <c r="DX49" s="2" t="s">
        <v>148</v>
      </c>
      <c r="DY49" s="2" t="s">
        <v>148</v>
      </c>
      <c r="DZ49" s="2" t="s">
        <v>148</v>
      </c>
      <c r="EA49" s="2" t="s">
        <v>148</v>
      </c>
      <c r="EB49" s="4"/>
      <c r="EC49" s="8"/>
      <c r="ED49" s="4"/>
      <c r="EE49" s="8"/>
      <c r="EF49" s="7"/>
      <c r="EG49" s="7"/>
      <c r="EH49" s="2" t="s">
        <v>148</v>
      </c>
      <c r="EI49" s="2" t="s">
        <v>148</v>
      </c>
      <c r="EJ49" s="2" t="s">
        <v>148</v>
      </c>
      <c r="EK49" s="2" t="s">
        <v>148</v>
      </c>
      <c r="EL49" s="2" t="s">
        <v>148</v>
      </c>
      <c r="EM49" s="2" t="s">
        <v>148</v>
      </c>
      <c r="EN49" s="2" t="s">
        <v>148</v>
      </c>
      <c r="EO49" s="4"/>
      <c r="EP49" s="8"/>
      <c r="EQ49" s="4"/>
      <c r="ER49" s="8"/>
      <c r="ES49" s="7"/>
      <c r="ET49" s="7"/>
      <c r="EU49" s="2" t="s">
        <v>148</v>
      </c>
      <c r="EV49" s="2" t="s">
        <v>148</v>
      </c>
      <c r="EW49" s="2" t="s">
        <v>148</v>
      </c>
      <c r="EX49" s="2" t="s">
        <v>148</v>
      </c>
      <c r="EY49" s="2" t="s">
        <v>148</v>
      </c>
      <c r="EZ49" s="2" t="s">
        <v>148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148</v>
      </c>
      <c r="FK49" s="2" t="s">
        <v>148</v>
      </c>
      <c r="FL49" s="2" t="s">
        <v>158</v>
      </c>
      <c r="FM49" s="2" t="s">
        <v>158</v>
      </c>
      <c r="FN49" s="2" t="s">
        <v>148</v>
      </c>
      <c r="FO49" s="4"/>
      <c r="FP49" s="8"/>
      <c r="FQ49" s="4"/>
      <c r="FR49" s="8"/>
      <c r="FS49" s="7"/>
      <c r="FT49" s="7"/>
      <c r="FU49" s="2" t="s">
        <v>148</v>
      </c>
      <c r="FV49" s="2" t="s">
        <v>148</v>
      </c>
      <c r="FW49" s="2" t="s">
        <v>148</v>
      </c>
      <c r="FX49" s="2" t="s">
        <v>148</v>
      </c>
      <c r="FY49" s="2" t="s">
        <v>148</v>
      </c>
      <c r="FZ49" s="2" t="s">
        <v>148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145</v>
      </c>
      <c r="JJ49" s="2" t="s">
        <v>148</v>
      </c>
      <c r="JK49" s="2" t="s">
        <v>148</v>
      </c>
      <c r="JL49" s="2" t="s">
        <v>158</v>
      </c>
      <c r="JM49" s="2" t="s">
        <v>158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4"/>
      <c r="PD49" s="4"/>
      <c r="PE49" s="4">
        <v>190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545</v>
      </c>
      <c r="B50" s="2" t="s">
        <v>137</v>
      </c>
      <c r="C50" s="2" t="s">
        <v>138</v>
      </c>
      <c r="D50" s="2" t="s">
        <v>510</v>
      </c>
      <c r="E50" s="2" t="s">
        <v>537</v>
      </c>
      <c r="F50" s="2" t="s">
        <v>512</v>
      </c>
      <c r="G50" s="2" t="s">
        <v>512</v>
      </c>
      <c r="H50" s="2" t="s">
        <v>512</v>
      </c>
      <c r="I50" s="2" t="s">
        <v>513</v>
      </c>
      <c r="J50" s="2" t="s">
        <v>514</v>
      </c>
      <c r="K50" s="2" t="s">
        <v>505</v>
      </c>
      <c r="L50" s="3">
        <v>24.76</v>
      </c>
      <c r="M50" s="3">
        <v>26</v>
      </c>
      <c r="N50" s="3">
        <v>79.99</v>
      </c>
      <c r="O50" s="2" t="s">
        <v>266</v>
      </c>
      <c r="P50" s="2" t="s">
        <v>267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400</v>
      </c>
      <c r="V50" s="2" t="s">
        <v>268</v>
      </c>
      <c r="W50" s="2" t="s">
        <v>151</v>
      </c>
      <c r="X50" s="2" t="s">
        <v>148</v>
      </c>
      <c r="Y50" s="2" t="s">
        <v>178</v>
      </c>
      <c r="Z50" s="4"/>
      <c r="AA50" s="4">
        <f>=ROUNDDOWN({0},0)</f>
      </c>
      <c r="AB50" s="5">
        <v>3</v>
      </c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6</v>
      </c>
      <c r="AS50" s="8">
        <v>367.25</v>
      </c>
      <c r="AT50" s="7">
        <v>-1</v>
      </c>
      <c r="AU50" s="7">
        <v>-1</v>
      </c>
      <c r="AV50" s="4"/>
      <c r="AW50" s="8"/>
      <c r="AX50" s="4">
        <v>6</v>
      </c>
      <c r="AY50" s="8">
        <v>367.25</v>
      </c>
      <c r="AZ50" s="7">
        <v>-1</v>
      </c>
      <c r="BA50" s="7">
        <v>-1</v>
      </c>
      <c r="BB50" s="7"/>
      <c r="BC50" s="4"/>
      <c r="BD50" s="8"/>
      <c r="BE50" s="4">
        <v>6</v>
      </c>
      <c r="BF50" s="8">
        <v>367.25</v>
      </c>
      <c r="BG50" s="7">
        <v>-1</v>
      </c>
      <c r="BH50" s="7">
        <v>-1</v>
      </c>
      <c r="BI50" s="7"/>
      <c r="BJ50" s="4"/>
      <c r="BK50" s="8"/>
      <c r="BL50" s="2" t="s">
        <v>415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248</v>
      </c>
      <c r="BW50" s="2" t="s">
        <v>156</v>
      </c>
      <c r="BX50" s="2" t="s">
        <v>374</v>
      </c>
      <c r="BY50" s="2" t="s">
        <v>158</v>
      </c>
      <c r="BZ50" s="2" t="s">
        <v>158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248</v>
      </c>
      <c r="CJ50" s="2" t="s">
        <v>402</v>
      </c>
      <c r="CK50" s="2" t="s">
        <v>148</v>
      </c>
      <c r="CL50" s="2" t="s">
        <v>158</v>
      </c>
      <c r="CM50" s="2" t="s">
        <v>158</v>
      </c>
      <c r="CN50" s="2" t="s">
        <v>148</v>
      </c>
      <c r="CO50" s="4"/>
      <c r="CP50" s="8"/>
      <c r="CQ50" s="4">
        <v>5</v>
      </c>
      <c r="CR50" s="8">
        <v>339.95</v>
      </c>
      <c r="CS50" s="7">
        <v>-1</v>
      </c>
      <c r="CT50" s="7">
        <v>-1</v>
      </c>
      <c r="CU50" s="2" t="s">
        <v>155</v>
      </c>
      <c r="CV50" s="2" t="s">
        <v>248</v>
      </c>
      <c r="CW50" s="2" t="s">
        <v>178</v>
      </c>
      <c r="CX50" s="2" t="s">
        <v>272</v>
      </c>
      <c r="CY50" s="2" t="s">
        <v>158</v>
      </c>
      <c r="CZ50" s="2" t="s">
        <v>158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248</v>
      </c>
      <c r="DJ50" s="2" t="s">
        <v>148</v>
      </c>
      <c r="DK50" s="2" t="s">
        <v>546</v>
      </c>
      <c r="DL50" s="2" t="s">
        <v>158</v>
      </c>
      <c r="DM50" s="2" t="s">
        <v>158</v>
      </c>
      <c r="DN50" s="2" t="s">
        <v>148</v>
      </c>
      <c r="DO50" s="4"/>
      <c r="DP50" s="8"/>
      <c r="DQ50" s="4">
        <v>1</v>
      </c>
      <c r="DR50" s="8">
        <v>27.3</v>
      </c>
      <c r="DS50" s="7">
        <v>-1</v>
      </c>
      <c r="DT50" s="7">
        <v>-1</v>
      </c>
      <c r="DU50" s="2" t="s">
        <v>155</v>
      </c>
      <c r="DV50" s="2" t="s">
        <v>248</v>
      </c>
      <c r="DW50" s="2" t="s">
        <v>163</v>
      </c>
      <c r="DX50" s="2" t="s">
        <v>291</v>
      </c>
      <c r="DY50" s="2" t="s">
        <v>158</v>
      </c>
      <c r="DZ50" s="2" t="s">
        <v>158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248</v>
      </c>
      <c r="EJ50" s="2" t="s">
        <v>165</v>
      </c>
      <c r="EK50" s="2" t="s">
        <v>283</v>
      </c>
      <c r="EL50" s="2" t="s">
        <v>158</v>
      </c>
      <c r="EM50" s="2" t="s">
        <v>158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248</v>
      </c>
      <c r="EW50" s="2" t="s">
        <v>406</v>
      </c>
      <c r="EX50" s="2" t="s">
        <v>148</v>
      </c>
      <c r="EY50" s="2" t="s">
        <v>158</v>
      </c>
      <c r="EZ50" s="2" t="s">
        <v>158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248</v>
      </c>
      <c r="FJ50" s="2" t="s">
        <v>178</v>
      </c>
      <c r="FK50" s="2" t="s">
        <v>186</v>
      </c>
      <c r="FL50" s="2" t="s">
        <v>158</v>
      </c>
      <c r="FM50" s="2" t="s">
        <v>158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248</v>
      </c>
      <c r="FW50" s="2" t="s">
        <v>170</v>
      </c>
      <c r="FX50" s="2" t="s">
        <v>534</v>
      </c>
      <c r="FY50" s="2" t="s">
        <v>158</v>
      </c>
      <c r="FZ50" s="2" t="s">
        <v>158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248</v>
      </c>
      <c r="JJ50" s="2" t="s">
        <v>202</v>
      </c>
      <c r="JK50" s="2" t="s">
        <v>148</v>
      </c>
      <c r="JL50" s="2" t="s">
        <v>158</v>
      </c>
      <c r="JM50" s="2" t="s">
        <v>158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155</v>
      </c>
      <c r="KV50" s="2" t="s">
        <v>248</v>
      </c>
      <c r="KW50" s="2" t="s">
        <v>411</v>
      </c>
      <c r="KX50" s="2" t="s">
        <v>547</v>
      </c>
      <c r="KY50" s="2" t="s">
        <v>158</v>
      </c>
      <c r="KZ50" s="2" t="s">
        <v>158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548</v>
      </c>
      <c r="B51" s="2" t="s">
        <v>137</v>
      </c>
      <c r="C51" s="2" t="s">
        <v>549</v>
      </c>
      <c r="D51" s="2" t="s">
        <v>550</v>
      </c>
      <c r="E51" s="2" t="s">
        <v>551</v>
      </c>
      <c r="F51" s="2" t="s">
        <v>552</v>
      </c>
      <c r="G51" s="2" t="s">
        <v>552</v>
      </c>
      <c r="H51" s="2" t="s">
        <v>552</v>
      </c>
      <c r="I51" s="2" t="s">
        <v>553</v>
      </c>
      <c r="J51" s="2" t="s">
        <v>554</v>
      </c>
      <c r="K51" s="2" t="s">
        <v>555</v>
      </c>
      <c r="L51" s="3">
        <v>68.09</v>
      </c>
      <c r="M51" s="3">
        <v>71.49</v>
      </c>
      <c r="N51" s="3">
        <v>199.99</v>
      </c>
      <c r="O51" s="2" t="s">
        <v>437</v>
      </c>
      <c r="P51" s="2" t="s">
        <v>278</v>
      </c>
      <c r="Q51" s="2" t="s">
        <v>147</v>
      </c>
      <c r="R51" s="2" t="s">
        <v>148</v>
      </c>
      <c r="S51" s="2" t="s">
        <v>148</v>
      </c>
      <c r="T51" s="2" t="s">
        <v>556</v>
      </c>
      <c r="U51" s="2" t="s">
        <v>148</v>
      </c>
      <c r="V51" s="2" t="s">
        <v>423</v>
      </c>
      <c r="W51" s="2" t="s">
        <v>557</v>
      </c>
      <c r="X51" s="2" t="s">
        <v>148</v>
      </c>
      <c r="Y51" s="2" t="s">
        <v>323</v>
      </c>
      <c r="Z51" s="4">
        <v>142</v>
      </c>
      <c r="AA51" s="4">
        <f>=ROUNDDOWN(142,0)</f>
      </c>
      <c r="AB51" s="5">
        <v>1</v>
      </c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>
        <v>1</v>
      </c>
      <c r="AQ51" s="8">
        <v>78.4</v>
      </c>
      <c r="AR51" s="4"/>
      <c r="AS51" s="8"/>
      <c r="AT51" s="7"/>
      <c r="AU51" s="7"/>
      <c r="AV51" s="4">
        <v>1</v>
      </c>
      <c r="AW51" s="8">
        <v>78.4</v>
      </c>
      <c r="AX51" s="4">
        <v>1</v>
      </c>
      <c r="AY51" s="8">
        <v>93.84</v>
      </c>
      <c r="AZ51" s="7" t="s">
        <v>148</v>
      </c>
      <c r="BA51" s="7">
        <v>-0.1645</v>
      </c>
      <c r="BB51" s="7">
        <v>1</v>
      </c>
      <c r="BC51" s="4">
        <v>1</v>
      </c>
      <c r="BD51" s="8">
        <v>78.4</v>
      </c>
      <c r="BE51" s="4">
        <v>1</v>
      </c>
      <c r="BF51" s="8">
        <v>93.84</v>
      </c>
      <c r="BG51" s="7" t="s">
        <v>148</v>
      </c>
      <c r="BH51" s="7">
        <v>-0.1645</v>
      </c>
      <c r="BI51" s="7">
        <v>1</v>
      </c>
      <c r="BJ51" s="4">
        <v>1</v>
      </c>
      <c r="BK51" s="8">
        <v>78.4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155</v>
      </c>
      <c r="BV51" s="2" t="s">
        <v>145</v>
      </c>
      <c r="BW51" s="2" t="s">
        <v>156</v>
      </c>
      <c r="BX51" s="2" t="s">
        <v>280</v>
      </c>
      <c r="BY51" s="2" t="s">
        <v>158</v>
      </c>
      <c r="BZ51" s="2" t="s">
        <v>158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145</v>
      </c>
      <c r="CJ51" s="2" t="s">
        <v>402</v>
      </c>
      <c r="CK51" s="2" t="s">
        <v>329</v>
      </c>
      <c r="CL51" s="2" t="s">
        <v>158</v>
      </c>
      <c r="CM51" s="2" t="s">
        <v>158</v>
      </c>
      <c r="CN51" s="2" t="s">
        <v>148</v>
      </c>
      <c r="CO51" s="4">
        <v>1</v>
      </c>
      <c r="CP51" s="8">
        <v>78.4</v>
      </c>
      <c r="CQ51" s="4"/>
      <c r="CR51" s="8"/>
      <c r="CS51" s="7"/>
      <c r="CT51" s="7"/>
      <c r="CU51" s="2" t="s">
        <v>155</v>
      </c>
      <c r="CV51" s="2" t="s">
        <v>145</v>
      </c>
      <c r="CW51" s="2" t="s">
        <v>323</v>
      </c>
      <c r="CX51" s="2" t="s">
        <v>558</v>
      </c>
      <c r="CY51" s="2" t="s">
        <v>158</v>
      </c>
      <c r="CZ51" s="2" t="s">
        <v>158</v>
      </c>
      <c r="DA51" s="2" t="s">
        <v>148</v>
      </c>
      <c r="DB51" s="4"/>
      <c r="DC51" s="8"/>
      <c r="DD51" s="4"/>
      <c r="DE51" s="8"/>
      <c r="DF51" s="7"/>
      <c r="DG51" s="7"/>
      <c r="DH51" s="2" t="s">
        <v>244</v>
      </c>
      <c r="DI51" s="2" t="s">
        <v>145</v>
      </c>
      <c r="DJ51" s="2" t="s">
        <v>148</v>
      </c>
      <c r="DK51" s="2" t="s">
        <v>148</v>
      </c>
      <c r="DL51" s="2" t="s">
        <v>158</v>
      </c>
      <c r="DM51" s="2" t="s">
        <v>158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145</v>
      </c>
      <c r="DW51" s="2" t="s">
        <v>163</v>
      </c>
      <c r="DX51" s="2" t="s">
        <v>559</v>
      </c>
      <c r="DY51" s="2" t="s">
        <v>158</v>
      </c>
      <c r="DZ51" s="2" t="s">
        <v>158</v>
      </c>
      <c r="EA51" s="2" t="s">
        <v>148</v>
      </c>
      <c r="EB51" s="4"/>
      <c r="EC51" s="8"/>
      <c r="ED51" s="4"/>
      <c r="EE51" s="8"/>
      <c r="EF51" s="7"/>
      <c r="EG51" s="7"/>
      <c r="EH51" s="2" t="s">
        <v>155</v>
      </c>
      <c r="EI51" s="2" t="s">
        <v>145</v>
      </c>
      <c r="EJ51" s="2" t="s">
        <v>165</v>
      </c>
      <c r="EK51" s="2" t="s">
        <v>433</v>
      </c>
      <c r="EL51" s="2" t="s">
        <v>275</v>
      </c>
      <c r="EM51" s="2" t="s">
        <v>158</v>
      </c>
      <c r="EN51" s="2" t="s">
        <v>148</v>
      </c>
      <c r="EO51" s="4"/>
      <c r="EP51" s="8"/>
      <c r="EQ51" s="4"/>
      <c r="ER51" s="8"/>
      <c r="ES51" s="7"/>
      <c r="ET51" s="7"/>
      <c r="EU51" s="2" t="s">
        <v>188</v>
      </c>
      <c r="EV51" s="2" t="s">
        <v>145</v>
      </c>
      <c r="EW51" s="2" t="s">
        <v>148</v>
      </c>
      <c r="EX51" s="2" t="s">
        <v>148</v>
      </c>
      <c r="EY51" s="2" t="s">
        <v>158</v>
      </c>
      <c r="EZ51" s="2" t="s">
        <v>158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145</v>
      </c>
      <c r="FJ51" s="2" t="s">
        <v>560</v>
      </c>
      <c r="FK51" s="2" t="s">
        <v>561</v>
      </c>
      <c r="FL51" s="2" t="s">
        <v>158</v>
      </c>
      <c r="FM51" s="2" t="s">
        <v>158</v>
      </c>
      <c r="FN51" s="2" t="s">
        <v>148</v>
      </c>
      <c r="FO51" s="4"/>
      <c r="FP51" s="8"/>
      <c r="FQ51" s="4"/>
      <c r="FR51" s="8"/>
      <c r="FS51" s="7"/>
      <c r="FT51" s="7"/>
      <c r="FU51" s="2" t="s">
        <v>562</v>
      </c>
      <c r="FV51" s="2" t="s">
        <v>145</v>
      </c>
      <c r="FW51" s="2" t="s">
        <v>148</v>
      </c>
      <c r="FX51" s="2" t="s">
        <v>148</v>
      </c>
      <c r="FY51" s="2" t="s">
        <v>158</v>
      </c>
      <c r="FZ51" s="2" t="s">
        <v>158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155</v>
      </c>
      <c r="JI51" s="2" t="s">
        <v>145</v>
      </c>
      <c r="JJ51" s="2" t="s">
        <v>202</v>
      </c>
      <c r="JK51" s="2" t="s">
        <v>563</v>
      </c>
      <c r="JL51" s="2" t="s">
        <v>158</v>
      </c>
      <c r="JM51" s="2" t="s">
        <v>158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155</v>
      </c>
      <c r="KV51" s="2" t="s">
        <v>145</v>
      </c>
      <c r="KW51" s="2" t="s">
        <v>174</v>
      </c>
      <c r="KX51" s="2" t="s">
        <v>148</v>
      </c>
      <c r="KY51" s="2" t="s">
        <v>158</v>
      </c>
      <c r="KZ51" s="2" t="s">
        <v>158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244</v>
      </c>
      <c r="OV51" s="2" t="s">
        <v>145</v>
      </c>
      <c r="OW51" s="2" t="s">
        <v>148</v>
      </c>
      <c r="OX51" s="2" t="s">
        <v>148</v>
      </c>
      <c r="OY51" s="2" t="s">
        <v>158</v>
      </c>
      <c r="OZ51" s="2" t="s">
        <v>158</v>
      </c>
      <c r="PA51" s="2" t="s">
        <v>148</v>
      </c>
      <c r="PB51" s="4">
        <v>142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564</v>
      </c>
      <c r="B52" s="2" t="s">
        <v>137</v>
      </c>
      <c r="C52" s="2" t="s">
        <v>549</v>
      </c>
      <c r="D52" s="2" t="s">
        <v>550</v>
      </c>
      <c r="E52" s="2" t="s">
        <v>551</v>
      </c>
      <c r="F52" s="2" t="s">
        <v>552</v>
      </c>
      <c r="G52" s="2" t="s">
        <v>552</v>
      </c>
      <c r="H52" s="2" t="s">
        <v>552</v>
      </c>
      <c r="I52" s="2" t="s">
        <v>553</v>
      </c>
      <c r="J52" s="2" t="s">
        <v>565</v>
      </c>
      <c r="K52" s="2" t="s">
        <v>555</v>
      </c>
      <c r="L52" s="3">
        <v>85.12</v>
      </c>
      <c r="M52" s="3">
        <v>89.38</v>
      </c>
      <c r="N52" s="3">
        <v>249.99</v>
      </c>
      <c r="O52" s="2" t="s">
        <v>266</v>
      </c>
      <c r="P52" s="2" t="s">
        <v>278</v>
      </c>
      <c r="Q52" s="2" t="s">
        <v>147</v>
      </c>
      <c r="R52" s="2" t="s">
        <v>148</v>
      </c>
      <c r="S52" s="2" t="s">
        <v>148</v>
      </c>
      <c r="T52" s="2" t="s">
        <v>556</v>
      </c>
      <c r="U52" s="2" t="s">
        <v>148</v>
      </c>
      <c r="V52" s="2" t="s">
        <v>423</v>
      </c>
      <c r="W52" s="2" t="s">
        <v>557</v>
      </c>
      <c r="X52" s="2" t="s">
        <v>148</v>
      </c>
      <c r="Y52" s="2" t="s">
        <v>323</v>
      </c>
      <c r="Z52" s="4"/>
      <c r="AA52" s="4">
        <f>=ROUNDDOWN({0},0)</f>
      </c>
      <c r="AB52" s="5">
        <v>1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1</v>
      </c>
      <c r="AS52" s="8">
        <v>93.84</v>
      </c>
      <c r="AT52" s="7">
        <v>-1</v>
      </c>
      <c r="AU52" s="7">
        <v>-1</v>
      </c>
      <c r="AV52" s="4" t="s">
        <v>148</v>
      </c>
      <c r="AW52" s="8" t="s">
        <v>148</v>
      </c>
      <c r="AX52" s="4" t="s">
        <v>148</v>
      </c>
      <c r="AY52" s="8" t="s">
        <v>148</v>
      </c>
      <c r="AZ52" s="7" t="s">
        <v>148</v>
      </c>
      <c r="BA52" s="7" t="s">
        <v>148</v>
      </c>
      <c r="BB52" s="7"/>
      <c r="BC52" s="4" t="s">
        <v>148</v>
      </c>
      <c r="BD52" s="8" t="s">
        <v>148</v>
      </c>
      <c r="BE52" s="4" t="s">
        <v>148</v>
      </c>
      <c r="BF52" s="8" t="s">
        <v>148</v>
      </c>
      <c r="BG52" s="7" t="s">
        <v>148</v>
      </c>
      <c r="BH52" s="7" t="s">
        <v>148</v>
      </c>
      <c r="BI52" s="7" t="s">
        <v>148</v>
      </c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155</v>
      </c>
      <c r="BV52" s="2" t="s">
        <v>145</v>
      </c>
      <c r="BW52" s="2" t="s">
        <v>156</v>
      </c>
      <c r="BX52" s="2" t="s">
        <v>475</v>
      </c>
      <c r="BY52" s="2" t="s">
        <v>158</v>
      </c>
      <c r="BZ52" s="2" t="s">
        <v>158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145</v>
      </c>
      <c r="CJ52" s="2" t="s">
        <v>402</v>
      </c>
      <c r="CK52" s="2" t="s">
        <v>425</v>
      </c>
      <c r="CL52" s="2" t="s">
        <v>158</v>
      </c>
      <c r="CM52" s="2" t="s">
        <v>158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145</v>
      </c>
      <c r="CW52" s="2" t="s">
        <v>323</v>
      </c>
      <c r="CX52" s="2" t="s">
        <v>566</v>
      </c>
      <c r="CY52" s="2" t="s">
        <v>158</v>
      </c>
      <c r="CZ52" s="2" t="s">
        <v>158</v>
      </c>
      <c r="DA52" s="2" t="s">
        <v>148</v>
      </c>
      <c r="DB52" s="4"/>
      <c r="DC52" s="8"/>
      <c r="DD52" s="4"/>
      <c r="DE52" s="8"/>
      <c r="DF52" s="7"/>
      <c r="DG52" s="7"/>
      <c r="DH52" s="2" t="s">
        <v>244</v>
      </c>
      <c r="DI52" s="2" t="s">
        <v>145</v>
      </c>
      <c r="DJ52" s="2" t="s">
        <v>148</v>
      </c>
      <c r="DK52" s="2" t="s">
        <v>148</v>
      </c>
      <c r="DL52" s="2" t="s">
        <v>158</v>
      </c>
      <c r="DM52" s="2" t="s">
        <v>158</v>
      </c>
      <c r="DN52" s="2" t="s">
        <v>148</v>
      </c>
      <c r="DO52" s="4"/>
      <c r="DP52" s="8"/>
      <c r="DQ52" s="4">
        <v>1</v>
      </c>
      <c r="DR52" s="8">
        <v>93.84</v>
      </c>
      <c r="DS52" s="7">
        <v>-1</v>
      </c>
      <c r="DT52" s="7">
        <v>-1</v>
      </c>
      <c r="DU52" s="2" t="s">
        <v>155</v>
      </c>
      <c r="DV52" s="2" t="s">
        <v>145</v>
      </c>
      <c r="DW52" s="2" t="s">
        <v>163</v>
      </c>
      <c r="DX52" s="2" t="s">
        <v>366</v>
      </c>
      <c r="DY52" s="2" t="s">
        <v>158</v>
      </c>
      <c r="DZ52" s="2" t="s">
        <v>158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145</v>
      </c>
      <c r="EJ52" s="2" t="s">
        <v>165</v>
      </c>
      <c r="EK52" s="2" t="s">
        <v>567</v>
      </c>
      <c r="EL52" s="2" t="s">
        <v>275</v>
      </c>
      <c r="EM52" s="2" t="s">
        <v>158</v>
      </c>
      <c r="EN52" s="2" t="s">
        <v>148</v>
      </c>
      <c r="EO52" s="4"/>
      <c r="EP52" s="8"/>
      <c r="EQ52" s="4"/>
      <c r="ER52" s="8"/>
      <c r="ES52" s="7"/>
      <c r="ET52" s="7"/>
      <c r="EU52" s="2" t="s">
        <v>188</v>
      </c>
      <c r="EV52" s="2" t="s">
        <v>145</v>
      </c>
      <c r="EW52" s="2" t="s">
        <v>148</v>
      </c>
      <c r="EX52" s="2" t="s">
        <v>148</v>
      </c>
      <c r="EY52" s="2" t="s">
        <v>158</v>
      </c>
      <c r="EZ52" s="2" t="s">
        <v>158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145</v>
      </c>
      <c r="FJ52" s="2" t="s">
        <v>323</v>
      </c>
      <c r="FK52" s="2" t="s">
        <v>561</v>
      </c>
      <c r="FL52" s="2" t="s">
        <v>158</v>
      </c>
      <c r="FM52" s="2" t="s">
        <v>158</v>
      </c>
      <c r="FN52" s="2" t="s">
        <v>148</v>
      </c>
      <c r="FO52" s="4"/>
      <c r="FP52" s="8"/>
      <c r="FQ52" s="4"/>
      <c r="FR52" s="8"/>
      <c r="FS52" s="7"/>
      <c r="FT52" s="7"/>
      <c r="FU52" s="2" t="s">
        <v>562</v>
      </c>
      <c r="FV52" s="2" t="s">
        <v>145</v>
      </c>
      <c r="FW52" s="2" t="s">
        <v>148</v>
      </c>
      <c r="FX52" s="2" t="s">
        <v>148</v>
      </c>
      <c r="FY52" s="2" t="s">
        <v>158</v>
      </c>
      <c r="FZ52" s="2" t="s">
        <v>158</v>
      </c>
      <c r="GA52" s="2" t="s">
        <v>148</v>
      </c>
      <c r="GB52" s="4"/>
      <c r="GC52" s="8"/>
      <c r="GD52" s="4"/>
      <c r="GE52" s="8"/>
      <c r="GF52" s="7"/>
      <c r="GG52" s="7"/>
      <c r="GH52" s="2" t="s">
        <v>148</v>
      </c>
      <c r="GI52" s="2" t="s">
        <v>148</v>
      </c>
      <c r="GJ52" s="2" t="s">
        <v>148</v>
      </c>
      <c r="GK52" s="2" t="s">
        <v>148</v>
      </c>
      <c r="GL52" s="2" t="s">
        <v>148</v>
      </c>
      <c r="GM52" s="2" t="s">
        <v>148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155</v>
      </c>
      <c r="JI52" s="2" t="s">
        <v>145</v>
      </c>
      <c r="JJ52" s="2" t="s">
        <v>202</v>
      </c>
      <c r="JK52" s="2" t="s">
        <v>148</v>
      </c>
      <c r="JL52" s="2" t="s">
        <v>158</v>
      </c>
      <c r="JM52" s="2" t="s">
        <v>158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155</v>
      </c>
      <c r="KV52" s="2" t="s">
        <v>145</v>
      </c>
      <c r="KW52" s="2" t="s">
        <v>174</v>
      </c>
      <c r="KX52" s="2" t="s">
        <v>148</v>
      </c>
      <c r="KY52" s="2" t="s">
        <v>158</v>
      </c>
      <c r="KZ52" s="2" t="s">
        <v>158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244</v>
      </c>
      <c r="OV52" s="2" t="s">
        <v>145</v>
      </c>
      <c r="OW52" s="2" t="s">
        <v>148</v>
      </c>
      <c r="OX52" s="2" t="s">
        <v>148</v>
      </c>
      <c r="OY52" s="2" t="s">
        <v>158</v>
      </c>
      <c r="OZ52" s="2" t="s">
        <v>158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568</v>
      </c>
      <c r="B53" s="2" t="s">
        <v>137</v>
      </c>
      <c r="C53" s="2" t="s">
        <v>549</v>
      </c>
      <c r="D53" s="2" t="s">
        <v>550</v>
      </c>
      <c r="E53" s="2" t="s">
        <v>551</v>
      </c>
      <c r="F53" s="2" t="s">
        <v>569</v>
      </c>
      <c r="G53" s="2" t="s">
        <v>569</v>
      </c>
      <c r="H53" s="2" t="s">
        <v>569</v>
      </c>
      <c r="I53" s="2" t="s">
        <v>553</v>
      </c>
      <c r="J53" s="2" t="s">
        <v>554</v>
      </c>
      <c r="K53" s="2" t="s">
        <v>570</v>
      </c>
      <c r="L53" s="3">
        <v>68.09</v>
      </c>
      <c r="M53" s="3">
        <v>71.49</v>
      </c>
      <c r="N53" s="3">
        <v>199.99</v>
      </c>
      <c r="O53" s="2" t="s">
        <v>266</v>
      </c>
      <c r="P53" s="2" t="s">
        <v>278</v>
      </c>
      <c r="Q53" s="2" t="s">
        <v>147</v>
      </c>
      <c r="R53" s="2" t="s">
        <v>148</v>
      </c>
      <c r="S53" s="2" t="s">
        <v>148</v>
      </c>
      <c r="T53" s="2" t="s">
        <v>556</v>
      </c>
      <c r="U53" s="2" t="s">
        <v>148</v>
      </c>
      <c r="V53" s="2" t="s">
        <v>571</v>
      </c>
      <c r="W53" s="2" t="s">
        <v>557</v>
      </c>
      <c r="X53" s="2" t="s">
        <v>148</v>
      </c>
      <c r="Y53" s="2" t="s">
        <v>572</v>
      </c>
      <c r="Z53" s="4"/>
      <c r="AA53" s="4">
        <f>=ROUNDDOWN({0},0)</f>
      </c>
      <c r="AB53" s="5">
        <v>4</v>
      </c>
      <c r="AC53" s="2" t="s">
        <v>148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1</v>
      </c>
      <c r="AS53" s="8">
        <v>75.07</v>
      </c>
      <c r="AT53" s="7">
        <v>-1</v>
      </c>
      <c r="AU53" s="7">
        <v>-1</v>
      </c>
      <c r="AV53" s="4"/>
      <c r="AW53" s="8"/>
      <c r="AX53" s="4">
        <v>1</v>
      </c>
      <c r="AY53" s="8">
        <v>75.07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75.07</v>
      </c>
      <c r="BG53" s="7">
        <v>-1</v>
      </c>
      <c r="BH53" s="7">
        <v>-1</v>
      </c>
      <c r="BI53" s="7"/>
      <c r="BJ53" s="4"/>
      <c r="BK53" s="8"/>
      <c r="BL53" s="2" t="s">
        <v>20</v>
      </c>
      <c r="BM53" s="7"/>
      <c r="BN53" s="7"/>
      <c r="BO53" s="4"/>
      <c r="BP53" s="8"/>
      <c r="BQ53" s="4"/>
      <c r="BR53" s="8"/>
      <c r="BS53" s="7"/>
      <c r="BT53" s="7"/>
      <c r="BU53" s="2" t="s">
        <v>155</v>
      </c>
      <c r="BV53" s="2" t="s">
        <v>248</v>
      </c>
      <c r="BW53" s="2" t="s">
        <v>156</v>
      </c>
      <c r="BX53" s="2" t="s">
        <v>573</v>
      </c>
      <c r="BY53" s="2" t="s">
        <v>158</v>
      </c>
      <c r="BZ53" s="2" t="s">
        <v>158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248</v>
      </c>
      <c r="CJ53" s="2" t="s">
        <v>402</v>
      </c>
      <c r="CK53" s="2" t="s">
        <v>574</v>
      </c>
      <c r="CL53" s="2" t="s">
        <v>158</v>
      </c>
      <c r="CM53" s="2" t="s">
        <v>158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248</v>
      </c>
      <c r="CW53" s="2" t="s">
        <v>572</v>
      </c>
      <c r="CX53" s="2" t="s">
        <v>575</v>
      </c>
      <c r="CY53" s="2" t="s">
        <v>158</v>
      </c>
      <c r="CZ53" s="2" t="s">
        <v>158</v>
      </c>
      <c r="DA53" s="2" t="s">
        <v>148</v>
      </c>
      <c r="DB53" s="4"/>
      <c r="DC53" s="8"/>
      <c r="DD53" s="4"/>
      <c r="DE53" s="8"/>
      <c r="DF53" s="7"/>
      <c r="DG53" s="7"/>
      <c r="DH53" s="2" t="s">
        <v>244</v>
      </c>
      <c r="DI53" s="2" t="s">
        <v>248</v>
      </c>
      <c r="DJ53" s="2" t="s">
        <v>148</v>
      </c>
      <c r="DK53" s="2" t="s">
        <v>148</v>
      </c>
      <c r="DL53" s="2" t="s">
        <v>158</v>
      </c>
      <c r="DM53" s="2" t="s">
        <v>158</v>
      </c>
      <c r="DN53" s="2" t="s">
        <v>148</v>
      </c>
      <c r="DO53" s="4"/>
      <c r="DP53" s="8"/>
      <c r="DQ53" s="4">
        <v>1</v>
      </c>
      <c r="DR53" s="8">
        <v>75.07</v>
      </c>
      <c r="DS53" s="7">
        <v>-1</v>
      </c>
      <c r="DT53" s="7">
        <v>-1</v>
      </c>
      <c r="DU53" s="2" t="s">
        <v>155</v>
      </c>
      <c r="DV53" s="2" t="s">
        <v>248</v>
      </c>
      <c r="DW53" s="2" t="s">
        <v>163</v>
      </c>
      <c r="DX53" s="2" t="s">
        <v>346</v>
      </c>
      <c r="DY53" s="2" t="s">
        <v>158</v>
      </c>
      <c r="DZ53" s="2" t="s">
        <v>158</v>
      </c>
      <c r="EA53" s="2" t="s">
        <v>148</v>
      </c>
      <c r="EB53" s="4"/>
      <c r="EC53" s="8"/>
      <c r="ED53" s="4"/>
      <c r="EE53" s="8"/>
      <c r="EF53" s="7"/>
      <c r="EG53" s="7"/>
      <c r="EH53" s="2" t="s">
        <v>155</v>
      </c>
      <c r="EI53" s="2" t="s">
        <v>248</v>
      </c>
      <c r="EJ53" s="2" t="s">
        <v>165</v>
      </c>
      <c r="EK53" s="2" t="s">
        <v>576</v>
      </c>
      <c r="EL53" s="2" t="s">
        <v>275</v>
      </c>
      <c r="EM53" s="2" t="s">
        <v>158</v>
      </c>
      <c r="EN53" s="2" t="s">
        <v>148</v>
      </c>
      <c r="EO53" s="4"/>
      <c r="EP53" s="8"/>
      <c r="EQ53" s="4"/>
      <c r="ER53" s="8"/>
      <c r="ES53" s="7"/>
      <c r="ET53" s="7"/>
      <c r="EU53" s="2" t="s">
        <v>188</v>
      </c>
      <c r="EV53" s="2" t="s">
        <v>248</v>
      </c>
      <c r="EW53" s="2" t="s">
        <v>148</v>
      </c>
      <c r="EX53" s="2" t="s">
        <v>148</v>
      </c>
      <c r="EY53" s="2" t="s">
        <v>158</v>
      </c>
      <c r="EZ53" s="2" t="s">
        <v>158</v>
      </c>
      <c r="FA53" s="2" t="s">
        <v>148</v>
      </c>
      <c r="FB53" s="4"/>
      <c r="FC53" s="8"/>
      <c r="FD53" s="4"/>
      <c r="FE53" s="8"/>
      <c r="FF53" s="7"/>
      <c r="FG53" s="7"/>
      <c r="FH53" s="2" t="s">
        <v>155</v>
      </c>
      <c r="FI53" s="2" t="s">
        <v>248</v>
      </c>
      <c r="FJ53" s="2" t="s">
        <v>572</v>
      </c>
      <c r="FK53" s="2" t="s">
        <v>480</v>
      </c>
      <c r="FL53" s="2" t="s">
        <v>158</v>
      </c>
      <c r="FM53" s="2" t="s">
        <v>158</v>
      </c>
      <c r="FN53" s="2" t="s">
        <v>148</v>
      </c>
      <c r="FO53" s="4"/>
      <c r="FP53" s="8"/>
      <c r="FQ53" s="4"/>
      <c r="FR53" s="8"/>
      <c r="FS53" s="7"/>
      <c r="FT53" s="7"/>
      <c r="FU53" s="2" t="s">
        <v>562</v>
      </c>
      <c r="FV53" s="2" t="s">
        <v>248</v>
      </c>
      <c r="FW53" s="2" t="s">
        <v>148</v>
      </c>
      <c r="FX53" s="2" t="s">
        <v>148</v>
      </c>
      <c r="FY53" s="2" t="s">
        <v>158</v>
      </c>
      <c r="FZ53" s="2" t="s">
        <v>158</v>
      </c>
      <c r="GA53" s="2" t="s">
        <v>148</v>
      </c>
      <c r="GB53" s="4"/>
      <c r="GC53" s="8"/>
      <c r="GD53" s="4"/>
      <c r="GE53" s="8"/>
      <c r="GF53" s="7"/>
      <c r="GG53" s="7"/>
      <c r="GH53" s="2" t="s">
        <v>148</v>
      </c>
      <c r="GI53" s="2" t="s">
        <v>148</v>
      </c>
      <c r="GJ53" s="2" t="s">
        <v>148</v>
      </c>
      <c r="GK53" s="2" t="s">
        <v>148</v>
      </c>
      <c r="GL53" s="2" t="s">
        <v>148</v>
      </c>
      <c r="GM53" s="2" t="s">
        <v>148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155</v>
      </c>
      <c r="JI53" s="2" t="s">
        <v>248</v>
      </c>
      <c r="JJ53" s="2" t="s">
        <v>202</v>
      </c>
      <c r="JK53" s="2" t="s">
        <v>577</v>
      </c>
      <c r="JL53" s="2" t="s">
        <v>158</v>
      </c>
      <c r="JM53" s="2" t="s">
        <v>158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155</v>
      </c>
      <c r="KV53" s="2" t="s">
        <v>248</v>
      </c>
      <c r="KW53" s="2" t="s">
        <v>174</v>
      </c>
      <c r="KX53" s="2" t="s">
        <v>148</v>
      </c>
      <c r="KY53" s="2" t="s">
        <v>158</v>
      </c>
      <c r="KZ53" s="2" t="s">
        <v>158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244</v>
      </c>
      <c r="OV53" s="2" t="s">
        <v>248</v>
      </c>
      <c r="OW53" s="2" t="s">
        <v>148</v>
      </c>
      <c r="OX53" s="2" t="s">
        <v>148</v>
      </c>
      <c r="OY53" s="2" t="s">
        <v>158</v>
      </c>
      <c r="OZ53" s="2" t="s">
        <v>158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578</v>
      </c>
      <c r="B54" s="2" t="s">
        <v>137</v>
      </c>
      <c r="C54" s="2" t="s">
        <v>549</v>
      </c>
      <c r="D54" s="2" t="s">
        <v>483</v>
      </c>
      <c r="E54" s="2" t="s">
        <v>484</v>
      </c>
      <c r="F54" s="2" t="s">
        <v>579</v>
      </c>
      <c r="G54" s="2" t="s">
        <v>579</v>
      </c>
      <c r="H54" s="2" t="s">
        <v>579</v>
      </c>
      <c r="I54" s="2" t="s">
        <v>580</v>
      </c>
      <c r="J54" s="2" t="s">
        <v>554</v>
      </c>
      <c r="K54" s="2" t="s">
        <v>581</v>
      </c>
      <c r="L54" s="3">
        <v>68.09</v>
      </c>
      <c r="M54" s="3">
        <v>71.49</v>
      </c>
      <c r="N54" s="3">
        <v>199.99</v>
      </c>
      <c r="O54" s="2" t="s">
        <v>266</v>
      </c>
      <c r="P54" s="2" t="s">
        <v>278</v>
      </c>
      <c r="Q54" s="2" t="s">
        <v>147</v>
      </c>
      <c r="R54" s="2" t="s">
        <v>148</v>
      </c>
      <c r="S54" s="2" t="s">
        <v>148</v>
      </c>
      <c r="T54" s="2" t="s">
        <v>556</v>
      </c>
      <c r="U54" s="2" t="s">
        <v>148</v>
      </c>
      <c r="V54" s="2" t="s">
        <v>423</v>
      </c>
      <c r="W54" s="2" t="s">
        <v>557</v>
      </c>
      <c r="X54" s="2" t="s">
        <v>148</v>
      </c>
      <c r="Y54" s="2" t="s">
        <v>582</v>
      </c>
      <c r="Z54" s="4">
        <v>4</v>
      </c>
      <c r="AA54" s="4">
        <f>=ROUNDDOWN(5,0)</f>
      </c>
      <c r="AB54" s="5">
        <v>0.8</v>
      </c>
      <c r="AC54" s="2" t="s">
        <v>148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>
        <v>1</v>
      </c>
      <c r="AQ54" s="8">
        <v>73.99</v>
      </c>
      <c r="AR54" s="4"/>
      <c r="AS54" s="8"/>
      <c r="AT54" s="7"/>
      <c r="AU54" s="7"/>
      <c r="AV54" s="4">
        <v>1</v>
      </c>
      <c r="AW54" s="8">
        <v>73.99</v>
      </c>
      <c r="AX54" s="4">
        <v>2</v>
      </c>
      <c r="AY54" s="8">
        <v>187.68</v>
      </c>
      <c r="AZ54" s="7">
        <v>-0.5</v>
      </c>
      <c r="BA54" s="7">
        <v>-0.6058</v>
      </c>
      <c r="BB54" s="7">
        <v>1</v>
      </c>
      <c r="BC54" s="4">
        <v>1</v>
      </c>
      <c r="BD54" s="8">
        <v>73.99</v>
      </c>
      <c r="BE54" s="4">
        <v>2</v>
      </c>
      <c r="BF54" s="8">
        <v>187.68</v>
      </c>
      <c r="BG54" s="7">
        <v>-0.5</v>
      </c>
      <c r="BH54" s="7">
        <v>-0.6058</v>
      </c>
      <c r="BI54" s="7">
        <v>1</v>
      </c>
      <c r="BJ54" s="4">
        <v>1</v>
      </c>
      <c r="BK54" s="8">
        <v>73.99</v>
      </c>
      <c r="BL54" s="2" t="s">
        <v>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155</v>
      </c>
      <c r="BV54" s="2" t="s">
        <v>145</v>
      </c>
      <c r="BW54" s="2" t="s">
        <v>156</v>
      </c>
      <c r="BX54" s="2" t="s">
        <v>533</v>
      </c>
      <c r="BY54" s="2" t="s">
        <v>158</v>
      </c>
      <c r="BZ54" s="2" t="s">
        <v>158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145</v>
      </c>
      <c r="CJ54" s="2" t="s">
        <v>491</v>
      </c>
      <c r="CK54" s="2" t="s">
        <v>583</v>
      </c>
      <c r="CL54" s="2" t="s">
        <v>158</v>
      </c>
      <c r="CM54" s="2" t="s">
        <v>158</v>
      </c>
      <c r="CN54" s="2" t="s">
        <v>148</v>
      </c>
      <c r="CO54" s="4">
        <v>1</v>
      </c>
      <c r="CP54" s="8">
        <v>73.99</v>
      </c>
      <c r="CQ54" s="4"/>
      <c r="CR54" s="8"/>
      <c r="CS54" s="7"/>
      <c r="CT54" s="7"/>
      <c r="CU54" s="2" t="s">
        <v>155</v>
      </c>
      <c r="CV54" s="2" t="s">
        <v>145</v>
      </c>
      <c r="CW54" s="2" t="s">
        <v>582</v>
      </c>
      <c r="CX54" s="2" t="s">
        <v>172</v>
      </c>
      <c r="CY54" s="2" t="s">
        <v>158</v>
      </c>
      <c r="CZ54" s="2" t="s">
        <v>158</v>
      </c>
      <c r="DA54" s="2" t="s">
        <v>148</v>
      </c>
      <c r="DB54" s="4"/>
      <c r="DC54" s="8"/>
      <c r="DD54" s="4"/>
      <c r="DE54" s="8"/>
      <c r="DF54" s="7"/>
      <c r="DG54" s="7"/>
      <c r="DH54" s="2" t="s">
        <v>155</v>
      </c>
      <c r="DI54" s="2" t="s">
        <v>145</v>
      </c>
      <c r="DJ54" s="2" t="s">
        <v>148</v>
      </c>
      <c r="DK54" s="2" t="s">
        <v>492</v>
      </c>
      <c r="DL54" s="2" t="s">
        <v>158</v>
      </c>
      <c r="DM54" s="2" t="s">
        <v>158</v>
      </c>
      <c r="DN54" s="2" t="s">
        <v>148</v>
      </c>
      <c r="DO54" s="4"/>
      <c r="DP54" s="8"/>
      <c r="DQ54" s="4"/>
      <c r="DR54" s="8"/>
      <c r="DS54" s="7"/>
      <c r="DT54" s="7"/>
      <c r="DU54" s="2" t="s">
        <v>155</v>
      </c>
      <c r="DV54" s="2" t="s">
        <v>145</v>
      </c>
      <c r="DW54" s="2" t="s">
        <v>163</v>
      </c>
      <c r="DX54" s="2" t="s">
        <v>363</v>
      </c>
      <c r="DY54" s="2" t="s">
        <v>158</v>
      </c>
      <c r="DZ54" s="2" t="s">
        <v>158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145</v>
      </c>
      <c r="EJ54" s="2" t="s">
        <v>165</v>
      </c>
      <c r="EK54" s="2" t="s">
        <v>476</v>
      </c>
      <c r="EL54" s="2" t="s">
        <v>275</v>
      </c>
      <c r="EM54" s="2" t="s">
        <v>158</v>
      </c>
      <c r="EN54" s="2" t="s">
        <v>148</v>
      </c>
      <c r="EO54" s="4"/>
      <c r="EP54" s="8"/>
      <c r="EQ54" s="4"/>
      <c r="ER54" s="8"/>
      <c r="ES54" s="7"/>
      <c r="ET54" s="7"/>
      <c r="EU54" s="2" t="s">
        <v>188</v>
      </c>
      <c r="EV54" s="2" t="s">
        <v>145</v>
      </c>
      <c r="EW54" s="2" t="s">
        <v>148</v>
      </c>
      <c r="EX54" s="2" t="s">
        <v>148</v>
      </c>
      <c r="EY54" s="2" t="s">
        <v>158</v>
      </c>
      <c r="EZ54" s="2" t="s">
        <v>158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145</v>
      </c>
      <c r="FJ54" s="2" t="s">
        <v>582</v>
      </c>
      <c r="FK54" s="2" t="s">
        <v>152</v>
      </c>
      <c r="FL54" s="2" t="s">
        <v>158</v>
      </c>
      <c r="FM54" s="2" t="s">
        <v>158</v>
      </c>
      <c r="FN54" s="2" t="s">
        <v>148</v>
      </c>
      <c r="FO54" s="4"/>
      <c r="FP54" s="8"/>
      <c r="FQ54" s="4"/>
      <c r="FR54" s="8"/>
      <c r="FS54" s="7"/>
      <c r="FT54" s="7"/>
      <c r="FU54" s="2" t="s">
        <v>562</v>
      </c>
      <c r="FV54" s="2" t="s">
        <v>145</v>
      </c>
      <c r="FW54" s="2" t="s">
        <v>148</v>
      </c>
      <c r="FX54" s="2" t="s">
        <v>148</v>
      </c>
      <c r="FY54" s="2" t="s">
        <v>158</v>
      </c>
      <c r="FZ54" s="2" t="s">
        <v>158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155</v>
      </c>
      <c r="JI54" s="2" t="s">
        <v>145</v>
      </c>
      <c r="JJ54" s="2" t="s">
        <v>172</v>
      </c>
      <c r="JK54" s="2" t="s">
        <v>148</v>
      </c>
      <c r="JL54" s="2" t="s">
        <v>158</v>
      </c>
      <c r="JM54" s="2" t="s">
        <v>158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155</v>
      </c>
      <c r="KV54" s="2" t="s">
        <v>145</v>
      </c>
      <c r="KW54" s="2" t="s">
        <v>174</v>
      </c>
      <c r="KX54" s="2" t="s">
        <v>584</v>
      </c>
      <c r="KY54" s="2" t="s">
        <v>158</v>
      </c>
      <c r="KZ54" s="2" t="s">
        <v>158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244</v>
      </c>
      <c r="OV54" s="2" t="s">
        <v>145</v>
      </c>
      <c r="OW54" s="2" t="s">
        <v>148</v>
      </c>
      <c r="OX54" s="2" t="s">
        <v>148</v>
      </c>
      <c r="OY54" s="2" t="s">
        <v>158</v>
      </c>
      <c r="OZ54" s="2" t="s">
        <v>158</v>
      </c>
      <c r="PA54" s="2" t="s">
        <v>148</v>
      </c>
      <c r="PB54" s="4">
        <v>4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585</v>
      </c>
      <c r="B55" s="2" t="s">
        <v>137</v>
      </c>
      <c r="C55" s="2" t="s">
        <v>549</v>
      </c>
      <c r="D55" s="2" t="s">
        <v>483</v>
      </c>
      <c r="E55" s="2" t="s">
        <v>484</v>
      </c>
      <c r="F55" s="2" t="s">
        <v>579</v>
      </c>
      <c r="G55" s="2" t="s">
        <v>579</v>
      </c>
      <c r="H55" s="2" t="s">
        <v>579</v>
      </c>
      <c r="I55" s="2" t="s">
        <v>580</v>
      </c>
      <c r="J55" s="2" t="s">
        <v>565</v>
      </c>
      <c r="K55" s="2" t="s">
        <v>581</v>
      </c>
      <c r="L55" s="3">
        <v>85.12</v>
      </c>
      <c r="M55" s="3">
        <v>89.38</v>
      </c>
      <c r="N55" s="3">
        <v>249.99</v>
      </c>
      <c r="O55" s="2" t="s">
        <v>389</v>
      </c>
      <c r="P55" s="2" t="s">
        <v>278</v>
      </c>
      <c r="Q55" s="2" t="s">
        <v>147</v>
      </c>
      <c r="R55" s="2" t="s">
        <v>148</v>
      </c>
      <c r="S55" s="2" t="s">
        <v>148</v>
      </c>
      <c r="T55" s="2" t="s">
        <v>556</v>
      </c>
      <c r="U55" s="2" t="s">
        <v>148</v>
      </c>
      <c r="V55" s="2" t="s">
        <v>423</v>
      </c>
      <c r="W55" s="2" t="s">
        <v>557</v>
      </c>
      <c r="X55" s="2" t="s">
        <v>148</v>
      </c>
      <c r="Y55" s="2" t="s">
        <v>582</v>
      </c>
      <c r="Z55" s="4"/>
      <c r="AA55" s="4">
        <f>=ROUNDDOWN({0},0)</f>
      </c>
      <c r="AB55" s="5"/>
      <c r="AC55" s="2" t="s">
        <v>148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2</v>
      </c>
      <c r="AS55" s="8">
        <v>187.68</v>
      </c>
      <c r="AT55" s="7">
        <v>-1</v>
      </c>
      <c r="AU55" s="7">
        <v>-1</v>
      </c>
      <c r="AV55" s="4" t="s">
        <v>148</v>
      </c>
      <c r="AW55" s="8" t="s">
        <v>148</v>
      </c>
      <c r="AX55" s="4" t="s">
        <v>148</v>
      </c>
      <c r="AY55" s="8" t="s">
        <v>148</v>
      </c>
      <c r="AZ55" s="7" t="s">
        <v>148</v>
      </c>
      <c r="BA55" s="7" t="s">
        <v>148</v>
      </c>
      <c r="BB55" s="7"/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 t="s">
        <v>148</v>
      </c>
      <c r="BJ55" s="4"/>
      <c r="BK55" s="8"/>
      <c r="BL55" s="2" t="s">
        <v>20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248</v>
      </c>
      <c r="BW55" s="2" t="s">
        <v>156</v>
      </c>
      <c r="BX55" s="2" t="s">
        <v>529</v>
      </c>
      <c r="BY55" s="2" t="s">
        <v>158</v>
      </c>
      <c r="BZ55" s="2" t="s">
        <v>158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248</v>
      </c>
      <c r="CJ55" s="2" t="s">
        <v>491</v>
      </c>
      <c r="CK55" s="2" t="s">
        <v>366</v>
      </c>
      <c r="CL55" s="2" t="s">
        <v>158</v>
      </c>
      <c r="CM55" s="2" t="s">
        <v>158</v>
      </c>
      <c r="CN55" s="2" t="s">
        <v>148</v>
      </c>
      <c r="CO55" s="4"/>
      <c r="CP55" s="8"/>
      <c r="CQ55" s="4"/>
      <c r="CR55" s="8"/>
      <c r="CS55" s="7"/>
      <c r="CT55" s="7"/>
      <c r="CU55" s="2" t="s">
        <v>155</v>
      </c>
      <c r="CV55" s="2" t="s">
        <v>248</v>
      </c>
      <c r="CW55" s="2" t="s">
        <v>582</v>
      </c>
      <c r="CX55" s="2" t="s">
        <v>148</v>
      </c>
      <c r="CY55" s="2" t="s">
        <v>158</v>
      </c>
      <c r="CZ55" s="2" t="s">
        <v>158</v>
      </c>
      <c r="DA55" s="2" t="s">
        <v>148</v>
      </c>
      <c r="DB55" s="4"/>
      <c r="DC55" s="8"/>
      <c r="DD55" s="4"/>
      <c r="DE55" s="8"/>
      <c r="DF55" s="7"/>
      <c r="DG55" s="7"/>
      <c r="DH55" s="2" t="s">
        <v>155</v>
      </c>
      <c r="DI55" s="2" t="s">
        <v>248</v>
      </c>
      <c r="DJ55" s="2" t="s">
        <v>148</v>
      </c>
      <c r="DK55" s="2" t="s">
        <v>586</v>
      </c>
      <c r="DL55" s="2" t="s">
        <v>158</v>
      </c>
      <c r="DM55" s="2" t="s">
        <v>158</v>
      </c>
      <c r="DN55" s="2" t="s">
        <v>148</v>
      </c>
      <c r="DO55" s="4"/>
      <c r="DP55" s="8"/>
      <c r="DQ55" s="4">
        <v>2</v>
      </c>
      <c r="DR55" s="8">
        <v>187.68</v>
      </c>
      <c r="DS55" s="7">
        <v>-1</v>
      </c>
      <c r="DT55" s="7">
        <v>-1</v>
      </c>
      <c r="DU55" s="2" t="s">
        <v>155</v>
      </c>
      <c r="DV55" s="2" t="s">
        <v>248</v>
      </c>
      <c r="DW55" s="2" t="s">
        <v>163</v>
      </c>
      <c r="DX55" s="2" t="s">
        <v>402</v>
      </c>
      <c r="DY55" s="2" t="s">
        <v>158</v>
      </c>
      <c r="DZ55" s="2" t="s">
        <v>158</v>
      </c>
      <c r="EA55" s="2" t="s">
        <v>148</v>
      </c>
      <c r="EB55" s="4"/>
      <c r="EC55" s="8"/>
      <c r="ED55" s="4"/>
      <c r="EE55" s="8"/>
      <c r="EF55" s="7"/>
      <c r="EG55" s="7"/>
      <c r="EH55" s="2" t="s">
        <v>155</v>
      </c>
      <c r="EI55" s="2" t="s">
        <v>248</v>
      </c>
      <c r="EJ55" s="2" t="s">
        <v>165</v>
      </c>
      <c r="EK55" s="2" t="s">
        <v>441</v>
      </c>
      <c r="EL55" s="2" t="s">
        <v>275</v>
      </c>
      <c r="EM55" s="2" t="s">
        <v>158</v>
      </c>
      <c r="EN55" s="2" t="s">
        <v>148</v>
      </c>
      <c r="EO55" s="4"/>
      <c r="EP55" s="8"/>
      <c r="EQ55" s="4"/>
      <c r="ER55" s="8"/>
      <c r="ES55" s="7"/>
      <c r="ET55" s="7"/>
      <c r="EU55" s="2" t="s">
        <v>188</v>
      </c>
      <c r="EV55" s="2" t="s">
        <v>248</v>
      </c>
      <c r="EW55" s="2" t="s">
        <v>148</v>
      </c>
      <c r="EX55" s="2" t="s">
        <v>148</v>
      </c>
      <c r="EY55" s="2" t="s">
        <v>158</v>
      </c>
      <c r="EZ55" s="2" t="s">
        <v>158</v>
      </c>
      <c r="FA55" s="2" t="s">
        <v>148</v>
      </c>
      <c r="FB55" s="4"/>
      <c r="FC55" s="8"/>
      <c r="FD55" s="4"/>
      <c r="FE55" s="8"/>
      <c r="FF55" s="7"/>
      <c r="FG55" s="7"/>
      <c r="FH55" s="2" t="s">
        <v>155</v>
      </c>
      <c r="FI55" s="2" t="s">
        <v>248</v>
      </c>
      <c r="FJ55" s="2" t="s">
        <v>582</v>
      </c>
      <c r="FK55" s="2" t="s">
        <v>587</v>
      </c>
      <c r="FL55" s="2" t="s">
        <v>158</v>
      </c>
      <c r="FM55" s="2" t="s">
        <v>158</v>
      </c>
      <c r="FN55" s="2" t="s">
        <v>148</v>
      </c>
      <c r="FO55" s="4"/>
      <c r="FP55" s="8"/>
      <c r="FQ55" s="4"/>
      <c r="FR55" s="8"/>
      <c r="FS55" s="7"/>
      <c r="FT55" s="7"/>
      <c r="FU55" s="2" t="s">
        <v>562</v>
      </c>
      <c r="FV55" s="2" t="s">
        <v>248</v>
      </c>
      <c r="FW55" s="2" t="s">
        <v>148</v>
      </c>
      <c r="FX55" s="2" t="s">
        <v>148</v>
      </c>
      <c r="FY55" s="2" t="s">
        <v>158</v>
      </c>
      <c r="FZ55" s="2" t="s">
        <v>158</v>
      </c>
      <c r="GA55" s="2" t="s">
        <v>148</v>
      </c>
      <c r="GB55" s="4"/>
      <c r="GC55" s="8"/>
      <c r="GD55" s="4"/>
      <c r="GE55" s="8"/>
      <c r="GF55" s="7"/>
      <c r="GG55" s="7"/>
      <c r="GH55" s="2" t="s">
        <v>148</v>
      </c>
      <c r="GI55" s="2" t="s">
        <v>148</v>
      </c>
      <c r="GJ55" s="2" t="s">
        <v>148</v>
      </c>
      <c r="GK55" s="2" t="s">
        <v>148</v>
      </c>
      <c r="GL55" s="2" t="s">
        <v>148</v>
      </c>
      <c r="GM55" s="2" t="s">
        <v>148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155</v>
      </c>
      <c r="JI55" s="2" t="s">
        <v>248</v>
      </c>
      <c r="JJ55" s="2" t="s">
        <v>172</v>
      </c>
      <c r="JK55" s="2" t="s">
        <v>148</v>
      </c>
      <c r="JL55" s="2" t="s">
        <v>158</v>
      </c>
      <c r="JM55" s="2" t="s">
        <v>158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155</v>
      </c>
      <c r="KV55" s="2" t="s">
        <v>248</v>
      </c>
      <c r="KW55" s="2" t="s">
        <v>174</v>
      </c>
      <c r="KX55" s="2" t="s">
        <v>588</v>
      </c>
      <c r="KY55" s="2" t="s">
        <v>158</v>
      </c>
      <c r="KZ55" s="2" t="s">
        <v>158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244</v>
      </c>
      <c r="OV55" s="2" t="s">
        <v>248</v>
      </c>
      <c r="OW55" s="2" t="s">
        <v>148</v>
      </c>
      <c r="OX55" s="2" t="s">
        <v>148</v>
      </c>
      <c r="OY55" s="2" t="s">
        <v>158</v>
      </c>
      <c r="OZ55" s="2" t="s">
        <v>158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589</v>
      </c>
      <c r="B56" s="2" t="s">
        <v>137</v>
      </c>
      <c r="C56" s="2" t="s">
        <v>549</v>
      </c>
      <c r="D56" s="2" t="s">
        <v>510</v>
      </c>
      <c r="E56" s="2" t="s">
        <v>537</v>
      </c>
      <c r="F56" s="2" t="s">
        <v>579</v>
      </c>
      <c r="G56" s="2" t="s">
        <v>579</v>
      </c>
      <c r="H56" s="2" t="s">
        <v>579</v>
      </c>
      <c r="I56" s="2" t="s">
        <v>513</v>
      </c>
      <c r="J56" s="2" t="s">
        <v>514</v>
      </c>
      <c r="K56" s="2" t="s">
        <v>581</v>
      </c>
      <c r="L56" s="3">
        <v>15.48</v>
      </c>
      <c r="M56" s="3">
        <v>16.25</v>
      </c>
      <c r="N56" s="3">
        <v>49.99</v>
      </c>
      <c r="O56" s="2" t="s">
        <v>389</v>
      </c>
      <c r="P56" s="2" t="s">
        <v>278</v>
      </c>
      <c r="Q56" s="2" t="s">
        <v>147</v>
      </c>
      <c r="R56" s="2" t="s">
        <v>148</v>
      </c>
      <c r="S56" s="2" t="s">
        <v>148</v>
      </c>
      <c r="T56" s="2" t="s">
        <v>556</v>
      </c>
      <c r="U56" s="2" t="s">
        <v>148</v>
      </c>
      <c r="V56" s="2" t="s">
        <v>423</v>
      </c>
      <c r="W56" s="2" t="s">
        <v>557</v>
      </c>
      <c r="X56" s="2" t="s">
        <v>148</v>
      </c>
      <c r="Y56" s="2" t="s">
        <v>582</v>
      </c>
      <c r="Z56" s="4"/>
      <c r="AA56" s="4">
        <f>=ROUNDDOWN({0},0)</f>
      </c>
      <c r="AB56" s="5"/>
      <c r="AC56" s="2" t="s">
        <v>148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5</v>
      </c>
      <c r="AS56" s="8">
        <v>85.35</v>
      </c>
      <c r="AT56" s="7">
        <v>-1</v>
      </c>
      <c r="AU56" s="7">
        <v>-1</v>
      </c>
      <c r="AV56" s="4"/>
      <c r="AW56" s="8"/>
      <c r="AX56" s="4">
        <v>5</v>
      </c>
      <c r="AY56" s="8">
        <v>85.35</v>
      </c>
      <c r="AZ56" s="7">
        <v>-1</v>
      </c>
      <c r="BA56" s="7">
        <v>-1</v>
      </c>
      <c r="BB56" s="7"/>
      <c r="BC56" s="4"/>
      <c r="BD56" s="8"/>
      <c r="BE56" s="4">
        <v>5</v>
      </c>
      <c r="BF56" s="8">
        <v>85.35</v>
      </c>
      <c r="BG56" s="7">
        <v>-1</v>
      </c>
      <c r="BH56" s="7">
        <v>-1</v>
      </c>
      <c r="BI56" s="7"/>
      <c r="BJ56" s="4"/>
      <c r="BK56" s="8"/>
      <c r="BL56" s="2" t="s">
        <v>20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248</v>
      </c>
      <c r="BW56" s="2" t="s">
        <v>590</v>
      </c>
      <c r="BX56" s="2" t="s">
        <v>591</v>
      </c>
      <c r="BY56" s="2" t="s">
        <v>158</v>
      </c>
      <c r="BZ56" s="2" t="s">
        <v>158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248</v>
      </c>
      <c r="CJ56" s="2" t="s">
        <v>402</v>
      </c>
      <c r="CK56" s="2" t="s">
        <v>148</v>
      </c>
      <c r="CL56" s="2" t="s">
        <v>158</v>
      </c>
      <c r="CM56" s="2" t="s">
        <v>158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248</v>
      </c>
      <c r="CW56" s="2" t="s">
        <v>582</v>
      </c>
      <c r="CX56" s="2" t="s">
        <v>172</v>
      </c>
      <c r="CY56" s="2" t="s">
        <v>158</v>
      </c>
      <c r="CZ56" s="2" t="s">
        <v>158</v>
      </c>
      <c r="DA56" s="2" t="s">
        <v>148</v>
      </c>
      <c r="DB56" s="4"/>
      <c r="DC56" s="8"/>
      <c r="DD56" s="4"/>
      <c r="DE56" s="8"/>
      <c r="DF56" s="7"/>
      <c r="DG56" s="7"/>
      <c r="DH56" s="2" t="s">
        <v>244</v>
      </c>
      <c r="DI56" s="2" t="s">
        <v>248</v>
      </c>
      <c r="DJ56" s="2" t="s">
        <v>148</v>
      </c>
      <c r="DK56" s="2" t="s">
        <v>148</v>
      </c>
      <c r="DL56" s="2" t="s">
        <v>158</v>
      </c>
      <c r="DM56" s="2" t="s">
        <v>158</v>
      </c>
      <c r="DN56" s="2" t="s">
        <v>148</v>
      </c>
      <c r="DO56" s="4"/>
      <c r="DP56" s="8"/>
      <c r="DQ56" s="4">
        <v>5</v>
      </c>
      <c r="DR56" s="8">
        <v>85.35</v>
      </c>
      <c r="DS56" s="7">
        <v>-1</v>
      </c>
      <c r="DT56" s="7">
        <v>-1</v>
      </c>
      <c r="DU56" s="2" t="s">
        <v>155</v>
      </c>
      <c r="DV56" s="2" t="s">
        <v>248</v>
      </c>
      <c r="DW56" s="2" t="s">
        <v>163</v>
      </c>
      <c r="DX56" s="2" t="s">
        <v>592</v>
      </c>
      <c r="DY56" s="2" t="s">
        <v>158</v>
      </c>
      <c r="DZ56" s="2" t="s">
        <v>158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248</v>
      </c>
      <c r="EJ56" s="2" t="s">
        <v>165</v>
      </c>
      <c r="EK56" s="2" t="s">
        <v>453</v>
      </c>
      <c r="EL56" s="2" t="s">
        <v>275</v>
      </c>
      <c r="EM56" s="2" t="s">
        <v>158</v>
      </c>
      <c r="EN56" s="2" t="s">
        <v>148</v>
      </c>
      <c r="EO56" s="4"/>
      <c r="EP56" s="8"/>
      <c r="EQ56" s="4"/>
      <c r="ER56" s="8"/>
      <c r="ES56" s="7"/>
      <c r="ET56" s="7"/>
      <c r="EU56" s="2" t="s">
        <v>188</v>
      </c>
      <c r="EV56" s="2" t="s">
        <v>248</v>
      </c>
      <c r="EW56" s="2" t="s">
        <v>148</v>
      </c>
      <c r="EX56" s="2" t="s">
        <v>148</v>
      </c>
      <c r="EY56" s="2" t="s">
        <v>158</v>
      </c>
      <c r="EZ56" s="2" t="s">
        <v>158</v>
      </c>
      <c r="FA56" s="2" t="s">
        <v>148</v>
      </c>
      <c r="FB56" s="4"/>
      <c r="FC56" s="8"/>
      <c r="FD56" s="4"/>
      <c r="FE56" s="8"/>
      <c r="FF56" s="7"/>
      <c r="FG56" s="7"/>
      <c r="FH56" s="2" t="s">
        <v>155</v>
      </c>
      <c r="FI56" s="2" t="s">
        <v>248</v>
      </c>
      <c r="FJ56" s="2" t="s">
        <v>582</v>
      </c>
      <c r="FK56" s="2" t="s">
        <v>593</v>
      </c>
      <c r="FL56" s="2" t="s">
        <v>158</v>
      </c>
      <c r="FM56" s="2" t="s">
        <v>158</v>
      </c>
      <c r="FN56" s="2" t="s">
        <v>148</v>
      </c>
      <c r="FO56" s="4"/>
      <c r="FP56" s="8"/>
      <c r="FQ56" s="4"/>
      <c r="FR56" s="8"/>
      <c r="FS56" s="7"/>
      <c r="FT56" s="7"/>
      <c r="FU56" s="2" t="s">
        <v>562</v>
      </c>
      <c r="FV56" s="2" t="s">
        <v>248</v>
      </c>
      <c r="FW56" s="2" t="s">
        <v>148</v>
      </c>
      <c r="FX56" s="2" t="s">
        <v>148</v>
      </c>
      <c r="FY56" s="2" t="s">
        <v>158</v>
      </c>
      <c r="FZ56" s="2" t="s">
        <v>158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155</v>
      </c>
      <c r="JI56" s="2" t="s">
        <v>248</v>
      </c>
      <c r="JJ56" s="2" t="s">
        <v>202</v>
      </c>
      <c r="JK56" s="2" t="s">
        <v>148</v>
      </c>
      <c r="JL56" s="2" t="s">
        <v>158</v>
      </c>
      <c r="JM56" s="2" t="s">
        <v>158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155</v>
      </c>
      <c r="KV56" s="2" t="s">
        <v>248</v>
      </c>
      <c r="KW56" s="2" t="s">
        <v>411</v>
      </c>
      <c r="KX56" s="2" t="s">
        <v>148</v>
      </c>
      <c r="KY56" s="2" t="s">
        <v>158</v>
      </c>
      <c r="KZ56" s="2" t="s">
        <v>158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244</v>
      </c>
      <c r="OV56" s="2" t="s">
        <v>248</v>
      </c>
      <c r="OW56" s="2" t="s">
        <v>148</v>
      </c>
      <c r="OX56" s="2" t="s">
        <v>148</v>
      </c>
      <c r="OY56" s="2" t="s">
        <v>158</v>
      </c>
      <c r="OZ56" s="2" t="s">
        <v>158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594</v>
      </c>
      <c r="B57" s="2" t="s">
        <v>137</v>
      </c>
      <c r="C57" s="2" t="s">
        <v>595</v>
      </c>
      <c r="D57" s="2" t="s">
        <v>394</v>
      </c>
      <c r="E57" s="2" t="s">
        <v>395</v>
      </c>
      <c r="F57" s="2" t="s">
        <v>596</v>
      </c>
      <c r="G57" s="2" t="s">
        <v>596</v>
      </c>
      <c r="H57" s="2" t="s">
        <v>596</v>
      </c>
      <c r="I57" s="2" t="s">
        <v>456</v>
      </c>
      <c r="J57" s="2" t="s">
        <v>597</v>
      </c>
      <c r="K57" s="2" t="s">
        <v>598</v>
      </c>
      <c r="L57" s="3">
        <v>24.76</v>
      </c>
      <c r="M57" s="3">
        <v>26</v>
      </c>
      <c r="N57" s="3">
        <v>79.99</v>
      </c>
      <c r="O57" s="2" t="s">
        <v>437</v>
      </c>
      <c r="P57" s="2" t="s">
        <v>278</v>
      </c>
      <c r="Q57" s="2" t="s">
        <v>147</v>
      </c>
      <c r="R57" s="2" t="s">
        <v>148</v>
      </c>
      <c r="S57" s="2" t="s">
        <v>148</v>
      </c>
      <c r="T57" s="2" t="s">
        <v>556</v>
      </c>
      <c r="U57" s="2" t="s">
        <v>148</v>
      </c>
      <c r="V57" s="2" t="s">
        <v>423</v>
      </c>
      <c r="W57" s="2" t="s">
        <v>239</v>
      </c>
      <c r="X57" s="2" t="s">
        <v>148</v>
      </c>
      <c r="Y57" s="2" t="s">
        <v>572</v>
      </c>
      <c r="Z57" s="4">
        <v>30</v>
      </c>
      <c r="AA57" s="4">
        <f>=ROUNDDOWN(30,0)</f>
      </c>
      <c r="AB57" s="5">
        <v>1</v>
      </c>
      <c r="AC57" s="2" t="s">
        <v>148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>
        <v>4</v>
      </c>
      <c r="AQ57" s="8">
        <v>54.6</v>
      </c>
      <c r="AR57" s="4">
        <v>1</v>
      </c>
      <c r="AS57" s="8">
        <v>13</v>
      </c>
      <c r="AT57" s="7">
        <v>3</v>
      </c>
      <c r="AU57" s="7">
        <v>3.2</v>
      </c>
      <c r="AV57" s="4">
        <v>4</v>
      </c>
      <c r="AW57" s="8">
        <v>54.6</v>
      </c>
      <c r="AX57" s="4">
        <v>1</v>
      </c>
      <c r="AY57" s="8">
        <v>13</v>
      </c>
      <c r="AZ57" s="7">
        <v>3</v>
      </c>
      <c r="BA57" s="7">
        <v>3.2</v>
      </c>
      <c r="BB57" s="7">
        <v>1</v>
      </c>
      <c r="BC57" s="4">
        <v>4</v>
      </c>
      <c r="BD57" s="8">
        <v>54.6</v>
      </c>
      <c r="BE57" s="4">
        <v>1</v>
      </c>
      <c r="BF57" s="8">
        <v>13</v>
      </c>
      <c r="BG57" s="7">
        <v>3</v>
      </c>
      <c r="BH57" s="7">
        <v>3.2</v>
      </c>
      <c r="BI57" s="7">
        <v>1</v>
      </c>
      <c r="BJ57" s="4">
        <v>4</v>
      </c>
      <c r="BK57" s="8">
        <v>54.6</v>
      </c>
      <c r="BL57" s="2" t="s">
        <v>599</v>
      </c>
      <c r="BM57" s="7">
        <v>1</v>
      </c>
      <c r="BN57" s="7">
        <v>1</v>
      </c>
      <c r="BO57" s="4"/>
      <c r="BP57" s="8"/>
      <c r="BQ57" s="4">
        <v>1</v>
      </c>
      <c r="BR57" s="8">
        <v>13</v>
      </c>
      <c r="BS57" s="7">
        <v>-1</v>
      </c>
      <c r="BT57" s="7">
        <v>-1</v>
      </c>
      <c r="BU57" s="2" t="s">
        <v>155</v>
      </c>
      <c r="BV57" s="2" t="s">
        <v>145</v>
      </c>
      <c r="BW57" s="2" t="s">
        <v>156</v>
      </c>
      <c r="BX57" s="2" t="s">
        <v>346</v>
      </c>
      <c r="BY57" s="2" t="s">
        <v>158</v>
      </c>
      <c r="BZ57" s="2" t="s">
        <v>158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145</v>
      </c>
      <c r="CJ57" s="2" t="s">
        <v>402</v>
      </c>
      <c r="CK57" s="2" t="s">
        <v>364</v>
      </c>
      <c r="CL57" s="2" t="s">
        <v>158</v>
      </c>
      <c r="CM57" s="2" t="s">
        <v>158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145</v>
      </c>
      <c r="CW57" s="2" t="s">
        <v>572</v>
      </c>
      <c r="CX57" s="2" t="s">
        <v>600</v>
      </c>
      <c r="CY57" s="2" t="s">
        <v>158</v>
      </c>
      <c r="CZ57" s="2" t="s">
        <v>158</v>
      </c>
      <c r="DA57" s="2" t="s">
        <v>148</v>
      </c>
      <c r="DB57" s="4"/>
      <c r="DC57" s="8"/>
      <c r="DD57" s="4"/>
      <c r="DE57" s="8"/>
      <c r="DF57" s="7"/>
      <c r="DG57" s="7"/>
      <c r="DH57" s="2" t="s">
        <v>244</v>
      </c>
      <c r="DI57" s="2" t="s">
        <v>145</v>
      </c>
      <c r="DJ57" s="2" t="s">
        <v>148</v>
      </c>
      <c r="DK57" s="2" t="s">
        <v>148</v>
      </c>
      <c r="DL57" s="2" t="s">
        <v>158</v>
      </c>
      <c r="DM57" s="2" t="s">
        <v>158</v>
      </c>
      <c r="DN57" s="2" t="s">
        <v>148</v>
      </c>
      <c r="DO57" s="4">
        <v>4</v>
      </c>
      <c r="DP57" s="8">
        <v>54.6</v>
      </c>
      <c r="DQ57" s="4"/>
      <c r="DR57" s="8"/>
      <c r="DS57" s="7"/>
      <c r="DT57" s="7"/>
      <c r="DU57" s="2" t="s">
        <v>155</v>
      </c>
      <c r="DV57" s="2" t="s">
        <v>145</v>
      </c>
      <c r="DW57" s="2" t="s">
        <v>404</v>
      </c>
      <c r="DX57" s="2" t="s">
        <v>601</v>
      </c>
      <c r="DY57" s="2" t="s">
        <v>158</v>
      </c>
      <c r="DZ57" s="2" t="s">
        <v>158</v>
      </c>
      <c r="EA57" s="2" t="s">
        <v>148</v>
      </c>
      <c r="EB57" s="4"/>
      <c r="EC57" s="8"/>
      <c r="ED57" s="4"/>
      <c r="EE57" s="8"/>
      <c r="EF57" s="7"/>
      <c r="EG57" s="7"/>
      <c r="EH57" s="2" t="s">
        <v>155</v>
      </c>
      <c r="EI57" s="2" t="s">
        <v>145</v>
      </c>
      <c r="EJ57" s="2" t="s">
        <v>165</v>
      </c>
      <c r="EK57" s="2" t="s">
        <v>441</v>
      </c>
      <c r="EL57" s="2" t="s">
        <v>275</v>
      </c>
      <c r="EM57" s="2" t="s">
        <v>158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145</v>
      </c>
      <c r="EW57" s="2" t="s">
        <v>148</v>
      </c>
      <c r="EX57" s="2" t="s">
        <v>255</v>
      </c>
      <c r="EY57" s="2" t="s">
        <v>158</v>
      </c>
      <c r="EZ57" s="2" t="s">
        <v>158</v>
      </c>
      <c r="FA57" s="2" t="s">
        <v>148</v>
      </c>
      <c r="FB57" s="4"/>
      <c r="FC57" s="8"/>
      <c r="FD57" s="4"/>
      <c r="FE57" s="8"/>
      <c r="FF57" s="7"/>
      <c r="FG57" s="7"/>
      <c r="FH57" s="2" t="s">
        <v>155</v>
      </c>
      <c r="FI57" s="2" t="s">
        <v>145</v>
      </c>
      <c r="FJ57" s="2" t="s">
        <v>572</v>
      </c>
      <c r="FK57" s="2" t="s">
        <v>480</v>
      </c>
      <c r="FL57" s="2" t="s">
        <v>158</v>
      </c>
      <c r="FM57" s="2" t="s">
        <v>158</v>
      </c>
      <c r="FN57" s="2" t="s">
        <v>148</v>
      </c>
      <c r="FO57" s="4"/>
      <c r="FP57" s="8"/>
      <c r="FQ57" s="4"/>
      <c r="FR57" s="8"/>
      <c r="FS57" s="7"/>
      <c r="FT57" s="7"/>
      <c r="FU57" s="2" t="s">
        <v>562</v>
      </c>
      <c r="FV57" s="2" t="s">
        <v>145</v>
      </c>
      <c r="FW57" s="2" t="s">
        <v>148</v>
      </c>
      <c r="FX57" s="2" t="s">
        <v>148</v>
      </c>
      <c r="FY57" s="2" t="s">
        <v>158</v>
      </c>
      <c r="FZ57" s="2" t="s">
        <v>158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155</v>
      </c>
      <c r="JI57" s="2" t="s">
        <v>145</v>
      </c>
      <c r="JJ57" s="2" t="s">
        <v>202</v>
      </c>
      <c r="JK57" s="2" t="s">
        <v>148</v>
      </c>
      <c r="JL57" s="2" t="s">
        <v>158</v>
      </c>
      <c r="JM57" s="2" t="s">
        <v>158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155</v>
      </c>
      <c r="KV57" s="2" t="s">
        <v>145</v>
      </c>
      <c r="KW57" s="2" t="s">
        <v>411</v>
      </c>
      <c r="KX57" s="2" t="s">
        <v>470</v>
      </c>
      <c r="KY57" s="2" t="s">
        <v>158</v>
      </c>
      <c r="KZ57" s="2" t="s">
        <v>158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244</v>
      </c>
      <c r="OV57" s="2" t="s">
        <v>145</v>
      </c>
      <c r="OW57" s="2" t="s">
        <v>148</v>
      </c>
      <c r="OX57" s="2" t="s">
        <v>148</v>
      </c>
      <c r="OY57" s="2" t="s">
        <v>158</v>
      </c>
      <c r="OZ57" s="2" t="s">
        <v>158</v>
      </c>
      <c r="PA57" s="2" t="s">
        <v>148</v>
      </c>
      <c r="PB57" s="4">
        <v>30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602</v>
      </c>
      <c r="B58" s="2" t="s">
        <v>137</v>
      </c>
      <c r="C58" s="2" t="s">
        <v>595</v>
      </c>
      <c r="D58" s="2" t="s">
        <v>394</v>
      </c>
      <c r="E58" s="2" t="s">
        <v>395</v>
      </c>
      <c r="F58" s="2" t="s">
        <v>603</v>
      </c>
      <c r="G58" s="2" t="s">
        <v>603</v>
      </c>
      <c r="H58" s="2" t="s">
        <v>603</v>
      </c>
      <c r="I58" s="2" t="s">
        <v>397</v>
      </c>
      <c r="J58" s="2" t="s">
        <v>398</v>
      </c>
      <c r="K58" s="2" t="s">
        <v>598</v>
      </c>
      <c r="L58" s="3">
        <v>21.66</v>
      </c>
      <c r="M58" s="3">
        <v>22.74</v>
      </c>
      <c r="N58" s="3">
        <v>69.99</v>
      </c>
      <c r="O58" s="2" t="s">
        <v>389</v>
      </c>
      <c r="P58" s="2" t="s">
        <v>278</v>
      </c>
      <c r="Q58" s="2" t="s">
        <v>147</v>
      </c>
      <c r="R58" s="2" t="s">
        <v>148</v>
      </c>
      <c r="S58" s="2" t="s">
        <v>148</v>
      </c>
      <c r="T58" s="2" t="s">
        <v>604</v>
      </c>
      <c r="U58" s="2" t="s">
        <v>148</v>
      </c>
      <c r="V58" s="2" t="s">
        <v>605</v>
      </c>
      <c r="W58" s="2" t="s">
        <v>239</v>
      </c>
      <c r="X58" s="2" t="s">
        <v>148</v>
      </c>
      <c r="Y58" s="2" t="s">
        <v>606</v>
      </c>
      <c r="Z58" s="4"/>
      <c r="AA58" s="4">
        <f>=ROUNDDOWN({0},0)</f>
      </c>
      <c r="AB58" s="5">
        <v>2</v>
      </c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3</v>
      </c>
      <c r="AS58" s="8">
        <v>46.62</v>
      </c>
      <c r="AT58" s="7">
        <v>-1</v>
      </c>
      <c r="AU58" s="7">
        <v>-1</v>
      </c>
      <c r="AV58" s="4"/>
      <c r="AW58" s="8"/>
      <c r="AX58" s="4">
        <v>3</v>
      </c>
      <c r="AY58" s="8">
        <v>46.62</v>
      </c>
      <c r="AZ58" s="7">
        <v>-1</v>
      </c>
      <c r="BA58" s="7">
        <v>-1</v>
      </c>
      <c r="BB58" s="7"/>
      <c r="BC58" s="4"/>
      <c r="BD58" s="8"/>
      <c r="BE58" s="4">
        <v>3</v>
      </c>
      <c r="BF58" s="8">
        <v>46.62</v>
      </c>
      <c r="BG58" s="7">
        <v>-1</v>
      </c>
      <c r="BH58" s="7">
        <v>-1</v>
      </c>
      <c r="BI58" s="7"/>
      <c r="BJ58" s="4"/>
      <c r="BK58" s="8"/>
      <c r="BL58" s="2" t="s">
        <v>599</v>
      </c>
      <c r="BM58" s="7"/>
      <c r="BN58" s="7"/>
      <c r="BO58" s="4"/>
      <c r="BP58" s="8"/>
      <c r="BQ58" s="4">
        <v>2</v>
      </c>
      <c r="BR58" s="8">
        <v>22.74</v>
      </c>
      <c r="BS58" s="7">
        <v>-1</v>
      </c>
      <c r="BT58" s="7">
        <v>-1</v>
      </c>
      <c r="BU58" s="2" t="s">
        <v>155</v>
      </c>
      <c r="BV58" s="2" t="s">
        <v>248</v>
      </c>
      <c r="BW58" s="2" t="s">
        <v>156</v>
      </c>
      <c r="BX58" s="2" t="s">
        <v>202</v>
      </c>
      <c r="BY58" s="2" t="s">
        <v>158</v>
      </c>
      <c r="BZ58" s="2" t="s">
        <v>158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248</v>
      </c>
      <c r="CJ58" s="2" t="s">
        <v>402</v>
      </c>
      <c r="CK58" s="2" t="s">
        <v>607</v>
      </c>
      <c r="CL58" s="2" t="s">
        <v>158</v>
      </c>
      <c r="CM58" s="2" t="s">
        <v>158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248</v>
      </c>
      <c r="CW58" s="2" t="s">
        <v>606</v>
      </c>
      <c r="CX58" s="2" t="s">
        <v>608</v>
      </c>
      <c r="CY58" s="2" t="s">
        <v>158</v>
      </c>
      <c r="CZ58" s="2" t="s">
        <v>158</v>
      </c>
      <c r="DA58" s="2" t="s">
        <v>148</v>
      </c>
      <c r="DB58" s="4"/>
      <c r="DC58" s="8"/>
      <c r="DD58" s="4"/>
      <c r="DE58" s="8"/>
      <c r="DF58" s="7"/>
      <c r="DG58" s="7"/>
      <c r="DH58" s="2" t="s">
        <v>244</v>
      </c>
      <c r="DI58" s="2" t="s">
        <v>248</v>
      </c>
      <c r="DJ58" s="2" t="s">
        <v>148</v>
      </c>
      <c r="DK58" s="2" t="s">
        <v>148</v>
      </c>
      <c r="DL58" s="2" t="s">
        <v>158</v>
      </c>
      <c r="DM58" s="2" t="s">
        <v>158</v>
      </c>
      <c r="DN58" s="2" t="s">
        <v>148</v>
      </c>
      <c r="DO58" s="4"/>
      <c r="DP58" s="8"/>
      <c r="DQ58" s="4">
        <v>1</v>
      </c>
      <c r="DR58" s="8">
        <v>23.88</v>
      </c>
      <c r="DS58" s="7">
        <v>-1</v>
      </c>
      <c r="DT58" s="7">
        <v>-1</v>
      </c>
      <c r="DU58" s="2" t="s">
        <v>155</v>
      </c>
      <c r="DV58" s="2" t="s">
        <v>248</v>
      </c>
      <c r="DW58" s="2" t="s">
        <v>404</v>
      </c>
      <c r="DX58" s="2" t="s">
        <v>222</v>
      </c>
      <c r="DY58" s="2" t="s">
        <v>158</v>
      </c>
      <c r="DZ58" s="2" t="s">
        <v>158</v>
      </c>
      <c r="EA58" s="2" t="s">
        <v>148</v>
      </c>
      <c r="EB58" s="4"/>
      <c r="EC58" s="8"/>
      <c r="ED58" s="4"/>
      <c r="EE58" s="8"/>
      <c r="EF58" s="7"/>
      <c r="EG58" s="7"/>
      <c r="EH58" s="2" t="s">
        <v>155</v>
      </c>
      <c r="EI58" s="2" t="s">
        <v>248</v>
      </c>
      <c r="EJ58" s="2" t="s">
        <v>165</v>
      </c>
      <c r="EK58" s="2" t="s">
        <v>433</v>
      </c>
      <c r="EL58" s="2" t="s">
        <v>275</v>
      </c>
      <c r="EM58" s="2" t="s">
        <v>158</v>
      </c>
      <c r="EN58" s="2" t="s">
        <v>148</v>
      </c>
      <c r="EO58" s="4"/>
      <c r="EP58" s="8"/>
      <c r="EQ58" s="4"/>
      <c r="ER58" s="8"/>
      <c r="ES58" s="7"/>
      <c r="ET58" s="7"/>
      <c r="EU58" s="2" t="s">
        <v>188</v>
      </c>
      <c r="EV58" s="2" t="s">
        <v>248</v>
      </c>
      <c r="EW58" s="2" t="s">
        <v>148</v>
      </c>
      <c r="EX58" s="2" t="s">
        <v>148</v>
      </c>
      <c r="EY58" s="2" t="s">
        <v>158</v>
      </c>
      <c r="EZ58" s="2" t="s">
        <v>158</v>
      </c>
      <c r="FA58" s="2" t="s">
        <v>148</v>
      </c>
      <c r="FB58" s="4"/>
      <c r="FC58" s="8"/>
      <c r="FD58" s="4"/>
      <c r="FE58" s="8"/>
      <c r="FF58" s="7"/>
      <c r="FG58" s="7"/>
      <c r="FH58" s="2" t="s">
        <v>155</v>
      </c>
      <c r="FI58" s="2" t="s">
        <v>248</v>
      </c>
      <c r="FJ58" s="2" t="s">
        <v>606</v>
      </c>
      <c r="FK58" s="2" t="s">
        <v>608</v>
      </c>
      <c r="FL58" s="2" t="s">
        <v>158</v>
      </c>
      <c r="FM58" s="2" t="s">
        <v>158</v>
      </c>
      <c r="FN58" s="2" t="s">
        <v>148</v>
      </c>
      <c r="FO58" s="4"/>
      <c r="FP58" s="8"/>
      <c r="FQ58" s="4"/>
      <c r="FR58" s="8"/>
      <c r="FS58" s="7"/>
      <c r="FT58" s="7"/>
      <c r="FU58" s="2" t="s">
        <v>562</v>
      </c>
      <c r="FV58" s="2" t="s">
        <v>248</v>
      </c>
      <c r="FW58" s="2" t="s">
        <v>148</v>
      </c>
      <c r="FX58" s="2" t="s">
        <v>148</v>
      </c>
      <c r="FY58" s="2" t="s">
        <v>158</v>
      </c>
      <c r="FZ58" s="2" t="s">
        <v>158</v>
      </c>
      <c r="GA58" s="2" t="s">
        <v>148</v>
      </c>
      <c r="GB58" s="4"/>
      <c r="GC58" s="8"/>
      <c r="GD58" s="4"/>
      <c r="GE58" s="8"/>
      <c r="GF58" s="7"/>
      <c r="GG58" s="7"/>
      <c r="GH58" s="2" t="s">
        <v>148</v>
      </c>
      <c r="GI58" s="2" t="s">
        <v>148</v>
      </c>
      <c r="GJ58" s="2" t="s">
        <v>148</v>
      </c>
      <c r="GK58" s="2" t="s">
        <v>148</v>
      </c>
      <c r="GL58" s="2" t="s">
        <v>148</v>
      </c>
      <c r="GM58" s="2" t="s">
        <v>148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155</v>
      </c>
      <c r="JI58" s="2" t="s">
        <v>248</v>
      </c>
      <c r="JJ58" s="2" t="s">
        <v>202</v>
      </c>
      <c r="JK58" s="2" t="s">
        <v>148</v>
      </c>
      <c r="JL58" s="2" t="s">
        <v>158</v>
      </c>
      <c r="JM58" s="2" t="s">
        <v>158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155</v>
      </c>
      <c r="KV58" s="2" t="s">
        <v>248</v>
      </c>
      <c r="KW58" s="2" t="s">
        <v>411</v>
      </c>
      <c r="KX58" s="2" t="s">
        <v>531</v>
      </c>
      <c r="KY58" s="2" t="s">
        <v>158</v>
      </c>
      <c r="KZ58" s="2" t="s">
        <v>158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244</v>
      </c>
      <c r="OV58" s="2" t="s">
        <v>248</v>
      </c>
      <c r="OW58" s="2" t="s">
        <v>148</v>
      </c>
      <c r="OX58" s="2" t="s">
        <v>148</v>
      </c>
      <c r="OY58" s="2" t="s">
        <v>158</v>
      </c>
      <c r="OZ58" s="2" t="s">
        <v>158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609</v>
      </c>
      <c r="B59" s="2" t="s">
        <v>137</v>
      </c>
      <c r="C59" s="2" t="s">
        <v>595</v>
      </c>
      <c r="D59" s="2" t="s">
        <v>394</v>
      </c>
      <c r="E59" s="2" t="s">
        <v>395</v>
      </c>
      <c r="F59" s="2" t="s">
        <v>610</v>
      </c>
      <c r="G59" s="2" t="s">
        <v>610</v>
      </c>
      <c r="H59" s="2" t="s">
        <v>610</v>
      </c>
      <c r="I59" s="2" t="s">
        <v>397</v>
      </c>
      <c r="J59" s="2" t="s">
        <v>422</v>
      </c>
      <c r="K59" s="2" t="s">
        <v>487</v>
      </c>
      <c r="L59" s="3">
        <v>24.76</v>
      </c>
      <c r="M59" s="3">
        <v>26</v>
      </c>
      <c r="N59" s="3">
        <v>79.99</v>
      </c>
      <c r="O59" s="2" t="s">
        <v>437</v>
      </c>
      <c r="P59" s="2" t="s">
        <v>278</v>
      </c>
      <c r="Q59" s="2" t="s">
        <v>147</v>
      </c>
      <c r="R59" s="2" t="s">
        <v>148</v>
      </c>
      <c r="S59" s="2" t="s">
        <v>148</v>
      </c>
      <c r="T59" s="2" t="s">
        <v>604</v>
      </c>
      <c r="U59" s="2" t="s">
        <v>148</v>
      </c>
      <c r="V59" s="2" t="s">
        <v>611</v>
      </c>
      <c r="W59" s="2" t="s">
        <v>239</v>
      </c>
      <c r="X59" s="2" t="s">
        <v>148</v>
      </c>
      <c r="Y59" s="2" t="s">
        <v>606</v>
      </c>
      <c r="Z59" s="4">
        <v>38</v>
      </c>
      <c r="AA59" s="4">
        <f>=ROUNDDOWN(38,0)</f>
      </c>
      <c r="AB59" s="5">
        <v>1</v>
      </c>
      <c r="AC59" s="2" t="s">
        <v>148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>
        <v>2</v>
      </c>
      <c r="AS59" s="8">
        <v>54.6</v>
      </c>
      <c r="AT59" s="7">
        <v>-1</v>
      </c>
      <c r="AU59" s="7">
        <v>-1</v>
      </c>
      <c r="AV59" s="4"/>
      <c r="AW59" s="8"/>
      <c r="AX59" s="4">
        <v>2</v>
      </c>
      <c r="AY59" s="8">
        <v>54.6</v>
      </c>
      <c r="AZ59" s="7">
        <v>-1</v>
      </c>
      <c r="BA59" s="7">
        <v>-1</v>
      </c>
      <c r="BB59" s="7"/>
      <c r="BC59" s="4"/>
      <c r="BD59" s="8"/>
      <c r="BE59" s="4">
        <v>2</v>
      </c>
      <c r="BF59" s="8">
        <v>54.6</v>
      </c>
      <c r="BG59" s="7">
        <v>-1</v>
      </c>
      <c r="BH59" s="7">
        <v>-1</v>
      </c>
      <c r="BI59" s="7"/>
      <c r="BJ59" s="4"/>
      <c r="BK59" s="8"/>
      <c r="BL59" s="2" t="s">
        <v>20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145</v>
      </c>
      <c r="BW59" s="2" t="s">
        <v>156</v>
      </c>
      <c r="BX59" s="2" t="s">
        <v>612</v>
      </c>
      <c r="BY59" s="2" t="s">
        <v>158</v>
      </c>
      <c r="BZ59" s="2" t="s">
        <v>158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145</v>
      </c>
      <c r="CJ59" s="2" t="s">
        <v>402</v>
      </c>
      <c r="CK59" s="2" t="s">
        <v>607</v>
      </c>
      <c r="CL59" s="2" t="s">
        <v>158</v>
      </c>
      <c r="CM59" s="2" t="s">
        <v>158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145</v>
      </c>
      <c r="CW59" s="2" t="s">
        <v>608</v>
      </c>
      <c r="CX59" s="2" t="s">
        <v>613</v>
      </c>
      <c r="CY59" s="2" t="s">
        <v>158</v>
      </c>
      <c r="CZ59" s="2" t="s">
        <v>158</v>
      </c>
      <c r="DA59" s="2" t="s">
        <v>148</v>
      </c>
      <c r="DB59" s="4"/>
      <c r="DC59" s="8"/>
      <c r="DD59" s="4"/>
      <c r="DE59" s="8"/>
      <c r="DF59" s="7"/>
      <c r="DG59" s="7"/>
      <c r="DH59" s="2" t="s">
        <v>244</v>
      </c>
      <c r="DI59" s="2" t="s">
        <v>145</v>
      </c>
      <c r="DJ59" s="2" t="s">
        <v>148</v>
      </c>
      <c r="DK59" s="2" t="s">
        <v>148</v>
      </c>
      <c r="DL59" s="2" t="s">
        <v>158</v>
      </c>
      <c r="DM59" s="2" t="s">
        <v>158</v>
      </c>
      <c r="DN59" s="2" t="s">
        <v>148</v>
      </c>
      <c r="DO59" s="4"/>
      <c r="DP59" s="8"/>
      <c r="DQ59" s="4">
        <v>2</v>
      </c>
      <c r="DR59" s="8">
        <v>54.6</v>
      </c>
      <c r="DS59" s="7">
        <v>-1</v>
      </c>
      <c r="DT59" s="7">
        <v>-1</v>
      </c>
      <c r="DU59" s="2" t="s">
        <v>155</v>
      </c>
      <c r="DV59" s="2" t="s">
        <v>145</v>
      </c>
      <c r="DW59" s="2" t="s">
        <v>404</v>
      </c>
      <c r="DX59" s="2" t="s">
        <v>614</v>
      </c>
      <c r="DY59" s="2" t="s">
        <v>158</v>
      </c>
      <c r="DZ59" s="2" t="s">
        <v>158</v>
      </c>
      <c r="EA59" s="2" t="s">
        <v>148</v>
      </c>
      <c r="EB59" s="4"/>
      <c r="EC59" s="8"/>
      <c r="ED59" s="4"/>
      <c r="EE59" s="8"/>
      <c r="EF59" s="7"/>
      <c r="EG59" s="7"/>
      <c r="EH59" s="2" t="s">
        <v>155</v>
      </c>
      <c r="EI59" s="2" t="s">
        <v>145</v>
      </c>
      <c r="EJ59" s="2" t="s">
        <v>165</v>
      </c>
      <c r="EK59" s="2" t="s">
        <v>441</v>
      </c>
      <c r="EL59" s="2" t="s">
        <v>275</v>
      </c>
      <c r="EM59" s="2" t="s">
        <v>158</v>
      </c>
      <c r="EN59" s="2" t="s">
        <v>148</v>
      </c>
      <c r="EO59" s="4"/>
      <c r="EP59" s="8"/>
      <c r="EQ59" s="4"/>
      <c r="ER59" s="8"/>
      <c r="ES59" s="7"/>
      <c r="ET59" s="7"/>
      <c r="EU59" s="2" t="s">
        <v>155</v>
      </c>
      <c r="EV59" s="2" t="s">
        <v>145</v>
      </c>
      <c r="EW59" s="2" t="s">
        <v>148</v>
      </c>
      <c r="EX59" s="2" t="s">
        <v>148</v>
      </c>
      <c r="EY59" s="2" t="s">
        <v>158</v>
      </c>
      <c r="EZ59" s="2" t="s">
        <v>158</v>
      </c>
      <c r="FA59" s="2" t="s">
        <v>148</v>
      </c>
      <c r="FB59" s="4"/>
      <c r="FC59" s="8"/>
      <c r="FD59" s="4"/>
      <c r="FE59" s="8"/>
      <c r="FF59" s="7"/>
      <c r="FG59" s="7"/>
      <c r="FH59" s="2" t="s">
        <v>155</v>
      </c>
      <c r="FI59" s="2" t="s">
        <v>145</v>
      </c>
      <c r="FJ59" s="2" t="s">
        <v>606</v>
      </c>
      <c r="FK59" s="2" t="s">
        <v>615</v>
      </c>
      <c r="FL59" s="2" t="s">
        <v>158</v>
      </c>
      <c r="FM59" s="2" t="s">
        <v>158</v>
      </c>
      <c r="FN59" s="2" t="s">
        <v>148</v>
      </c>
      <c r="FO59" s="4"/>
      <c r="FP59" s="8"/>
      <c r="FQ59" s="4"/>
      <c r="FR59" s="8"/>
      <c r="FS59" s="7"/>
      <c r="FT59" s="7"/>
      <c r="FU59" s="2" t="s">
        <v>562</v>
      </c>
      <c r="FV59" s="2" t="s">
        <v>145</v>
      </c>
      <c r="FW59" s="2" t="s">
        <v>148</v>
      </c>
      <c r="FX59" s="2" t="s">
        <v>148</v>
      </c>
      <c r="FY59" s="2" t="s">
        <v>158</v>
      </c>
      <c r="FZ59" s="2" t="s">
        <v>158</v>
      </c>
      <c r="GA59" s="2" t="s">
        <v>148</v>
      </c>
      <c r="GB59" s="4"/>
      <c r="GC59" s="8"/>
      <c r="GD59" s="4"/>
      <c r="GE59" s="8"/>
      <c r="GF59" s="7"/>
      <c r="GG59" s="7"/>
      <c r="GH59" s="2" t="s">
        <v>148</v>
      </c>
      <c r="GI59" s="2" t="s">
        <v>148</v>
      </c>
      <c r="GJ59" s="2" t="s">
        <v>148</v>
      </c>
      <c r="GK59" s="2" t="s">
        <v>148</v>
      </c>
      <c r="GL59" s="2" t="s">
        <v>148</v>
      </c>
      <c r="GM59" s="2" t="s">
        <v>148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155</v>
      </c>
      <c r="JI59" s="2" t="s">
        <v>145</v>
      </c>
      <c r="JJ59" s="2" t="s">
        <v>202</v>
      </c>
      <c r="JK59" s="2" t="s">
        <v>148</v>
      </c>
      <c r="JL59" s="2" t="s">
        <v>158</v>
      </c>
      <c r="JM59" s="2" t="s">
        <v>158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155</v>
      </c>
      <c r="KV59" s="2" t="s">
        <v>145</v>
      </c>
      <c r="KW59" s="2" t="s">
        <v>411</v>
      </c>
      <c r="KX59" s="2" t="s">
        <v>148</v>
      </c>
      <c r="KY59" s="2" t="s">
        <v>158</v>
      </c>
      <c r="KZ59" s="2" t="s">
        <v>158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244</v>
      </c>
      <c r="OV59" s="2" t="s">
        <v>145</v>
      </c>
      <c r="OW59" s="2" t="s">
        <v>148</v>
      </c>
      <c r="OX59" s="2" t="s">
        <v>148</v>
      </c>
      <c r="OY59" s="2" t="s">
        <v>158</v>
      </c>
      <c r="OZ59" s="2" t="s">
        <v>158</v>
      </c>
      <c r="PA59" s="2" t="s">
        <v>148</v>
      </c>
      <c r="PB59" s="4">
        <v>38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616</v>
      </c>
      <c r="B60" s="2" t="s">
        <v>137</v>
      </c>
      <c r="C60" s="2" t="s">
        <v>595</v>
      </c>
      <c r="D60" s="2" t="s">
        <v>510</v>
      </c>
      <c r="E60" s="2" t="s">
        <v>511</v>
      </c>
      <c r="F60" s="2" t="s">
        <v>617</v>
      </c>
      <c r="G60" s="2" t="s">
        <v>617</v>
      </c>
      <c r="H60" s="2" t="s">
        <v>617</v>
      </c>
      <c r="I60" s="2" t="s">
        <v>513</v>
      </c>
      <c r="J60" s="2" t="s">
        <v>514</v>
      </c>
      <c r="K60" s="2" t="s">
        <v>487</v>
      </c>
      <c r="L60" s="3">
        <v>21.66</v>
      </c>
      <c r="M60" s="3">
        <v>22.74</v>
      </c>
      <c r="N60" s="3">
        <v>69.99</v>
      </c>
      <c r="O60" s="2" t="s">
        <v>437</v>
      </c>
      <c r="P60" s="2" t="s">
        <v>278</v>
      </c>
      <c r="Q60" s="2" t="s">
        <v>147</v>
      </c>
      <c r="R60" s="2" t="s">
        <v>148</v>
      </c>
      <c r="S60" s="2" t="s">
        <v>148</v>
      </c>
      <c r="T60" s="2" t="s">
        <v>604</v>
      </c>
      <c r="U60" s="2" t="s">
        <v>148</v>
      </c>
      <c r="V60" s="2" t="s">
        <v>618</v>
      </c>
      <c r="W60" s="2" t="s">
        <v>557</v>
      </c>
      <c r="X60" s="2" t="s">
        <v>148</v>
      </c>
      <c r="Y60" s="2" t="s">
        <v>572</v>
      </c>
      <c r="Z60" s="4">
        <v>68</v>
      </c>
      <c r="AA60" s="4">
        <f>=ROUNDDOWN(68,0)</f>
      </c>
      <c r="AB60" s="5">
        <v>1</v>
      </c>
      <c r="AC60" s="2" t="s">
        <v>148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>
        <v>4</v>
      </c>
      <c r="AQ60" s="8">
        <v>28.64</v>
      </c>
      <c r="AR60" s="4">
        <v>3</v>
      </c>
      <c r="AS60" s="8">
        <v>71.64</v>
      </c>
      <c r="AT60" s="7">
        <v>0.3333</v>
      </c>
      <c r="AU60" s="7">
        <v>-0.6002</v>
      </c>
      <c r="AV60" s="4">
        <v>4</v>
      </c>
      <c r="AW60" s="8">
        <v>28.64</v>
      </c>
      <c r="AX60" s="4">
        <v>3</v>
      </c>
      <c r="AY60" s="8">
        <v>71.64</v>
      </c>
      <c r="AZ60" s="7">
        <v>0.3333</v>
      </c>
      <c r="BA60" s="7">
        <v>-0.6002</v>
      </c>
      <c r="BB60" s="7">
        <v>1</v>
      </c>
      <c r="BC60" s="4">
        <v>4</v>
      </c>
      <c r="BD60" s="8">
        <v>28.64</v>
      </c>
      <c r="BE60" s="4">
        <v>3</v>
      </c>
      <c r="BF60" s="8">
        <v>71.64</v>
      </c>
      <c r="BG60" s="7">
        <v>0.3333</v>
      </c>
      <c r="BH60" s="7">
        <v>-0.6002</v>
      </c>
      <c r="BI60" s="7">
        <v>1</v>
      </c>
      <c r="BJ60" s="4">
        <v>4</v>
      </c>
      <c r="BK60" s="8">
        <v>28.64</v>
      </c>
      <c r="BL60" s="2" t="s">
        <v>20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155</v>
      </c>
      <c r="BV60" s="2" t="s">
        <v>145</v>
      </c>
      <c r="BW60" s="2" t="s">
        <v>156</v>
      </c>
      <c r="BX60" s="2" t="s">
        <v>619</v>
      </c>
      <c r="BY60" s="2" t="s">
        <v>158</v>
      </c>
      <c r="BZ60" s="2" t="s">
        <v>158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145</v>
      </c>
      <c r="CJ60" s="2" t="s">
        <v>402</v>
      </c>
      <c r="CK60" s="2" t="s">
        <v>607</v>
      </c>
      <c r="CL60" s="2" t="s">
        <v>158</v>
      </c>
      <c r="CM60" s="2" t="s">
        <v>158</v>
      </c>
      <c r="CN60" s="2" t="s">
        <v>148</v>
      </c>
      <c r="CO60" s="4"/>
      <c r="CP60" s="8"/>
      <c r="CQ60" s="4"/>
      <c r="CR60" s="8"/>
      <c r="CS60" s="7"/>
      <c r="CT60" s="7"/>
      <c r="CU60" s="2" t="s">
        <v>155</v>
      </c>
      <c r="CV60" s="2" t="s">
        <v>145</v>
      </c>
      <c r="CW60" s="2" t="s">
        <v>572</v>
      </c>
      <c r="CX60" s="2" t="s">
        <v>608</v>
      </c>
      <c r="CY60" s="2" t="s">
        <v>158</v>
      </c>
      <c r="CZ60" s="2" t="s">
        <v>158</v>
      </c>
      <c r="DA60" s="2" t="s">
        <v>148</v>
      </c>
      <c r="DB60" s="4"/>
      <c r="DC60" s="8"/>
      <c r="DD60" s="4"/>
      <c r="DE60" s="8"/>
      <c r="DF60" s="7"/>
      <c r="DG60" s="7"/>
      <c r="DH60" s="2" t="s">
        <v>244</v>
      </c>
      <c r="DI60" s="2" t="s">
        <v>145</v>
      </c>
      <c r="DJ60" s="2" t="s">
        <v>148</v>
      </c>
      <c r="DK60" s="2" t="s">
        <v>148</v>
      </c>
      <c r="DL60" s="2" t="s">
        <v>158</v>
      </c>
      <c r="DM60" s="2" t="s">
        <v>158</v>
      </c>
      <c r="DN60" s="2" t="s">
        <v>148</v>
      </c>
      <c r="DO60" s="4">
        <v>4</v>
      </c>
      <c r="DP60" s="8">
        <v>28.64</v>
      </c>
      <c r="DQ60" s="4">
        <v>3</v>
      </c>
      <c r="DR60" s="8">
        <v>71.64</v>
      </c>
      <c r="DS60" s="7">
        <v>0.3333</v>
      </c>
      <c r="DT60" s="7">
        <v>-0.6002</v>
      </c>
      <c r="DU60" s="2" t="s">
        <v>155</v>
      </c>
      <c r="DV60" s="2" t="s">
        <v>145</v>
      </c>
      <c r="DW60" s="2" t="s">
        <v>163</v>
      </c>
      <c r="DX60" s="2" t="s">
        <v>620</v>
      </c>
      <c r="DY60" s="2" t="s">
        <v>158</v>
      </c>
      <c r="DZ60" s="2" t="s">
        <v>158</v>
      </c>
      <c r="EA60" s="2" t="s">
        <v>148</v>
      </c>
      <c r="EB60" s="4"/>
      <c r="EC60" s="8"/>
      <c r="ED60" s="4"/>
      <c r="EE60" s="8"/>
      <c r="EF60" s="7"/>
      <c r="EG60" s="7"/>
      <c r="EH60" s="2" t="s">
        <v>155</v>
      </c>
      <c r="EI60" s="2" t="s">
        <v>145</v>
      </c>
      <c r="EJ60" s="2" t="s">
        <v>165</v>
      </c>
      <c r="EK60" s="2" t="s">
        <v>441</v>
      </c>
      <c r="EL60" s="2" t="s">
        <v>275</v>
      </c>
      <c r="EM60" s="2" t="s">
        <v>158</v>
      </c>
      <c r="EN60" s="2" t="s">
        <v>148</v>
      </c>
      <c r="EO60" s="4"/>
      <c r="EP60" s="8"/>
      <c r="EQ60" s="4"/>
      <c r="ER60" s="8"/>
      <c r="ES60" s="7"/>
      <c r="ET60" s="7"/>
      <c r="EU60" s="2" t="s">
        <v>155</v>
      </c>
      <c r="EV60" s="2" t="s">
        <v>145</v>
      </c>
      <c r="EW60" s="2" t="s">
        <v>148</v>
      </c>
      <c r="EX60" s="2" t="s">
        <v>253</v>
      </c>
      <c r="EY60" s="2" t="s">
        <v>158</v>
      </c>
      <c r="EZ60" s="2" t="s">
        <v>158</v>
      </c>
      <c r="FA60" s="2" t="s">
        <v>148</v>
      </c>
      <c r="FB60" s="4"/>
      <c r="FC60" s="8"/>
      <c r="FD60" s="4"/>
      <c r="FE60" s="8"/>
      <c r="FF60" s="7"/>
      <c r="FG60" s="7"/>
      <c r="FH60" s="2" t="s">
        <v>155</v>
      </c>
      <c r="FI60" s="2" t="s">
        <v>145</v>
      </c>
      <c r="FJ60" s="2" t="s">
        <v>572</v>
      </c>
      <c r="FK60" s="2" t="s">
        <v>606</v>
      </c>
      <c r="FL60" s="2" t="s">
        <v>158</v>
      </c>
      <c r="FM60" s="2" t="s">
        <v>158</v>
      </c>
      <c r="FN60" s="2" t="s">
        <v>148</v>
      </c>
      <c r="FO60" s="4"/>
      <c r="FP60" s="8"/>
      <c r="FQ60" s="4"/>
      <c r="FR60" s="8"/>
      <c r="FS60" s="7"/>
      <c r="FT60" s="7"/>
      <c r="FU60" s="2" t="s">
        <v>562</v>
      </c>
      <c r="FV60" s="2" t="s">
        <v>145</v>
      </c>
      <c r="FW60" s="2" t="s">
        <v>148</v>
      </c>
      <c r="FX60" s="2" t="s">
        <v>148</v>
      </c>
      <c r="FY60" s="2" t="s">
        <v>158</v>
      </c>
      <c r="FZ60" s="2" t="s">
        <v>158</v>
      </c>
      <c r="GA60" s="2" t="s">
        <v>148</v>
      </c>
      <c r="GB60" s="4"/>
      <c r="GC60" s="8"/>
      <c r="GD60" s="4"/>
      <c r="GE60" s="8"/>
      <c r="GF60" s="7"/>
      <c r="GG60" s="7"/>
      <c r="GH60" s="2" t="s">
        <v>148</v>
      </c>
      <c r="GI60" s="2" t="s">
        <v>148</v>
      </c>
      <c r="GJ60" s="2" t="s">
        <v>148</v>
      </c>
      <c r="GK60" s="2" t="s">
        <v>148</v>
      </c>
      <c r="GL60" s="2" t="s">
        <v>148</v>
      </c>
      <c r="GM60" s="2" t="s">
        <v>148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155</v>
      </c>
      <c r="JI60" s="2" t="s">
        <v>145</v>
      </c>
      <c r="JJ60" s="2" t="s">
        <v>202</v>
      </c>
      <c r="JK60" s="2" t="s">
        <v>148</v>
      </c>
      <c r="JL60" s="2" t="s">
        <v>158</v>
      </c>
      <c r="JM60" s="2" t="s">
        <v>158</v>
      </c>
      <c r="JN60" s="2" t="s">
        <v>148</v>
      </c>
      <c r="JO60" s="4"/>
      <c r="JP60" s="8"/>
      <c r="JQ60" s="4"/>
      <c r="JR60" s="8"/>
      <c r="JS60" s="7"/>
      <c r="JT60" s="7"/>
      <c r="JU60" s="2" t="s">
        <v>148</v>
      </c>
      <c r="JV60" s="2" t="s">
        <v>148</v>
      </c>
      <c r="JW60" s="2" t="s">
        <v>148</v>
      </c>
      <c r="JX60" s="2" t="s">
        <v>148</v>
      </c>
      <c r="JY60" s="2" t="s">
        <v>148</v>
      </c>
      <c r="JZ60" s="2" t="s">
        <v>148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155</v>
      </c>
      <c r="KV60" s="2" t="s">
        <v>145</v>
      </c>
      <c r="KW60" s="2" t="s">
        <v>411</v>
      </c>
      <c r="KX60" s="2" t="s">
        <v>148</v>
      </c>
      <c r="KY60" s="2" t="s">
        <v>158</v>
      </c>
      <c r="KZ60" s="2" t="s">
        <v>158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244</v>
      </c>
      <c r="OV60" s="2" t="s">
        <v>145</v>
      </c>
      <c r="OW60" s="2" t="s">
        <v>148</v>
      </c>
      <c r="OX60" s="2" t="s">
        <v>148</v>
      </c>
      <c r="OY60" s="2" t="s">
        <v>158</v>
      </c>
      <c r="OZ60" s="2" t="s">
        <v>158</v>
      </c>
      <c r="PA60" s="2" t="s">
        <v>148</v>
      </c>
      <c r="PB60" s="4">
        <v>68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621</v>
      </c>
      <c r="B61" s="2" t="s">
        <v>137</v>
      </c>
      <c r="C61" s="2" t="s">
        <v>595</v>
      </c>
      <c r="D61" s="2" t="s">
        <v>483</v>
      </c>
      <c r="E61" s="2" t="s">
        <v>484</v>
      </c>
      <c r="F61" s="2" t="s">
        <v>622</v>
      </c>
      <c r="G61" s="2" t="s">
        <v>622</v>
      </c>
      <c r="H61" s="2" t="s">
        <v>622</v>
      </c>
      <c r="I61" s="2" t="s">
        <v>623</v>
      </c>
      <c r="J61" s="2" t="s">
        <v>554</v>
      </c>
      <c r="K61" s="2" t="s">
        <v>624</v>
      </c>
      <c r="L61" s="3">
        <v>102.14</v>
      </c>
      <c r="M61" s="3">
        <v>107.25</v>
      </c>
      <c r="N61" s="3">
        <v>299.99</v>
      </c>
      <c r="O61" s="2" t="s">
        <v>266</v>
      </c>
      <c r="P61" s="2" t="s">
        <v>278</v>
      </c>
      <c r="Q61" s="2" t="s">
        <v>147</v>
      </c>
      <c r="R61" s="2" t="s">
        <v>148</v>
      </c>
      <c r="S61" s="2" t="s">
        <v>148</v>
      </c>
      <c r="T61" s="2" t="s">
        <v>556</v>
      </c>
      <c r="U61" s="2" t="s">
        <v>148</v>
      </c>
      <c r="V61" s="2" t="s">
        <v>423</v>
      </c>
      <c r="W61" s="2" t="s">
        <v>239</v>
      </c>
      <c r="X61" s="2" t="s">
        <v>148</v>
      </c>
      <c r="Y61" s="2" t="s">
        <v>625</v>
      </c>
      <c r="Z61" s="4"/>
      <c r="AA61" s="4">
        <f>=ROUNDDOWN({0},0)</f>
      </c>
      <c r="AB61" s="5"/>
      <c r="AC61" s="2" t="s">
        <v>148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/>
      <c r="AQ61" s="8"/>
      <c r="AR61" s="4">
        <v>1</v>
      </c>
      <c r="AS61" s="8">
        <v>107.25</v>
      </c>
      <c r="AT61" s="7">
        <v>-1</v>
      </c>
      <c r="AU61" s="7">
        <v>-1</v>
      </c>
      <c r="AV61" s="4" t="s">
        <v>148</v>
      </c>
      <c r="AW61" s="8" t="s">
        <v>148</v>
      </c>
      <c r="AX61" s="4">
        <v>5</v>
      </c>
      <c r="AY61" s="8">
        <v>774.59</v>
      </c>
      <c r="AZ61" s="7" t="s">
        <v>148</v>
      </c>
      <c r="BA61" s="7" t="s">
        <v>148</v>
      </c>
      <c r="BB61" s="7"/>
      <c r="BC61" s="4" t="s">
        <v>148</v>
      </c>
      <c r="BD61" s="8" t="s">
        <v>148</v>
      </c>
      <c r="BE61" s="4">
        <v>5</v>
      </c>
      <c r="BF61" s="8">
        <v>774.59</v>
      </c>
      <c r="BG61" s="7" t="s">
        <v>148</v>
      </c>
      <c r="BH61" s="7" t="s">
        <v>148</v>
      </c>
      <c r="BI61" s="7"/>
      <c r="BJ61" s="4"/>
      <c r="BK61" s="8"/>
      <c r="BL61" s="2" t="s">
        <v>23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248</v>
      </c>
      <c r="BW61" s="2" t="s">
        <v>156</v>
      </c>
      <c r="BX61" s="2" t="s">
        <v>468</v>
      </c>
      <c r="BY61" s="2" t="s">
        <v>158</v>
      </c>
      <c r="BZ61" s="2" t="s">
        <v>158</v>
      </c>
      <c r="CA61" s="2" t="s">
        <v>148</v>
      </c>
      <c r="CB61" s="4"/>
      <c r="CC61" s="8"/>
      <c r="CD61" s="4"/>
      <c r="CE61" s="8"/>
      <c r="CF61" s="7"/>
      <c r="CG61" s="7"/>
      <c r="CH61" s="2" t="s">
        <v>155</v>
      </c>
      <c r="CI61" s="2" t="s">
        <v>248</v>
      </c>
      <c r="CJ61" s="2" t="s">
        <v>491</v>
      </c>
      <c r="CK61" s="2" t="s">
        <v>364</v>
      </c>
      <c r="CL61" s="2" t="s">
        <v>158</v>
      </c>
      <c r="CM61" s="2" t="s">
        <v>158</v>
      </c>
      <c r="CN61" s="2" t="s">
        <v>148</v>
      </c>
      <c r="CO61" s="4"/>
      <c r="CP61" s="8"/>
      <c r="CQ61" s="4"/>
      <c r="CR61" s="8"/>
      <c r="CS61" s="7"/>
      <c r="CT61" s="7"/>
      <c r="CU61" s="2" t="s">
        <v>155</v>
      </c>
      <c r="CV61" s="2" t="s">
        <v>248</v>
      </c>
      <c r="CW61" s="2" t="s">
        <v>625</v>
      </c>
      <c r="CX61" s="2" t="s">
        <v>172</v>
      </c>
      <c r="CY61" s="2" t="s">
        <v>158</v>
      </c>
      <c r="CZ61" s="2" t="s">
        <v>158</v>
      </c>
      <c r="DA61" s="2" t="s">
        <v>148</v>
      </c>
      <c r="DB61" s="4"/>
      <c r="DC61" s="8"/>
      <c r="DD61" s="4"/>
      <c r="DE61" s="8"/>
      <c r="DF61" s="7"/>
      <c r="DG61" s="7"/>
      <c r="DH61" s="2" t="s">
        <v>155</v>
      </c>
      <c r="DI61" s="2" t="s">
        <v>248</v>
      </c>
      <c r="DJ61" s="2" t="s">
        <v>148</v>
      </c>
      <c r="DK61" s="2" t="s">
        <v>148</v>
      </c>
      <c r="DL61" s="2" t="s">
        <v>158</v>
      </c>
      <c r="DM61" s="2" t="s">
        <v>158</v>
      </c>
      <c r="DN61" s="2" t="s">
        <v>148</v>
      </c>
      <c r="DO61" s="4"/>
      <c r="DP61" s="8"/>
      <c r="DQ61" s="4"/>
      <c r="DR61" s="8"/>
      <c r="DS61" s="7"/>
      <c r="DT61" s="7"/>
      <c r="DU61" s="2" t="s">
        <v>155</v>
      </c>
      <c r="DV61" s="2" t="s">
        <v>248</v>
      </c>
      <c r="DW61" s="2" t="s">
        <v>163</v>
      </c>
      <c r="DX61" s="2" t="s">
        <v>329</v>
      </c>
      <c r="DY61" s="2" t="s">
        <v>158</v>
      </c>
      <c r="DZ61" s="2" t="s">
        <v>158</v>
      </c>
      <c r="EA61" s="2" t="s">
        <v>148</v>
      </c>
      <c r="EB61" s="4"/>
      <c r="EC61" s="8"/>
      <c r="ED61" s="4"/>
      <c r="EE61" s="8"/>
      <c r="EF61" s="7"/>
      <c r="EG61" s="7"/>
      <c r="EH61" s="2" t="s">
        <v>155</v>
      </c>
      <c r="EI61" s="2" t="s">
        <v>248</v>
      </c>
      <c r="EJ61" s="2" t="s">
        <v>165</v>
      </c>
      <c r="EK61" s="2" t="s">
        <v>626</v>
      </c>
      <c r="EL61" s="2" t="s">
        <v>158</v>
      </c>
      <c r="EM61" s="2" t="s">
        <v>158</v>
      </c>
      <c r="EN61" s="2" t="s">
        <v>148</v>
      </c>
      <c r="EO61" s="4"/>
      <c r="EP61" s="8"/>
      <c r="EQ61" s="4"/>
      <c r="ER61" s="8"/>
      <c r="ES61" s="7"/>
      <c r="ET61" s="7"/>
      <c r="EU61" s="2" t="s">
        <v>155</v>
      </c>
      <c r="EV61" s="2" t="s">
        <v>248</v>
      </c>
      <c r="EW61" s="2" t="s">
        <v>148</v>
      </c>
      <c r="EX61" s="2" t="s">
        <v>148</v>
      </c>
      <c r="EY61" s="2" t="s">
        <v>158</v>
      </c>
      <c r="EZ61" s="2" t="s">
        <v>158</v>
      </c>
      <c r="FA61" s="2" t="s">
        <v>148</v>
      </c>
      <c r="FB61" s="4"/>
      <c r="FC61" s="8"/>
      <c r="FD61" s="4">
        <v>1</v>
      </c>
      <c r="FE61" s="8">
        <v>107.25</v>
      </c>
      <c r="FF61" s="7">
        <v>-1</v>
      </c>
      <c r="FG61" s="7">
        <v>-1</v>
      </c>
      <c r="FH61" s="2" t="s">
        <v>155</v>
      </c>
      <c r="FI61" s="2" t="s">
        <v>248</v>
      </c>
      <c r="FJ61" s="2" t="s">
        <v>625</v>
      </c>
      <c r="FK61" s="2" t="s">
        <v>480</v>
      </c>
      <c r="FL61" s="2" t="s">
        <v>158</v>
      </c>
      <c r="FM61" s="2" t="s">
        <v>158</v>
      </c>
      <c r="FN61" s="2" t="s">
        <v>148</v>
      </c>
      <c r="FO61" s="4"/>
      <c r="FP61" s="8"/>
      <c r="FQ61" s="4"/>
      <c r="FR61" s="8"/>
      <c r="FS61" s="7"/>
      <c r="FT61" s="7"/>
      <c r="FU61" s="2" t="s">
        <v>562</v>
      </c>
      <c r="FV61" s="2" t="s">
        <v>248</v>
      </c>
      <c r="FW61" s="2" t="s">
        <v>148</v>
      </c>
      <c r="FX61" s="2" t="s">
        <v>148</v>
      </c>
      <c r="FY61" s="2" t="s">
        <v>158</v>
      </c>
      <c r="FZ61" s="2" t="s">
        <v>158</v>
      </c>
      <c r="GA61" s="2" t="s">
        <v>148</v>
      </c>
      <c r="GB61" s="4"/>
      <c r="GC61" s="8"/>
      <c r="GD61" s="4"/>
      <c r="GE61" s="8"/>
      <c r="GF61" s="7"/>
      <c r="GG61" s="7"/>
      <c r="GH61" s="2" t="s">
        <v>148</v>
      </c>
      <c r="GI61" s="2" t="s">
        <v>148</v>
      </c>
      <c r="GJ61" s="2" t="s">
        <v>148</v>
      </c>
      <c r="GK61" s="2" t="s">
        <v>148</v>
      </c>
      <c r="GL61" s="2" t="s">
        <v>148</v>
      </c>
      <c r="GM61" s="2" t="s">
        <v>148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155</v>
      </c>
      <c r="JI61" s="2" t="s">
        <v>248</v>
      </c>
      <c r="JJ61" s="2" t="s">
        <v>202</v>
      </c>
      <c r="JK61" s="2" t="s">
        <v>148</v>
      </c>
      <c r="JL61" s="2" t="s">
        <v>158</v>
      </c>
      <c r="JM61" s="2" t="s">
        <v>158</v>
      </c>
      <c r="JN61" s="2" t="s">
        <v>148</v>
      </c>
      <c r="JO61" s="4"/>
      <c r="JP61" s="8"/>
      <c r="JQ61" s="4"/>
      <c r="JR61" s="8"/>
      <c r="JS61" s="7"/>
      <c r="JT61" s="7"/>
      <c r="JU61" s="2" t="s">
        <v>148</v>
      </c>
      <c r="JV61" s="2" t="s">
        <v>148</v>
      </c>
      <c r="JW61" s="2" t="s">
        <v>148</v>
      </c>
      <c r="JX61" s="2" t="s">
        <v>148</v>
      </c>
      <c r="JY61" s="2" t="s">
        <v>148</v>
      </c>
      <c r="JZ61" s="2" t="s">
        <v>148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155</v>
      </c>
      <c r="KV61" s="2" t="s">
        <v>248</v>
      </c>
      <c r="KW61" s="2" t="s">
        <v>174</v>
      </c>
      <c r="KX61" s="2" t="s">
        <v>148</v>
      </c>
      <c r="KY61" s="2" t="s">
        <v>158</v>
      </c>
      <c r="KZ61" s="2" t="s">
        <v>158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148</v>
      </c>
      <c r="NI61" s="2" t="s">
        <v>148</v>
      </c>
      <c r="NJ61" s="2" t="s">
        <v>148</v>
      </c>
      <c r="NK61" s="2" t="s">
        <v>148</v>
      </c>
      <c r="NL61" s="2" t="s">
        <v>148</v>
      </c>
      <c r="NM61" s="2" t="s">
        <v>148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244</v>
      </c>
      <c r="OV61" s="2" t="s">
        <v>248</v>
      </c>
      <c r="OW61" s="2" t="s">
        <v>148</v>
      </c>
      <c r="OX61" s="2" t="s">
        <v>148</v>
      </c>
      <c r="OY61" s="2" t="s">
        <v>158</v>
      </c>
      <c r="OZ61" s="2" t="s">
        <v>158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627</v>
      </c>
      <c r="B62" s="2" t="s">
        <v>137</v>
      </c>
      <c r="C62" s="2" t="s">
        <v>595</v>
      </c>
      <c r="D62" s="2" t="s">
        <v>483</v>
      </c>
      <c r="E62" s="2" t="s">
        <v>484</v>
      </c>
      <c r="F62" s="2" t="s">
        <v>622</v>
      </c>
      <c r="G62" s="2" t="s">
        <v>622</v>
      </c>
      <c r="H62" s="2" t="s">
        <v>622</v>
      </c>
      <c r="I62" s="2" t="s">
        <v>623</v>
      </c>
      <c r="J62" s="2" t="s">
        <v>565</v>
      </c>
      <c r="K62" s="2" t="s">
        <v>624</v>
      </c>
      <c r="L62" s="3">
        <v>136.19</v>
      </c>
      <c r="M62" s="3">
        <v>143</v>
      </c>
      <c r="N62" s="3">
        <v>399.99</v>
      </c>
      <c r="O62" s="2" t="s">
        <v>266</v>
      </c>
      <c r="P62" s="2" t="s">
        <v>278</v>
      </c>
      <c r="Q62" s="2" t="s">
        <v>147</v>
      </c>
      <c r="R62" s="2" t="s">
        <v>148</v>
      </c>
      <c r="S62" s="2" t="s">
        <v>148</v>
      </c>
      <c r="T62" s="2" t="s">
        <v>556</v>
      </c>
      <c r="U62" s="2" t="s">
        <v>148</v>
      </c>
      <c r="V62" s="2" t="s">
        <v>423</v>
      </c>
      <c r="W62" s="2" t="s">
        <v>239</v>
      </c>
      <c r="X62" s="2" t="s">
        <v>148</v>
      </c>
      <c r="Y62" s="2" t="s">
        <v>625</v>
      </c>
      <c r="Z62" s="4"/>
      <c r="AA62" s="4">
        <f>=ROUNDDOWN({0},0)</f>
      </c>
      <c r="AB62" s="5"/>
      <c r="AC62" s="2" t="s">
        <v>148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/>
      <c r="AQ62" s="8"/>
      <c r="AR62" s="4">
        <v>4</v>
      </c>
      <c r="AS62" s="8">
        <v>667.34</v>
      </c>
      <c r="AT62" s="7">
        <v>-1</v>
      </c>
      <c r="AU62" s="7">
        <v>-1</v>
      </c>
      <c r="AV62" s="4" t="s">
        <v>148</v>
      </c>
      <c r="AW62" s="8" t="s">
        <v>148</v>
      </c>
      <c r="AX62" s="4" t="s">
        <v>148</v>
      </c>
      <c r="AY62" s="8" t="s">
        <v>148</v>
      </c>
      <c r="AZ62" s="7" t="s">
        <v>148</v>
      </c>
      <c r="BA62" s="7" t="s">
        <v>148</v>
      </c>
      <c r="BB62" s="7"/>
      <c r="BC62" s="4" t="s">
        <v>148</v>
      </c>
      <c r="BD62" s="8" t="s">
        <v>148</v>
      </c>
      <c r="BE62" s="4" t="s">
        <v>148</v>
      </c>
      <c r="BF62" s="8" t="s">
        <v>148</v>
      </c>
      <c r="BG62" s="7" t="s">
        <v>148</v>
      </c>
      <c r="BH62" s="7" t="s">
        <v>148</v>
      </c>
      <c r="BI62" s="7"/>
      <c r="BJ62" s="4"/>
      <c r="BK62" s="8"/>
      <c r="BL62" s="2" t="s">
        <v>23</v>
      </c>
      <c r="BM62" s="7"/>
      <c r="BN62" s="7"/>
      <c r="BO62" s="4"/>
      <c r="BP62" s="8"/>
      <c r="BQ62" s="4"/>
      <c r="BR62" s="8"/>
      <c r="BS62" s="7"/>
      <c r="BT62" s="7"/>
      <c r="BU62" s="2" t="s">
        <v>155</v>
      </c>
      <c r="BV62" s="2" t="s">
        <v>248</v>
      </c>
      <c r="BW62" s="2" t="s">
        <v>156</v>
      </c>
      <c r="BX62" s="2" t="s">
        <v>168</v>
      </c>
      <c r="BY62" s="2" t="s">
        <v>158</v>
      </c>
      <c r="BZ62" s="2" t="s">
        <v>158</v>
      </c>
      <c r="CA62" s="2" t="s">
        <v>148</v>
      </c>
      <c r="CB62" s="4"/>
      <c r="CC62" s="8"/>
      <c r="CD62" s="4"/>
      <c r="CE62" s="8"/>
      <c r="CF62" s="7"/>
      <c r="CG62" s="7"/>
      <c r="CH62" s="2" t="s">
        <v>155</v>
      </c>
      <c r="CI62" s="2" t="s">
        <v>248</v>
      </c>
      <c r="CJ62" s="2" t="s">
        <v>491</v>
      </c>
      <c r="CK62" s="2" t="s">
        <v>352</v>
      </c>
      <c r="CL62" s="2" t="s">
        <v>158</v>
      </c>
      <c r="CM62" s="2" t="s">
        <v>158</v>
      </c>
      <c r="CN62" s="2" t="s">
        <v>148</v>
      </c>
      <c r="CO62" s="4"/>
      <c r="CP62" s="8"/>
      <c r="CQ62" s="4"/>
      <c r="CR62" s="8"/>
      <c r="CS62" s="7"/>
      <c r="CT62" s="7"/>
      <c r="CU62" s="2" t="s">
        <v>155</v>
      </c>
      <c r="CV62" s="2" t="s">
        <v>248</v>
      </c>
      <c r="CW62" s="2" t="s">
        <v>625</v>
      </c>
      <c r="CX62" s="2" t="s">
        <v>628</v>
      </c>
      <c r="CY62" s="2" t="s">
        <v>158</v>
      </c>
      <c r="CZ62" s="2" t="s">
        <v>158</v>
      </c>
      <c r="DA62" s="2" t="s">
        <v>148</v>
      </c>
      <c r="DB62" s="4"/>
      <c r="DC62" s="8"/>
      <c r="DD62" s="4"/>
      <c r="DE62" s="8"/>
      <c r="DF62" s="7"/>
      <c r="DG62" s="7"/>
      <c r="DH62" s="2" t="s">
        <v>155</v>
      </c>
      <c r="DI62" s="2" t="s">
        <v>248</v>
      </c>
      <c r="DJ62" s="2" t="s">
        <v>148</v>
      </c>
      <c r="DK62" s="2" t="s">
        <v>148</v>
      </c>
      <c r="DL62" s="2" t="s">
        <v>158</v>
      </c>
      <c r="DM62" s="2" t="s">
        <v>158</v>
      </c>
      <c r="DN62" s="2" t="s">
        <v>148</v>
      </c>
      <c r="DO62" s="4"/>
      <c r="DP62" s="8"/>
      <c r="DQ62" s="4"/>
      <c r="DR62" s="8"/>
      <c r="DS62" s="7"/>
      <c r="DT62" s="7"/>
      <c r="DU62" s="2" t="s">
        <v>155</v>
      </c>
      <c r="DV62" s="2" t="s">
        <v>248</v>
      </c>
      <c r="DW62" s="2" t="s">
        <v>163</v>
      </c>
      <c r="DX62" s="2" t="s">
        <v>629</v>
      </c>
      <c r="DY62" s="2" t="s">
        <v>158</v>
      </c>
      <c r="DZ62" s="2" t="s">
        <v>158</v>
      </c>
      <c r="EA62" s="2" t="s">
        <v>148</v>
      </c>
      <c r="EB62" s="4"/>
      <c r="EC62" s="8"/>
      <c r="ED62" s="4"/>
      <c r="EE62" s="8"/>
      <c r="EF62" s="7"/>
      <c r="EG62" s="7"/>
      <c r="EH62" s="2" t="s">
        <v>155</v>
      </c>
      <c r="EI62" s="2" t="s">
        <v>248</v>
      </c>
      <c r="EJ62" s="2" t="s">
        <v>165</v>
      </c>
      <c r="EK62" s="2" t="s">
        <v>501</v>
      </c>
      <c r="EL62" s="2" t="s">
        <v>158</v>
      </c>
      <c r="EM62" s="2" t="s">
        <v>158</v>
      </c>
      <c r="EN62" s="2" t="s">
        <v>148</v>
      </c>
      <c r="EO62" s="4"/>
      <c r="EP62" s="8"/>
      <c r="EQ62" s="4"/>
      <c r="ER62" s="8"/>
      <c r="ES62" s="7"/>
      <c r="ET62" s="7"/>
      <c r="EU62" s="2" t="s">
        <v>188</v>
      </c>
      <c r="EV62" s="2" t="s">
        <v>248</v>
      </c>
      <c r="EW62" s="2" t="s">
        <v>148</v>
      </c>
      <c r="EX62" s="2" t="s">
        <v>148</v>
      </c>
      <c r="EY62" s="2" t="s">
        <v>158</v>
      </c>
      <c r="EZ62" s="2" t="s">
        <v>158</v>
      </c>
      <c r="FA62" s="2" t="s">
        <v>148</v>
      </c>
      <c r="FB62" s="4"/>
      <c r="FC62" s="8"/>
      <c r="FD62" s="4">
        <v>4</v>
      </c>
      <c r="FE62" s="8">
        <v>667.34</v>
      </c>
      <c r="FF62" s="7">
        <v>-1</v>
      </c>
      <c r="FG62" s="7">
        <v>-1</v>
      </c>
      <c r="FH62" s="2" t="s">
        <v>155</v>
      </c>
      <c r="FI62" s="2" t="s">
        <v>248</v>
      </c>
      <c r="FJ62" s="2" t="s">
        <v>625</v>
      </c>
      <c r="FK62" s="2" t="s">
        <v>587</v>
      </c>
      <c r="FL62" s="2" t="s">
        <v>158</v>
      </c>
      <c r="FM62" s="2" t="s">
        <v>158</v>
      </c>
      <c r="FN62" s="2" t="s">
        <v>148</v>
      </c>
      <c r="FO62" s="4"/>
      <c r="FP62" s="8"/>
      <c r="FQ62" s="4"/>
      <c r="FR62" s="8"/>
      <c r="FS62" s="7"/>
      <c r="FT62" s="7"/>
      <c r="FU62" s="2" t="s">
        <v>562</v>
      </c>
      <c r="FV62" s="2" t="s">
        <v>248</v>
      </c>
      <c r="FW62" s="2" t="s">
        <v>148</v>
      </c>
      <c r="FX62" s="2" t="s">
        <v>148</v>
      </c>
      <c r="FY62" s="2" t="s">
        <v>158</v>
      </c>
      <c r="FZ62" s="2" t="s">
        <v>158</v>
      </c>
      <c r="GA62" s="2" t="s">
        <v>148</v>
      </c>
      <c r="GB62" s="4"/>
      <c r="GC62" s="8"/>
      <c r="GD62" s="4"/>
      <c r="GE62" s="8"/>
      <c r="GF62" s="7"/>
      <c r="GG62" s="7"/>
      <c r="GH62" s="2" t="s">
        <v>148</v>
      </c>
      <c r="GI62" s="2" t="s">
        <v>148</v>
      </c>
      <c r="GJ62" s="2" t="s">
        <v>148</v>
      </c>
      <c r="GK62" s="2" t="s">
        <v>148</v>
      </c>
      <c r="GL62" s="2" t="s">
        <v>148</v>
      </c>
      <c r="GM62" s="2" t="s">
        <v>148</v>
      </c>
      <c r="GN62" s="2" t="s">
        <v>148</v>
      </c>
      <c r="GO62" s="4"/>
      <c r="GP62" s="8"/>
      <c r="GQ62" s="4"/>
      <c r="GR62" s="8"/>
      <c r="GS62" s="7"/>
      <c r="GT62" s="7"/>
      <c r="GU62" s="2" t="s">
        <v>148</v>
      </c>
      <c r="GV62" s="2" t="s">
        <v>148</v>
      </c>
      <c r="GW62" s="2" t="s">
        <v>148</v>
      </c>
      <c r="GX62" s="2" t="s">
        <v>148</v>
      </c>
      <c r="GY62" s="2" t="s">
        <v>148</v>
      </c>
      <c r="GZ62" s="2" t="s">
        <v>148</v>
      </c>
      <c r="HA62" s="2" t="s">
        <v>148</v>
      </c>
      <c r="HB62" s="4"/>
      <c r="HC62" s="8"/>
      <c r="HD62" s="4"/>
      <c r="HE62" s="8"/>
      <c r="HF62" s="7"/>
      <c r="HG62" s="7"/>
      <c r="HH62" s="2" t="s">
        <v>148</v>
      </c>
      <c r="HI62" s="2" t="s">
        <v>148</v>
      </c>
      <c r="HJ62" s="2" t="s">
        <v>148</v>
      </c>
      <c r="HK62" s="2" t="s">
        <v>148</v>
      </c>
      <c r="HL62" s="2" t="s">
        <v>148</v>
      </c>
      <c r="HM62" s="2" t="s">
        <v>148</v>
      </c>
      <c r="HN62" s="2" t="s">
        <v>148</v>
      </c>
      <c r="HO62" s="4"/>
      <c r="HP62" s="8"/>
      <c r="HQ62" s="4"/>
      <c r="HR62" s="8"/>
      <c r="HS62" s="7"/>
      <c r="HT62" s="7"/>
      <c r="HU62" s="2" t="s">
        <v>148</v>
      </c>
      <c r="HV62" s="2" t="s">
        <v>148</v>
      </c>
      <c r="HW62" s="2" t="s">
        <v>148</v>
      </c>
      <c r="HX62" s="2" t="s">
        <v>148</v>
      </c>
      <c r="HY62" s="2" t="s">
        <v>148</v>
      </c>
      <c r="HZ62" s="2" t="s">
        <v>148</v>
      </c>
      <c r="IA62" s="2" t="s">
        <v>148</v>
      </c>
      <c r="IB62" s="4"/>
      <c r="IC62" s="8"/>
      <c r="ID62" s="4"/>
      <c r="IE62" s="8"/>
      <c r="IF62" s="7"/>
      <c r="IG62" s="7"/>
      <c r="IH62" s="2" t="s">
        <v>148</v>
      </c>
      <c r="II62" s="2" t="s">
        <v>148</v>
      </c>
      <c r="IJ62" s="2" t="s">
        <v>148</v>
      </c>
      <c r="IK62" s="2" t="s">
        <v>148</v>
      </c>
      <c r="IL62" s="2" t="s">
        <v>148</v>
      </c>
      <c r="IM62" s="2" t="s">
        <v>148</v>
      </c>
      <c r="IN62" s="2" t="s">
        <v>148</v>
      </c>
      <c r="IO62" s="4"/>
      <c r="IP62" s="8"/>
      <c r="IQ62" s="4"/>
      <c r="IR62" s="8"/>
      <c r="IS62" s="7"/>
      <c r="IT62" s="7"/>
      <c r="IU62" s="2" t="s">
        <v>148</v>
      </c>
      <c r="IV62" s="2" t="s">
        <v>148</v>
      </c>
      <c r="IW62" s="2" t="s">
        <v>148</v>
      </c>
      <c r="IX62" s="2" t="s">
        <v>148</v>
      </c>
      <c r="IY62" s="2" t="s">
        <v>148</v>
      </c>
      <c r="IZ62" s="2" t="s">
        <v>148</v>
      </c>
      <c r="JA62" s="2" t="s">
        <v>148</v>
      </c>
      <c r="JB62" s="4"/>
      <c r="JC62" s="8"/>
      <c r="JD62" s="4"/>
      <c r="JE62" s="8"/>
      <c r="JF62" s="7"/>
      <c r="JG62" s="7"/>
      <c r="JH62" s="2" t="s">
        <v>155</v>
      </c>
      <c r="JI62" s="2" t="s">
        <v>248</v>
      </c>
      <c r="JJ62" s="2" t="s">
        <v>202</v>
      </c>
      <c r="JK62" s="2" t="s">
        <v>148</v>
      </c>
      <c r="JL62" s="2" t="s">
        <v>158</v>
      </c>
      <c r="JM62" s="2" t="s">
        <v>158</v>
      </c>
      <c r="JN62" s="2" t="s">
        <v>148</v>
      </c>
      <c r="JO62" s="4"/>
      <c r="JP62" s="8"/>
      <c r="JQ62" s="4"/>
      <c r="JR62" s="8"/>
      <c r="JS62" s="7"/>
      <c r="JT62" s="7"/>
      <c r="JU62" s="2" t="s">
        <v>148</v>
      </c>
      <c r="JV62" s="2" t="s">
        <v>148</v>
      </c>
      <c r="JW62" s="2" t="s">
        <v>148</v>
      </c>
      <c r="JX62" s="2" t="s">
        <v>148</v>
      </c>
      <c r="JY62" s="2" t="s">
        <v>148</v>
      </c>
      <c r="JZ62" s="2" t="s">
        <v>148</v>
      </c>
      <c r="KA62" s="2" t="s">
        <v>148</v>
      </c>
      <c r="KB62" s="4"/>
      <c r="KC62" s="8"/>
      <c r="KD62" s="4"/>
      <c r="KE62" s="8"/>
      <c r="KF62" s="7"/>
      <c r="KG62" s="7"/>
      <c r="KH62" s="2" t="s">
        <v>148</v>
      </c>
      <c r="KI62" s="2" t="s">
        <v>148</v>
      </c>
      <c r="KJ62" s="2" t="s">
        <v>148</v>
      </c>
      <c r="KK62" s="2" t="s">
        <v>148</v>
      </c>
      <c r="KL62" s="2" t="s">
        <v>148</v>
      </c>
      <c r="KM62" s="2" t="s">
        <v>148</v>
      </c>
      <c r="KN62" s="2" t="s">
        <v>148</v>
      </c>
      <c r="KO62" s="4"/>
      <c r="KP62" s="8"/>
      <c r="KQ62" s="4"/>
      <c r="KR62" s="8"/>
      <c r="KS62" s="7"/>
      <c r="KT62" s="7"/>
      <c r="KU62" s="2" t="s">
        <v>155</v>
      </c>
      <c r="KV62" s="2" t="s">
        <v>248</v>
      </c>
      <c r="KW62" s="2" t="s">
        <v>174</v>
      </c>
      <c r="KX62" s="2" t="s">
        <v>148</v>
      </c>
      <c r="KY62" s="2" t="s">
        <v>158</v>
      </c>
      <c r="KZ62" s="2" t="s">
        <v>158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148</v>
      </c>
      <c r="LV62" s="2" t="s">
        <v>148</v>
      </c>
      <c r="LW62" s="2" t="s">
        <v>148</v>
      </c>
      <c r="LX62" s="2" t="s">
        <v>148</v>
      </c>
      <c r="LY62" s="2" t="s">
        <v>148</v>
      </c>
      <c r="LZ62" s="2" t="s">
        <v>148</v>
      </c>
      <c r="MA62" s="2" t="s">
        <v>148</v>
      </c>
      <c r="MB62" s="4"/>
      <c r="MC62" s="8"/>
      <c r="MD62" s="4"/>
      <c r="ME62" s="8"/>
      <c r="MF62" s="7"/>
      <c r="MG62" s="7"/>
      <c r="MH62" s="2" t="s">
        <v>148</v>
      </c>
      <c r="MI62" s="2" t="s">
        <v>148</v>
      </c>
      <c r="MJ62" s="2" t="s">
        <v>148</v>
      </c>
      <c r="MK62" s="2" t="s">
        <v>148</v>
      </c>
      <c r="ML62" s="2" t="s">
        <v>148</v>
      </c>
      <c r="MM62" s="2" t="s">
        <v>148</v>
      </c>
      <c r="MN62" s="2" t="s">
        <v>148</v>
      </c>
      <c r="MO62" s="4"/>
      <c r="MP62" s="8"/>
      <c r="MQ62" s="4"/>
      <c r="MR62" s="8"/>
      <c r="MS62" s="7"/>
      <c r="MT62" s="7"/>
      <c r="MU62" s="2" t="s">
        <v>148</v>
      </c>
      <c r="MV62" s="2" t="s">
        <v>148</v>
      </c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4"/>
      <c r="NC62" s="8"/>
      <c r="ND62" s="4"/>
      <c r="NE62" s="8"/>
      <c r="NF62" s="7"/>
      <c r="NG62" s="7"/>
      <c r="NH62" s="2" t="s">
        <v>148</v>
      </c>
      <c r="NI62" s="2" t="s">
        <v>148</v>
      </c>
      <c r="NJ62" s="2" t="s">
        <v>148</v>
      </c>
      <c r="NK62" s="2" t="s">
        <v>148</v>
      </c>
      <c r="NL62" s="2" t="s">
        <v>148</v>
      </c>
      <c r="NM62" s="2" t="s">
        <v>148</v>
      </c>
      <c r="NN62" s="2" t="s">
        <v>148</v>
      </c>
      <c r="NO62" s="4"/>
      <c r="NP62" s="8"/>
      <c r="NQ62" s="4"/>
      <c r="NR62" s="8"/>
      <c r="NS62" s="7"/>
      <c r="NT62" s="7"/>
      <c r="NU62" s="2" t="s">
        <v>148</v>
      </c>
      <c r="NV62" s="2" t="s">
        <v>148</v>
      </c>
      <c r="NW62" s="2" t="s">
        <v>148</v>
      </c>
      <c r="NX62" s="2" t="s">
        <v>148</v>
      </c>
      <c r="NY62" s="2" t="s">
        <v>148</v>
      </c>
      <c r="NZ62" s="2" t="s">
        <v>148</v>
      </c>
      <c r="OA62" s="2" t="s">
        <v>148</v>
      </c>
      <c r="OB62" s="4"/>
      <c r="OC62" s="8"/>
      <c r="OD62" s="4"/>
      <c r="OE62" s="8"/>
      <c r="OF62" s="7"/>
      <c r="OG62" s="7"/>
      <c r="OH62" s="2" t="s">
        <v>148</v>
      </c>
      <c r="OI62" s="2" t="s">
        <v>148</v>
      </c>
      <c r="OJ62" s="2" t="s">
        <v>148</v>
      </c>
      <c r="OK62" s="2" t="s">
        <v>148</v>
      </c>
      <c r="OL62" s="2" t="s">
        <v>148</v>
      </c>
      <c r="OM62" s="2" t="s">
        <v>148</v>
      </c>
      <c r="ON62" s="2" t="s">
        <v>148</v>
      </c>
      <c r="OO62" s="4"/>
      <c r="OP62" s="8"/>
      <c r="OQ62" s="4"/>
      <c r="OR62" s="8"/>
      <c r="OS62" s="7"/>
      <c r="OT62" s="7"/>
      <c r="OU62" s="2" t="s">
        <v>244</v>
      </c>
      <c r="OV62" s="2" t="s">
        <v>248</v>
      </c>
      <c r="OW62" s="2" t="s">
        <v>148</v>
      </c>
      <c r="OX62" s="2" t="s">
        <v>148</v>
      </c>
      <c r="OY62" s="2" t="s">
        <v>158</v>
      </c>
      <c r="OZ62" s="2" t="s">
        <v>158</v>
      </c>
      <c r="PA62" s="2" t="s">
        <v>148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</row>
    <row r="63">
      <c r="A63" s="2" t="s">
        <v>630</v>
      </c>
      <c r="B63" s="2" t="s">
        <v>137</v>
      </c>
      <c r="C63" s="2" t="s">
        <v>595</v>
      </c>
      <c r="D63" s="2" t="s">
        <v>550</v>
      </c>
      <c r="E63" s="2" t="s">
        <v>551</v>
      </c>
      <c r="F63" s="2" t="s">
        <v>631</v>
      </c>
      <c r="G63" s="2" t="s">
        <v>631</v>
      </c>
      <c r="H63" s="2" t="s">
        <v>631</v>
      </c>
      <c r="I63" s="2" t="s">
        <v>632</v>
      </c>
      <c r="J63" s="2" t="s">
        <v>565</v>
      </c>
      <c r="K63" s="2" t="s">
        <v>633</v>
      </c>
      <c r="L63" s="3">
        <v>136.19</v>
      </c>
      <c r="M63" s="3">
        <v>143</v>
      </c>
      <c r="N63" s="3">
        <v>399.99</v>
      </c>
      <c r="O63" s="2" t="s">
        <v>389</v>
      </c>
      <c r="P63" s="2" t="s">
        <v>278</v>
      </c>
      <c r="Q63" s="2" t="s">
        <v>147</v>
      </c>
      <c r="R63" s="2" t="s">
        <v>148</v>
      </c>
      <c r="S63" s="2" t="s">
        <v>148</v>
      </c>
      <c r="T63" s="2" t="s">
        <v>634</v>
      </c>
      <c r="U63" s="2" t="s">
        <v>148</v>
      </c>
      <c r="V63" s="2" t="s">
        <v>423</v>
      </c>
      <c r="W63" s="2" t="s">
        <v>557</v>
      </c>
      <c r="X63" s="2" t="s">
        <v>148</v>
      </c>
      <c r="Y63" s="2" t="s">
        <v>572</v>
      </c>
      <c r="Z63" s="4"/>
      <c r="AA63" s="4">
        <f>=ROUNDDOWN({0},0)</f>
      </c>
      <c r="AB63" s="5">
        <v>1</v>
      </c>
      <c r="AC63" s="2" t="s">
        <v>148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/>
      <c r="AQ63" s="8"/>
      <c r="AR63" s="4">
        <v>1</v>
      </c>
      <c r="AS63" s="8">
        <v>150.15</v>
      </c>
      <c r="AT63" s="7">
        <v>-1</v>
      </c>
      <c r="AU63" s="7">
        <v>-1</v>
      </c>
      <c r="AV63" s="4"/>
      <c r="AW63" s="8"/>
      <c r="AX63" s="4">
        <v>1</v>
      </c>
      <c r="AY63" s="8">
        <v>150.15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150.15</v>
      </c>
      <c r="BG63" s="7">
        <v>-1</v>
      </c>
      <c r="BH63" s="7">
        <v>-1</v>
      </c>
      <c r="BI63" s="7"/>
      <c r="BJ63" s="4"/>
      <c r="BK63" s="8"/>
      <c r="BL63" s="2" t="s">
        <v>20</v>
      </c>
      <c r="BM63" s="7"/>
      <c r="BN63" s="7"/>
      <c r="BO63" s="4"/>
      <c r="BP63" s="8"/>
      <c r="BQ63" s="4"/>
      <c r="BR63" s="8"/>
      <c r="BS63" s="7"/>
      <c r="BT63" s="7"/>
      <c r="BU63" s="2" t="s">
        <v>155</v>
      </c>
      <c r="BV63" s="2" t="s">
        <v>248</v>
      </c>
      <c r="BW63" s="2" t="s">
        <v>590</v>
      </c>
      <c r="BX63" s="2" t="s">
        <v>450</v>
      </c>
      <c r="BY63" s="2" t="s">
        <v>158</v>
      </c>
      <c r="BZ63" s="2" t="s">
        <v>158</v>
      </c>
      <c r="CA63" s="2" t="s">
        <v>148</v>
      </c>
      <c r="CB63" s="4"/>
      <c r="CC63" s="8"/>
      <c r="CD63" s="4"/>
      <c r="CE63" s="8"/>
      <c r="CF63" s="7"/>
      <c r="CG63" s="7"/>
      <c r="CH63" s="2" t="s">
        <v>155</v>
      </c>
      <c r="CI63" s="2" t="s">
        <v>248</v>
      </c>
      <c r="CJ63" s="2" t="s">
        <v>402</v>
      </c>
      <c r="CK63" s="2" t="s">
        <v>416</v>
      </c>
      <c r="CL63" s="2" t="s">
        <v>158</v>
      </c>
      <c r="CM63" s="2" t="s">
        <v>158</v>
      </c>
      <c r="CN63" s="2" t="s">
        <v>148</v>
      </c>
      <c r="CO63" s="4"/>
      <c r="CP63" s="8"/>
      <c r="CQ63" s="4"/>
      <c r="CR63" s="8"/>
      <c r="CS63" s="7"/>
      <c r="CT63" s="7"/>
      <c r="CU63" s="2" t="s">
        <v>155</v>
      </c>
      <c r="CV63" s="2" t="s">
        <v>248</v>
      </c>
      <c r="CW63" s="2" t="s">
        <v>572</v>
      </c>
      <c r="CX63" s="2" t="s">
        <v>606</v>
      </c>
      <c r="CY63" s="2" t="s">
        <v>158</v>
      </c>
      <c r="CZ63" s="2" t="s">
        <v>158</v>
      </c>
      <c r="DA63" s="2" t="s">
        <v>148</v>
      </c>
      <c r="DB63" s="4"/>
      <c r="DC63" s="8"/>
      <c r="DD63" s="4"/>
      <c r="DE63" s="8"/>
      <c r="DF63" s="7"/>
      <c r="DG63" s="7"/>
      <c r="DH63" s="2" t="s">
        <v>244</v>
      </c>
      <c r="DI63" s="2" t="s">
        <v>248</v>
      </c>
      <c r="DJ63" s="2" t="s">
        <v>148</v>
      </c>
      <c r="DK63" s="2" t="s">
        <v>148</v>
      </c>
      <c r="DL63" s="2" t="s">
        <v>158</v>
      </c>
      <c r="DM63" s="2" t="s">
        <v>158</v>
      </c>
      <c r="DN63" s="2" t="s">
        <v>148</v>
      </c>
      <c r="DO63" s="4"/>
      <c r="DP63" s="8"/>
      <c r="DQ63" s="4">
        <v>1</v>
      </c>
      <c r="DR63" s="8">
        <v>150.15</v>
      </c>
      <c r="DS63" s="7">
        <v>-1</v>
      </c>
      <c r="DT63" s="7">
        <v>-1</v>
      </c>
      <c r="DU63" s="2" t="s">
        <v>155</v>
      </c>
      <c r="DV63" s="2" t="s">
        <v>248</v>
      </c>
      <c r="DW63" s="2" t="s">
        <v>163</v>
      </c>
      <c r="DX63" s="2" t="s">
        <v>318</v>
      </c>
      <c r="DY63" s="2" t="s">
        <v>158</v>
      </c>
      <c r="DZ63" s="2" t="s">
        <v>158</v>
      </c>
      <c r="EA63" s="2" t="s">
        <v>148</v>
      </c>
      <c r="EB63" s="4"/>
      <c r="EC63" s="8"/>
      <c r="ED63" s="4"/>
      <c r="EE63" s="8"/>
      <c r="EF63" s="7"/>
      <c r="EG63" s="7"/>
      <c r="EH63" s="2" t="s">
        <v>155</v>
      </c>
      <c r="EI63" s="2" t="s">
        <v>248</v>
      </c>
      <c r="EJ63" s="2" t="s">
        <v>165</v>
      </c>
      <c r="EK63" s="2" t="s">
        <v>353</v>
      </c>
      <c r="EL63" s="2" t="s">
        <v>275</v>
      </c>
      <c r="EM63" s="2" t="s">
        <v>158</v>
      </c>
      <c r="EN63" s="2" t="s">
        <v>148</v>
      </c>
      <c r="EO63" s="4"/>
      <c r="EP63" s="8"/>
      <c r="EQ63" s="4"/>
      <c r="ER63" s="8"/>
      <c r="ES63" s="7"/>
      <c r="ET63" s="7"/>
      <c r="EU63" s="2" t="s">
        <v>188</v>
      </c>
      <c r="EV63" s="2" t="s">
        <v>248</v>
      </c>
      <c r="EW63" s="2" t="s">
        <v>148</v>
      </c>
      <c r="EX63" s="2" t="s">
        <v>148</v>
      </c>
      <c r="EY63" s="2" t="s">
        <v>158</v>
      </c>
      <c r="EZ63" s="2" t="s">
        <v>158</v>
      </c>
      <c r="FA63" s="2" t="s">
        <v>148</v>
      </c>
      <c r="FB63" s="4"/>
      <c r="FC63" s="8"/>
      <c r="FD63" s="4"/>
      <c r="FE63" s="8"/>
      <c r="FF63" s="7"/>
      <c r="FG63" s="7"/>
      <c r="FH63" s="2" t="s">
        <v>155</v>
      </c>
      <c r="FI63" s="2" t="s">
        <v>248</v>
      </c>
      <c r="FJ63" s="2" t="s">
        <v>572</v>
      </c>
      <c r="FK63" s="2" t="s">
        <v>480</v>
      </c>
      <c r="FL63" s="2" t="s">
        <v>158</v>
      </c>
      <c r="FM63" s="2" t="s">
        <v>158</v>
      </c>
      <c r="FN63" s="2" t="s">
        <v>148</v>
      </c>
      <c r="FO63" s="4"/>
      <c r="FP63" s="8"/>
      <c r="FQ63" s="4"/>
      <c r="FR63" s="8"/>
      <c r="FS63" s="7"/>
      <c r="FT63" s="7"/>
      <c r="FU63" s="2" t="s">
        <v>562</v>
      </c>
      <c r="FV63" s="2" t="s">
        <v>248</v>
      </c>
      <c r="FW63" s="2" t="s">
        <v>148</v>
      </c>
      <c r="FX63" s="2" t="s">
        <v>148</v>
      </c>
      <c r="FY63" s="2" t="s">
        <v>158</v>
      </c>
      <c r="FZ63" s="2" t="s">
        <v>158</v>
      </c>
      <c r="GA63" s="2" t="s">
        <v>148</v>
      </c>
      <c r="GB63" s="4"/>
      <c r="GC63" s="8"/>
      <c r="GD63" s="4"/>
      <c r="GE63" s="8"/>
      <c r="GF63" s="7"/>
      <c r="GG63" s="7"/>
      <c r="GH63" s="2" t="s">
        <v>148</v>
      </c>
      <c r="GI63" s="2" t="s">
        <v>148</v>
      </c>
      <c r="GJ63" s="2" t="s">
        <v>148</v>
      </c>
      <c r="GK63" s="2" t="s">
        <v>148</v>
      </c>
      <c r="GL63" s="2" t="s">
        <v>148</v>
      </c>
      <c r="GM63" s="2" t="s">
        <v>148</v>
      </c>
      <c r="GN63" s="2" t="s">
        <v>148</v>
      </c>
      <c r="GO63" s="4"/>
      <c r="GP63" s="8"/>
      <c r="GQ63" s="4"/>
      <c r="GR63" s="8"/>
      <c r="GS63" s="7"/>
      <c r="GT63" s="7"/>
      <c r="GU63" s="2" t="s">
        <v>148</v>
      </c>
      <c r="GV63" s="2" t="s">
        <v>148</v>
      </c>
      <c r="GW63" s="2" t="s">
        <v>148</v>
      </c>
      <c r="GX63" s="2" t="s">
        <v>148</v>
      </c>
      <c r="GY63" s="2" t="s">
        <v>148</v>
      </c>
      <c r="GZ63" s="2" t="s">
        <v>148</v>
      </c>
      <c r="HA63" s="2" t="s">
        <v>148</v>
      </c>
      <c r="HB63" s="4"/>
      <c r="HC63" s="8"/>
      <c r="HD63" s="4"/>
      <c r="HE63" s="8"/>
      <c r="HF63" s="7"/>
      <c r="HG63" s="7"/>
      <c r="HH63" s="2" t="s">
        <v>148</v>
      </c>
      <c r="HI63" s="2" t="s">
        <v>148</v>
      </c>
      <c r="HJ63" s="2" t="s">
        <v>148</v>
      </c>
      <c r="HK63" s="2" t="s">
        <v>148</v>
      </c>
      <c r="HL63" s="2" t="s">
        <v>148</v>
      </c>
      <c r="HM63" s="2" t="s">
        <v>148</v>
      </c>
      <c r="HN63" s="2" t="s">
        <v>148</v>
      </c>
      <c r="HO63" s="4"/>
      <c r="HP63" s="8"/>
      <c r="HQ63" s="4"/>
      <c r="HR63" s="8"/>
      <c r="HS63" s="7"/>
      <c r="HT63" s="7"/>
      <c r="HU63" s="2" t="s">
        <v>148</v>
      </c>
      <c r="HV63" s="2" t="s">
        <v>148</v>
      </c>
      <c r="HW63" s="2" t="s">
        <v>148</v>
      </c>
      <c r="HX63" s="2" t="s">
        <v>148</v>
      </c>
      <c r="HY63" s="2" t="s">
        <v>148</v>
      </c>
      <c r="HZ63" s="2" t="s">
        <v>148</v>
      </c>
      <c r="IA63" s="2" t="s">
        <v>148</v>
      </c>
      <c r="IB63" s="4"/>
      <c r="IC63" s="8"/>
      <c r="ID63" s="4"/>
      <c r="IE63" s="8"/>
      <c r="IF63" s="7"/>
      <c r="IG63" s="7"/>
      <c r="IH63" s="2" t="s">
        <v>148</v>
      </c>
      <c r="II63" s="2" t="s">
        <v>148</v>
      </c>
      <c r="IJ63" s="2" t="s">
        <v>148</v>
      </c>
      <c r="IK63" s="2" t="s">
        <v>148</v>
      </c>
      <c r="IL63" s="2" t="s">
        <v>148</v>
      </c>
      <c r="IM63" s="2" t="s">
        <v>148</v>
      </c>
      <c r="IN63" s="2" t="s">
        <v>148</v>
      </c>
      <c r="IO63" s="4"/>
      <c r="IP63" s="8"/>
      <c r="IQ63" s="4"/>
      <c r="IR63" s="8"/>
      <c r="IS63" s="7"/>
      <c r="IT63" s="7"/>
      <c r="IU63" s="2" t="s">
        <v>148</v>
      </c>
      <c r="IV63" s="2" t="s">
        <v>148</v>
      </c>
      <c r="IW63" s="2" t="s">
        <v>148</v>
      </c>
      <c r="IX63" s="2" t="s">
        <v>148</v>
      </c>
      <c r="IY63" s="2" t="s">
        <v>148</v>
      </c>
      <c r="IZ63" s="2" t="s">
        <v>148</v>
      </c>
      <c r="JA63" s="2" t="s">
        <v>148</v>
      </c>
      <c r="JB63" s="4"/>
      <c r="JC63" s="8"/>
      <c r="JD63" s="4"/>
      <c r="JE63" s="8"/>
      <c r="JF63" s="7"/>
      <c r="JG63" s="7"/>
      <c r="JH63" s="2" t="s">
        <v>155</v>
      </c>
      <c r="JI63" s="2" t="s">
        <v>248</v>
      </c>
      <c r="JJ63" s="2" t="s">
        <v>202</v>
      </c>
      <c r="JK63" s="2" t="s">
        <v>148</v>
      </c>
      <c r="JL63" s="2" t="s">
        <v>158</v>
      </c>
      <c r="JM63" s="2" t="s">
        <v>158</v>
      </c>
      <c r="JN63" s="2" t="s">
        <v>148</v>
      </c>
      <c r="JO63" s="4"/>
      <c r="JP63" s="8"/>
      <c r="JQ63" s="4"/>
      <c r="JR63" s="8"/>
      <c r="JS63" s="7"/>
      <c r="JT63" s="7"/>
      <c r="JU63" s="2" t="s">
        <v>148</v>
      </c>
      <c r="JV63" s="2" t="s">
        <v>148</v>
      </c>
      <c r="JW63" s="2" t="s">
        <v>148</v>
      </c>
      <c r="JX63" s="2" t="s">
        <v>148</v>
      </c>
      <c r="JY63" s="2" t="s">
        <v>148</v>
      </c>
      <c r="JZ63" s="2" t="s">
        <v>148</v>
      </c>
      <c r="KA63" s="2" t="s">
        <v>148</v>
      </c>
      <c r="KB63" s="4"/>
      <c r="KC63" s="8"/>
      <c r="KD63" s="4"/>
      <c r="KE63" s="8"/>
      <c r="KF63" s="7"/>
      <c r="KG63" s="7"/>
      <c r="KH63" s="2" t="s">
        <v>148</v>
      </c>
      <c r="KI63" s="2" t="s">
        <v>148</v>
      </c>
      <c r="KJ63" s="2" t="s">
        <v>148</v>
      </c>
      <c r="KK63" s="2" t="s">
        <v>148</v>
      </c>
      <c r="KL63" s="2" t="s">
        <v>148</v>
      </c>
      <c r="KM63" s="2" t="s">
        <v>148</v>
      </c>
      <c r="KN63" s="2" t="s">
        <v>148</v>
      </c>
      <c r="KO63" s="4"/>
      <c r="KP63" s="8"/>
      <c r="KQ63" s="4"/>
      <c r="KR63" s="8"/>
      <c r="KS63" s="7"/>
      <c r="KT63" s="7"/>
      <c r="KU63" s="2" t="s">
        <v>155</v>
      </c>
      <c r="KV63" s="2" t="s">
        <v>248</v>
      </c>
      <c r="KW63" s="2" t="s">
        <v>174</v>
      </c>
      <c r="KX63" s="2" t="s">
        <v>148</v>
      </c>
      <c r="KY63" s="2" t="s">
        <v>158</v>
      </c>
      <c r="KZ63" s="2" t="s">
        <v>158</v>
      </c>
      <c r="LA63" s="2" t="s">
        <v>148</v>
      </c>
      <c r="LB63" s="4"/>
      <c r="LC63" s="8"/>
      <c r="LD63" s="4"/>
      <c r="LE63" s="8"/>
      <c r="LF63" s="7"/>
      <c r="LG63" s="7"/>
      <c r="LH63" s="2" t="s">
        <v>148</v>
      </c>
      <c r="LI63" s="2" t="s">
        <v>148</v>
      </c>
      <c r="LJ63" s="2" t="s">
        <v>148</v>
      </c>
      <c r="LK63" s="2" t="s">
        <v>148</v>
      </c>
      <c r="LL63" s="2" t="s">
        <v>148</v>
      </c>
      <c r="LM63" s="2" t="s">
        <v>148</v>
      </c>
      <c r="LN63" s="2" t="s">
        <v>148</v>
      </c>
      <c r="LO63" s="4"/>
      <c r="LP63" s="8"/>
      <c r="LQ63" s="4"/>
      <c r="LR63" s="8"/>
      <c r="LS63" s="7"/>
      <c r="LT63" s="7"/>
      <c r="LU63" s="2" t="s">
        <v>148</v>
      </c>
      <c r="LV63" s="2" t="s">
        <v>148</v>
      </c>
      <c r="LW63" s="2" t="s">
        <v>148</v>
      </c>
      <c r="LX63" s="2" t="s">
        <v>148</v>
      </c>
      <c r="LY63" s="2" t="s">
        <v>148</v>
      </c>
      <c r="LZ63" s="2" t="s">
        <v>148</v>
      </c>
      <c r="MA63" s="2" t="s">
        <v>148</v>
      </c>
      <c r="MB63" s="4"/>
      <c r="MC63" s="8"/>
      <c r="MD63" s="4"/>
      <c r="ME63" s="8"/>
      <c r="MF63" s="7"/>
      <c r="MG63" s="7"/>
      <c r="MH63" s="2" t="s">
        <v>148</v>
      </c>
      <c r="MI63" s="2" t="s">
        <v>148</v>
      </c>
      <c r="MJ63" s="2" t="s">
        <v>148</v>
      </c>
      <c r="MK63" s="2" t="s">
        <v>148</v>
      </c>
      <c r="ML63" s="2" t="s">
        <v>148</v>
      </c>
      <c r="MM63" s="2" t="s">
        <v>148</v>
      </c>
      <c r="MN63" s="2" t="s">
        <v>148</v>
      </c>
      <c r="MO63" s="4"/>
      <c r="MP63" s="8"/>
      <c r="MQ63" s="4"/>
      <c r="MR63" s="8"/>
      <c r="MS63" s="7"/>
      <c r="MT63" s="7"/>
      <c r="MU63" s="2" t="s">
        <v>148</v>
      </c>
      <c r="MV63" s="2" t="s">
        <v>148</v>
      </c>
      <c r="MW63" s="2" t="s">
        <v>148</v>
      </c>
      <c r="MX63" s="2" t="s">
        <v>148</v>
      </c>
      <c r="MY63" s="2" t="s">
        <v>148</v>
      </c>
      <c r="MZ63" s="2" t="s">
        <v>148</v>
      </c>
      <c r="NA63" s="2" t="s">
        <v>148</v>
      </c>
      <c r="NB63" s="4"/>
      <c r="NC63" s="8"/>
      <c r="ND63" s="4"/>
      <c r="NE63" s="8"/>
      <c r="NF63" s="7"/>
      <c r="NG63" s="7"/>
      <c r="NH63" s="2" t="s">
        <v>148</v>
      </c>
      <c r="NI63" s="2" t="s">
        <v>148</v>
      </c>
      <c r="NJ63" s="2" t="s">
        <v>148</v>
      </c>
      <c r="NK63" s="2" t="s">
        <v>148</v>
      </c>
      <c r="NL63" s="2" t="s">
        <v>148</v>
      </c>
      <c r="NM63" s="2" t="s">
        <v>148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2" t="s">
        <v>148</v>
      </c>
      <c r="OB63" s="4"/>
      <c r="OC63" s="8"/>
      <c r="OD63" s="4"/>
      <c r="OE63" s="8"/>
      <c r="OF63" s="7"/>
      <c r="OG63" s="7"/>
      <c r="OH63" s="2" t="s">
        <v>148</v>
      </c>
      <c r="OI63" s="2" t="s">
        <v>148</v>
      </c>
      <c r="OJ63" s="2" t="s">
        <v>148</v>
      </c>
      <c r="OK63" s="2" t="s">
        <v>148</v>
      </c>
      <c r="OL63" s="2" t="s">
        <v>148</v>
      </c>
      <c r="OM63" s="2" t="s">
        <v>148</v>
      </c>
      <c r="ON63" s="2" t="s">
        <v>148</v>
      </c>
      <c r="OO63" s="4"/>
      <c r="OP63" s="8"/>
      <c r="OQ63" s="4"/>
      <c r="OR63" s="8"/>
      <c r="OS63" s="7"/>
      <c r="OT63" s="7"/>
      <c r="OU63" s="2" t="s">
        <v>244</v>
      </c>
      <c r="OV63" s="2" t="s">
        <v>248</v>
      </c>
      <c r="OW63" s="2" t="s">
        <v>148</v>
      </c>
      <c r="OX63" s="2" t="s">
        <v>148</v>
      </c>
      <c r="OY63" s="2" t="s">
        <v>158</v>
      </c>
      <c r="OZ63" s="2" t="s">
        <v>158</v>
      </c>
      <c r="PA63" s="2" t="s">
        <v>148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</row>
    <row r="64">
      <c r="A64" s="16" t="s">
        <v>635</v>
      </c>
      <c r="B64" s="9" t="s">
        <v>148</v>
      </c>
      <c r="C64" s="9" t="s">
        <v>148</v>
      </c>
      <c r="D64" s="9" t="s">
        <v>148</v>
      </c>
      <c r="E64" s="9" t="s">
        <v>148</v>
      </c>
      <c r="F64" s="9" t="s">
        <v>148</v>
      </c>
      <c r="G64" s="9" t="s">
        <v>148</v>
      </c>
      <c r="H64" s="9" t="s">
        <v>148</v>
      </c>
      <c r="I64" s="9" t="s">
        <v>148</v>
      </c>
      <c r="J64" s="9" t="s">
        <v>148</v>
      </c>
      <c r="K64" s="9" t="s">
        <v>148</v>
      </c>
      <c r="L64" s="10"/>
      <c r="M64" s="10"/>
      <c r="N64" s="10"/>
      <c r="O64" s="9" t="s">
        <v>148</v>
      </c>
      <c r="P64" s="9" t="s">
        <v>148</v>
      </c>
      <c r="Q64" s="9" t="s">
        <v>148</v>
      </c>
      <c r="R64" s="9" t="s">
        <v>148</v>
      </c>
      <c r="S64" s="9" t="s">
        <v>148</v>
      </c>
      <c r="T64" s="9" t="s">
        <v>148</v>
      </c>
      <c r="U64" s="9" t="s">
        <v>148</v>
      </c>
      <c r="V64" s="9" t="s">
        <v>148</v>
      </c>
      <c r="W64" s="9" t="s">
        <v>148</v>
      </c>
      <c r="X64" s="9" t="s">
        <v>148</v>
      </c>
      <c r="Y64" s="9" t="s">
        <v>148</v>
      </c>
      <c r="Z64" s="11">
        <v>2892</v>
      </c>
      <c r="AA64" s="11">
        <f>=ROUNDDOWN({0},0)</f>
      </c>
      <c r="AB64" s="12">
        <v>204.2</v>
      </c>
      <c r="AC64" s="9" t="s">
        <v>148</v>
      </c>
      <c r="AD64" s="11"/>
      <c r="AE64" s="11">
        <v>3654</v>
      </c>
      <c r="AF64" s="13"/>
      <c r="AG64" s="13"/>
      <c r="AH64" s="14"/>
      <c r="AI64" s="11"/>
      <c r="AJ64" s="11">
        <f>=ROUNDDOWN({0},0)</f>
      </c>
      <c r="AK64" s="12"/>
      <c r="AL64" s="9" t="s">
        <v>148</v>
      </c>
      <c r="AM64" s="11"/>
      <c r="AN64" s="11"/>
      <c r="AO64" s="14"/>
      <c r="AP64" s="11">
        <v>138</v>
      </c>
      <c r="AQ64" s="15">
        <v>15948.79</v>
      </c>
      <c r="AR64" s="11">
        <v>258</v>
      </c>
      <c r="AS64" s="15">
        <v>35835.04</v>
      </c>
      <c r="AT64" s="14">
        <v>-0.4651</v>
      </c>
      <c r="AU64" s="14">
        <v>-0.5549</v>
      </c>
      <c r="AV64" s="11">
        <v>138</v>
      </c>
      <c r="AW64" s="15">
        <v>15948.79</v>
      </c>
      <c r="AX64" s="11">
        <v>258</v>
      </c>
      <c r="AY64" s="15">
        <v>35835.04</v>
      </c>
      <c r="AZ64" s="14">
        <v>-0.4651</v>
      </c>
      <c r="BA64" s="14">
        <v>-0.5549</v>
      </c>
      <c r="BB64" s="14"/>
      <c r="BC64" s="11">
        <v>138</v>
      </c>
      <c r="BD64" s="15">
        <v>15948.79</v>
      </c>
      <c r="BE64" s="11">
        <v>258</v>
      </c>
      <c r="BF64" s="15">
        <v>35835.04</v>
      </c>
      <c r="BG64" s="14">
        <v>-0.4651</v>
      </c>
      <c r="BH64" s="14">
        <v>-0.5549</v>
      </c>
      <c r="BI64" s="14"/>
      <c r="BJ64" s="11"/>
      <c r="BK64" s="15"/>
      <c r="BL64" s="9" t="s">
        <v>148</v>
      </c>
      <c r="BM64" s="14"/>
      <c r="BN64" s="14"/>
      <c r="BO64" s="11">
        <v>42</v>
      </c>
      <c r="BP64" s="15">
        <v>5215.68</v>
      </c>
      <c r="BQ64" s="11">
        <v>60</v>
      </c>
      <c r="BR64" s="15">
        <v>6270.71</v>
      </c>
      <c r="BS64" s="14">
        <v>-0.3</v>
      </c>
      <c r="BT64" s="14">
        <v>-0.1682</v>
      </c>
      <c r="BU64" s="9" t="s">
        <v>148</v>
      </c>
      <c r="BV64" s="9" t="s">
        <v>148</v>
      </c>
      <c r="BW64" s="9" t="s">
        <v>148</v>
      </c>
      <c r="BX64" s="9" t="s">
        <v>148</v>
      </c>
      <c r="BY64" s="9" t="s">
        <v>148</v>
      </c>
      <c r="BZ64" s="9" t="s">
        <v>148</v>
      </c>
      <c r="CA64" s="9" t="s">
        <v>148</v>
      </c>
      <c r="CB64" s="11">
        <v>25</v>
      </c>
      <c r="CC64" s="15">
        <v>4162.29</v>
      </c>
      <c r="CD64" s="11">
        <v>43</v>
      </c>
      <c r="CE64" s="15">
        <v>6728.68</v>
      </c>
      <c r="CF64" s="14">
        <v>-0.4186</v>
      </c>
      <c r="CG64" s="14">
        <v>-0.3814</v>
      </c>
      <c r="CH64" s="9" t="s">
        <v>148</v>
      </c>
      <c r="CI64" s="9" t="s">
        <v>148</v>
      </c>
      <c r="CJ64" s="9" t="s">
        <v>148</v>
      </c>
      <c r="CK64" s="9" t="s">
        <v>148</v>
      </c>
      <c r="CL64" s="9" t="s">
        <v>148</v>
      </c>
      <c r="CM64" s="9" t="s">
        <v>148</v>
      </c>
      <c r="CN64" s="9" t="s">
        <v>148</v>
      </c>
      <c r="CO64" s="11">
        <v>26</v>
      </c>
      <c r="CP64" s="15">
        <v>3321.92</v>
      </c>
      <c r="CQ64" s="11">
        <v>26</v>
      </c>
      <c r="CR64" s="15">
        <v>2371.25</v>
      </c>
      <c r="CS64" s="14"/>
      <c r="CT64" s="14">
        <v>0.4009</v>
      </c>
      <c r="CU64" s="9" t="s">
        <v>148</v>
      </c>
      <c r="CV64" s="9" t="s">
        <v>148</v>
      </c>
      <c r="CW64" s="9" t="s">
        <v>148</v>
      </c>
      <c r="CX64" s="9" t="s">
        <v>148</v>
      </c>
      <c r="CY64" s="9" t="s">
        <v>148</v>
      </c>
      <c r="CZ64" s="9" t="s">
        <v>148</v>
      </c>
      <c r="DA64" s="9" t="s">
        <v>148</v>
      </c>
      <c r="DB64" s="11">
        <v>7</v>
      </c>
      <c r="DC64" s="15">
        <v>1409</v>
      </c>
      <c r="DD64" s="11">
        <v>74</v>
      </c>
      <c r="DE64" s="15">
        <v>15082.63</v>
      </c>
      <c r="DF64" s="14">
        <v>-0.9054</v>
      </c>
      <c r="DG64" s="14">
        <v>-0.9066</v>
      </c>
      <c r="DH64" s="9" t="s">
        <v>148</v>
      </c>
      <c r="DI64" s="9" t="s">
        <v>148</v>
      </c>
      <c r="DJ64" s="9" t="s">
        <v>148</v>
      </c>
      <c r="DK64" s="9" t="s">
        <v>148</v>
      </c>
      <c r="DL64" s="9" t="s">
        <v>148</v>
      </c>
      <c r="DM64" s="9" t="s">
        <v>148</v>
      </c>
      <c r="DN64" s="9" t="s">
        <v>148</v>
      </c>
      <c r="DO64" s="11">
        <v>21</v>
      </c>
      <c r="DP64" s="15">
        <v>738.94</v>
      </c>
      <c r="DQ64" s="11">
        <v>34</v>
      </c>
      <c r="DR64" s="15">
        <v>2881.78</v>
      </c>
      <c r="DS64" s="14">
        <v>-0.3824</v>
      </c>
      <c r="DT64" s="14">
        <v>-0.7436</v>
      </c>
      <c r="DU64" s="9" t="s">
        <v>148</v>
      </c>
      <c r="DV64" s="9" t="s">
        <v>148</v>
      </c>
      <c r="DW64" s="9" t="s">
        <v>148</v>
      </c>
      <c r="DX64" s="9" t="s">
        <v>148</v>
      </c>
      <c r="DY64" s="9" t="s">
        <v>148</v>
      </c>
      <c r="DZ64" s="9" t="s">
        <v>148</v>
      </c>
      <c r="EA64" s="9" t="s">
        <v>148</v>
      </c>
      <c r="EB64" s="11">
        <v>10</v>
      </c>
      <c r="EC64" s="15">
        <v>637</v>
      </c>
      <c r="ED64" s="11">
        <v>7</v>
      </c>
      <c r="EE64" s="15">
        <v>280.21</v>
      </c>
      <c r="EF64" s="14">
        <v>0.4286</v>
      </c>
      <c r="EG64" s="14">
        <v>1.2733</v>
      </c>
      <c r="EH64" s="9" t="s">
        <v>148</v>
      </c>
      <c r="EI64" s="9" t="s">
        <v>148</v>
      </c>
      <c r="EJ64" s="9" t="s">
        <v>148</v>
      </c>
      <c r="EK64" s="9" t="s">
        <v>148</v>
      </c>
      <c r="EL64" s="9" t="s">
        <v>148</v>
      </c>
      <c r="EM64" s="9" t="s">
        <v>148</v>
      </c>
      <c r="EN64" s="9" t="s">
        <v>148</v>
      </c>
      <c r="EO64" s="11">
        <v>4</v>
      </c>
      <c r="EP64" s="15">
        <v>349.36</v>
      </c>
      <c r="EQ64" s="11">
        <v>1</v>
      </c>
      <c r="ER64" s="15">
        <v>187.68</v>
      </c>
      <c r="ES64" s="14">
        <v>3</v>
      </c>
      <c r="ET64" s="14">
        <v>0.8615</v>
      </c>
      <c r="EU64" s="9" t="s">
        <v>148</v>
      </c>
      <c r="EV64" s="9" t="s">
        <v>148</v>
      </c>
      <c r="EW64" s="9" t="s">
        <v>148</v>
      </c>
      <c r="EX64" s="9" t="s">
        <v>148</v>
      </c>
      <c r="EY64" s="9" t="s">
        <v>148</v>
      </c>
      <c r="EZ64" s="9" t="s">
        <v>148</v>
      </c>
      <c r="FA64" s="9" t="s">
        <v>148</v>
      </c>
      <c r="FB64" s="11">
        <v>3</v>
      </c>
      <c r="FC64" s="15">
        <v>114.6</v>
      </c>
      <c r="FD64" s="11">
        <v>10</v>
      </c>
      <c r="FE64" s="15">
        <v>1472.27</v>
      </c>
      <c r="FF64" s="14">
        <v>-0.7</v>
      </c>
      <c r="FG64" s="14">
        <v>-0.9222</v>
      </c>
      <c r="FH64" s="9" t="s">
        <v>148</v>
      </c>
      <c r="FI64" s="9" t="s">
        <v>148</v>
      </c>
      <c r="FJ64" s="9" t="s">
        <v>148</v>
      </c>
      <c r="FK64" s="9" t="s">
        <v>148</v>
      </c>
      <c r="FL64" s="9" t="s">
        <v>148</v>
      </c>
      <c r="FM64" s="9" t="s">
        <v>148</v>
      </c>
      <c r="FN64" s="9" t="s">
        <v>148</v>
      </c>
      <c r="FO64" s="11"/>
      <c r="FP64" s="15"/>
      <c r="FQ64" s="11">
        <v>3</v>
      </c>
      <c r="FR64" s="15">
        <v>559.83</v>
      </c>
      <c r="FS64" s="14">
        <v>-1</v>
      </c>
      <c r="FT64" s="14">
        <v>-1</v>
      </c>
      <c r="FU64" s="9" t="s">
        <v>148</v>
      </c>
      <c r="FV64" s="9" t="s">
        <v>148</v>
      </c>
      <c r="FW64" s="9" t="s">
        <v>148</v>
      </c>
      <c r="FX64" s="9" t="s">
        <v>148</v>
      </c>
      <c r="FY64" s="9" t="s">
        <v>148</v>
      </c>
      <c r="FZ64" s="9" t="s">
        <v>148</v>
      </c>
      <c r="GA64" s="9" t="s">
        <v>148</v>
      </c>
      <c r="GB64" s="11"/>
      <c r="GC64" s="15"/>
      <c r="GD64" s="11"/>
      <c r="GE64" s="15"/>
      <c r="GF64" s="14"/>
      <c r="GG64" s="14"/>
      <c r="GH64" s="9" t="s">
        <v>148</v>
      </c>
      <c r="GI64" s="9" t="s">
        <v>148</v>
      </c>
      <c r="GJ64" s="9" t="s">
        <v>148</v>
      </c>
      <c r="GK64" s="9" t="s">
        <v>148</v>
      </c>
      <c r="GL64" s="9" t="s">
        <v>148</v>
      </c>
      <c r="GM64" s="9" t="s">
        <v>148</v>
      </c>
      <c r="GN64" s="9" t="s">
        <v>148</v>
      </c>
      <c r="GO64" s="11"/>
      <c r="GP64" s="15"/>
      <c r="GQ64" s="11"/>
      <c r="GR64" s="15"/>
      <c r="GS64" s="14"/>
      <c r="GT64" s="14"/>
      <c r="GU64" s="9" t="s">
        <v>148</v>
      </c>
      <c r="GV64" s="9" t="s">
        <v>148</v>
      </c>
      <c r="GW64" s="9" t="s">
        <v>148</v>
      </c>
      <c r="GX64" s="9" t="s">
        <v>148</v>
      </c>
      <c r="GY64" s="9" t="s">
        <v>148</v>
      </c>
      <c r="GZ64" s="9" t="s">
        <v>148</v>
      </c>
      <c r="HA64" s="9" t="s">
        <v>148</v>
      </c>
      <c r="HB64" s="11"/>
      <c r="HC64" s="15"/>
      <c r="HD64" s="11"/>
      <c r="HE64" s="15"/>
      <c r="HF64" s="14"/>
      <c r="HG64" s="14"/>
      <c r="HH64" s="9" t="s">
        <v>148</v>
      </c>
      <c r="HI64" s="9" t="s">
        <v>148</v>
      </c>
      <c r="HJ64" s="9" t="s">
        <v>148</v>
      </c>
      <c r="HK64" s="9" t="s">
        <v>148</v>
      </c>
      <c r="HL64" s="9" t="s">
        <v>148</v>
      </c>
      <c r="HM64" s="9" t="s">
        <v>148</v>
      </c>
      <c r="HN64" s="9" t="s">
        <v>148</v>
      </c>
      <c r="HO64" s="11"/>
      <c r="HP64" s="15"/>
      <c r="HQ64" s="11"/>
      <c r="HR64" s="15"/>
      <c r="HS64" s="14"/>
      <c r="HT64" s="14"/>
      <c r="HU64" s="9" t="s">
        <v>148</v>
      </c>
      <c r="HV64" s="9" t="s">
        <v>148</v>
      </c>
      <c r="HW64" s="9" t="s">
        <v>148</v>
      </c>
      <c r="HX64" s="9" t="s">
        <v>148</v>
      </c>
      <c r="HY64" s="9" t="s">
        <v>148</v>
      </c>
      <c r="HZ64" s="9" t="s">
        <v>148</v>
      </c>
      <c r="IA64" s="9" t="s">
        <v>148</v>
      </c>
      <c r="IB64" s="11"/>
      <c r="IC64" s="15"/>
      <c r="ID64" s="11"/>
      <c r="IE64" s="15"/>
      <c r="IF64" s="14"/>
      <c r="IG64" s="14"/>
      <c r="IH64" s="9" t="s">
        <v>148</v>
      </c>
      <c r="II64" s="9" t="s">
        <v>148</v>
      </c>
      <c r="IJ64" s="9" t="s">
        <v>148</v>
      </c>
      <c r="IK64" s="9" t="s">
        <v>148</v>
      </c>
      <c r="IL64" s="9" t="s">
        <v>148</v>
      </c>
      <c r="IM64" s="9" t="s">
        <v>148</v>
      </c>
      <c r="IN64" s="9" t="s">
        <v>148</v>
      </c>
      <c r="IO64" s="11"/>
      <c r="IP64" s="15"/>
      <c r="IQ64" s="11"/>
      <c r="IR64" s="15"/>
      <c r="IS64" s="14"/>
      <c r="IT64" s="14"/>
      <c r="IU64" s="9" t="s">
        <v>148</v>
      </c>
      <c r="IV64" s="9" t="s">
        <v>148</v>
      </c>
      <c r="IW64" s="9" t="s">
        <v>148</v>
      </c>
      <c r="IX64" s="9" t="s">
        <v>148</v>
      </c>
      <c r="IY64" s="9" t="s">
        <v>148</v>
      </c>
      <c r="IZ64" s="9" t="s">
        <v>148</v>
      </c>
      <c r="JA64" s="9" t="s">
        <v>148</v>
      </c>
      <c r="JB64" s="11"/>
      <c r="JC64" s="15"/>
      <c r="JD64" s="11"/>
      <c r="JE64" s="15"/>
      <c r="JF64" s="14"/>
      <c r="JG64" s="14"/>
      <c r="JH64" s="9" t="s">
        <v>148</v>
      </c>
      <c r="JI64" s="9" t="s">
        <v>148</v>
      </c>
      <c r="JJ64" s="9" t="s">
        <v>148</v>
      </c>
      <c r="JK64" s="9" t="s">
        <v>148</v>
      </c>
      <c r="JL64" s="9" t="s">
        <v>148</v>
      </c>
      <c r="JM64" s="9" t="s">
        <v>148</v>
      </c>
      <c r="JN64" s="9" t="s">
        <v>148</v>
      </c>
      <c r="JO64" s="11"/>
      <c r="JP64" s="15"/>
      <c r="JQ64" s="11"/>
      <c r="JR64" s="15"/>
      <c r="JS64" s="14"/>
      <c r="JT64" s="14"/>
      <c r="JU64" s="9" t="s">
        <v>148</v>
      </c>
      <c r="JV64" s="9" t="s">
        <v>148</v>
      </c>
      <c r="JW64" s="9" t="s">
        <v>148</v>
      </c>
      <c r="JX64" s="9" t="s">
        <v>148</v>
      </c>
      <c r="JY64" s="9" t="s">
        <v>148</v>
      </c>
      <c r="JZ64" s="9" t="s">
        <v>148</v>
      </c>
      <c r="KA64" s="9" t="s">
        <v>148</v>
      </c>
      <c r="KB64" s="11"/>
      <c r="KC64" s="15"/>
      <c r="KD64" s="11"/>
      <c r="KE64" s="15"/>
      <c r="KF64" s="14"/>
      <c r="KG64" s="14"/>
      <c r="KH64" s="9" t="s">
        <v>148</v>
      </c>
      <c r="KI64" s="9" t="s">
        <v>148</v>
      </c>
      <c r="KJ64" s="9" t="s">
        <v>148</v>
      </c>
      <c r="KK64" s="9" t="s">
        <v>148</v>
      </c>
      <c r="KL64" s="9" t="s">
        <v>148</v>
      </c>
      <c r="KM64" s="9" t="s">
        <v>148</v>
      </c>
      <c r="KN64" s="9" t="s">
        <v>148</v>
      </c>
      <c r="KO64" s="11"/>
      <c r="KP64" s="15"/>
      <c r="KQ64" s="11"/>
      <c r="KR64" s="15"/>
      <c r="KS64" s="14"/>
      <c r="KT64" s="14"/>
      <c r="KU64" s="9" t="s">
        <v>148</v>
      </c>
      <c r="KV64" s="9" t="s">
        <v>148</v>
      </c>
      <c r="KW64" s="9" t="s">
        <v>148</v>
      </c>
      <c r="KX64" s="9" t="s">
        <v>148</v>
      </c>
      <c r="KY64" s="9" t="s">
        <v>148</v>
      </c>
      <c r="KZ64" s="9" t="s">
        <v>148</v>
      </c>
      <c r="LA64" s="9" t="s">
        <v>148</v>
      </c>
      <c r="LB64" s="11"/>
      <c r="LC64" s="15"/>
      <c r="LD64" s="11"/>
      <c r="LE64" s="15"/>
      <c r="LF64" s="14"/>
      <c r="LG64" s="14"/>
      <c r="LH64" s="9" t="s">
        <v>148</v>
      </c>
      <c r="LI64" s="9" t="s">
        <v>148</v>
      </c>
      <c r="LJ64" s="9" t="s">
        <v>148</v>
      </c>
      <c r="LK64" s="9" t="s">
        <v>148</v>
      </c>
      <c r="LL64" s="9" t="s">
        <v>148</v>
      </c>
      <c r="LM64" s="9" t="s">
        <v>148</v>
      </c>
      <c r="LN64" s="9" t="s">
        <v>148</v>
      </c>
      <c r="LO64" s="11"/>
      <c r="LP64" s="15"/>
      <c r="LQ64" s="11"/>
      <c r="LR64" s="15"/>
      <c r="LS64" s="14"/>
      <c r="LT64" s="14"/>
      <c r="LU64" s="9" t="s">
        <v>148</v>
      </c>
      <c r="LV64" s="9" t="s">
        <v>148</v>
      </c>
      <c r="LW64" s="9" t="s">
        <v>148</v>
      </c>
      <c r="LX64" s="9" t="s">
        <v>148</v>
      </c>
      <c r="LY64" s="9" t="s">
        <v>148</v>
      </c>
      <c r="LZ64" s="9" t="s">
        <v>148</v>
      </c>
      <c r="MA64" s="9" t="s">
        <v>148</v>
      </c>
      <c r="MB64" s="11"/>
      <c r="MC64" s="15"/>
      <c r="MD64" s="11"/>
      <c r="ME64" s="15"/>
      <c r="MF64" s="14"/>
      <c r="MG64" s="14"/>
      <c r="MH64" s="9" t="s">
        <v>148</v>
      </c>
      <c r="MI64" s="9" t="s">
        <v>148</v>
      </c>
      <c r="MJ64" s="9" t="s">
        <v>148</v>
      </c>
      <c r="MK64" s="9" t="s">
        <v>148</v>
      </c>
      <c r="ML64" s="9" t="s">
        <v>148</v>
      </c>
      <c r="MM64" s="9" t="s">
        <v>148</v>
      </c>
      <c r="MN64" s="9" t="s">
        <v>148</v>
      </c>
      <c r="MO64" s="11"/>
      <c r="MP64" s="15"/>
      <c r="MQ64" s="11"/>
      <c r="MR64" s="15"/>
      <c r="MS64" s="14"/>
      <c r="MT64" s="14"/>
      <c r="MU64" s="9" t="s">
        <v>148</v>
      </c>
      <c r="MV64" s="9" t="s">
        <v>148</v>
      </c>
      <c r="MW64" s="9" t="s">
        <v>148</v>
      </c>
      <c r="MX64" s="9" t="s">
        <v>148</v>
      </c>
      <c r="MY64" s="9" t="s">
        <v>148</v>
      </c>
      <c r="MZ64" s="9" t="s">
        <v>148</v>
      </c>
      <c r="NA64" s="9" t="s">
        <v>148</v>
      </c>
      <c r="NB64" s="11"/>
      <c r="NC64" s="15"/>
      <c r="ND64" s="11"/>
      <c r="NE64" s="15"/>
      <c r="NF64" s="14"/>
      <c r="NG64" s="14"/>
      <c r="NH64" s="9" t="s">
        <v>148</v>
      </c>
      <c r="NI64" s="9" t="s">
        <v>148</v>
      </c>
      <c r="NJ64" s="9" t="s">
        <v>148</v>
      </c>
      <c r="NK64" s="9" t="s">
        <v>148</v>
      </c>
      <c r="NL64" s="9" t="s">
        <v>148</v>
      </c>
      <c r="NM64" s="9" t="s">
        <v>148</v>
      </c>
      <c r="NN64" s="9" t="s">
        <v>148</v>
      </c>
      <c r="NO64" s="11"/>
      <c r="NP64" s="15"/>
      <c r="NQ64" s="11"/>
      <c r="NR64" s="15"/>
      <c r="NS64" s="14"/>
      <c r="NT64" s="14"/>
      <c r="NU64" s="9" t="s">
        <v>148</v>
      </c>
      <c r="NV64" s="9" t="s">
        <v>148</v>
      </c>
      <c r="NW64" s="9" t="s">
        <v>148</v>
      </c>
      <c r="NX64" s="9" t="s">
        <v>148</v>
      </c>
      <c r="NY64" s="9" t="s">
        <v>148</v>
      </c>
      <c r="NZ64" s="9" t="s">
        <v>148</v>
      </c>
      <c r="OA64" s="9" t="s">
        <v>148</v>
      </c>
      <c r="OB64" s="11"/>
      <c r="OC64" s="15"/>
      <c r="OD64" s="11"/>
      <c r="OE64" s="15"/>
      <c r="OF64" s="14"/>
      <c r="OG64" s="14"/>
      <c r="OH64" s="9" t="s">
        <v>148</v>
      </c>
      <c r="OI64" s="9" t="s">
        <v>148</v>
      </c>
      <c r="OJ64" s="9" t="s">
        <v>148</v>
      </c>
      <c r="OK64" s="9" t="s">
        <v>148</v>
      </c>
      <c r="OL64" s="9" t="s">
        <v>148</v>
      </c>
      <c r="OM64" s="9" t="s">
        <v>148</v>
      </c>
      <c r="ON64" s="9" t="s">
        <v>148</v>
      </c>
      <c r="OO64" s="11"/>
      <c r="OP64" s="15"/>
      <c r="OQ64" s="11"/>
      <c r="OR64" s="15"/>
      <c r="OS64" s="14"/>
      <c r="OT64" s="14"/>
      <c r="OU64" s="9" t="s">
        <v>148</v>
      </c>
      <c r="OV64" s="9" t="s">
        <v>148</v>
      </c>
      <c r="OW64" s="9" t="s">
        <v>148</v>
      </c>
      <c r="OX64" s="9" t="s">
        <v>148</v>
      </c>
      <c r="OY64" s="9" t="s">
        <v>148</v>
      </c>
      <c r="OZ64" s="9" t="s">
        <v>148</v>
      </c>
      <c r="PA64" s="9" t="s">
        <v>148</v>
      </c>
      <c r="PB64" s="11">
        <v>2602</v>
      </c>
      <c r="PC64" s="11"/>
      <c r="PD64" s="11"/>
      <c r="PE64" s="11">
        <v>290</v>
      </c>
      <c r="PF64" s="11"/>
      <c r="PG64" s="11"/>
      <c r="PH64" s="11"/>
      <c r="PI64" s="11"/>
      <c r="PJ64" s="11"/>
      <c r="PK64" s="11"/>
      <c r="PL64" s="11"/>
      <c r="PM64" s="11"/>
      <c r="PN64" s="11"/>
      <c r="PO64" s="11"/>
      <c r="PP64" s="11"/>
      <c r="PQ64" s="11"/>
      <c r="PR64" s="11"/>
      <c r="PS64" s="11">
        <v>500</v>
      </c>
      <c r="PT64" s="11">
        <v>1622</v>
      </c>
      <c r="PU64" s="11">
        <v>1010</v>
      </c>
      <c r="PV64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17"/>
    <mergeCell ref="BD15:BD17"/>
    <mergeCell ref="BE15:BE17"/>
    <mergeCell ref="BF15:BF17"/>
    <mergeCell ref="BG15:BG17"/>
    <mergeCell ref="BH15:BH17"/>
    <mergeCell ref="BC18:BC26"/>
    <mergeCell ref="BD18:BD26"/>
    <mergeCell ref="BE18:BE26"/>
    <mergeCell ref="BF18:BF26"/>
    <mergeCell ref="BG18:BG26"/>
    <mergeCell ref="BH18:BH26"/>
    <mergeCell ref="BC27:BC29"/>
    <mergeCell ref="BD27:BD29"/>
    <mergeCell ref="BE27:BE29"/>
    <mergeCell ref="BF27:BF29"/>
    <mergeCell ref="BG27:BG29"/>
    <mergeCell ref="BH27:BH29"/>
    <mergeCell ref="BC30:BC31"/>
    <mergeCell ref="BD30:BD31"/>
    <mergeCell ref="BE30:BE31"/>
    <mergeCell ref="BF30:BF31"/>
    <mergeCell ref="BG30:BG31"/>
    <mergeCell ref="BH30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3"/>
    <mergeCell ref="BD41:BD43"/>
    <mergeCell ref="BE41:BE43"/>
    <mergeCell ref="BF41:BF43"/>
    <mergeCell ref="BG41:BG43"/>
    <mergeCell ref="BH41:BH43"/>
    <mergeCell ref="BC45:BC47"/>
    <mergeCell ref="BD45:BD47"/>
    <mergeCell ref="BE45:BE47"/>
    <mergeCell ref="BF45:BF47"/>
    <mergeCell ref="BG45:BG47"/>
    <mergeCell ref="BH45:BH47"/>
    <mergeCell ref="BC51:BC52"/>
    <mergeCell ref="BD51:BD52"/>
    <mergeCell ref="BE51:BE52"/>
    <mergeCell ref="BF51:BF52"/>
    <mergeCell ref="BG51:BG52"/>
    <mergeCell ref="BH51:BH52"/>
    <mergeCell ref="BC54:BC55"/>
    <mergeCell ref="BD54:BD55"/>
    <mergeCell ref="BE54:BE55"/>
    <mergeCell ref="BF54:BF55"/>
    <mergeCell ref="BG54:BG55"/>
    <mergeCell ref="BH54:BH55"/>
    <mergeCell ref="BC61:BC62"/>
    <mergeCell ref="BD61:BD62"/>
    <mergeCell ref="BE61:BE62"/>
    <mergeCell ref="BF61:BF62"/>
    <mergeCell ref="BG61:BG62"/>
    <mergeCell ref="BH61:BH6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1:AV42"/>
    <mergeCell ref="AW41:AW42"/>
    <mergeCell ref="AX41:AX42"/>
    <mergeCell ref="AY41:AY42"/>
    <mergeCell ref="AZ41:AZ42"/>
    <mergeCell ref="BA41:BA42"/>
    <mergeCell ref="BI41:BI42"/>
    <mergeCell ref="AV51:AV52"/>
    <mergeCell ref="AW51:AW52"/>
    <mergeCell ref="AX51:AX52"/>
    <mergeCell ref="AY51:AY52"/>
    <mergeCell ref="AZ51:AZ52"/>
    <mergeCell ref="BA51:BA52"/>
    <mergeCell ref="BI51:BI52"/>
    <mergeCell ref="AV54:AV55"/>
    <mergeCell ref="AW54:AW55"/>
    <mergeCell ref="AX54:AX55"/>
    <mergeCell ref="AY54:AY55"/>
    <mergeCell ref="AZ54:AZ55"/>
    <mergeCell ref="BA54:BA55"/>
    <mergeCell ref="BI54:BI55"/>
    <mergeCell ref="AV61:AV62"/>
    <mergeCell ref="AW61:AW62"/>
    <mergeCell ref="AX61:AX62"/>
    <mergeCell ref="AY61:AY62"/>
    <mergeCell ref="AZ61:AZ62"/>
    <mergeCell ref="BA61:BA6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636</v>
      </c>
      <c r="D2" s="0" t="s">
        <v>637</v>
      </c>
      <c r="E2" s="0" t="s">
        <v>638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639</v>
      </c>
      <c r="J4" s="1" t="s">
        <v>640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641</v>
      </c>
      <c r="P4" s="1" t="s">
        <v>642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643</v>
      </c>
      <c r="F5" s="1" t="s">
        <v>644</v>
      </c>
      <c r="G5" s="1" t="s">
        <v>643</v>
      </c>
      <c r="H5" s="1" t="s">
        <v>644</v>
      </c>
      <c r="I5" s="1" t="s">
        <v>639</v>
      </c>
      <c r="J5" s="1" t="s">
        <v>640</v>
      </c>
      <c r="K5" s="1" t="s">
        <v>645</v>
      </c>
      <c r="L5" s="1" t="s">
        <v>646</v>
      </c>
      <c r="M5" s="1" t="s">
        <v>645</v>
      </c>
      <c r="N5" s="1" t="s">
        <v>646</v>
      </c>
      <c r="O5" s="1" t="s">
        <v>641</v>
      </c>
      <c r="P5" s="1" t="s">
        <v>642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78</v>
      </c>
      <c r="F6" s="8">
        <v>13512.67</v>
      </c>
      <c r="G6" s="4">
        <v>172</v>
      </c>
      <c r="H6" s="8">
        <v>31176.68</v>
      </c>
      <c r="I6" s="7">
        <v>-0.5465</v>
      </c>
      <c r="J6" s="7">
        <v>-0.5666</v>
      </c>
      <c r="K6" s="4">
        <v>78</v>
      </c>
      <c r="L6" s="8">
        <v>13512.67</v>
      </c>
      <c r="M6" s="4">
        <v>172</v>
      </c>
      <c r="N6" s="8">
        <v>31176.68</v>
      </c>
      <c r="O6" s="7">
        <v>-0.5465</v>
      </c>
      <c r="P6" s="7">
        <v>-0.5666</v>
      </c>
    </row>
    <row r="7">
      <c r="A7" s="2" t="s">
        <v>137</v>
      </c>
      <c r="B7" s="2" t="s">
        <v>138</v>
      </c>
      <c r="C7" s="2" t="s">
        <v>394</v>
      </c>
      <c r="D7" s="2" t="s">
        <v>395</v>
      </c>
      <c r="E7" s="4">
        <v>23</v>
      </c>
      <c r="F7" s="8">
        <v>880.61</v>
      </c>
      <c r="G7" s="4">
        <v>49</v>
      </c>
      <c r="H7" s="8">
        <v>2303.29</v>
      </c>
      <c r="I7" s="7">
        <v>-0.5306</v>
      </c>
      <c r="J7" s="7">
        <v>-0.6177</v>
      </c>
      <c r="K7" s="4">
        <v>23</v>
      </c>
      <c r="L7" s="8">
        <v>880.61</v>
      </c>
      <c r="M7" s="4">
        <v>49</v>
      </c>
      <c r="N7" s="8">
        <v>2303.29</v>
      </c>
      <c r="O7" s="7">
        <v>-0.5306</v>
      </c>
      <c r="P7" s="7">
        <v>-0.6177</v>
      </c>
    </row>
    <row r="8">
      <c r="A8" s="2" t="s">
        <v>137</v>
      </c>
      <c r="B8" s="2" t="s">
        <v>138</v>
      </c>
      <c r="C8" s="2" t="s">
        <v>483</v>
      </c>
      <c r="D8" s="2" t="s">
        <v>484</v>
      </c>
      <c r="E8" s="4">
        <v>8</v>
      </c>
      <c r="F8" s="8">
        <v>741.38</v>
      </c>
      <c r="G8" s="4">
        <v>1</v>
      </c>
      <c r="H8" s="8">
        <v>96.53</v>
      </c>
      <c r="I8" s="7">
        <v>7</v>
      </c>
      <c r="J8" s="7">
        <v>6.6803</v>
      </c>
      <c r="K8" s="4">
        <v>8</v>
      </c>
      <c r="L8" s="8">
        <v>741.38</v>
      </c>
      <c r="M8" s="4">
        <v>1</v>
      </c>
      <c r="N8" s="8">
        <v>96.53</v>
      </c>
      <c r="O8" s="7">
        <v>7</v>
      </c>
      <c r="P8" s="7">
        <v>6.6803</v>
      </c>
    </row>
    <row r="9">
      <c r="A9" s="2" t="s">
        <v>137</v>
      </c>
      <c r="B9" s="2" t="s">
        <v>138</v>
      </c>
      <c r="C9" s="2" t="s">
        <v>510</v>
      </c>
      <c r="D9" s="2" t="s">
        <v>511</v>
      </c>
      <c r="E9" s="4">
        <v>19</v>
      </c>
      <c r="F9" s="8">
        <v>578.5</v>
      </c>
      <c r="G9" s="4">
        <v>12</v>
      </c>
      <c r="H9" s="8">
        <v>706</v>
      </c>
      <c r="I9" s="7">
        <v>0.5833</v>
      </c>
      <c r="J9" s="7">
        <v>-0.1806</v>
      </c>
      <c r="K9" s="4">
        <v>15</v>
      </c>
      <c r="L9" s="8">
        <v>460.54</v>
      </c>
      <c r="M9" s="4">
        <v>6</v>
      </c>
      <c r="N9" s="8">
        <v>338.75</v>
      </c>
      <c r="O9" s="7">
        <v>1.5</v>
      </c>
      <c r="P9" s="7">
        <v>0.3595</v>
      </c>
    </row>
    <row r="10">
      <c r="A10" s="2" t="s">
        <v>137</v>
      </c>
      <c r="B10" s="2" t="s">
        <v>138</v>
      </c>
      <c r="C10" s="2" t="s">
        <v>510</v>
      </c>
      <c r="D10" s="2" t="s">
        <v>537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4</v>
      </c>
      <c r="L10" s="8">
        <v>117.96</v>
      </c>
      <c r="M10" s="4">
        <v>6</v>
      </c>
      <c r="N10" s="8">
        <v>367.25</v>
      </c>
      <c r="O10" s="7">
        <v>-0.3333</v>
      </c>
      <c r="P10" s="7">
        <v>-0.6788</v>
      </c>
    </row>
    <row r="11">
      <c r="A11" s="2" t="s">
        <v>137</v>
      </c>
      <c r="B11" s="2" t="s">
        <v>549</v>
      </c>
      <c r="C11" s="2" t="s">
        <v>550</v>
      </c>
      <c r="D11" s="2" t="s">
        <v>551</v>
      </c>
      <c r="E11" s="4">
        <v>1</v>
      </c>
      <c r="F11" s="8">
        <v>78.4</v>
      </c>
      <c r="G11" s="4">
        <v>2</v>
      </c>
      <c r="H11" s="8">
        <v>168.91</v>
      </c>
      <c r="I11" s="7">
        <v>-0.5</v>
      </c>
      <c r="J11" s="7">
        <v>-0.5358</v>
      </c>
      <c r="K11" s="4">
        <v>1</v>
      </c>
      <c r="L11" s="8">
        <v>78.4</v>
      </c>
      <c r="M11" s="4">
        <v>2</v>
      </c>
      <c r="N11" s="8">
        <v>168.91</v>
      </c>
      <c r="O11" s="7">
        <v>-0.5</v>
      </c>
      <c r="P11" s="7">
        <v>-0.5358</v>
      </c>
    </row>
    <row r="12">
      <c r="A12" s="2" t="s">
        <v>137</v>
      </c>
      <c r="B12" s="2" t="s">
        <v>549</v>
      </c>
      <c r="C12" s="2" t="s">
        <v>483</v>
      </c>
      <c r="D12" s="2" t="s">
        <v>484</v>
      </c>
      <c r="E12" s="4">
        <v>1</v>
      </c>
      <c r="F12" s="8">
        <v>73.99</v>
      </c>
      <c r="G12" s="4">
        <v>2</v>
      </c>
      <c r="H12" s="8">
        <v>187.68</v>
      </c>
      <c r="I12" s="7">
        <v>-0.5</v>
      </c>
      <c r="J12" s="7">
        <v>-0.6058</v>
      </c>
      <c r="K12" s="4">
        <v>1</v>
      </c>
      <c r="L12" s="8">
        <v>73.99</v>
      </c>
      <c r="M12" s="4">
        <v>2</v>
      </c>
      <c r="N12" s="8">
        <v>187.68</v>
      </c>
      <c r="O12" s="7">
        <v>-0.5</v>
      </c>
      <c r="P12" s="7">
        <v>-0.6058</v>
      </c>
    </row>
    <row r="13">
      <c r="A13" s="2" t="s">
        <v>137</v>
      </c>
      <c r="B13" s="2" t="s">
        <v>549</v>
      </c>
      <c r="C13" s="2" t="s">
        <v>510</v>
      </c>
      <c r="D13" s="2" t="s">
        <v>537</v>
      </c>
      <c r="E13" s="4"/>
      <c r="F13" s="8"/>
      <c r="G13" s="4">
        <v>5</v>
      </c>
      <c r="H13" s="8">
        <v>85.35</v>
      </c>
      <c r="I13" s="7"/>
      <c r="J13" s="7"/>
      <c r="K13" s="4"/>
      <c r="L13" s="8"/>
      <c r="M13" s="4">
        <v>5</v>
      </c>
      <c r="N13" s="8">
        <v>85.35</v>
      </c>
      <c r="O13" s="7"/>
      <c r="P13" s="7"/>
    </row>
    <row r="14">
      <c r="A14" s="2" t="s">
        <v>137</v>
      </c>
      <c r="B14" s="2" t="s">
        <v>595</v>
      </c>
      <c r="C14" s="2" t="s">
        <v>394</v>
      </c>
      <c r="D14" s="2" t="s">
        <v>395</v>
      </c>
      <c r="E14" s="4">
        <v>4</v>
      </c>
      <c r="F14" s="8">
        <v>54.6</v>
      </c>
      <c r="G14" s="4">
        <v>6</v>
      </c>
      <c r="H14" s="8">
        <v>114.22</v>
      </c>
      <c r="I14" s="7">
        <v>-0.3333</v>
      </c>
      <c r="J14" s="7">
        <v>-0.522</v>
      </c>
      <c r="K14" s="4">
        <v>4</v>
      </c>
      <c r="L14" s="8">
        <v>54.6</v>
      </c>
      <c r="M14" s="4">
        <v>6</v>
      </c>
      <c r="N14" s="8">
        <v>114.22</v>
      </c>
      <c r="O14" s="7">
        <v>-0.3333</v>
      </c>
      <c r="P14" s="7">
        <v>-0.522</v>
      </c>
    </row>
    <row r="15">
      <c r="A15" s="2" t="s">
        <v>137</v>
      </c>
      <c r="B15" s="2" t="s">
        <v>595</v>
      </c>
      <c r="C15" s="2" t="s">
        <v>510</v>
      </c>
      <c r="D15" s="2" t="s">
        <v>511</v>
      </c>
      <c r="E15" s="4">
        <v>4</v>
      </c>
      <c r="F15" s="8">
        <v>28.64</v>
      </c>
      <c r="G15" s="4">
        <v>3</v>
      </c>
      <c r="H15" s="8">
        <v>71.64</v>
      </c>
      <c r="I15" s="7">
        <v>0.3333</v>
      </c>
      <c r="J15" s="7">
        <v>-0.6002</v>
      </c>
      <c r="K15" s="4">
        <v>4</v>
      </c>
      <c r="L15" s="8">
        <v>28.64</v>
      </c>
      <c r="M15" s="4">
        <v>3</v>
      </c>
      <c r="N15" s="8">
        <v>71.64</v>
      </c>
      <c r="O15" s="7">
        <v>0.3333</v>
      </c>
      <c r="P15" s="7">
        <v>-0.6002</v>
      </c>
    </row>
    <row r="16">
      <c r="A16" s="2" t="s">
        <v>137</v>
      </c>
      <c r="B16" s="2" t="s">
        <v>595</v>
      </c>
      <c r="C16" s="2" t="s">
        <v>483</v>
      </c>
      <c r="D16" s="2" t="s">
        <v>484</v>
      </c>
      <c r="E16" s="4"/>
      <c r="F16" s="8"/>
      <c r="G16" s="4">
        <v>5</v>
      </c>
      <c r="H16" s="8">
        <v>774.59</v>
      </c>
      <c r="I16" s="7"/>
      <c r="J16" s="7"/>
      <c r="K16" s="4"/>
      <c r="L16" s="8"/>
      <c r="M16" s="4">
        <v>5</v>
      </c>
      <c r="N16" s="8">
        <v>774.59</v>
      </c>
      <c r="O16" s="7"/>
      <c r="P16" s="7"/>
    </row>
    <row r="17">
      <c r="A17" s="2" t="s">
        <v>137</v>
      </c>
      <c r="B17" s="2" t="s">
        <v>595</v>
      </c>
      <c r="C17" s="2" t="s">
        <v>550</v>
      </c>
      <c r="D17" s="2" t="s">
        <v>551</v>
      </c>
      <c r="E17" s="4"/>
      <c r="F17" s="8"/>
      <c r="G17" s="4">
        <v>1</v>
      </c>
      <c r="H17" s="8">
        <v>150.15</v>
      </c>
      <c r="I17" s="7"/>
      <c r="J17" s="7"/>
      <c r="K17" s="4"/>
      <c r="L17" s="8"/>
      <c r="M17" s="4">
        <v>1</v>
      </c>
      <c r="N17" s="8">
        <v>150.15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636</v>
      </c>
      <c r="D2" s="0" t="s">
        <v>637</v>
      </c>
      <c r="E2" s="0" t="s">
        <v>638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639</v>
      </c>
      <c r="I4" s="1" t="s">
        <v>640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641</v>
      </c>
      <c r="O4" s="1" t="s">
        <v>642</v>
      </c>
    </row>
    <row r="5">
      <c r="A5" s="1" t="s">
        <v>81</v>
      </c>
      <c r="B5" s="1" t="s">
        <v>83</v>
      </c>
      <c r="C5" s="1" t="s">
        <v>84</v>
      </c>
      <c r="D5" s="1" t="s">
        <v>643</v>
      </c>
      <c r="E5" s="1" t="s">
        <v>644</v>
      </c>
      <c r="F5" s="1" t="s">
        <v>643</v>
      </c>
      <c r="G5" s="1" t="s">
        <v>644</v>
      </c>
      <c r="H5" s="1" t="s">
        <v>639</v>
      </c>
      <c r="I5" s="1" t="s">
        <v>640</v>
      </c>
      <c r="J5" s="1" t="s">
        <v>645</v>
      </c>
      <c r="K5" s="1" t="s">
        <v>646</v>
      </c>
      <c r="L5" s="1" t="s">
        <v>645</v>
      </c>
      <c r="M5" s="1" t="s">
        <v>646</v>
      </c>
      <c r="N5" s="1" t="s">
        <v>641</v>
      </c>
      <c r="O5" s="1" t="s">
        <v>642</v>
      </c>
    </row>
    <row r="6">
      <c r="A6" s="2" t="s">
        <v>137</v>
      </c>
      <c r="B6" s="2" t="s">
        <v>139</v>
      </c>
      <c r="C6" s="2" t="s">
        <v>140</v>
      </c>
      <c r="D6" s="4">
        <v>78</v>
      </c>
      <c r="E6" s="8">
        <v>13512.67</v>
      </c>
      <c r="F6" s="4">
        <v>172</v>
      </c>
      <c r="G6" s="8">
        <v>31176.68</v>
      </c>
      <c r="H6" s="7">
        <v>-0.5465</v>
      </c>
      <c r="I6" s="7">
        <v>-0.5666</v>
      </c>
      <c r="J6" s="4">
        <v>78</v>
      </c>
      <c r="K6" s="8">
        <v>13512.67</v>
      </c>
      <c r="L6" s="4">
        <v>172</v>
      </c>
      <c r="M6" s="8">
        <v>31176.68</v>
      </c>
      <c r="N6" s="7">
        <v>-0.5465</v>
      </c>
      <c r="O6" s="7">
        <v>-0.5666</v>
      </c>
    </row>
    <row r="7">
      <c r="A7" s="2" t="s">
        <v>137</v>
      </c>
      <c r="B7" s="2" t="s">
        <v>394</v>
      </c>
      <c r="C7" s="2" t="s">
        <v>395</v>
      </c>
      <c r="D7" s="4">
        <v>27</v>
      </c>
      <c r="E7" s="8">
        <v>935.21</v>
      </c>
      <c r="F7" s="4">
        <v>55</v>
      </c>
      <c r="G7" s="8">
        <v>2417.51</v>
      </c>
      <c r="H7" s="7">
        <v>-0.5091</v>
      </c>
      <c r="I7" s="7">
        <v>-0.6132</v>
      </c>
      <c r="J7" s="4">
        <v>27</v>
      </c>
      <c r="K7" s="8">
        <v>935.21</v>
      </c>
      <c r="L7" s="4">
        <v>55</v>
      </c>
      <c r="M7" s="8">
        <v>2417.51</v>
      </c>
      <c r="N7" s="7">
        <v>-0.5091</v>
      </c>
      <c r="O7" s="7">
        <v>-0.6132</v>
      </c>
    </row>
    <row r="8">
      <c r="A8" s="2" t="s">
        <v>137</v>
      </c>
      <c r="B8" s="2" t="s">
        <v>483</v>
      </c>
      <c r="C8" s="2" t="s">
        <v>484</v>
      </c>
      <c r="D8" s="4">
        <v>9</v>
      </c>
      <c r="E8" s="8">
        <v>815.37</v>
      </c>
      <c r="F8" s="4">
        <v>8</v>
      </c>
      <c r="G8" s="8">
        <v>1058.8</v>
      </c>
      <c r="H8" s="7">
        <v>0.125</v>
      </c>
      <c r="I8" s="7">
        <v>-0.2299</v>
      </c>
      <c r="J8" s="4">
        <v>9</v>
      </c>
      <c r="K8" s="8">
        <v>815.37</v>
      </c>
      <c r="L8" s="4">
        <v>8</v>
      </c>
      <c r="M8" s="8">
        <v>1058.8</v>
      </c>
      <c r="N8" s="7">
        <v>0.125</v>
      </c>
      <c r="O8" s="7">
        <v>-0.2299</v>
      </c>
    </row>
    <row r="9">
      <c r="A9" s="2" t="s">
        <v>137</v>
      </c>
      <c r="B9" s="2" t="s">
        <v>510</v>
      </c>
      <c r="C9" s="2" t="s">
        <v>511</v>
      </c>
      <c r="D9" s="4">
        <v>23</v>
      </c>
      <c r="E9" s="8">
        <v>607.14</v>
      </c>
      <c r="F9" s="4">
        <v>20</v>
      </c>
      <c r="G9" s="8">
        <v>862.99</v>
      </c>
      <c r="H9" s="7">
        <v>0.15</v>
      </c>
      <c r="I9" s="7">
        <v>-0.2965</v>
      </c>
      <c r="J9" s="4">
        <v>19</v>
      </c>
      <c r="K9" s="8">
        <v>489.18</v>
      </c>
      <c r="L9" s="4">
        <v>9</v>
      </c>
      <c r="M9" s="8">
        <v>410.39</v>
      </c>
      <c r="N9" s="7">
        <v>1.1111</v>
      </c>
      <c r="O9" s="7">
        <v>0.192</v>
      </c>
    </row>
    <row r="10">
      <c r="A10" s="2" t="s">
        <v>137</v>
      </c>
      <c r="B10" s="2" t="s">
        <v>510</v>
      </c>
      <c r="C10" s="2" t="s">
        <v>537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4</v>
      </c>
      <c r="K10" s="8">
        <v>117.96</v>
      </c>
      <c r="L10" s="4">
        <v>11</v>
      </c>
      <c r="M10" s="8">
        <v>452.6</v>
      </c>
      <c r="N10" s="7">
        <v>-0.6364</v>
      </c>
      <c r="O10" s="7">
        <v>-0.7394</v>
      </c>
    </row>
    <row r="11">
      <c r="A11" s="2" t="s">
        <v>137</v>
      </c>
      <c r="B11" s="2" t="s">
        <v>550</v>
      </c>
      <c r="C11" s="2" t="s">
        <v>551</v>
      </c>
      <c r="D11" s="4">
        <v>1</v>
      </c>
      <c r="E11" s="8">
        <v>78.4</v>
      </c>
      <c r="F11" s="4">
        <v>3</v>
      </c>
      <c r="G11" s="8">
        <v>319.06</v>
      </c>
      <c r="H11" s="7">
        <v>-0.6667</v>
      </c>
      <c r="I11" s="7">
        <v>-0.7543</v>
      </c>
      <c r="J11" s="4">
        <v>1</v>
      </c>
      <c r="K11" s="8">
        <v>78.4</v>
      </c>
      <c r="L11" s="4">
        <v>3</v>
      </c>
      <c r="M11" s="8">
        <v>319.06</v>
      </c>
      <c r="N11" s="7">
        <v>-0.6667</v>
      </c>
      <c r="O11" s="7">
        <v>-0.7543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