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<sst xmlns="http://schemas.openxmlformats.org/spreadsheetml/2006/main" count="560" uniqueCount="560">
  <si>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</si>
  <si>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</si>
  <si>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</si>
  <si>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</si>
  <si>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</si>
  <si>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</si>
  <si>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</si>
  <si>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</si>
  <si>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</si>
  <si>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</si>
  <si>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</si>
  <si>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</si>
  <si>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</si>
  <si>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</si>
  <si>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</si>
  <si>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</si>
  <si>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</si>
  <si>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</si>
  <si>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</si>
  <si>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</si>
  <si>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JCPENNEY01</t>
  </si>
  <si>
    <t>MACY02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</si>
  <si>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</si>
  <si>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</si>
  <si>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</si>
  <si>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</si>
  <si>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</si>
  <si>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</si>
  <si>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</si>
  <si>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</si>
  <si>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</si>
  <si>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</si>
  <si>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</si>
  <si>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</si>
  <si>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</si>
  <si>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</si>
  <si>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</si>
  <si>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</si>
  <si>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</si>
  <si>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</si>
  <si>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</si>
  <si>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</si>
  <si>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</si>
  <si>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</si>
  <si>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</si>
  <si>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</si>
  <si>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</si>
  <si>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</si>
  <si>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</si>
  <si>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</si>
  <si>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</si>
  <si>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</si>
  <si>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</si>
  <si>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</si>
  <si>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</si>
  <si>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</si>
  <si>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</si>
  <si>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</si>
  <si>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</si>
  <si>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</si>
  <si>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</si>
  <si>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</si>
  <si>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</si>
  <si>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</si>
  <si>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</si>
  <si>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</si>
  <si>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</si>
  <si>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</si>
  <si>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</si>
  <si>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</si>
  <si>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</si>
  <si>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</si>
  <si>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</si>
  <si>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</si>
  <si>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</si>
  <si>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</si>
  <si>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</si>
  <si>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</si>
  <si>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</si>
  <si>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</si>
  <si>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</si>
  <si>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</si>
  <si>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</si>
  <si>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</si>
  <si>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</si>
  <si>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</si>
  <si>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</si>
  <si>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</si>
  <si>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</si>
  <si>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</si>
  <si>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</si>
  <si>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</si>
  <si>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</si>
  <si>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</si>
  <si>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</si>
  <si>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</si>
  <si>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</si>
  <si>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</si>
  <si>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</si>
  <si>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</si>
  <si>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</si>
  <si>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</si>
  <si>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</si>
  <si>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</si>
  <si>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</si>
  <si>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</si>
  <si>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</si>
  <si>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</si>
  <si>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</si>
  <si>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</si>
  <si>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</si>
  <si>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</si>
  <si>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</si>
  <si>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</si>
  <si>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</si>
  <si>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</si>
  <si>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</si>
  <si>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</si>
  <si>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</si>
  <si>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</si>
  <si>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</si>
  <si>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</si>
  <si>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</si>
  <si>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</si>
  <si>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</si>
  <si>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</si>
  <si>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</si>
  <si>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</si>
  <si>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</si>
  <si>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</si>
  <si>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</si>
  <si>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</si>
  <si>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</si>
  <si>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</si>
  <si>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</si>
  <si>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</si>
  <si>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</si>
  <si>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</si>
  <si>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</si>
  <si>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</si>
  <si>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</si>
  <si>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</si>
  <si>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</si>
  <si>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</si>
  <si>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</si>
  <si>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</si>
  <si>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</si>
  <si>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</si>
  <si>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</si>
  <si>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</si>
  <si>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</si>
  <si>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</si>
  <si>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</si>
  <si>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</si>
  <si>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AMAZON,BLK01,CSNSTORES,DLCROSCILL,JCPENNEY01,NRTPORT,OVERSTOCK01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</si>
  <si>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</si>
  <si>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</si>
  <si>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</si>
  <si>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</si>
  <si>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</si>
  <si>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</si>
  <si>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</si>
  <si>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</si>
  <si>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6/15/2023</t>
  </si>
  <si>
    <t>6/29/2023</t>
  </si>
  <si>
    <t>8/2/2023</t>
  </si>
  <si>
    <t>5/7/2024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</si>
  <si>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</si>
  <si>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</si>
  <si>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</si>
  <si>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</si>
  <si>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</si>
  <si>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</si>
  <si>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</si>
  <si>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</si>
  <si>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</si>
  <si>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</si>
  <si>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</si>
  <si>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</si>
  <si>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AMAZON,AMAZONDS,CSNSTORES,JCPENNEY01,OVERSTOCK01</t>
  </si>
  <si>
    <t>4/4/2023</t>
  </si>
  <si>
    <t>11/16/2022</t>
  </si>
  <si>
    <t>5/2/2024</t>
  </si>
  <si>
    <t>7/17/2023</t>
  </si>
  <si>
    <t>11/13/2023</t>
  </si>
  <si>
    <t>10/5/2023</t>
  </si>
  <si>
    <t>10/26/2022</t>
  </si>
  <si>
    <t>4/22/2024</t>
  </si>
  <si>
    <t>Hold</t>
  </si>
  <si>
    <t>CCL10-0012</t>
  </si>
  <si>
    <t>Cal King</t>
  </si>
  <si>
    <t>AMAZON,CSNSTORES,JCPENNEY01,OVERSTOCK01</t>
  </si>
  <si>
    <t>4/5/2023</t>
  </si>
  <si>
    <t>4/12/2024</t>
  </si>
  <si>
    <t>11/1/2022</t>
  </si>
  <si>
    <t>4/25/2024</t>
  </si>
  <si>
    <t>4/3/2024</t>
  </si>
  <si>
    <t>4/10/2024</t>
  </si>
  <si>
    <t>6/12/2024</t>
  </si>
  <si>
    <t>11/7/2025</t>
  </si>
  <si>
    <t>2/15/2023</t>
  </si>
  <si>
    <t>9/3/2024</t>
  </si>
  <si>
    <t>4/27/2023</t>
  </si>
  <si>
    <t>CCL10-0013</t>
  </si>
  <si>
    <t>Brown</t>
  </si>
  <si>
    <t>10/25/2022</t>
  </si>
  <si>
    <t>AMAZON,CSNSTORES,JCPENNEY01,MACY02,OVERSTOCK01</t>
  </si>
  <si>
    <t>4/6/2023</t>
  </si>
  <si>
    <t>9/12/2023</t>
  </si>
  <si>
    <t>11/7/2022</t>
  </si>
  <si>
    <t>4/24/2024</t>
  </si>
  <si>
    <t>7/10/2023</t>
  </si>
  <si>
    <t>5/3/2024</t>
  </si>
  <si>
    <t>2/23/2025</t>
  </si>
  <si>
    <t>11/26/2022</t>
  </si>
  <si>
    <t>4/23/2024</t>
  </si>
  <si>
    <t>3/6/2025</t>
  </si>
  <si>
    <t>7/1/2024</t>
  </si>
  <si>
    <t>CCL10-0014</t>
  </si>
  <si>
    <t>AMAZON,CSNSTORES,MACY02,OLLIIX,OVERSTOCK01</t>
  </si>
  <si>
    <t>4/3/2023</t>
  </si>
  <si>
    <t>11/14/2022</t>
  </si>
  <si>
    <t>7/19/2023</t>
  </si>
  <si>
    <t>11/10/2023</t>
  </si>
  <si>
    <t>5/14/2023</t>
  </si>
  <si>
    <t>CCL10-0015</t>
  </si>
  <si>
    <t>CSNSTORES,DLCROSCILL,OVERSTOCK01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</si>
  <si>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</si>
  <si>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</si>
  <si>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</si>
  <si>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</si>
  <si>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</si>
  <si>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</si>
  <si>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</si>
  <si>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</si>
  <si>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</si>
  <si>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</si>
  <si>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</si>
  <si>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</si>
  <si>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</si>
  <si>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</si>
  <si>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</si>
  <si>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</si>
  <si>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</si>
  <si>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</si>
  <si>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</si>
  <si>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</si>
  <si>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</si>
  <si>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</si>
  <si>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</si>
  <si>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CSNSTORES,OVERSTOCK01</t>
  </si>
  <si>
    <t>8/18/2025</t>
  </si>
  <si>
    <t>8/4/2025</t>
  </si>
  <si>
    <t>11/10/2025</t>
  </si>
  <si>
    <t>10/13/2025</t>
  </si>
  <si>
    <t>11/19/2025</t>
  </si>
  <si>
    <t>CCL10-0073</t>
  </si>
  <si>
    <t>8/1/2025</t>
  </si>
  <si>
    <t>9/29/2025</t>
  </si>
  <si>
    <t>8/12/2025</t>
  </si>
  <si>
    <t>11/11/2025</t>
  </si>
  <si>
    <t>10/22/2025</t>
  </si>
  <si>
    <t>12/9/2025</t>
  </si>
  <si>
    <t>CCL10-0007</t>
  </si>
  <si>
    <t>Loretta</t>
  </si>
  <si>
    <t>Beige</t>
  </si>
  <si>
    <t>Donation</t>
  </si>
  <si>
    <t>C+</t>
  </si>
  <si>
    <t>Vintage</t>
  </si>
  <si>
    <t>AMAZON,OVERSTOCK01</t>
  </si>
  <si>
    <t>8/23/2023</t>
  </si>
  <si>
    <t>10/15/2023</t>
  </si>
  <si>
    <t>11/8/2022</t>
  </si>
  <si>
    <t>1/5/2024</t>
  </si>
  <si>
    <t>9/21/2023</t>
  </si>
  <si>
    <t>Yes</t>
  </si>
  <si>
    <t>7/31/2023</t>
  </si>
  <si>
    <t>CCL10-0008</t>
  </si>
  <si>
    <t>C</t>
  </si>
  <si>
    <t>AMAZON,AMAZONDS,CSNSTORES,DLCROSCILL,OVERSTOCK01</t>
  </si>
  <si>
    <t>5/22/2023</t>
  </si>
  <si>
    <t>9/20/2023</t>
  </si>
  <si>
    <t>8/28/2023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</si>
  <si>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</si>
  <si>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</si>
  <si>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</si>
  <si>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</si>
  <si>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</si>
  <si>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</si>
  <si>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</si>
  <si>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</si>
  <si>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10/11/2023</t>
  </si>
  <si>
    <t>11/15/2022</t>
  </si>
  <si>
    <t>7/12/2024</t>
  </si>
  <si>
    <t>10/21/2024</t>
  </si>
  <si>
    <t>CCL10-0068</t>
  </si>
  <si>
    <t>Julius</t>
  </si>
  <si>
    <t>Black</t>
  </si>
  <si>
    <t>8/14/2025</t>
  </si>
  <si>
    <t>8/6/2025</t>
  </si>
  <si>
    <t>10/30/2025</t>
  </si>
  <si>
    <t>11/3/2025</t>
  </si>
  <si>
    <t>10/10/2025</t>
  </si>
  <si>
    <t>CCL10-0069</t>
  </si>
  <si>
    <t>DLCROSCILL,OVERSTOCK01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</si>
  <si>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</si>
  <si>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</si>
  <si>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</si>
  <si>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</si>
  <si>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</si>
  <si>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</si>
  <si>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</si>
  <si>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</si>
  <si>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CCL10-0001</t>
  </si>
  <si>
    <t>Burgundy</t>
  </si>
  <si>
    <t>5/20/2026</t>
  </si>
  <si>
    <t>CSNSTORES,JCPENNEY01,OLLIIX,OVERSTOCK01</t>
  </si>
  <si>
    <t>4/17/2023</t>
  </si>
  <si>
    <t>9/6/2023</t>
  </si>
  <si>
    <t>11/30/2022</t>
  </si>
  <si>
    <t>8/16/2024</t>
  </si>
  <si>
    <t>11/21/2023</t>
  </si>
  <si>
    <t>6/12/2023</t>
  </si>
  <si>
    <t>11/11/2022</t>
  </si>
  <si>
    <t>6/6/2024</t>
  </si>
  <si>
    <t>8/13/2024</t>
  </si>
  <si>
    <t>3/10/2025</t>
  </si>
  <si>
    <t>CCL10-0002</t>
  </si>
  <si>
    <t>AMAZON,CSNSTORES,DLCROSCILL,JCPENNEY01,OLLIIX,OVERSTOCK01</t>
  </si>
  <si>
    <t>9/29/2023</t>
  </si>
  <si>
    <t>7/26/2024</t>
  </si>
  <si>
    <t>8/11/2023</t>
  </si>
  <si>
    <t>11/9/2023</t>
  </si>
  <si>
    <t>11/6/2022</t>
  </si>
  <si>
    <t>6/21/2024</t>
  </si>
  <si>
    <t>CCL10-0003</t>
  </si>
  <si>
    <t>AMAZON,KOHLDSN</t>
  </si>
  <si>
    <t>6/24/2024</t>
  </si>
  <si>
    <t>7/31/2024</t>
  </si>
  <si>
    <t>7/22/2024</t>
  </si>
  <si>
    <t>6/23/2023</t>
  </si>
  <si>
    <t>7/15/2024</t>
  </si>
  <si>
    <t>10/21/2025</t>
  </si>
  <si>
    <t>7/5/2024</t>
  </si>
  <si>
    <t>CCL10-0062</t>
  </si>
  <si>
    <t>Blue/Grey</t>
  </si>
  <si>
    <t>7/24/2023</t>
  </si>
  <si>
    <t>3/21/2026</t>
  </si>
  <si>
    <t>AMAZON,AMAZONDS,CSNSTORES,OVERSTOCK01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</si>
  <si>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</si>
  <si>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</si>
  <si>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</si>
  <si>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</si>
  <si>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</si>
  <si>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</si>
  <si>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</si>
  <si>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</si>
  <si>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12/19/2023</t>
  </si>
  <si>
    <t>3/19/2025</t>
  </si>
  <si>
    <t>CCL10-0063</t>
  </si>
  <si>
    <t>AMAZON,CSNSTORES,KOHLDSN,OVERSTOCK01</t>
  </si>
  <si>
    <t>9/7/2023</t>
  </si>
  <si>
    <t>10/9/2023</t>
  </si>
  <si>
    <t>8/4/2023</t>
  </si>
  <si>
    <t>9/5/2023</t>
  </si>
  <si>
    <t>CCL10-0064</t>
  </si>
  <si>
    <t>8/7/2023</t>
  </si>
  <si>
    <t>8/27/2023</t>
  </si>
  <si>
    <t>8/5/2024</t>
  </si>
  <si>
    <t>10/26/2023</t>
  </si>
  <si>
    <t>10/17/2024</t>
  </si>
  <si>
    <t>2/23/2024</t>
  </si>
  <si>
    <t>CCL10-0004</t>
  </si>
  <si>
    <t>Valentina</t>
  </si>
  <si>
    <t>4/28/2023</t>
  </si>
  <si>
    <t>8/15/2023</t>
  </si>
  <si>
    <t>12/13/2022</t>
  </si>
  <si>
    <t>10/9/2024</t>
  </si>
  <si>
    <t>9/25/2024</t>
  </si>
  <si>
    <t>CCL10-0005</t>
  </si>
  <si>
    <t>CSNSTORES,JCPENNEY01,OVERSTOCK01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</si>
  <si>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</si>
  <si>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</si>
  <si>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</si>
  <si>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</si>
  <si>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</si>
  <si>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</si>
  <si>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</si>
  <si>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</si>
  <si>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</si>
  <si>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</si>
  <si>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</si>
  <si>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</si>
  <si>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</si>
  <si>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</si>
  <si>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</si>
  <si>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</si>
  <si>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</si>
  <si>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</si>
  <si>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</si>
  <si>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</si>
  <si>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DLCROSCILL,JCPENNEY01,MACY02,OLLIIX</t>
  </si>
  <si>
    <t>8/3/2023</t>
  </si>
  <si>
    <t>11/6/2023</t>
  </si>
  <si>
    <t>6/21/2023</t>
  </si>
  <si>
    <t>7/11/2023</t>
  </si>
  <si>
    <t>3/20/2024</t>
  </si>
  <si>
    <t>7/3/2025</t>
  </si>
  <si>
    <t>1/19/2023</t>
  </si>
  <si>
    <t>7/29/2024</t>
  </si>
  <si>
    <t>5/22/2024</t>
  </si>
  <si>
    <t>1/10/2023</t>
  </si>
  <si>
    <t>2/13/2025</t>
  </si>
  <si>
    <t>CCL30-0030</t>
  </si>
  <si>
    <t>Silver</t>
  </si>
  <si>
    <t>DLCROSCILL,JCPENNEY01</t>
  </si>
  <si>
    <t>9/27/2023</t>
  </si>
  <si>
    <t>12/12/2022</t>
  </si>
  <si>
    <t>12/29/2023</t>
  </si>
  <si>
    <t>11/14/2024</t>
  </si>
  <si>
    <t>CCL30-0036</t>
  </si>
  <si>
    <t>Winchester</t>
  </si>
  <si>
    <t>20x20"</t>
  </si>
  <si>
    <t>Solid</t>
  </si>
  <si>
    <t>CSNSTORES,DLCROSCILL,MACY02</t>
  </si>
  <si>
    <t>10/17/2023</t>
  </si>
  <si>
    <t>11/28/2022</t>
  </si>
  <si>
    <t>8/2/2024</t>
  </si>
  <si>
    <t>8/26/2024</t>
  </si>
  <si>
    <t>CCL30-0035</t>
  </si>
  <si>
    <t>CSNSTORES,DLCROSCILL,JCPENNEY01,MACY02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</si>
  <si>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</si>
  <si>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</si>
  <si>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</si>
  <si>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</si>
  <si>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</si>
  <si>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</si>
  <si>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</si>
  <si>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</si>
  <si>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</si>
  <si>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</si>
  <si>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</si>
  <si>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</si>
  <si>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</si>
  <si>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</si>
  <si>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CSNSTORES,MACY02,OVERSTOCK01</t>
  </si>
  <si>
    <t>6/19/2023</t>
  </si>
  <si>
    <t>8/9/2023</t>
  </si>
  <si>
    <t>7/23/2024</t>
  </si>
  <si>
    <t>CCL30-0034</t>
  </si>
  <si>
    <t>4/26/2023</t>
  </si>
  <si>
    <t>10/11/2024</t>
  </si>
  <si>
    <t>10/2/2023</t>
  </si>
  <si>
    <t>1/4/2024</t>
  </si>
  <si>
    <t>CCL30-0027</t>
  </si>
  <si>
    <t>Aumont</t>
  </si>
  <si>
    <t>Oblong Decor Pillow</t>
  </si>
  <si>
    <t>22x15"</t>
  </si>
  <si>
    <t>CSNSTORES,DLCROSCILL,JCPENNEY01</t>
  </si>
  <si>
    <t>5/5/2023</t>
  </si>
  <si>
    <t>10/1/2023</t>
  </si>
  <si>
    <t>6/28/2024</t>
  </si>
  <si>
    <t>1/15/2024</t>
  </si>
  <si>
    <t>8/20/2025</t>
  </si>
  <si>
    <t>5/5/2024</t>
  </si>
  <si>
    <t>6/13/2024</t>
  </si>
  <si>
    <t>CCL30-0061</t>
  </si>
  <si>
    <t>AMAZON,CSNSTORES,DLCROSCILL,JCPENNEY01,MACY02</t>
  </si>
  <si>
    <t>6/13/2023</t>
  </si>
  <si>
    <t>9/19/2024</t>
  </si>
  <si>
    <t>2/27/2024</t>
  </si>
  <si>
    <t>1/24/2023</t>
  </si>
  <si>
    <t>11/25/2024</t>
  </si>
  <si>
    <t>CCL30-0029</t>
  </si>
  <si>
    <t>AMAZON,CSNSTORES,DLCROSCILL,OLLIIX</t>
  </si>
  <si>
    <t>5/29/2023</t>
  </si>
  <si>
    <t>11/24/2023</t>
  </si>
  <si>
    <t>CCL30-0026</t>
  </si>
  <si>
    <t>8/29/2023</t>
  </si>
  <si>
    <t>10/8/2024</t>
  </si>
  <si>
    <t>10/31/2022</t>
  </si>
  <si>
    <t>12/18/2024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</si>
  <si>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</si>
  <si>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</si>
  <si>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</si>
  <si>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</si>
  <si>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</si>
  <si>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</si>
  <si>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</si>
  <si>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DLCROSCILL,KOHLDSN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</si>
  <si>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</si>
  <si>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</si>
  <si>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</si>
  <si>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</si>
  <si>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</si>
  <si>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</si>
  <si>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</si>
  <si>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</si>
  <si>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DLCROSCILL,JCPENNEY01,OVERSTOCK01</t>
  </si>
  <si>
    <t>3/23/2023</t>
  </si>
  <si>
    <t>1/8/2024</t>
  </si>
  <si>
    <t>11/26/2023</t>
  </si>
  <si>
    <t>6/7/2023</t>
  </si>
  <si>
    <t>5/16/2024</t>
  </si>
  <si>
    <t>CCL13-0017</t>
  </si>
  <si>
    <t>Champagne</t>
  </si>
  <si>
    <t>4/13/2023</t>
  </si>
  <si>
    <t>1/23/2023</t>
  </si>
  <si>
    <t>7/5/2023</t>
  </si>
  <si>
    <t>CCL11-0021</t>
  </si>
  <si>
    <t>BED SKIRT&amp;SHAM</t>
  </si>
  <si>
    <t>Sham</t>
  </si>
  <si>
    <t>Montague</t>
  </si>
  <si>
    <t>European Pillow Sham</t>
  </si>
  <si>
    <t>26x26"</t>
  </si>
  <si>
    <t>7/30/2024</t>
  </si>
  <si>
    <t>9/22/2023</t>
  </si>
  <si>
    <t>11/28/2023</t>
  </si>
  <si>
    <t>4/2/2024</t>
  </si>
  <si>
    <t>10/16/2024</t>
  </si>
  <si>
    <t>CCL11-0025</t>
  </si>
  <si>
    <t>Clermont</t>
  </si>
  <si>
    <t>B-</t>
  </si>
  <si>
    <t>Geometric</t>
  </si>
  <si>
    <t>JCPENNEY01,OLLIIX</t>
  </si>
  <si>
    <t>5/20/2024</t>
  </si>
  <si>
    <t>10/20/2025</t>
  </si>
  <si>
    <t>CCL11-0024</t>
  </si>
  <si>
    <t>CSNSTORES,DLCROSCILL,OLLIIX</t>
  </si>
  <si>
    <t>5/15/2023</t>
  </si>
  <si>
    <t>10/4/2024</t>
  </si>
  <si>
    <t>12/12/2023</t>
  </si>
  <si>
    <t>CCL11-0022</t>
  </si>
  <si>
    <t>5/30/2023</t>
  </si>
  <si>
    <t>2/19/2025</t>
  </si>
  <si>
    <t>3/18/2025</t>
  </si>
  <si>
    <t>CCL11-0023</t>
  </si>
  <si>
    <t>Bed Skirt&amp;Sham</t>
  </si>
  <si>
    <t>BLK01,CUSTSERV,JCPENNEY01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</si>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</sst>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37</v>
      </c>
      <c r="AA6" s="4">
        <f>=ROUNDDOWN(4.11111111111111,0)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15</v>
      </c>
      <c r="AQ6" s="8">
        <v>2391.72</v>
      </c>
      <c r="AR6" s="4">
        <v>13</v>
      </c>
      <c r="AS6" s="8">
        <v>1819.86</v>
      </c>
      <c r="AT6" s="7">
        <v>0.1538</v>
      </c>
      <c r="AU6" s="7">
        <v>0.3142</v>
      </c>
      <c r="AV6" s="4">
        <v>37</v>
      </c>
      <c r="AW6" s="8">
        <v>6199.61</v>
      </c>
      <c r="AX6" s="4">
        <v>47</v>
      </c>
      <c r="AY6" s="8">
        <v>8116.21</v>
      </c>
      <c r="AZ6" s="7">
        <v>-0.2128</v>
      </c>
      <c r="BA6" s="7">
        <v>-0.2361</v>
      </c>
      <c r="BB6" s="7">
        <v>0.3858</v>
      </c>
      <c r="BC6" s="4">
        <v>62</v>
      </c>
      <c r="BD6" s="8">
        <v>10226.99</v>
      </c>
      <c r="BE6" s="4">
        <v>83</v>
      </c>
      <c r="BF6" s="8">
        <v>13894.5</v>
      </c>
      <c r="BG6" s="7">
        <v>-0.253</v>
      </c>
      <c r="BH6" s="7">
        <v>-0.264</v>
      </c>
      <c r="BI6" s="7">
        <v>0.6062</v>
      </c>
      <c r="BJ6" s="4">
        <v>15</v>
      </c>
      <c r="BK6" s="8">
        <v>2391.72</v>
      </c>
      <c r="BL6" s="2" t="s">
        <v>154</v>
      </c>
      <c r="BM6" s="7">
        <v>1</v>
      </c>
      <c r="BN6" s="7">
        <v>1</v>
      </c>
      <c r="BO6" s="4">
        <v>8</v>
      </c>
      <c r="BP6" s="8">
        <v>1122.8</v>
      </c>
      <c r="BQ6" s="4">
        <v>7</v>
      </c>
      <c r="BR6" s="8">
        <v>823.69</v>
      </c>
      <c r="BS6" s="7">
        <v>0.1429</v>
      </c>
      <c r="BT6" s="7">
        <v>0.3631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4</v>
      </c>
      <c r="CC6" s="8">
        <v>604.04</v>
      </c>
      <c r="CD6" s="4">
        <v>3</v>
      </c>
      <c r="CE6" s="8">
        <v>416.97</v>
      </c>
      <c r="CF6" s="7">
        <v>0.3333</v>
      </c>
      <c r="CG6" s="7">
        <v>0.4486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2</v>
      </c>
      <c r="CP6" s="8">
        <v>466.19</v>
      </c>
      <c r="CQ6" s="4"/>
      <c r="CR6" s="8"/>
      <c r="CS6" s="7"/>
      <c r="CT6" s="7"/>
      <c r="CU6" s="2" t="s">
        <v>155</v>
      </c>
      <c r="CV6" s="2" t="s">
        <v>145</v>
      </c>
      <c r="CW6" s="2" t="s">
        <v>152</v>
      </c>
      <c r="CX6" s="2" t="s">
        <v>161</v>
      </c>
      <c r="CY6" s="2" t="s">
        <v>158</v>
      </c>
      <c r="CZ6" s="2" t="s">
        <v>158</v>
      </c>
      <c r="DA6" s="2" t="s">
        <v>148</v>
      </c>
      <c r="DB6" s="4"/>
      <c r="DC6" s="8"/>
      <c r="DD6" s="4">
        <v>2</v>
      </c>
      <c r="DE6" s="8">
        <v>391.52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>
        <v>1</v>
      </c>
      <c r="DP6" s="8">
        <v>198.69</v>
      </c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152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37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130</v>
      </c>
      <c r="AA7" s="4">
        <f>=ROUNDDOWN(9.28571428571429,0)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15</v>
      </c>
      <c r="AQ7" s="8">
        <v>2597.52</v>
      </c>
      <c r="AR7" s="4">
        <v>27</v>
      </c>
      <c r="AS7" s="8">
        <v>5110.38</v>
      </c>
      <c r="AT7" s="7">
        <v>-0.4444</v>
      </c>
      <c r="AU7" s="7">
        <v>-0.4917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0.419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15</v>
      </c>
      <c r="BK7" s="8">
        <v>2597.52</v>
      </c>
      <c r="BL7" s="2" t="s">
        <v>179</v>
      </c>
      <c r="BM7" s="7">
        <v>1</v>
      </c>
      <c r="BN7" s="7">
        <v>1</v>
      </c>
      <c r="BO7" s="4">
        <v>8</v>
      </c>
      <c r="BP7" s="8">
        <v>1333.76</v>
      </c>
      <c r="BQ7" s="4">
        <v>10</v>
      </c>
      <c r="BR7" s="8">
        <v>1467.09</v>
      </c>
      <c r="BS7" s="7">
        <v>-0.2</v>
      </c>
      <c r="BT7" s="7">
        <v>-0.0909</v>
      </c>
      <c r="BU7" s="2" t="s">
        <v>155</v>
      </c>
      <c r="BV7" s="2" t="s">
        <v>145</v>
      </c>
      <c r="BW7" s="2" t="s">
        <v>156</v>
      </c>
      <c r="BX7" s="2" t="s">
        <v>180</v>
      </c>
      <c r="BY7" s="2" t="s">
        <v>158</v>
      </c>
      <c r="BZ7" s="2" t="s">
        <v>158</v>
      </c>
      <c r="CA7" s="2" t="s">
        <v>148</v>
      </c>
      <c r="CB7" s="4">
        <v>5</v>
      </c>
      <c r="CC7" s="8">
        <v>897.3</v>
      </c>
      <c r="CD7" s="4">
        <v>5</v>
      </c>
      <c r="CE7" s="8">
        <v>833.95</v>
      </c>
      <c r="CF7" s="7"/>
      <c r="CG7" s="7">
        <v>0.076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178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2</v>
      </c>
      <c r="DC7" s="8">
        <v>366.46</v>
      </c>
      <c r="DD7" s="4">
        <v>11</v>
      </c>
      <c r="DE7" s="8">
        <v>2584.12</v>
      </c>
      <c r="DF7" s="7">
        <v>-0.8182</v>
      </c>
      <c r="DG7" s="7">
        <v>-0.8582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/>
      <c r="DP7" s="8"/>
      <c r="DQ7" s="4">
        <v>1</v>
      </c>
      <c r="DR7" s="8">
        <v>225.22</v>
      </c>
      <c r="DS7" s="7">
        <v>-1</v>
      </c>
      <c r="DT7" s="7">
        <v>-1</v>
      </c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185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178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130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110</v>
      </c>
      <c r="AA8" s="4">
        <f>=ROUNDDOWN(22,0)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1210.37</v>
      </c>
      <c r="AR8" s="4">
        <v>7</v>
      </c>
      <c r="AS8" s="8">
        <v>1185.97</v>
      </c>
      <c r="AT8" s="7"/>
      <c r="AU8" s="7">
        <v>0.0206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0.1952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1210.37</v>
      </c>
      <c r="BL8" s="2" t="s">
        <v>191</v>
      </c>
      <c r="BM8" s="7">
        <v>1</v>
      </c>
      <c r="BN8" s="7">
        <v>1</v>
      </c>
      <c r="BO8" s="4">
        <v>4</v>
      </c>
      <c r="BP8" s="8">
        <v>667.6</v>
      </c>
      <c r="BQ8" s="4">
        <v>5</v>
      </c>
      <c r="BR8" s="8">
        <v>725.83</v>
      </c>
      <c r="BS8" s="7">
        <v>-0.2</v>
      </c>
      <c r="BT8" s="7">
        <v>-0.0802</v>
      </c>
      <c r="BU8" s="2" t="s">
        <v>155</v>
      </c>
      <c r="BV8" s="2" t="s">
        <v>145</v>
      </c>
      <c r="BW8" s="2" t="s">
        <v>156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2</v>
      </c>
      <c r="CC8" s="8">
        <v>359.32</v>
      </c>
      <c r="CD8" s="4"/>
      <c r="CE8" s="8"/>
      <c r="CF8" s="7"/>
      <c r="CG8" s="7"/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178</v>
      </c>
      <c r="CX8" s="2" t="s">
        <v>194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183.45</v>
      </c>
      <c r="DD8" s="4">
        <v>1</v>
      </c>
      <c r="DE8" s="8">
        <v>234.92</v>
      </c>
      <c r="DF8" s="7"/>
      <c r="DG8" s="7">
        <v>-0.2191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/>
      <c r="DP8" s="8"/>
      <c r="DQ8" s="4">
        <v>1</v>
      </c>
      <c r="DR8" s="8">
        <v>225.22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196</v>
      </c>
      <c r="EK8" s="2" t="s">
        <v>198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167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178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>
        <v>1</v>
      </c>
      <c r="AA9" s="4">
        <f>=ROUNDDOWN(0.111111111111111,0)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4</v>
      </c>
      <c r="AQ9" s="8">
        <v>612.35</v>
      </c>
      <c r="AR9" s="4">
        <v>15</v>
      </c>
      <c r="AS9" s="8">
        <v>2174.98</v>
      </c>
      <c r="AT9" s="7">
        <v>-0.7333</v>
      </c>
      <c r="AU9" s="7">
        <v>-0.7185</v>
      </c>
      <c r="AV9" s="4">
        <v>13</v>
      </c>
      <c r="AW9" s="8">
        <v>2220.93</v>
      </c>
      <c r="AX9" s="4">
        <v>36</v>
      </c>
      <c r="AY9" s="8">
        <v>5778.29</v>
      </c>
      <c r="AZ9" s="7">
        <v>-0.6389</v>
      </c>
      <c r="BA9" s="7">
        <v>-0.6156</v>
      </c>
      <c r="BB9" s="7">
        <v>0.2757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0.2172</v>
      </c>
      <c r="BJ9" s="4">
        <v>4</v>
      </c>
      <c r="BK9" s="8">
        <v>612.35</v>
      </c>
      <c r="BL9" s="2" t="s">
        <v>206</v>
      </c>
      <c r="BM9" s="7">
        <v>1</v>
      </c>
      <c r="BN9" s="7">
        <v>1</v>
      </c>
      <c r="BO9" s="4"/>
      <c r="BP9" s="8"/>
      <c r="BQ9" s="4">
        <v>6</v>
      </c>
      <c r="BR9" s="8">
        <v>656.38</v>
      </c>
      <c r="BS9" s="7">
        <v>-1</v>
      </c>
      <c r="BT9" s="7">
        <v>-1</v>
      </c>
      <c r="BU9" s="2" t="s">
        <v>155</v>
      </c>
      <c r="BV9" s="2" t="s">
        <v>145</v>
      </c>
      <c r="BW9" s="2" t="s">
        <v>156</v>
      </c>
      <c r="BX9" s="2" t="s">
        <v>207</v>
      </c>
      <c r="BY9" s="2" t="s">
        <v>158</v>
      </c>
      <c r="BZ9" s="2" t="s">
        <v>158</v>
      </c>
      <c r="CA9" s="2" t="s">
        <v>148</v>
      </c>
      <c r="CB9" s="4">
        <v>2</v>
      </c>
      <c r="CC9" s="8">
        <v>302.02</v>
      </c>
      <c r="CD9" s="4">
        <v>4</v>
      </c>
      <c r="CE9" s="8">
        <v>555.96</v>
      </c>
      <c r="CF9" s="7">
        <v>-0.5</v>
      </c>
      <c r="CG9" s="7">
        <v>-0.4568</v>
      </c>
      <c r="CH9" s="2" t="s">
        <v>155</v>
      </c>
      <c r="CI9" s="2" t="s">
        <v>145</v>
      </c>
      <c r="CJ9" s="2" t="s">
        <v>159</v>
      </c>
      <c r="CK9" s="2" t="s">
        <v>208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186</v>
      </c>
      <c r="CX9" s="2" t="s">
        <v>209</v>
      </c>
      <c r="CY9" s="2" t="s">
        <v>158</v>
      </c>
      <c r="CZ9" s="2" t="s">
        <v>158</v>
      </c>
      <c r="DA9" s="2" t="s">
        <v>148</v>
      </c>
      <c r="DB9" s="4">
        <v>1</v>
      </c>
      <c r="DC9" s="8">
        <v>154.33</v>
      </c>
      <c r="DD9" s="4">
        <v>3</v>
      </c>
      <c r="DE9" s="8">
        <v>587.28</v>
      </c>
      <c r="DF9" s="7">
        <v>-0.6667</v>
      </c>
      <c r="DG9" s="7">
        <v>-0.7372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158</v>
      </c>
      <c r="DM9" s="2" t="s">
        <v>158</v>
      </c>
      <c r="DN9" s="2" t="s">
        <v>148</v>
      </c>
      <c r="DO9" s="4"/>
      <c r="DP9" s="8"/>
      <c r="DQ9" s="4">
        <v>2</v>
      </c>
      <c r="DR9" s="8">
        <v>375.36</v>
      </c>
      <c r="DS9" s="7">
        <v>-1</v>
      </c>
      <c r="DT9" s="7">
        <v>-1</v>
      </c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158</v>
      </c>
      <c r="DZ9" s="2" t="s">
        <v>158</v>
      </c>
      <c r="EA9" s="2" t="s">
        <v>148</v>
      </c>
      <c r="EB9" s="4">
        <v>1</v>
      </c>
      <c r="EC9" s="8">
        <v>156</v>
      </c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212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167</v>
      </c>
      <c r="EX9" s="2" t="s">
        <v>213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186</v>
      </c>
      <c r="FK9" s="2" t="s">
        <v>214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215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172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>
        <v>28</v>
      </c>
      <c r="AA10" s="4">
        <f>=ROUNDDOWN(2.71844660194175,0)</f>
      </c>
      <c r="AB10" s="5">
        <v>10.3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8</v>
      </c>
      <c r="AQ10" s="8">
        <v>1361.32</v>
      </c>
      <c r="AR10" s="4">
        <v>19</v>
      </c>
      <c r="AS10" s="8">
        <v>3305.25</v>
      </c>
      <c r="AT10" s="7">
        <v>-0.5789</v>
      </c>
      <c r="AU10" s="7">
        <v>-0.5881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0.613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8</v>
      </c>
      <c r="BK10" s="8">
        <v>1361.32</v>
      </c>
      <c r="BL10" s="2" t="s">
        <v>219</v>
      </c>
      <c r="BM10" s="7">
        <v>1</v>
      </c>
      <c r="BN10" s="7">
        <v>1</v>
      </c>
      <c r="BO10" s="4">
        <v>5</v>
      </c>
      <c r="BP10" s="8">
        <v>816.93</v>
      </c>
      <c r="BQ10" s="4">
        <v>5</v>
      </c>
      <c r="BR10" s="8">
        <v>718.1</v>
      </c>
      <c r="BS10" s="7"/>
      <c r="BT10" s="7">
        <v>0.1376</v>
      </c>
      <c r="BU10" s="2" t="s">
        <v>155</v>
      </c>
      <c r="BV10" s="2" t="s">
        <v>145</v>
      </c>
      <c r="BW10" s="2" t="s">
        <v>156</v>
      </c>
      <c r="BX10" s="2" t="s">
        <v>220</v>
      </c>
      <c r="BY10" s="2" t="s">
        <v>158</v>
      </c>
      <c r="BZ10" s="2" t="s">
        <v>158</v>
      </c>
      <c r="CA10" s="2" t="s">
        <v>148</v>
      </c>
      <c r="CB10" s="4">
        <v>2</v>
      </c>
      <c r="CC10" s="8">
        <v>358.92</v>
      </c>
      <c r="CD10" s="4">
        <v>10</v>
      </c>
      <c r="CE10" s="8">
        <v>1667.9</v>
      </c>
      <c r="CF10" s="7">
        <v>-0.8</v>
      </c>
      <c r="CG10" s="7">
        <v>-0.7848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186</v>
      </c>
      <c r="CX10" s="2" t="s">
        <v>221</v>
      </c>
      <c r="CY10" s="2" t="s">
        <v>158</v>
      </c>
      <c r="CZ10" s="2" t="s">
        <v>158</v>
      </c>
      <c r="DA10" s="2" t="s">
        <v>148</v>
      </c>
      <c r="DB10" s="4"/>
      <c r="DC10" s="8"/>
      <c r="DD10" s="4">
        <v>3</v>
      </c>
      <c r="DE10" s="8">
        <v>704.76</v>
      </c>
      <c r="DF10" s="7">
        <v>-1</v>
      </c>
      <c r="DG10" s="7">
        <v>-1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185.47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223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167</v>
      </c>
      <c r="EX10" s="2" t="s">
        <v>224</v>
      </c>
      <c r="EY10" s="2" t="s">
        <v>158</v>
      </c>
      <c r="EZ10" s="2" t="s">
        <v>158</v>
      </c>
      <c r="FA10" s="2" t="s">
        <v>148</v>
      </c>
      <c r="FB10" s="4"/>
      <c r="FC10" s="8"/>
      <c r="FD10" s="4">
        <v>1</v>
      </c>
      <c r="FE10" s="8">
        <v>214.49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186</v>
      </c>
      <c r="FK10" s="2" t="s">
        <v>194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212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172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28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247.26</v>
      </c>
      <c r="AR11" s="4">
        <v>2</v>
      </c>
      <c r="AS11" s="8">
        <v>298.06</v>
      </c>
      <c r="AT11" s="7">
        <v>-0.5</v>
      </c>
      <c r="AU11" s="7">
        <v>-0.1704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0.1113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247.26</v>
      </c>
      <c r="BL11" s="2" t="s">
        <v>226</v>
      </c>
      <c r="BM11" s="7">
        <v>1</v>
      </c>
      <c r="BN11" s="7">
        <v>1</v>
      </c>
      <c r="BO11" s="4"/>
      <c r="BP11" s="8"/>
      <c r="BQ11" s="4">
        <v>1</v>
      </c>
      <c r="BR11" s="8">
        <v>131.27</v>
      </c>
      <c r="BS11" s="7">
        <v>-1</v>
      </c>
      <c r="BT11" s="7">
        <v>-1</v>
      </c>
      <c r="BU11" s="2" t="s">
        <v>155</v>
      </c>
      <c r="BV11" s="2" t="s">
        <v>145</v>
      </c>
      <c r="BW11" s="2" t="s">
        <v>156</v>
      </c>
      <c r="BX11" s="2" t="s">
        <v>227</v>
      </c>
      <c r="BY11" s="2" t="s">
        <v>158</v>
      </c>
      <c r="BZ11" s="2" t="s">
        <v>158</v>
      </c>
      <c r="CA11" s="2" t="s">
        <v>148</v>
      </c>
      <c r="CB11" s="4"/>
      <c r="CC11" s="8"/>
      <c r="CD11" s="4">
        <v>1</v>
      </c>
      <c r="CE11" s="8">
        <v>166.79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170</v>
      </c>
      <c r="CK11" s="2" t="s">
        <v>193</v>
      </c>
      <c r="CL11" s="2" t="s">
        <v>158</v>
      </c>
      <c r="CM11" s="2" t="s">
        <v>158</v>
      </c>
      <c r="CN11" s="2" t="s">
        <v>148</v>
      </c>
      <c r="CO11" s="4">
        <v>1</v>
      </c>
      <c r="CP11" s="8">
        <v>247.26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186</v>
      </c>
      <c r="CX11" s="2" t="s">
        <v>228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195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196</v>
      </c>
      <c r="EK11" s="2" t="s">
        <v>230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167</v>
      </c>
      <c r="EX11" s="2" t="s">
        <v>231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186</v>
      </c>
      <c r="FK11" s="2" t="s">
        <v>232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202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198</v>
      </c>
      <c r="AA12" s="4">
        <f>=ROUNDDOWN(50.7692307692308,0)</f>
      </c>
      <c r="AB12" s="5">
        <v>3.9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817.18</v>
      </c>
      <c r="AR12" s="4"/>
      <c r="AS12" s="8"/>
      <c r="AT12" s="7"/>
      <c r="AU12" s="7"/>
      <c r="AV12" s="4">
        <v>12</v>
      </c>
      <c r="AW12" s="8">
        <v>1806.45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0.4524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0.1766</v>
      </c>
      <c r="BJ12" s="4">
        <v>6</v>
      </c>
      <c r="BK12" s="8">
        <v>817.18</v>
      </c>
      <c r="BL12" s="2" t="s">
        <v>242</v>
      </c>
      <c r="BM12" s="7">
        <v>1</v>
      </c>
      <c r="BN12" s="7">
        <v>1</v>
      </c>
      <c r="BO12" s="4">
        <v>2</v>
      </c>
      <c r="BP12" s="8">
        <v>224.56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243</v>
      </c>
      <c r="BY12" s="2" t="s">
        <v>158</v>
      </c>
      <c r="BZ12" s="2" t="s">
        <v>158</v>
      </c>
      <c r="CA12" s="2" t="s">
        <v>148</v>
      </c>
      <c r="CB12" s="4">
        <v>2</v>
      </c>
      <c r="CC12" s="8">
        <v>302.02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240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244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245</v>
      </c>
      <c r="EL12" s="2" t="s">
        <v>158</v>
      </c>
      <c r="EM12" s="2" t="s">
        <v>158</v>
      </c>
      <c r="EN12" s="2" t="s">
        <v>148</v>
      </c>
      <c r="EO12" s="4">
        <v>2</v>
      </c>
      <c r="EP12" s="8">
        <v>290.6</v>
      </c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246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247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188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244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244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188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244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188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247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244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244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248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198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253</v>
      </c>
      <c r="AA13" s="4">
        <f>=ROUNDDOWN(52.7083333333333,0)</f>
      </c>
      <c r="AB13" s="5">
        <v>4.8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312.84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0.1732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312.84</v>
      </c>
      <c r="BL13" s="2" t="s">
        <v>250</v>
      </c>
      <c r="BM13" s="7">
        <v>1</v>
      </c>
      <c r="BN13" s="7">
        <v>1</v>
      </c>
      <c r="BO13" s="4">
        <v>1</v>
      </c>
      <c r="BP13" s="8">
        <v>133.38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>
        <v>1</v>
      </c>
      <c r="CC13" s="8">
        <v>179.46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243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244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253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254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255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188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244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244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188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244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188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244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244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248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253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87</v>
      </c>
      <c r="AA14" s="4">
        <f>=ROUNDDOWN(27.1875,0)</f>
      </c>
      <c r="AB14" s="5">
        <v>3.2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4</v>
      </c>
      <c r="AQ14" s="8">
        <v>676.43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0.3745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4</v>
      </c>
      <c r="BK14" s="8">
        <v>676.43</v>
      </c>
      <c r="BL14" s="2" t="s">
        <v>250</v>
      </c>
      <c r="BM14" s="7">
        <v>1</v>
      </c>
      <c r="BN14" s="7">
        <v>1</v>
      </c>
      <c r="BO14" s="4">
        <v>2</v>
      </c>
      <c r="BP14" s="8">
        <v>317.11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257</v>
      </c>
      <c r="BY14" s="2" t="s">
        <v>158</v>
      </c>
      <c r="BZ14" s="2" t="s">
        <v>158</v>
      </c>
      <c r="CA14" s="2" t="s">
        <v>148</v>
      </c>
      <c r="CB14" s="4">
        <v>2</v>
      </c>
      <c r="CC14" s="8">
        <v>359.32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259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244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260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261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262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188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244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244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188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244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188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244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244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248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264</v>
      </c>
      <c r="G15" s="2" t="s">
        <v>264</v>
      </c>
      <c r="H15" s="2" t="s">
        <v>264</v>
      </c>
      <c r="I15" s="2" t="s">
        <v>142</v>
      </c>
      <c r="J15" s="2" t="s">
        <v>143</v>
      </c>
      <c r="K15" s="2" t="s">
        <v>265</v>
      </c>
      <c r="L15" s="3">
        <v>170.23</v>
      </c>
      <c r="M15" s="3">
        <v>178.74</v>
      </c>
      <c r="N15" s="3">
        <v>499.99</v>
      </c>
      <c r="O15" s="2" t="s">
        <v>266</v>
      </c>
      <c r="P15" s="2" t="s">
        <v>267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268</v>
      </c>
      <c r="W15" s="2" t="s">
        <v>151</v>
      </c>
      <c r="X15" s="2" t="s">
        <v>148</v>
      </c>
      <c r="Y15" s="2" t="s">
        <v>178</v>
      </c>
      <c r="Z15" s="4"/>
      <c r="AA15" s="4">
        <f>=ROUNDDOWN({0},0)</f>
      </c>
      <c r="AB15" s="5">
        <v>4</v>
      </c>
      <c r="AC15" s="2" t="s">
        <v>148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17</v>
      </c>
      <c r="AS15" s="8">
        <v>3188.14</v>
      </c>
      <c r="AT15" s="7">
        <v>-1</v>
      </c>
      <c r="AU15" s="7">
        <v>-1</v>
      </c>
      <c r="AV15" s="4">
        <v>8</v>
      </c>
      <c r="AW15" s="8">
        <v>1652.79</v>
      </c>
      <c r="AX15" s="4">
        <v>21</v>
      </c>
      <c r="AY15" s="8">
        <v>3908.82</v>
      </c>
      <c r="AZ15" s="7">
        <v>-0.619</v>
      </c>
      <c r="BA15" s="7">
        <v>-0.5772</v>
      </c>
      <c r="BB15" s="7"/>
      <c r="BC15" s="4">
        <v>8</v>
      </c>
      <c r="BD15" s="8">
        <v>1652.79</v>
      </c>
      <c r="BE15" s="4">
        <v>21</v>
      </c>
      <c r="BF15" s="8">
        <v>3908.82</v>
      </c>
      <c r="BG15" s="7">
        <v>-0.619</v>
      </c>
      <c r="BH15" s="7">
        <v>-0.5772</v>
      </c>
      <c r="BI15" s="7">
        <v>1</v>
      </c>
      <c r="BJ15" s="4"/>
      <c r="BK15" s="8"/>
      <c r="BL15" s="2" t="s">
        <v>269</v>
      </c>
      <c r="BM15" s="7"/>
      <c r="BN15" s="7"/>
      <c r="BO15" s="4"/>
      <c r="BP15" s="8"/>
      <c r="BQ15" s="4"/>
      <c r="BR15" s="8"/>
      <c r="BS15" s="7"/>
      <c r="BT15" s="7"/>
      <c r="BU15" s="2" t="s">
        <v>155</v>
      </c>
      <c r="BV15" s="2" t="s">
        <v>248</v>
      </c>
      <c r="BW15" s="2" t="s">
        <v>156</v>
      </c>
      <c r="BX15" s="2" t="s">
        <v>207</v>
      </c>
      <c r="BY15" s="2" t="s">
        <v>158</v>
      </c>
      <c r="BZ15" s="2" t="s">
        <v>158</v>
      </c>
      <c r="CA15" s="2" t="s">
        <v>148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155</v>
      </c>
      <c r="CI15" s="2" t="s">
        <v>248</v>
      </c>
      <c r="CJ15" s="2" t="s">
        <v>270</v>
      </c>
      <c r="CK15" s="2" t="s">
        <v>271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248</v>
      </c>
      <c r="CW15" s="2" t="s">
        <v>178</v>
      </c>
      <c r="CX15" s="2" t="s">
        <v>272</v>
      </c>
      <c r="CY15" s="2" t="s">
        <v>158</v>
      </c>
      <c r="CZ15" s="2" t="s">
        <v>158</v>
      </c>
      <c r="DA15" s="2" t="s">
        <v>148</v>
      </c>
      <c r="DB15" s="4"/>
      <c r="DC15" s="8"/>
      <c r="DD15" s="4">
        <v>16</v>
      </c>
      <c r="DE15" s="8">
        <v>2995.1</v>
      </c>
      <c r="DF15" s="7">
        <v>-1</v>
      </c>
      <c r="DG15" s="7">
        <v>-1</v>
      </c>
      <c r="DH15" s="2" t="s">
        <v>155</v>
      </c>
      <c r="DI15" s="2" t="s">
        <v>248</v>
      </c>
      <c r="DJ15" s="2" t="s">
        <v>148</v>
      </c>
      <c r="DK15" s="2" t="s">
        <v>273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248</v>
      </c>
      <c r="DW15" s="2" t="s">
        <v>163</v>
      </c>
      <c r="DX15" s="2" t="s">
        <v>274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248</v>
      </c>
      <c r="EJ15" s="2" t="s">
        <v>165</v>
      </c>
      <c r="EK15" s="2" t="s">
        <v>223</v>
      </c>
      <c r="EL15" s="2" t="s">
        <v>275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248</v>
      </c>
      <c r="EW15" s="2" t="s">
        <v>167</v>
      </c>
      <c r="EX15" s="2" t="s">
        <v>276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248</v>
      </c>
      <c r="FJ15" s="2" t="s">
        <v>178</v>
      </c>
      <c r="FK15" s="2" t="s">
        <v>186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248</v>
      </c>
      <c r="FW15" s="2" t="s">
        <v>170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248</v>
      </c>
      <c r="JJ15" s="2" t="s">
        <v>172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248</v>
      </c>
      <c r="KW15" s="2" t="s">
        <v>174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277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264</v>
      </c>
      <c r="G16" s="2" t="s">
        <v>264</v>
      </c>
      <c r="H16" s="2" t="s">
        <v>264</v>
      </c>
      <c r="I16" s="2" t="s">
        <v>142</v>
      </c>
      <c r="J16" s="2" t="s">
        <v>177</v>
      </c>
      <c r="K16" s="2" t="s">
        <v>265</v>
      </c>
      <c r="L16" s="3">
        <v>204.28</v>
      </c>
      <c r="M16" s="3">
        <v>214.49</v>
      </c>
      <c r="N16" s="3">
        <v>599.99</v>
      </c>
      <c r="O16" s="2" t="s">
        <v>145</v>
      </c>
      <c r="P16" s="2" t="s">
        <v>278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268</v>
      </c>
      <c r="W16" s="2" t="s">
        <v>151</v>
      </c>
      <c r="X16" s="2" t="s">
        <v>148</v>
      </c>
      <c r="Y16" s="2" t="s">
        <v>178</v>
      </c>
      <c r="Z16" s="4">
        <v>61</v>
      </c>
      <c r="AA16" s="4">
        <f>=ROUNDDOWN(12.2,0)</f>
      </c>
      <c r="AB16" s="5">
        <v>5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8</v>
      </c>
      <c r="AQ16" s="8">
        <v>1652.79</v>
      </c>
      <c r="AR16" s="4">
        <v>4</v>
      </c>
      <c r="AS16" s="8">
        <v>720.68</v>
      </c>
      <c r="AT16" s="7">
        <v>1</v>
      </c>
      <c r="AU16" s="7">
        <v>1.2934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8</v>
      </c>
      <c r="BK16" s="8">
        <v>1652.79</v>
      </c>
      <c r="BL16" s="2" t="s">
        <v>279</v>
      </c>
      <c r="BM16" s="7">
        <v>1</v>
      </c>
      <c r="BN16" s="7">
        <v>1</v>
      </c>
      <c r="BO16" s="4">
        <v>2</v>
      </c>
      <c r="BP16" s="8">
        <v>257.38</v>
      </c>
      <c r="BQ16" s="4">
        <v>2</v>
      </c>
      <c r="BR16" s="8">
        <v>257.38</v>
      </c>
      <c r="BS16" s="7"/>
      <c r="BT16" s="7"/>
      <c r="BU16" s="2" t="s">
        <v>155</v>
      </c>
      <c r="BV16" s="2" t="s">
        <v>145</v>
      </c>
      <c r="BW16" s="2" t="s">
        <v>156</v>
      </c>
      <c r="BX16" s="2" t="s">
        <v>280</v>
      </c>
      <c r="BY16" s="2" t="s">
        <v>158</v>
      </c>
      <c r="BZ16" s="2" t="s">
        <v>158</v>
      </c>
      <c r="CA16" s="2" t="s">
        <v>148</v>
      </c>
      <c r="CB16" s="4">
        <v>1</v>
      </c>
      <c r="CC16" s="8">
        <v>231.65</v>
      </c>
      <c r="CD16" s="4">
        <v>2</v>
      </c>
      <c r="CE16" s="8">
        <v>463.3</v>
      </c>
      <c r="CF16" s="7">
        <v>-0.5</v>
      </c>
      <c r="CG16" s="7">
        <v>-0.5</v>
      </c>
      <c r="CH16" s="2" t="s">
        <v>155</v>
      </c>
      <c r="CI16" s="2" t="s">
        <v>145</v>
      </c>
      <c r="CJ16" s="2" t="s">
        <v>270</v>
      </c>
      <c r="CK16" s="2" t="s">
        <v>281</v>
      </c>
      <c r="CL16" s="2" t="s">
        <v>158</v>
      </c>
      <c r="CM16" s="2" t="s">
        <v>158</v>
      </c>
      <c r="CN16" s="2" t="s">
        <v>148</v>
      </c>
      <c r="CO16" s="4">
        <v>2</v>
      </c>
      <c r="CP16" s="8">
        <v>459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178</v>
      </c>
      <c r="CX16" s="2" t="s">
        <v>209</v>
      </c>
      <c r="CY16" s="2" t="s">
        <v>158</v>
      </c>
      <c r="CZ16" s="2" t="s">
        <v>158</v>
      </c>
      <c r="DA16" s="2" t="s">
        <v>148</v>
      </c>
      <c r="DB16" s="4">
        <v>3</v>
      </c>
      <c r="DC16" s="8">
        <v>704.76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273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163</v>
      </c>
      <c r="DX16" s="2" t="s">
        <v>282</v>
      </c>
      <c r="DY16" s="2" t="s">
        <v>158</v>
      </c>
      <c r="DZ16" s="2" t="s">
        <v>158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165</v>
      </c>
      <c r="EK16" s="2" t="s">
        <v>283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167</v>
      </c>
      <c r="EX16" s="2" t="s">
        <v>284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178</v>
      </c>
      <c r="FK16" s="2" t="s">
        <v>285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170</v>
      </c>
      <c r="FX16" s="2" t="s">
        <v>286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172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174</v>
      </c>
      <c r="KX16" s="2" t="s">
        <v>287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>
        <v>61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288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264</v>
      </c>
      <c r="G17" s="2" t="s">
        <v>264</v>
      </c>
      <c r="H17" s="2" t="s">
        <v>264</v>
      </c>
      <c r="I17" s="2" t="s">
        <v>142</v>
      </c>
      <c r="J17" s="2" t="s">
        <v>190</v>
      </c>
      <c r="K17" s="2" t="s">
        <v>265</v>
      </c>
      <c r="L17" s="3">
        <v>204.28</v>
      </c>
      <c r="M17" s="3">
        <v>214.49</v>
      </c>
      <c r="N17" s="3">
        <v>599.99</v>
      </c>
      <c r="O17" s="2" t="s">
        <v>145</v>
      </c>
      <c r="P17" s="2" t="s">
        <v>278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268</v>
      </c>
      <c r="W17" s="2" t="s">
        <v>151</v>
      </c>
      <c r="X17" s="2" t="s">
        <v>148</v>
      </c>
      <c r="Y17" s="2" t="s">
        <v>178</v>
      </c>
      <c r="Z17" s="4">
        <v>27</v>
      </c>
      <c r="AA17" s="4">
        <f>=ROUNDDOWN(27,0)</f>
      </c>
      <c r="AB17" s="5">
        <v>1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289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270</v>
      </c>
      <c r="CK17" s="2" t="s">
        <v>290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178</v>
      </c>
      <c r="CX17" s="2" t="s">
        <v>168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163</v>
      </c>
      <c r="DX17" s="2" t="s">
        <v>291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165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167</v>
      </c>
      <c r="EX17" s="2" t="s">
        <v>148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178</v>
      </c>
      <c r="FK17" s="2" t="s">
        <v>292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293</v>
      </c>
      <c r="FX17" s="2" t="s">
        <v>294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202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174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>
        <v>27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295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296</v>
      </c>
      <c r="G18" s="2" t="s">
        <v>296</v>
      </c>
      <c r="H18" s="2" t="s">
        <v>296</v>
      </c>
      <c r="I18" s="2" t="s">
        <v>235</v>
      </c>
      <c r="J18" s="2" t="s">
        <v>143</v>
      </c>
      <c r="K18" s="2" t="s">
        <v>297</v>
      </c>
      <c r="L18" s="3">
        <v>133.58</v>
      </c>
      <c r="M18" s="3">
        <v>140.26</v>
      </c>
      <c r="N18" s="3">
        <v>339.99</v>
      </c>
      <c r="O18" s="2" t="s">
        <v>145</v>
      </c>
      <c r="P18" s="2" t="s">
        <v>237</v>
      </c>
      <c r="Q18" s="2" t="s">
        <v>147</v>
      </c>
      <c r="R18" s="2" t="s">
        <v>148</v>
      </c>
      <c r="S18" s="2" t="s">
        <v>148</v>
      </c>
      <c r="T18" s="2" t="s">
        <v>238</v>
      </c>
      <c r="U18" s="2" t="s">
        <v>149</v>
      </c>
      <c r="V18" s="2" t="s">
        <v>239</v>
      </c>
      <c r="W18" s="2" t="s">
        <v>148</v>
      </c>
      <c r="X18" s="2" t="s">
        <v>148</v>
      </c>
      <c r="Y18" s="2" t="s">
        <v>240</v>
      </c>
      <c r="Z18" s="4">
        <v>199</v>
      </c>
      <c r="AA18" s="4">
        <f>=ROUNDDOWN(73.7037037037037,0)</f>
      </c>
      <c r="AB18" s="5">
        <v>2.7</v>
      </c>
      <c r="AC18" s="2" t="s">
        <v>241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4</v>
      </c>
      <c r="AQ18" s="8">
        <v>705.09</v>
      </c>
      <c r="AR18" s="4"/>
      <c r="AS18" s="8"/>
      <c r="AT18" s="7"/>
      <c r="AU18" s="7"/>
      <c r="AV18" s="4">
        <v>7</v>
      </c>
      <c r="AW18" s="8">
        <v>1398.32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>
        <v>0.5042</v>
      </c>
      <c r="BC18" s="4">
        <v>8</v>
      </c>
      <c r="BD18" s="8">
        <v>1632.89</v>
      </c>
      <c r="BE18" s="4">
        <v>58</v>
      </c>
      <c r="BF18" s="8">
        <v>11210.65</v>
      </c>
      <c r="BG18" s="7">
        <v>-0.8621</v>
      </c>
      <c r="BH18" s="7">
        <v>-0.8543</v>
      </c>
      <c r="BI18" s="7">
        <v>0.8563</v>
      </c>
      <c r="BJ18" s="4">
        <v>4</v>
      </c>
      <c r="BK18" s="8">
        <v>705.09</v>
      </c>
      <c r="BL18" s="2" t="s">
        <v>226</v>
      </c>
      <c r="BM18" s="7">
        <v>1</v>
      </c>
      <c r="BN18" s="7">
        <v>1</v>
      </c>
      <c r="BO18" s="4">
        <v>1</v>
      </c>
      <c r="BP18" s="8">
        <v>142.74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298</v>
      </c>
      <c r="BY18" s="2" t="s">
        <v>158</v>
      </c>
      <c r="BZ18" s="2" t="s">
        <v>158</v>
      </c>
      <c r="CA18" s="2" t="s">
        <v>148</v>
      </c>
      <c r="CB18" s="4">
        <v>1</v>
      </c>
      <c r="CC18" s="8">
        <v>153.47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148</v>
      </c>
      <c r="CK18" s="2" t="s">
        <v>243</v>
      </c>
      <c r="CL18" s="2" t="s">
        <v>158</v>
      </c>
      <c r="CM18" s="2" t="s">
        <v>158</v>
      </c>
      <c r="CN18" s="2" t="s">
        <v>148</v>
      </c>
      <c r="CO18" s="4">
        <v>2</v>
      </c>
      <c r="CP18" s="8">
        <v>408.88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299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244</v>
      </c>
      <c r="DI18" s="2" t="s">
        <v>145</v>
      </c>
      <c r="DJ18" s="2" t="s">
        <v>148</v>
      </c>
      <c r="DK18" s="2" t="s">
        <v>148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244</v>
      </c>
      <c r="DV18" s="2" t="s">
        <v>145</v>
      </c>
      <c r="DW18" s="2" t="s">
        <v>148</v>
      </c>
      <c r="DX18" s="2" t="s">
        <v>148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148</v>
      </c>
      <c r="EK18" s="2" t="s">
        <v>300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301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148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148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188</v>
      </c>
      <c r="GI18" s="2" t="s">
        <v>145</v>
      </c>
      <c r="GJ18" s="2" t="s">
        <v>148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244</v>
      </c>
      <c r="GV18" s="2" t="s">
        <v>145</v>
      </c>
      <c r="GW18" s="2" t="s">
        <v>148</v>
      </c>
      <c r="GX18" s="2" t="s">
        <v>148</v>
      </c>
      <c r="GY18" s="2" t="s">
        <v>158</v>
      </c>
      <c r="GZ18" s="2" t="s">
        <v>158</v>
      </c>
      <c r="HA18" s="2" t="s">
        <v>148</v>
      </c>
      <c r="HB18" s="4"/>
      <c r="HC18" s="8"/>
      <c r="HD18" s="4"/>
      <c r="HE18" s="8"/>
      <c r="HF18" s="7"/>
      <c r="HG18" s="7"/>
      <c r="HH18" s="2" t="s">
        <v>244</v>
      </c>
      <c r="HI18" s="2" t="s">
        <v>145</v>
      </c>
      <c r="HJ18" s="2" t="s">
        <v>148</v>
      </c>
      <c r="HK18" s="2" t="s">
        <v>148</v>
      </c>
      <c r="HL18" s="2" t="s">
        <v>158</v>
      </c>
      <c r="HM18" s="2" t="s">
        <v>158</v>
      </c>
      <c r="HN18" s="2" t="s">
        <v>148</v>
      </c>
      <c r="HO18" s="4"/>
      <c r="HP18" s="8"/>
      <c r="HQ18" s="4"/>
      <c r="HR18" s="8"/>
      <c r="HS18" s="7"/>
      <c r="HT18" s="7"/>
      <c r="HU18" s="2" t="s">
        <v>188</v>
      </c>
      <c r="HV18" s="2" t="s">
        <v>145</v>
      </c>
      <c r="HW18" s="2" t="s">
        <v>148</v>
      </c>
      <c r="HX18" s="2" t="s">
        <v>148</v>
      </c>
      <c r="HY18" s="2" t="s">
        <v>158</v>
      </c>
      <c r="HZ18" s="2" t="s">
        <v>158</v>
      </c>
      <c r="IA18" s="2" t="s">
        <v>148</v>
      </c>
      <c r="IB18" s="4"/>
      <c r="IC18" s="8"/>
      <c r="ID18" s="4"/>
      <c r="IE18" s="8"/>
      <c r="IF18" s="7"/>
      <c r="IG18" s="7"/>
      <c r="IH18" s="2" t="s">
        <v>188</v>
      </c>
      <c r="II18" s="2" t="s">
        <v>145</v>
      </c>
      <c r="IJ18" s="2" t="s">
        <v>148</v>
      </c>
      <c r="IK18" s="2" t="s">
        <v>148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244</v>
      </c>
      <c r="IV18" s="2" t="s">
        <v>145</v>
      </c>
      <c r="IW18" s="2" t="s">
        <v>148</v>
      </c>
      <c r="IX18" s="2" t="s">
        <v>148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148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188</v>
      </c>
      <c r="JV18" s="2" t="s">
        <v>145</v>
      </c>
      <c r="JW18" s="2" t="s">
        <v>148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302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244</v>
      </c>
      <c r="KV18" s="2" t="s">
        <v>145</v>
      </c>
      <c r="KW18" s="2" t="s">
        <v>148</v>
      </c>
      <c r="KX18" s="2" t="s">
        <v>148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188</v>
      </c>
      <c r="LI18" s="2" t="s">
        <v>145</v>
      </c>
      <c r="LJ18" s="2" t="s">
        <v>148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188</v>
      </c>
      <c r="LV18" s="2" t="s">
        <v>145</v>
      </c>
      <c r="LW18" s="2" t="s">
        <v>148</v>
      </c>
      <c r="LX18" s="2" t="s">
        <v>148</v>
      </c>
      <c r="LY18" s="2" t="s">
        <v>158</v>
      </c>
      <c r="LZ18" s="2" t="s">
        <v>158</v>
      </c>
      <c r="MA18" s="2" t="s">
        <v>148</v>
      </c>
      <c r="MB18" s="4"/>
      <c r="MC18" s="8"/>
      <c r="MD18" s="4"/>
      <c r="ME18" s="8"/>
      <c r="MF18" s="7"/>
      <c r="MG18" s="7"/>
      <c r="MH18" s="2" t="s">
        <v>244</v>
      </c>
      <c r="MI18" s="2" t="s">
        <v>145</v>
      </c>
      <c r="MJ18" s="2" t="s">
        <v>148</v>
      </c>
      <c r="MK18" s="2" t="s">
        <v>148</v>
      </c>
      <c r="ML18" s="2" t="s">
        <v>158</v>
      </c>
      <c r="MM18" s="2" t="s">
        <v>158</v>
      </c>
      <c r="MN18" s="2" t="s">
        <v>148</v>
      </c>
      <c r="MO18" s="4"/>
      <c r="MP18" s="8"/>
      <c r="MQ18" s="4"/>
      <c r="MR18" s="8"/>
      <c r="MS18" s="7"/>
      <c r="MT18" s="7"/>
      <c r="MU18" s="2" t="s">
        <v>188</v>
      </c>
      <c r="MV18" s="2" t="s">
        <v>145</v>
      </c>
      <c r="MW18" s="2" t="s">
        <v>148</v>
      </c>
      <c r="MX18" s="2" t="s">
        <v>148</v>
      </c>
      <c r="MY18" s="2" t="s">
        <v>158</v>
      </c>
      <c r="MZ18" s="2" t="s">
        <v>158</v>
      </c>
      <c r="NA18" s="2" t="s">
        <v>148</v>
      </c>
      <c r="NB18" s="4"/>
      <c r="NC18" s="8"/>
      <c r="ND18" s="4"/>
      <c r="NE18" s="8"/>
      <c r="NF18" s="7"/>
      <c r="NG18" s="7"/>
      <c r="NH18" s="2" t="s">
        <v>244</v>
      </c>
      <c r="NI18" s="2" t="s">
        <v>145</v>
      </c>
      <c r="NJ18" s="2" t="s">
        <v>148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188</v>
      </c>
      <c r="NV18" s="2" t="s">
        <v>145</v>
      </c>
      <c r="NW18" s="2" t="s">
        <v>148</v>
      </c>
      <c r="NX18" s="2" t="s">
        <v>148</v>
      </c>
      <c r="NY18" s="2" t="s">
        <v>158</v>
      </c>
      <c r="NZ18" s="2" t="s">
        <v>158</v>
      </c>
      <c r="OA18" s="2" t="s">
        <v>148</v>
      </c>
      <c r="OB18" s="4"/>
      <c r="OC18" s="8"/>
      <c r="OD18" s="4"/>
      <c r="OE18" s="8"/>
      <c r="OF18" s="7"/>
      <c r="OG18" s="7"/>
      <c r="OH18" s="2" t="s">
        <v>188</v>
      </c>
      <c r="OI18" s="2" t="s">
        <v>248</v>
      </c>
      <c r="OJ18" s="2" t="s">
        <v>148</v>
      </c>
      <c r="OK18" s="2" t="s">
        <v>148</v>
      </c>
      <c r="OL18" s="2" t="s">
        <v>158</v>
      </c>
      <c r="OM18" s="2" t="s">
        <v>158</v>
      </c>
      <c r="ON18" s="2" t="s">
        <v>148</v>
      </c>
      <c r="OO18" s="4"/>
      <c r="OP18" s="8"/>
      <c r="OQ18" s="4"/>
      <c r="OR18" s="8"/>
      <c r="OS18" s="7"/>
      <c r="OT18" s="7"/>
      <c r="OU18" s="2" t="s">
        <v>244</v>
      </c>
      <c r="OV18" s="2" t="s">
        <v>145</v>
      </c>
      <c r="OW18" s="2" t="s">
        <v>148</v>
      </c>
      <c r="OX18" s="2" t="s">
        <v>148</v>
      </c>
      <c r="OY18" s="2" t="s">
        <v>158</v>
      </c>
      <c r="OZ18" s="2" t="s">
        <v>158</v>
      </c>
      <c r="PA18" s="2" t="s">
        <v>148</v>
      </c>
      <c r="PB18" s="4">
        <v>199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  <c r="PV18" s="4"/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296</v>
      </c>
      <c r="G19" s="2" t="s">
        <v>296</v>
      </c>
      <c r="H19" s="2" t="s">
        <v>296</v>
      </c>
      <c r="I19" s="2" t="s">
        <v>235</v>
      </c>
      <c r="J19" s="2" t="s">
        <v>177</v>
      </c>
      <c r="K19" s="2" t="s">
        <v>297</v>
      </c>
      <c r="L19" s="3">
        <v>159.33</v>
      </c>
      <c r="M19" s="3">
        <v>167.3</v>
      </c>
      <c r="N19" s="3">
        <v>449.99</v>
      </c>
      <c r="O19" s="2" t="s">
        <v>145</v>
      </c>
      <c r="P19" s="2" t="s">
        <v>237</v>
      </c>
      <c r="Q19" s="2" t="s">
        <v>147</v>
      </c>
      <c r="R19" s="2" t="s">
        <v>148</v>
      </c>
      <c r="S19" s="2" t="s">
        <v>148</v>
      </c>
      <c r="T19" s="2" t="s">
        <v>238</v>
      </c>
      <c r="U19" s="2" t="s">
        <v>149</v>
      </c>
      <c r="V19" s="2" t="s">
        <v>239</v>
      </c>
      <c r="W19" s="2" t="s">
        <v>148</v>
      </c>
      <c r="X19" s="2" t="s">
        <v>148</v>
      </c>
      <c r="Y19" s="2" t="s">
        <v>240</v>
      </c>
      <c r="Z19" s="4">
        <v>216</v>
      </c>
      <c r="AA19" s="4">
        <f>=ROUNDDOWN(69.6774193548387,0)</f>
      </c>
      <c r="AB19" s="5">
        <v>3.1</v>
      </c>
      <c r="AC19" s="2" t="s">
        <v>241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</v>
      </c>
      <c r="AQ19" s="8">
        <v>693.23</v>
      </c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0.4958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</v>
      </c>
      <c r="BK19" s="8">
        <v>693.23</v>
      </c>
      <c r="BL19" s="2" t="s">
        <v>304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243</v>
      </c>
      <c r="BY19" s="2" t="s">
        <v>158</v>
      </c>
      <c r="BZ19" s="2" t="s">
        <v>158</v>
      </c>
      <c r="CA19" s="2" t="s">
        <v>148</v>
      </c>
      <c r="CB19" s="4">
        <v>1</v>
      </c>
      <c r="CC19" s="8">
        <v>183.11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252</v>
      </c>
      <c r="CL19" s="2" t="s">
        <v>158</v>
      </c>
      <c r="CM19" s="2" t="s">
        <v>158</v>
      </c>
      <c r="CN19" s="2" t="s">
        <v>148</v>
      </c>
      <c r="CO19" s="4">
        <v>2</v>
      </c>
      <c r="CP19" s="8">
        <v>510.12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305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244</v>
      </c>
      <c r="DI19" s="2" t="s">
        <v>145</v>
      </c>
      <c r="DJ19" s="2" t="s">
        <v>148</v>
      </c>
      <c r="DK19" s="2" t="s">
        <v>148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244</v>
      </c>
      <c r="DV19" s="2" t="s">
        <v>145</v>
      </c>
      <c r="DW19" s="2" t="s">
        <v>148</v>
      </c>
      <c r="DX19" s="2" t="s">
        <v>148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148</v>
      </c>
      <c r="EK19" s="2" t="s">
        <v>253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148</v>
      </c>
      <c r="EX19" s="2" t="s">
        <v>306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307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188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244</v>
      </c>
      <c r="GV19" s="2" t="s">
        <v>145</v>
      </c>
      <c r="GW19" s="2" t="s">
        <v>148</v>
      </c>
      <c r="GX19" s="2" t="s">
        <v>148</v>
      </c>
      <c r="GY19" s="2" t="s">
        <v>158</v>
      </c>
      <c r="GZ19" s="2" t="s">
        <v>158</v>
      </c>
      <c r="HA19" s="2" t="s">
        <v>148</v>
      </c>
      <c r="HB19" s="4"/>
      <c r="HC19" s="8"/>
      <c r="HD19" s="4"/>
      <c r="HE19" s="8"/>
      <c r="HF19" s="7"/>
      <c r="HG19" s="7"/>
      <c r="HH19" s="2" t="s">
        <v>244</v>
      </c>
      <c r="HI19" s="2" t="s">
        <v>145</v>
      </c>
      <c r="HJ19" s="2" t="s">
        <v>148</v>
      </c>
      <c r="HK19" s="2" t="s">
        <v>148</v>
      </c>
      <c r="HL19" s="2" t="s">
        <v>158</v>
      </c>
      <c r="HM19" s="2" t="s">
        <v>158</v>
      </c>
      <c r="HN19" s="2" t="s">
        <v>148</v>
      </c>
      <c r="HO19" s="4"/>
      <c r="HP19" s="8"/>
      <c r="HQ19" s="4"/>
      <c r="HR19" s="8"/>
      <c r="HS19" s="7"/>
      <c r="HT19" s="7"/>
      <c r="HU19" s="2" t="s">
        <v>188</v>
      </c>
      <c r="HV19" s="2" t="s">
        <v>145</v>
      </c>
      <c r="HW19" s="2" t="s">
        <v>148</v>
      </c>
      <c r="HX19" s="2" t="s">
        <v>148</v>
      </c>
      <c r="HY19" s="2" t="s">
        <v>158</v>
      </c>
      <c r="HZ19" s="2" t="s">
        <v>158</v>
      </c>
      <c r="IA19" s="2" t="s">
        <v>148</v>
      </c>
      <c r="IB19" s="4"/>
      <c r="IC19" s="8"/>
      <c r="ID19" s="4"/>
      <c r="IE19" s="8"/>
      <c r="IF19" s="7"/>
      <c r="IG19" s="7"/>
      <c r="IH19" s="2" t="s">
        <v>188</v>
      </c>
      <c r="II19" s="2" t="s">
        <v>145</v>
      </c>
      <c r="IJ19" s="2" t="s">
        <v>148</v>
      </c>
      <c r="IK19" s="2" t="s">
        <v>148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244</v>
      </c>
      <c r="IV19" s="2" t="s">
        <v>145</v>
      </c>
      <c r="IW19" s="2" t="s">
        <v>148</v>
      </c>
      <c r="IX19" s="2" t="s">
        <v>148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148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188</v>
      </c>
      <c r="JV19" s="2" t="s">
        <v>145</v>
      </c>
      <c r="JW19" s="2" t="s">
        <v>148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148</v>
      </c>
      <c r="KK19" s="2" t="s">
        <v>308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244</v>
      </c>
      <c r="KV19" s="2" t="s">
        <v>145</v>
      </c>
      <c r="KW19" s="2" t="s">
        <v>148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188</v>
      </c>
      <c r="LI19" s="2" t="s">
        <v>145</v>
      </c>
      <c r="LJ19" s="2" t="s">
        <v>148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188</v>
      </c>
      <c r="LV19" s="2" t="s">
        <v>145</v>
      </c>
      <c r="LW19" s="2" t="s">
        <v>148</v>
      </c>
      <c r="LX19" s="2" t="s">
        <v>148</v>
      </c>
      <c r="LY19" s="2" t="s">
        <v>158</v>
      </c>
      <c r="LZ19" s="2" t="s">
        <v>158</v>
      </c>
      <c r="MA19" s="2" t="s">
        <v>148</v>
      </c>
      <c r="MB19" s="4"/>
      <c r="MC19" s="8"/>
      <c r="MD19" s="4"/>
      <c r="ME19" s="8"/>
      <c r="MF19" s="7"/>
      <c r="MG19" s="7"/>
      <c r="MH19" s="2" t="s">
        <v>244</v>
      </c>
      <c r="MI19" s="2" t="s">
        <v>145</v>
      </c>
      <c r="MJ19" s="2" t="s">
        <v>148</v>
      </c>
      <c r="MK19" s="2" t="s">
        <v>148</v>
      </c>
      <c r="ML19" s="2" t="s">
        <v>158</v>
      </c>
      <c r="MM19" s="2" t="s">
        <v>158</v>
      </c>
      <c r="MN19" s="2" t="s">
        <v>148</v>
      </c>
      <c r="MO19" s="4"/>
      <c r="MP19" s="8"/>
      <c r="MQ19" s="4"/>
      <c r="MR19" s="8"/>
      <c r="MS19" s="7"/>
      <c r="MT19" s="7"/>
      <c r="MU19" s="2" t="s">
        <v>188</v>
      </c>
      <c r="MV19" s="2" t="s">
        <v>145</v>
      </c>
      <c r="MW19" s="2" t="s">
        <v>148</v>
      </c>
      <c r="MX19" s="2" t="s">
        <v>148</v>
      </c>
      <c r="MY19" s="2" t="s">
        <v>158</v>
      </c>
      <c r="MZ19" s="2" t="s">
        <v>158</v>
      </c>
      <c r="NA19" s="2" t="s">
        <v>148</v>
      </c>
      <c r="NB19" s="4"/>
      <c r="NC19" s="8"/>
      <c r="ND19" s="4"/>
      <c r="NE19" s="8"/>
      <c r="NF19" s="7"/>
      <c r="NG19" s="7"/>
      <c r="NH19" s="2" t="s">
        <v>244</v>
      </c>
      <c r="NI19" s="2" t="s">
        <v>145</v>
      </c>
      <c r="NJ19" s="2" t="s">
        <v>148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188</v>
      </c>
      <c r="NV19" s="2" t="s">
        <v>145</v>
      </c>
      <c r="NW19" s="2" t="s">
        <v>148</v>
      </c>
      <c r="NX19" s="2" t="s">
        <v>148</v>
      </c>
      <c r="NY19" s="2" t="s">
        <v>158</v>
      </c>
      <c r="NZ19" s="2" t="s">
        <v>158</v>
      </c>
      <c r="OA19" s="2" t="s">
        <v>148</v>
      </c>
      <c r="OB19" s="4"/>
      <c r="OC19" s="8"/>
      <c r="OD19" s="4"/>
      <c r="OE19" s="8"/>
      <c r="OF19" s="7"/>
      <c r="OG19" s="7"/>
      <c r="OH19" s="2" t="s">
        <v>188</v>
      </c>
      <c r="OI19" s="2" t="s">
        <v>248</v>
      </c>
      <c r="OJ19" s="2" t="s">
        <v>148</v>
      </c>
      <c r="OK19" s="2" t="s">
        <v>148</v>
      </c>
      <c r="OL19" s="2" t="s">
        <v>158</v>
      </c>
      <c r="OM19" s="2" t="s">
        <v>158</v>
      </c>
      <c r="ON19" s="2" t="s">
        <v>148</v>
      </c>
      <c r="OO19" s="4"/>
      <c r="OP19" s="8"/>
      <c r="OQ19" s="4"/>
      <c r="OR19" s="8"/>
      <c r="OS19" s="7"/>
      <c r="OT19" s="7"/>
      <c r="OU19" s="2" t="s">
        <v>244</v>
      </c>
      <c r="OV19" s="2" t="s">
        <v>145</v>
      </c>
      <c r="OW19" s="2" t="s">
        <v>148</v>
      </c>
      <c r="OX19" s="2" t="s">
        <v>148</v>
      </c>
      <c r="OY19" s="2" t="s">
        <v>158</v>
      </c>
      <c r="OZ19" s="2" t="s">
        <v>158</v>
      </c>
      <c r="PA19" s="2" t="s">
        <v>148</v>
      </c>
      <c r="PB19" s="4">
        <v>216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  <c r="PV19" s="4"/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296</v>
      </c>
      <c r="G20" s="2" t="s">
        <v>296</v>
      </c>
      <c r="H20" s="2" t="s">
        <v>296</v>
      </c>
      <c r="I20" s="2" t="s">
        <v>235</v>
      </c>
      <c r="J20" s="2" t="s">
        <v>190</v>
      </c>
      <c r="K20" s="2" t="s">
        <v>297</v>
      </c>
      <c r="L20" s="3">
        <v>159.37</v>
      </c>
      <c r="M20" s="3">
        <v>167.34</v>
      </c>
      <c r="N20" s="3">
        <v>454.99</v>
      </c>
      <c r="O20" s="2" t="s">
        <v>145</v>
      </c>
      <c r="P20" s="2" t="s">
        <v>237</v>
      </c>
      <c r="Q20" s="2" t="s">
        <v>147</v>
      </c>
      <c r="R20" s="2" t="s">
        <v>148</v>
      </c>
      <c r="S20" s="2" t="s">
        <v>148</v>
      </c>
      <c r="T20" s="2" t="s">
        <v>238</v>
      </c>
      <c r="U20" s="2" t="s">
        <v>149</v>
      </c>
      <c r="V20" s="2" t="s">
        <v>239</v>
      </c>
      <c r="W20" s="2" t="s">
        <v>148</v>
      </c>
      <c r="X20" s="2" t="s">
        <v>148</v>
      </c>
      <c r="Y20" s="2" t="s">
        <v>240</v>
      </c>
      <c r="Z20" s="4">
        <v>44</v>
      </c>
      <c r="AA20" s="4">
        <f>=ROUNDDOWN(44,0)</f>
      </c>
      <c r="AB20" s="5">
        <v>1</v>
      </c>
      <c r="AC20" s="2" t="s">
        <v>241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310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243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148</v>
      </c>
      <c r="CX20" s="2" t="s">
        <v>311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244</v>
      </c>
      <c r="DI20" s="2" t="s">
        <v>145</v>
      </c>
      <c r="DJ20" s="2" t="s">
        <v>148</v>
      </c>
      <c r="DK20" s="2" t="s">
        <v>148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244</v>
      </c>
      <c r="DV20" s="2" t="s">
        <v>145</v>
      </c>
      <c r="DW20" s="2" t="s">
        <v>148</v>
      </c>
      <c r="DX20" s="2" t="s">
        <v>148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148</v>
      </c>
      <c r="EK20" s="2" t="s">
        <v>301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148</v>
      </c>
      <c r="EX20" s="2" t="s">
        <v>312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148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188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244</v>
      </c>
      <c r="GV20" s="2" t="s">
        <v>145</v>
      </c>
      <c r="GW20" s="2" t="s">
        <v>148</v>
      </c>
      <c r="GX20" s="2" t="s">
        <v>148</v>
      </c>
      <c r="GY20" s="2" t="s">
        <v>158</v>
      </c>
      <c r="GZ20" s="2" t="s">
        <v>158</v>
      </c>
      <c r="HA20" s="2" t="s">
        <v>148</v>
      </c>
      <c r="HB20" s="4"/>
      <c r="HC20" s="8"/>
      <c r="HD20" s="4"/>
      <c r="HE20" s="8"/>
      <c r="HF20" s="7"/>
      <c r="HG20" s="7"/>
      <c r="HH20" s="2" t="s">
        <v>244</v>
      </c>
      <c r="HI20" s="2" t="s">
        <v>145</v>
      </c>
      <c r="HJ20" s="2" t="s">
        <v>148</v>
      </c>
      <c r="HK20" s="2" t="s">
        <v>148</v>
      </c>
      <c r="HL20" s="2" t="s">
        <v>158</v>
      </c>
      <c r="HM20" s="2" t="s">
        <v>158</v>
      </c>
      <c r="HN20" s="2" t="s">
        <v>148</v>
      </c>
      <c r="HO20" s="4"/>
      <c r="HP20" s="8"/>
      <c r="HQ20" s="4"/>
      <c r="HR20" s="8"/>
      <c r="HS20" s="7"/>
      <c r="HT20" s="7"/>
      <c r="HU20" s="2" t="s">
        <v>188</v>
      </c>
      <c r="HV20" s="2" t="s">
        <v>145</v>
      </c>
      <c r="HW20" s="2" t="s">
        <v>148</v>
      </c>
      <c r="HX20" s="2" t="s">
        <v>148</v>
      </c>
      <c r="HY20" s="2" t="s">
        <v>158</v>
      </c>
      <c r="HZ20" s="2" t="s">
        <v>158</v>
      </c>
      <c r="IA20" s="2" t="s">
        <v>148</v>
      </c>
      <c r="IB20" s="4"/>
      <c r="IC20" s="8"/>
      <c r="ID20" s="4"/>
      <c r="IE20" s="8"/>
      <c r="IF20" s="7"/>
      <c r="IG20" s="7"/>
      <c r="IH20" s="2" t="s">
        <v>188</v>
      </c>
      <c r="II20" s="2" t="s">
        <v>145</v>
      </c>
      <c r="IJ20" s="2" t="s">
        <v>148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244</v>
      </c>
      <c r="IV20" s="2" t="s">
        <v>145</v>
      </c>
      <c r="IW20" s="2" t="s">
        <v>148</v>
      </c>
      <c r="IX20" s="2" t="s">
        <v>148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148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188</v>
      </c>
      <c r="JV20" s="2" t="s">
        <v>145</v>
      </c>
      <c r="JW20" s="2" t="s">
        <v>148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244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188</v>
      </c>
      <c r="LI20" s="2" t="s">
        <v>145</v>
      </c>
      <c r="LJ20" s="2" t="s">
        <v>148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188</v>
      </c>
      <c r="LV20" s="2" t="s">
        <v>145</v>
      </c>
      <c r="LW20" s="2" t="s">
        <v>148</v>
      </c>
      <c r="LX20" s="2" t="s">
        <v>148</v>
      </c>
      <c r="LY20" s="2" t="s">
        <v>158</v>
      </c>
      <c r="LZ20" s="2" t="s">
        <v>158</v>
      </c>
      <c r="MA20" s="2" t="s">
        <v>148</v>
      </c>
      <c r="MB20" s="4"/>
      <c r="MC20" s="8"/>
      <c r="MD20" s="4"/>
      <c r="ME20" s="8"/>
      <c r="MF20" s="7"/>
      <c r="MG20" s="7"/>
      <c r="MH20" s="2" t="s">
        <v>244</v>
      </c>
      <c r="MI20" s="2" t="s">
        <v>145</v>
      </c>
      <c r="MJ20" s="2" t="s">
        <v>148</v>
      </c>
      <c r="MK20" s="2" t="s">
        <v>148</v>
      </c>
      <c r="ML20" s="2" t="s">
        <v>158</v>
      </c>
      <c r="MM20" s="2" t="s">
        <v>158</v>
      </c>
      <c r="MN20" s="2" t="s">
        <v>148</v>
      </c>
      <c r="MO20" s="4"/>
      <c r="MP20" s="8"/>
      <c r="MQ20" s="4"/>
      <c r="MR20" s="8"/>
      <c r="MS20" s="7"/>
      <c r="MT20" s="7"/>
      <c r="MU20" s="2" t="s">
        <v>188</v>
      </c>
      <c r="MV20" s="2" t="s">
        <v>145</v>
      </c>
      <c r="MW20" s="2" t="s">
        <v>148</v>
      </c>
      <c r="MX20" s="2" t="s">
        <v>148</v>
      </c>
      <c r="MY20" s="2" t="s">
        <v>158</v>
      </c>
      <c r="MZ20" s="2" t="s">
        <v>158</v>
      </c>
      <c r="NA20" s="2" t="s">
        <v>148</v>
      </c>
      <c r="NB20" s="4"/>
      <c r="NC20" s="8"/>
      <c r="ND20" s="4"/>
      <c r="NE20" s="8"/>
      <c r="NF20" s="7"/>
      <c r="NG20" s="7"/>
      <c r="NH20" s="2" t="s">
        <v>244</v>
      </c>
      <c r="NI20" s="2" t="s">
        <v>145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188</v>
      </c>
      <c r="NV20" s="2" t="s">
        <v>145</v>
      </c>
      <c r="NW20" s="2" t="s">
        <v>148</v>
      </c>
      <c r="NX20" s="2" t="s">
        <v>148</v>
      </c>
      <c r="NY20" s="2" t="s">
        <v>158</v>
      </c>
      <c r="NZ20" s="2" t="s">
        <v>158</v>
      </c>
      <c r="OA20" s="2" t="s">
        <v>148</v>
      </c>
      <c r="OB20" s="4"/>
      <c r="OC20" s="8"/>
      <c r="OD20" s="4"/>
      <c r="OE20" s="8"/>
      <c r="OF20" s="7"/>
      <c r="OG20" s="7"/>
      <c r="OH20" s="2" t="s">
        <v>188</v>
      </c>
      <c r="OI20" s="2" t="s">
        <v>248</v>
      </c>
      <c r="OJ20" s="2" t="s">
        <v>148</v>
      </c>
      <c r="OK20" s="2" t="s">
        <v>148</v>
      </c>
      <c r="OL20" s="2" t="s">
        <v>158</v>
      </c>
      <c r="OM20" s="2" t="s">
        <v>158</v>
      </c>
      <c r="ON20" s="2" t="s">
        <v>148</v>
      </c>
      <c r="OO20" s="4"/>
      <c r="OP20" s="8"/>
      <c r="OQ20" s="4"/>
      <c r="OR20" s="8"/>
      <c r="OS20" s="7"/>
      <c r="OT20" s="7"/>
      <c r="OU20" s="2" t="s">
        <v>244</v>
      </c>
      <c r="OV20" s="2" t="s">
        <v>145</v>
      </c>
      <c r="OW20" s="2" t="s">
        <v>148</v>
      </c>
      <c r="OX20" s="2" t="s">
        <v>148</v>
      </c>
      <c r="OY20" s="2" t="s">
        <v>158</v>
      </c>
      <c r="OZ20" s="2" t="s">
        <v>158</v>
      </c>
      <c r="PA20" s="2" t="s">
        <v>148</v>
      </c>
      <c r="PB20" s="4">
        <v>44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  <c r="PV20" s="4"/>
    </row>
    <row r="21">
      <c r="A21" s="2" t="s">
        <v>313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296</v>
      </c>
      <c r="G21" s="2" t="s">
        <v>296</v>
      </c>
      <c r="H21" s="2" t="s">
        <v>296</v>
      </c>
      <c r="I21" s="2" t="s">
        <v>142</v>
      </c>
      <c r="J21" s="2" t="s">
        <v>143</v>
      </c>
      <c r="K21" s="2" t="s">
        <v>314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268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315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8</v>
      </c>
      <c r="AS21" s="8">
        <v>1223.47</v>
      </c>
      <c r="AT21" s="7">
        <v>-1</v>
      </c>
      <c r="AU21" s="7">
        <v>-1</v>
      </c>
      <c r="AV21" s="4">
        <v>1</v>
      </c>
      <c r="AW21" s="8">
        <v>234.57</v>
      </c>
      <c r="AX21" s="4">
        <v>19</v>
      </c>
      <c r="AY21" s="8">
        <v>3483.31</v>
      </c>
      <c r="AZ21" s="7">
        <v>-0.9474</v>
      </c>
      <c r="BA21" s="7">
        <v>-0.9327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>
        <v>0.1437</v>
      </c>
      <c r="BJ21" s="4"/>
      <c r="BK21" s="8"/>
      <c r="BL21" s="2" t="s">
        <v>316</v>
      </c>
      <c r="BM21" s="7"/>
      <c r="BN21" s="7"/>
      <c r="BO21" s="4"/>
      <c r="BP21" s="8"/>
      <c r="BQ21" s="4">
        <v>2</v>
      </c>
      <c r="BR21" s="8">
        <v>238.1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156</v>
      </c>
      <c r="BX21" s="2" t="s">
        <v>317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3</v>
      </c>
      <c r="CE21" s="8">
        <v>416.97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318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152</v>
      </c>
      <c r="CX21" s="2" t="s">
        <v>319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320</v>
      </c>
      <c r="DL21" s="2" t="s">
        <v>158</v>
      </c>
      <c r="DM21" s="2" t="s">
        <v>158</v>
      </c>
      <c r="DN21" s="2" t="s">
        <v>148</v>
      </c>
      <c r="DO21" s="4"/>
      <c r="DP21" s="8"/>
      <c r="DQ21" s="4">
        <v>2</v>
      </c>
      <c r="DR21" s="8">
        <v>375.36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163</v>
      </c>
      <c r="DX21" s="2" t="s">
        <v>282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321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167</v>
      </c>
      <c r="EX21" s="2" t="s">
        <v>322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152</v>
      </c>
      <c r="FK21" s="2" t="s">
        <v>323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324</v>
      </c>
      <c r="FX21" s="2" t="s">
        <v>325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326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327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296</v>
      </c>
      <c r="G22" s="2" t="s">
        <v>296</v>
      </c>
      <c r="H22" s="2" t="s">
        <v>296</v>
      </c>
      <c r="I22" s="2" t="s">
        <v>142</v>
      </c>
      <c r="J22" s="2" t="s">
        <v>177</v>
      </c>
      <c r="K22" s="2" t="s">
        <v>314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268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9.4</v>
      </c>
      <c r="AC22" s="2" t="s">
        <v>315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</v>
      </c>
      <c r="AQ22" s="8">
        <v>234.57</v>
      </c>
      <c r="AR22" s="4">
        <v>9</v>
      </c>
      <c r="AS22" s="8">
        <v>1793.27</v>
      </c>
      <c r="AT22" s="7">
        <v>-0.8889</v>
      </c>
      <c r="AU22" s="7">
        <v>-0.8692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1</v>
      </c>
      <c r="BK22" s="8">
        <v>234.57</v>
      </c>
      <c r="BL22" s="2" t="s">
        <v>328</v>
      </c>
      <c r="BM22" s="7">
        <v>1</v>
      </c>
      <c r="BN22" s="7">
        <v>1</v>
      </c>
      <c r="BO22" s="4"/>
      <c r="BP22" s="8"/>
      <c r="BQ22" s="4">
        <v>1</v>
      </c>
      <c r="BR22" s="8">
        <v>131.27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156</v>
      </c>
      <c r="BX22" s="2" t="s">
        <v>157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3</v>
      </c>
      <c r="CE22" s="8">
        <v>500.37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329</v>
      </c>
      <c r="CL22" s="2" t="s">
        <v>158</v>
      </c>
      <c r="CM22" s="2" t="s">
        <v>158</v>
      </c>
      <c r="CN22" s="2" t="s">
        <v>148</v>
      </c>
      <c r="CO22" s="4">
        <v>1</v>
      </c>
      <c r="CP22" s="8">
        <v>234.57</v>
      </c>
      <c r="CQ22" s="4"/>
      <c r="CR22" s="8"/>
      <c r="CS22" s="7"/>
      <c r="CT22" s="7"/>
      <c r="CU22" s="2" t="s">
        <v>155</v>
      </c>
      <c r="CV22" s="2" t="s">
        <v>145</v>
      </c>
      <c r="CW22" s="2" t="s">
        <v>152</v>
      </c>
      <c r="CX22" s="2" t="s">
        <v>209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3</v>
      </c>
      <c r="DE22" s="8">
        <v>704.76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330</v>
      </c>
      <c r="DL22" s="2" t="s">
        <v>158</v>
      </c>
      <c r="DM22" s="2" t="s">
        <v>158</v>
      </c>
      <c r="DN22" s="2" t="s">
        <v>148</v>
      </c>
      <c r="DO22" s="4"/>
      <c r="DP22" s="8"/>
      <c r="DQ22" s="4">
        <v>1</v>
      </c>
      <c r="DR22" s="8">
        <v>225.22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331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332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167</v>
      </c>
      <c r="EX22" s="2" t="s">
        <v>332</v>
      </c>
      <c r="EY22" s="2" t="s">
        <v>158</v>
      </c>
      <c r="EZ22" s="2" t="s">
        <v>158</v>
      </c>
      <c r="FA22" s="2" t="s">
        <v>148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152</v>
      </c>
      <c r="FK22" s="2" t="s">
        <v>333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334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335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296</v>
      </c>
      <c r="G23" s="2" t="s">
        <v>296</v>
      </c>
      <c r="H23" s="2" t="s">
        <v>296</v>
      </c>
      <c r="I23" s="2" t="s">
        <v>142</v>
      </c>
      <c r="J23" s="2" t="s">
        <v>190</v>
      </c>
      <c r="K23" s="2" t="s">
        <v>314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268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5.5</v>
      </c>
      <c r="AC23" s="2" t="s">
        <v>315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2</v>
      </c>
      <c r="AS23" s="8">
        <v>466.57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336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156</v>
      </c>
      <c r="BX23" s="2" t="s">
        <v>192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337</v>
      </c>
      <c r="CK23" s="2" t="s">
        <v>338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152</v>
      </c>
      <c r="CX23" s="2" t="s">
        <v>194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339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163</v>
      </c>
      <c r="DX23" s="2" t="s">
        <v>340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324</v>
      </c>
      <c r="EK23" s="2" t="s">
        <v>341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167</v>
      </c>
      <c r="EX23" s="2" t="s">
        <v>342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152</v>
      </c>
      <c r="FK23" s="2" t="s">
        <v>186</v>
      </c>
      <c r="FL23" s="2" t="s">
        <v>158</v>
      </c>
      <c r="FM23" s="2" t="s">
        <v>158</v>
      </c>
      <c r="FN23" s="2" t="s">
        <v>148</v>
      </c>
      <c r="FO23" s="4"/>
      <c r="FP23" s="8"/>
      <c r="FQ23" s="4">
        <v>1</v>
      </c>
      <c r="FR23" s="8">
        <v>231.65</v>
      </c>
      <c r="FS23" s="7">
        <v>-1</v>
      </c>
      <c r="FT23" s="7">
        <v>-1</v>
      </c>
      <c r="FU23" s="2" t="s">
        <v>155</v>
      </c>
      <c r="FV23" s="2" t="s">
        <v>145</v>
      </c>
      <c r="FW23" s="2" t="s">
        <v>324</v>
      </c>
      <c r="FX23" s="2" t="s">
        <v>343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344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296</v>
      </c>
      <c r="G24" s="2" t="s">
        <v>296</v>
      </c>
      <c r="H24" s="2" t="s">
        <v>296</v>
      </c>
      <c r="I24" s="2" t="s">
        <v>142</v>
      </c>
      <c r="J24" s="2" t="s">
        <v>143</v>
      </c>
      <c r="K24" s="2" t="s">
        <v>345</v>
      </c>
      <c r="L24" s="3">
        <v>133.68</v>
      </c>
      <c r="M24" s="3">
        <v>140.36</v>
      </c>
      <c r="N24" s="3">
        <v>299.99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268</v>
      </c>
      <c r="W24" s="2" t="s">
        <v>151</v>
      </c>
      <c r="X24" s="2" t="s">
        <v>148</v>
      </c>
      <c r="Y24" s="2" t="s">
        <v>346</v>
      </c>
      <c r="Z24" s="4"/>
      <c r="AA24" s="4">
        <f>=ROUNDDOWN({0},0)</f>
      </c>
      <c r="AB24" s="5">
        <v>10.8</v>
      </c>
      <c r="AC24" s="2" t="s">
        <v>347</v>
      </c>
      <c r="AD24" s="4">
        <v>180</v>
      </c>
      <c r="AE24" s="4">
        <v>399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19</v>
      </c>
      <c r="AS24" s="8">
        <v>3595.61</v>
      </c>
      <c r="AT24" s="7">
        <v>-1</v>
      </c>
      <c r="AU24" s="7">
        <v>-1</v>
      </c>
      <c r="AV24" s="4" t="s">
        <v>148</v>
      </c>
      <c r="AW24" s="8" t="s">
        <v>148</v>
      </c>
      <c r="AX24" s="4">
        <v>39</v>
      </c>
      <c r="AY24" s="8">
        <v>7727.34</v>
      </c>
      <c r="AZ24" s="7" t="s">
        <v>148</v>
      </c>
      <c r="BA24" s="7" t="s">
        <v>148</v>
      </c>
      <c r="BB24" s="7"/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/>
      <c r="BK24" s="8"/>
      <c r="BL24" s="2" t="s">
        <v>348</v>
      </c>
      <c r="BM24" s="7"/>
      <c r="BN24" s="7"/>
      <c r="BO24" s="4"/>
      <c r="BP24" s="8"/>
      <c r="BQ24" s="4">
        <v>1</v>
      </c>
      <c r="BR24" s="8">
        <v>128.7</v>
      </c>
      <c r="BS24" s="7">
        <v>-1</v>
      </c>
      <c r="BT24" s="7">
        <v>-1</v>
      </c>
      <c r="BU24" s="2" t="s">
        <v>155</v>
      </c>
      <c r="BV24" s="2" t="s">
        <v>145</v>
      </c>
      <c r="BW24" s="2" t="s">
        <v>349</v>
      </c>
      <c r="BX24" s="2" t="s">
        <v>350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1</v>
      </c>
      <c r="CE24" s="8">
        <v>138.99</v>
      </c>
      <c r="CF24" s="7">
        <v>-1</v>
      </c>
      <c r="CG24" s="7">
        <v>-1</v>
      </c>
      <c r="CH24" s="2" t="s">
        <v>155</v>
      </c>
      <c r="CI24" s="2" t="s">
        <v>145</v>
      </c>
      <c r="CJ24" s="2" t="s">
        <v>159</v>
      </c>
      <c r="CK24" s="2" t="s">
        <v>329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351</v>
      </c>
      <c r="CX24" s="2" t="s">
        <v>352</v>
      </c>
      <c r="CY24" s="2" t="s">
        <v>158</v>
      </c>
      <c r="CZ24" s="2" t="s">
        <v>158</v>
      </c>
      <c r="DA24" s="2" t="s">
        <v>148</v>
      </c>
      <c r="DB24" s="4"/>
      <c r="DC24" s="8"/>
      <c r="DD24" s="4">
        <v>17</v>
      </c>
      <c r="DE24" s="8">
        <v>3327.92</v>
      </c>
      <c r="DF24" s="7">
        <v>-1</v>
      </c>
      <c r="DG24" s="7">
        <v>-1</v>
      </c>
      <c r="DH24" s="2" t="s">
        <v>155</v>
      </c>
      <c r="DI24" s="2" t="s">
        <v>145</v>
      </c>
      <c r="DJ24" s="2" t="s">
        <v>148</v>
      </c>
      <c r="DK24" s="2" t="s">
        <v>273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351</v>
      </c>
      <c r="DX24" s="2" t="s">
        <v>160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353</v>
      </c>
      <c r="EK24" s="2" t="s">
        <v>354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351</v>
      </c>
      <c r="EX24" s="2" t="s">
        <v>291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351</v>
      </c>
      <c r="FK24" s="2" t="s">
        <v>355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356</v>
      </c>
      <c r="FX24" s="2" t="s">
        <v>341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351</v>
      </c>
      <c r="JK24" s="2" t="s">
        <v>357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148</v>
      </c>
      <c r="KK24" s="2" t="s">
        <v>358</v>
      </c>
      <c r="KL24" s="2" t="s">
        <v>158</v>
      </c>
      <c r="KM24" s="2" t="s">
        <v>158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180</v>
      </c>
      <c r="PT24" s="4">
        <v>219</v>
      </c>
      <c r="PU24" s="4"/>
      <c r="PV24" s="4"/>
    </row>
    <row r="25">
      <c r="A25" s="2" t="s">
        <v>359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296</v>
      </c>
      <c r="G25" s="2" t="s">
        <v>296</v>
      </c>
      <c r="H25" s="2" t="s">
        <v>296</v>
      </c>
      <c r="I25" s="2" t="s">
        <v>142</v>
      </c>
      <c r="J25" s="2" t="s">
        <v>177</v>
      </c>
      <c r="K25" s="2" t="s">
        <v>345</v>
      </c>
      <c r="L25" s="3">
        <v>159.6</v>
      </c>
      <c r="M25" s="3">
        <v>167.58</v>
      </c>
      <c r="N25" s="3">
        <v>329.99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268</v>
      </c>
      <c r="W25" s="2" t="s">
        <v>151</v>
      </c>
      <c r="X25" s="2" t="s">
        <v>148</v>
      </c>
      <c r="Y25" s="2" t="s">
        <v>346</v>
      </c>
      <c r="Z25" s="4"/>
      <c r="AA25" s="4">
        <f>=ROUNDDOWN({0},0)</f>
      </c>
      <c r="AB25" s="5">
        <v>10.4</v>
      </c>
      <c r="AC25" s="2" t="s">
        <v>347</v>
      </c>
      <c r="AD25" s="4">
        <v>160</v>
      </c>
      <c r="AE25" s="4">
        <v>339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9</v>
      </c>
      <c r="AS25" s="8">
        <v>1734.84</v>
      </c>
      <c r="AT25" s="7">
        <v>-1</v>
      </c>
      <c r="AU25" s="7">
        <v>-1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360</v>
      </c>
      <c r="BM25" s="7"/>
      <c r="BN25" s="7"/>
      <c r="BO25" s="4"/>
      <c r="BP25" s="8"/>
      <c r="BQ25" s="4">
        <v>1</v>
      </c>
      <c r="BR25" s="8">
        <v>131.27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349</v>
      </c>
      <c r="BX25" s="2" t="s">
        <v>160</v>
      </c>
      <c r="BY25" s="2" t="s">
        <v>158</v>
      </c>
      <c r="BZ25" s="2" t="s">
        <v>158</v>
      </c>
      <c r="CA25" s="2" t="s">
        <v>148</v>
      </c>
      <c r="CB25" s="4"/>
      <c r="CC25" s="8"/>
      <c r="CD25" s="4">
        <v>4</v>
      </c>
      <c r="CE25" s="8">
        <v>667.16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159</v>
      </c>
      <c r="CK25" s="2" t="s">
        <v>361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351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>
        <v>3</v>
      </c>
      <c r="DE25" s="8">
        <v>704.76</v>
      </c>
      <c r="DF25" s="7">
        <v>-1</v>
      </c>
      <c r="DG25" s="7">
        <v>-1</v>
      </c>
      <c r="DH25" s="2" t="s">
        <v>155</v>
      </c>
      <c r="DI25" s="2" t="s">
        <v>145</v>
      </c>
      <c r="DJ25" s="2" t="s">
        <v>148</v>
      </c>
      <c r="DK25" s="2" t="s">
        <v>273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351</v>
      </c>
      <c r="DX25" s="2" t="s">
        <v>363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353</v>
      </c>
      <c r="EK25" s="2" t="s">
        <v>339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351</v>
      </c>
      <c r="EX25" s="2" t="s">
        <v>364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351</v>
      </c>
      <c r="FK25" s="2" t="s">
        <v>270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182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351</v>
      </c>
      <c r="JK25" s="2" t="s">
        <v>148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188</v>
      </c>
      <c r="KI25" s="2" t="s">
        <v>145</v>
      </c>
      <c r="KJ25" s="2" t="s">
        <v>148</v>
      </c>
      <c r="KK25" s="2" t="s">
        <v>148</v>
      </c>
      <c r="KL25" s="2" t="s">
        <v>158</v>
      </c>
      <c r="KM25" s="2" t="s">
        <v>158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160</v>
      </c>
      <c r="PT25" s="4">
        <v>179</v>
      </c>
      <c r="PU25" s="4"/>
      <c r="PV25" s="4"/>
    </row>
    <row r="26">
      <c r="A26" s="2" t="s">
        <v>365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296</v>
      </c>
      <c r="G26" s="2" t="s">
        <v>296</v>
      </c>
      <c r="H26" s="2" t="s">
        <v>296</v>
      </c>
      <c r="I26" s="2" t="s">
        <v>142</v>
      </c>
      <c r="J26" s="2" t="s">
        <v>190</v>
      </c>
      <c r="K26" s="2" t="s">
        <v>345</v>
      </c>
      <c r="L26" s="3">
        <v>159.41</v>
      </c>
      <c r="M26" s="3">
        <v>167.38</v>
      </c>
      <c r="N26" s="3">
        <v>329.99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268</v>
      </c>
      <c r="W26" s="2" t="s">
        <v>151</v>
      </c>
      <c r="X26" s="2" t="s">
        <v>148</v>
      </c>
      <c r="Y26" s="2" t="s">
        <v>346</v>
      </c>
      <c r="Z26" s="4"/>
      <c r="AA26" s="4">
        <f>=ROUNDDOWN({0},0)</f>
      </c>
      <c r="AB26" s="5">
        <v>7.2</v>
      </c>
      <c r="AC26" s="2" t="s">
        <v>347</v>
      </c>
      <c r="AD26" s="4">
        <v>160</v>
      </c>
      <c r="AE26" s="4">
        <v>279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11</v>
      </c>
      <c r="AS26" s="8">
        <v>2396.89</v>
      </c>
      <c r="AT26" s="7">
        <v>-1</v>
      </c>
      <c r="AU26" s="7">
        <v>-1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348</v>
      </c>
      <c r="BM26" s="7"/>
      <c r="BN26" s="7"/>
      <c r="BO26" s="4"/>
      <c r="BP26" s="8"/>
      <c r="BQ26" s="4">
        <v>1</v>
      </c>
      <c r="BR26" s="8">
        <v>115.82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349</v>
      </c>
      <c r="BX26" s="2" t="s">
        <v>366</v>
      </c>
      <c r="BY26" s="2" t="s">
        <v>158</v>
      </c>
      <c r="BZ26" s="2" t="s">
        <v>158</v>
      </c>
      <c r="CA26" s="2" t="s">
        <v>148</v>
      </c>
      <c r="CB26" s="4"/>
      <c r="CC26" s="8"/>
      <c r="CD26" s="4">
        <v>1</v>
      </c>
      <c r="CE26" s="8">
        <v>166.79</v>
      </c>
      <c r="CF26" s="7">
        <v>-1</v>
      </c>
      <c r="CG26" s="7">
        <v>-1</v>
      </c>
      <c r="CH26" s="2" t="s">
        <v>155</v>
      </c>
      <c r="CI26" s="2" t="s">
        <v>145</v>
      </c>
      <c r="CJ26" s="2" t="s">
        <v>159</v>
      </c>
      <c r="CK26" s="2" t="s">
        <v>364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351</v>
      </c>
      <c r="CX26" s="2" t="s">
        <v>362</v>
      </c>
      <c r="CY26" s="2" t="s">
        <v>158</v>
      </c>
      <c r="CZ26" s="2" t="s">
        <v>158</v>
      </c>
      <c r="DA26" s="2" t="s">
        <v>148</v>
      </c>
      <c r="DB26" s="4"/>
      <c r="DC26" s="8"/>
      <c r="DD26" s="4">
        <v>9</v>
      </c>
      <c r="DE26" s="8">
        <v>2114.28</v>
      </c>
      <c r="DF26" s="7">
        <v>-1</v>
      </c>
      <c r="DG26" s="7">
        <v>-1</v>
      </c>
      <c r="DH26" s="2" t="s">
        <v>155</v>
      </c>
      <c r="DI26" s="2" t="s">
        <v>145</v>
      </c>
      <c r="DJ26" s="2" t="s">
        <v>148</v>
      </c>
      <c r="DK26" s="2" t="s">
        <v>273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351</v>
      </c>
      <c r="DX26" s="2" t="s">
        <v>367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353</v>
      </c>
      <c r="EK26" s="2" t="s">
        <v>368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351</v>
      </c>
      <c r="EX26" s="2" t="s">
        <v>148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351</v>
      </c>
      <c r="FK26" s="2" t="s">
        <v>369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356</v>
      </c>
      <c r="FX26" s="2" t="s">
        <v>370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351</v>
      </c>
      <c r="JK26" s="2" t="s">
        <v>371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188</v>
      </c>
      <c r="KI26" s="2" t="s">
        <v>145</v>
      </c>
      <c r="KJ26" s="2" t="s">
        <v>148</v>
      </c>
      <c r="KK26" s="2" t="s">
        <v>148</v>
      </c>
      <c r="KL26" s="2" t="s">
        <v>158</v>
      </c>
      <c r="KM26" s="2" t="s">
        <v>158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160</v>
      </c>
      <c r="PT26" s="4">
        <v>119</v>
      </c>
      <c r="PU26" s="4"/>
      <c r="PV26" s="4"/>
    </row>
    <row r="27">
      <c r="A27" s="2" t="s">
        <v>372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373</v>
      </c>
      <c r="G27" s="2" t="s">
        <v>373</v>
      </c>
      <c r="H27" s="2" t="s">
        <v>373</v>
      </c>
      <c r="I27" s="2" t="s">
        <v>142</v>
      </c>
      <c r="J27" s="2" t="s">
        <v>143</v>
      </c>
      <c r="K27" s="2" t="s">
        <v>236</v>
      </c>
      <c r="L27" s="3">
        <v>170.23</v>
      </c>
      <c r="M27" s="3">
        <v>178.74</v>
      </c>
      <c r="N27" s="3">
        <v>499.99</v>
      </c>
      <c r="O27" s="2" t="s">
        <v>266</v>
      </c>
      <c r="P27" s="2" t="s">
        <v>267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268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3</v>
      </c>
      <c r="AS27" s="8">
        <v>584.56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10</v>
      </c>
      <c r="AY27" s="8">
        <v>2162.71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10</v>
      </c>
      <c r="BF27" s="8">
        <v>2162.71</v>
      </c>
      <c r="BG27" s="7" t="s">
        <v>148</v>
      </c>
      <c r="BH27" s="7" t="s">
        <v>148</v>
      </c>
      <c r="BI27" s="7"/>
      <c r="BJ27" s="4"/>
      <c r="BK27" s="8"/>
      <c r="BL27" s="2" t="s">
        <v>269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248</v>
      </c>
      <c r="BW27" s="2" t="s">
        <v>156</v>
      </c>
      <c r="BX27" s="2" t="s">
        <v>374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155</v>
      </c>
      <c r="CI27" s="2" t="s">
        <v>248</v>
      </c>
      <c r="CJ27" s="2" t="s">
        <v>366</v>
      </c>
      <c r="CK27" s="2" t="s">
        <v>375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209</v>
      </c>
      <c r="CX27" s="2" t="s">
        <v>376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2</v>
      </c>
      <c r="DE27" s="8">
        <v>391.52</v>
      </c>
      <c r="DF27" s="7">
        <v>-1</v>
      </c>
      <c r="DG27" s="7">
        <v>-1</v>
      </c>
      <c r="DH27" s="2" t="s">
        <v>155</v>
      </c>
      <c r="DI27" s="2" t="s">
        <v>248</v>
      </c>
      <c r="DJ27" s="2" t="s">
        <v>148</v>
      </c>
      <c r="DK27" s="2" t="s">
        <v>273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248</v>
      </c>
      <c r="DW27" s="2" t="s">
        <v>163</v>
      </c>
      <c r="DX27" s="2" t="s">
        <v>364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165</v>
      </c>
      <c r="EK27" s="2" t="s">
        <v>321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167</v>
      </c>
      <c r="EX27" s="2" t="s">
        <v>168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248</v>
      </c>
      <c r="FJ27" s="2" t="s">
        <v>209</v>
      </c>
      <c r="FK27" s="2" t="s">
        <v>272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248</v>
      </c>
      <c r="FW27" s="2" t="s">
        <v>170</v>
      </c>
      <c r="FX27" s="2" t="s">
        <v>377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248</v>
      </c>
      <c r="JJ27" s="2" t="s">
        <v>172</v>
      </c>
      <c r="JK27" s="2" t="s">
        <v>270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248</v>
      </c>
      <c r="KW27" s="2" t="s">
        <v>174</v>
      </c>
      <c r="KX27" s="2" t="s">
        <v>378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373</v>
      </c>
      <c r="G28" s="2" t="s">
        <v>373</v>
      </c>
      <c r="H28" s="2" t="s">
        <v>373</v>
      </c>
      <c r="I28" s="2" t="s">
        <v>142</v>
      </c>
      <c r="J28" s="2" t="s">
        <v>177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266</v>
      </c>
      <c r="P28" s="2" t="s">
        <v>278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268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6</v>
      </c>
      <c r="AS28" s="8">
        <v>1068.16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380</v>
      </c>
      <c r="BM28" s="7"/>
      <c r="BN28" s="7"/>
      <c r="BO28" s="4"/>
      <c r="BP28" s="8"/>
      <c r="BQ28" s="4">
        <v>3</v>
      </c>
      <c r="BR28" s="8">
        <v>386.07</v>
      </c>
      <c r="BS28" s="7">
        <v>-1</v>
      </c>
      <c r="BT28" s="7">
        <v>-1</v>
      </c>
      <c r="BU28" s="2" t="s">
        <v>155</v>
      </c>
      <c r="BV28" s="2" t="s">
        <v>248</v>
      </c>
      <c r="BW28" s="2" t="s">
        <v>156</v>
      </c>
      <c r="BX28" s="2" t="s">
        <v>381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248</v>
      </c>
      <c r="CJ28" s="2" t="s">
        <v>366</v>
      </c>
      <c r="CK28" s="2" t="s">
        <v>382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209</v>
      </c>
      <c r="CX28" s="2" t="s">
        <v>232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248</v>
      </c>
      <c r="DJ28" s="2" t="s">
        <v>148</v>
      </c>
      <c r="DK28" s="2" t="s">
        <v>273</v>
      </c>
      <c r="DL28" s="2" t="s">
        <v>158</v>
      </c>
      <c r="DM28" s="2" t="s">
        <v>158</v>
      </c>
      <c r="DN28" s="2" t="s">
        <v>148</v>
      </c>
      <c r="DO28" s="4"/>
      <c r="DP28" s="8"/>
      <c r="DQ28" s="4">
        <v>2</v>
      </c>
      <c r="DR28" s="8">
        <v>450.44</v>
      </c>
      <c r="DS28" s="7">
        <v>-1</v>
      </c>
      <c r="DT28" s="7">
        <v>-1</v>
      </c>
      <c r="DU28" s="2" t="s">
        <v>155</v>
      </c>
      <c r="DV28" s="2" t="s">
        <v>248</v>
      </c>
      <c r="DW28" s="2" t="s">
        <v>163</v>
      </c>
      <c r="DX28" s="2" t="s">
        <v>383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165</v>
      </c>
      <c r="EK28" s="2" t="s">
        <v>321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167</v>
      </c>
      <c r="EX28" s="2" t="s">
        <v>384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248</v>
      </c>
      <c r="FJ28" s="2" t="s">
        <v>209</v>
      </c>
      <c r="FK28" s="2" t="s">
        <v>385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248</v>
      </c>
      <c r="FW28" s="2" t="s">
        <v>170</v>
      </c>
      <c r="FX28" s="2" t="s">
        <v>378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248</v>
      </c>
      <c r="JJ28" s="2" t="s">
        <v>172</v>
      </c>
      <c r="JK28" s="2" t="s">
        <v>386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248</v>
      </c>
      <c r="KW28" s="2" t="s">
        <v>174</v>
      </c>
      <c r="KX28" s="2" t="s">
        <v>387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373</v>
      </c>
      <c r="G29" s="2" t="s">
        <v>373</v>
      </c>
      <c r="H29" s="2" t="s">
        <v>373</v>
      </c>
      <c r="I29" s="2" t="s">
        <v>142</v>
      </c>
      <c r="J29" s="2" t="s">
        <v>190</v>
      </c>
      <c r="K29" s="2" t="s">
        <v>236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267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268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1</v>
      </c>
      <c r="AS29" s="8">
        <v>509.99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248</v>
      </c>
      <c r="BW29" s="2" t="s">
        <v>156</v>
      </c>
      <c r="BX29" s="2" t="s">
        <v>390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248</v>
      </c>
      <c r="CJ29" s="2" t="s">
        <v>366</v>
      </c>
      <c r="CK29" s="2" t="s">
        <v>352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509.99</v>
      </c>
      <c r="CS29" s="7">
        <v>-1</v>
      </c>
      <c r="CT29" s="7">
        <v>-1</v>
      </c>
      <c r="CU29" s="2" t="s">
        <v>155</v>
      </c>
      <c r="CV29" s="2" t="s">
        <v>248</v>
      </c>
      <c r="CW29" s="2" t="s">
        <v>209</v>
      </c>
      <c r="CX29" s="2" t="s">
        <v>292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248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248</v>
      </c>
      <c r="DW29" s="2" t="s">
        <v>163</v>
      </c>
      <c r="DX29" s="2" t="s">
        <v>340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248</v>
      </c>
      <c r="EJ29" s="2" t="s">
        <v>165</v>
      </c>
      <c r="EK29" s="2" t="s">
        <v>233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248</v>
      </c>
      <c r="EW29" s="2" t="s">
        <v>167</v>
      </c>
      <c r="EX29" s="2" t="s">
        <v>148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248</v>
      </c>
      <c r="FJ29" s="2" t="s">
        <v>209</v>
      </c>
      <c r="FK29" s="2" t="s">
        <v>391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248</v>
      </c>
      <c r="FW29" s="2" t="s">
        <v>343</v>
      </c>
      <c r="FX29" s="2" t="s">
        <v>392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248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248</v>
      </c>
      <c r="KW29" s="2" t="s">
        <v>174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268</v>
      </c>
      <c r="W30" s="2" t="s">
        <v>151</v>
      </c>
      <c r="X30" s="2" t="s">
        <v>148</v>
      </c>
      <c r="Y30" s="2" t="s">
        <v>186</v>
      </c>
      <c r="Z30" s="4">
        <v>127</v>
      </c>
      <c r="AA30" s="4">
        <f>=ROUNDDOWN(37.3529411764706,0)</f>
      </c>
      <c r="AB30" s="5">
        <v>3.4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10</v>
      </c>
      <c r="AQ30" s="8">
        <v>305.45</v>
      </c>
      <c r="AR30" s="4">
        <v>4</v>
      </c>
      <c r="AS30" s="8">
        <v>109.2</v>
      </c>
      <c r="AT30" s="7">
        <v>1.5</v>
      </c>
      <c r="AU30" s="7">
        <v>1.7972</v>
      </c>
      <c r="AV30" s="4">
        <v>10</v>
      </c>
      <c r="AW30" s="8">
        <v>305.45</v>
      </c>
      <c r="AX30" s="4">
        <v>4</v>
      </c>
      <c r="AY30" s="8">
        <v>109.2</v>
      </c>
      <c r="AZ30" s="7">
        <v>1.5</v>
      </c>
      <c r="BA30" s="7">
        <v>1.7972</v>
      </c>
      <c r="BB30" s="7">
        <v>1</v>
      </c>
      <c r="BC30" s="4">
        <v>11</v>
      </c>
      <c r="BD30" s="8">
        <v>359.84</v>
      </c>
      <c r="BE30" s="4">
        <v>8</v>
      </c>
      <c r="BF30" s="8">
        <v>299.78</v>
      </c>
      <c r="BG30" s="7">
        <v>0.375</v>
      </c>
      <c r="BH30" s="7">
        <v>0.2003</v>
      </c>
      <c r="BI30" s="7">
        <v>0.8488</v>
      </c>
      <c r="BJ30" s="4">
        <v>10</v>
      </c>
      <c r="BK30" s="8">
        <v>305.45</v>
      </c>
      <c r="BL30" s="2" t="s">
        <v>401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156</v>
      </c>
      <c r="BX30" s="2" t="s">
        <v>322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402</v>
      </c>
      <c r="CK30" s="2" t="s">
        <v>403</v>
      </c>
      <c r="CL30" s="2" t="s">
        <v>158</v>
      </c>
      <c r="CM30" s="2" t="s">
        <v>158</v>
      </c>
      <c r="CN30" s="2" t="s">
        <v>148</v>
      </c>
      <c r="CO30" s="4">
        <v>1</v>
      </c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205</v>
      </c>
      <c r="CX30" s="2" t="s">
        <v>319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233</v>
      </c>
      <c r="DL30" s="2" t="s">
        <v>158</v>
      </c>
      <c r="DM30" s="2" t="s">
        <v>158</v>
      </c>
      <c r="DN30" s="2" t="s">
        <v>148</v>
      </c>
      <c r="DO30" s="4">
        <v>3</v>
      </c>
      <c r="DP30" s="8">
        <v>92.4</v>
      </c>
      <c r="DQ30" s="4">
        <v>4</v>
      </c>
      <c r="DR30" s="8">
        <v>109.2</v>
      </c>
      <c r="DS30" s="7">
        <v>-0.25</v>
      </c>
      <c r="DT30" s="7">
        <v>-0.1538</v>
      </c>
      <c r="DU30" s="2" t="s">
        <v>155</v>
      </c>
      <c r="DV30" s="2" t="s">
        <v>145</v>
      </c>
      <c r="DW30" s="2" t="s">
        <v>404</v>
      </c>
      <c r="DX30" s="2" t="s">
        <v>405</v>
      </c>
      <c r="DY30" s="2" t="s">
        <v>158</v>
      </c>
      <c r="DZ30" s="2" t="s">
        <v>158</v>
      </c>
      <c r="EA30" s="2" t="s">
        <v>148</v>
      </c>
      <c r="EB30" s="4">
        <v>5</v>
      </c>
      <c r="EC30" s="8">
        <v>164.45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165</v>
      </c>
      <c r="EK30" s="2" t="s">
        <v>321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406</v>
      </c>
      <c r="EX30" s="2" t="s">
        <v>407</v>
      </c>
      <c r="EY30" s="2" t="s">
        <v>158</v>
      </c>
      <c r="EZ30" s="2" t="s">
        <v>158</v>
      </c>
      <c r="FA30" s="2" t="s">
        <v>148</v>
      </c>
      <c r="FB30" s="4">
        <v>1</v>
      </c>
      <c r="FC30" s="8">
        <v>48.6</v>
      </c>
      <c r="FD30" s="4"/>
      <c r="FE30" s="8"/>
      <c r="FF30" s="7"/>
      <c r="FG30" s="7"/>
      <c r="FH30" s="2" t="s">
        <v>155</v>
      </c>
      <c r="FI30" s="2" t="s">
        <v>145</v>
      </c>
      <c r="FJ30" s="2" t="s">
        <v>205</v>
      </c>
      <c r="FK30" s="2" t="s">
        <v>408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227</v>
      </c>
      <c r="FX30" s="2" t="s">
        <v>409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410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411</v>
      </c>
      <c r="KX30" s="2" t="s">
        <v>412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127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414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237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268</v>
      </c>
      <c r="W31" s="2" t="s">
        <v>151</v>
      </c>
      <c r="X31" s="2" t="s">
        <v>148</v>
      </c>
      <c r="Y31" s="2" t="s">
        <v>186</v>
      </c>
      <c r="Z31" s="4">
        <v>40</v>
      </c>
      <c r="AA31" s="4">
        <f>=ROUNDDOWN(22.2222222222222,0)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54.39</v>
      </c>
      <c r="AR31" s="4">
        <v>4</v>
      </c>
      <c r="AS31" s="8">
        <v>190.58</v>
      </c>
      <c r="AT31" s="7">
        <v>-0.75</v>
      </c>
      <c r="AU31" s="7">
        <v>-0.7146</v>
      </c>
      <c r="AV31" s="4">
        <v>1</v>
      </c>
      <c r="AW31" s="8">
        <v>54.39</v>
      </c>
      <c r="AX31" s="4">
        <v>4</v>
      </c>
      <c r="AY31" s="8">
        <v>190.58</v>
      </c>
      <c r="AZ31" s="7">
        <v>-0.75</v>
      </c>
      <c r="BA31" s="7">
        <v>-0.7146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0.1512</v>
      </c>
      <c r="BJ31" s="4">
        <v>1</v>
      </c>
      <c r="BK31" s="8">
        <v>54.39</v>
      </c>
      <c r="BL31" s="2" t="s">
        <v>415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156</v>
      </c>
      <c r="BX31" s="2" t="s">
        <v>317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402</v>
      </c>
      <c r="CK31" s="2" t="s">
        <v>416</v>
      </c>
      <c r="CL31" s="2" t="s">
        <v>158</v>
      </c>
      <c r="CM31" s="2" t="s">
        <v>158</v>
      </c>
      <c r="CN31" s="2" t="s">
        <v>148</v>
      </c>
      <c r="CO31" s="4">
        <v>1</v>
      </c>
      <c r="CP31" s="8">
        <v>54.39</v>
      </c>
      <c r="CQ31" s="4">
        <v>2</v>
      </c>
      <c r="CR31" s="8">
        <v>135.98</v>
      </c>
      <c r="CS31" s="7">
        <v>-0.5</v>
      </c>
      <c r="CT31" s="7">
        <v>-0.6</v>
      </c>
      <c r="CU31" s="2" t="s">
        <v>155</v>
      </c>
      <c r="CV31" s="2" t="s">
        <v>145</v>
      </c>
      <c r="CW31" s="2" t="s">
        <v>205</v>
      </c>
      <c r="CX31" s="2" t="s">
        <v>417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233</v>
      </c>
      <c r="DL31" s="2" t="s">
        <v>158</v>
      </c>
      <c r="DM31" s="2" t="s">
        <v>158</v>
      </c>
      <c r="DN31" s="2" t="s">
        <v>148</v>
      </c>
      <c r="DO31" s="4"/>
      <c r="DP31" s="8"/>
      <c r="DQ31" s="4">
        <v>2</v>
      </c>
      <c r="DR31" s="8">
        <v>54.6</v>
      </c>
      <c r="DS31" s="7">
        <v>-1</v>
      </c>
      <c r="DT31" s="7">
        <v>-1</v>
      </c>
      <c r="DU31" s="2" t="s">
        <v>155</v>
      </c>
      <c r="DV31" s="2" t="s">
        <v>145</v>
      </c>
      <c r="DW31" s="2" t="s">
        <v>404</v>
      </c>
      <c r="DX31" s="2" t="s">
        <v>361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165</v>
      </c>
      <c r="EK31" s="2" t="s">
        <v>418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406</v>
      </c>
      <c r="EX31" s="2" t="s">
        <v>148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205</v>
      </c>
      <c r="FK31" s="2" t="s">
        <v>285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227</v>
      </c>
      <c r="FX31" s="2" t="s">
        <v>419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202</v>
      </c>
      <c r="JK31" s="2" t="s">
        <v>148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411</v>
      </c>
      <c r="KX31" s="2" t="s">
        <v>412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40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420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421</v>
      </c>
      <c r="G32" s="2" t="s">
        <v>421</v>
      </c>
      <c r="H32" s="2" t="s">
        <v>421</v>
      </c>
      <c r="I32" s="2" t="s">
        <v>397</v>
      </c>
      <c r="J32" s="2" t="s">
        <v>422</v>
      </c>
      <c r="K32" s="2" t="s">
        <v>399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423</v>
      </c>
      <c r="W32" s="2" t="s">
        <v>151</v>
      </c>
      <c r="X32" s="2" t="s">
        <v>148</v>
      </c>
      <c r="Y32" s="2" t="s">
        <v>186</v>
      </c>
      <c r="Z32" s="4">
        <v>12</v>
      </c>
      <c r="AA32" s="4">
        <f>=ROUNDDOWN(2.10526315789474,0)</f>
      </c>
      <c r="AB32" s="5">
        <v>5.7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4</v>
      </c>
      <c r="AQ32" s="8">
        <v>166.83</v>
      </c>
      <c r="AR32" s="4">
        <v>5</v>
      </c>
      <c r="AS32" s="8">
        <v>360.53</v>
      </c>
      <c r="AT32" s="7">
        <v>-0.2</v>
      </c>
      <c r="AU32" s="7">
        <v>-0.5373</v>
      </c>
      <c r="AV32" s="4">
        <v>4</v>
      </c>
      <c r="AW32" s="8">
        <v>166.83</v>
      </c>
      <c r="AX32" s="4">
        <v>5</v>
      </c>
      <c r="AY32" s="8">
        <v>360.53</v>
      </c>
      <c r="AZ32" s="7">
        <v>-0.2</v>
      </c>
      <c r="BA32" s="7">
        <v>-0.5373</v>
      </c>
      <c r="BB32" s="7">
        <v>1</v>
      </c>
      <c r="BC32" s="4">
        <v>7</v>
      </c>
      <c r="BD32" s="8">
        <v>320.69</v>
      </c>
      <c r="BE32" s="4">
        <v>22</v>
      </c>
      <c r="BF32" s="8">
        <v>1109.68</v>
      </c>
      <c r="BG32" s="7">
        <v>-0.6818</v>
      </c>
      <c r="BH32" s="7">
        <v>-0.711</v>
      </c>
      <c r="BI32" s="7">
        <v>0.5202</v>
      </c>
      <c r="BJ32" s="4">
        <v>4</v>
      </c>
      <c r="BK32" s="8">
        <v>166.83</v>
      </c>
      <c r="BL32" s="2" t="s">
        <v>424</v>
      </c>
      <c r="BM32" s="7">
        <v>1</v>
      </c>
      <c r="BN32" s="7">
        <v>1</v>
      </c>
      <c r="BO32" s="4">
        <v>2</v>
      </c>
      <c r="BP32" s="8">
        <v>77.01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156</v>
      </c>
      <c r="BX32" s="2" t="s">
        <v>383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402</v>
      </c>
      <c r="CK32" s="2" t="s">
        <v>425</v>
      </c>
      <c r="CL32" s="2" t="s">
        <v>158</v>
      </c>
      <c r="CM32" s="2" t="s">
        <v>158</v>
      </c>
      <c r="CN32" s="2" t="s">
        <v>148</v>
      </c>
      <c r="CO32" s="4"/>
      <c r="CP32" s="8"/>
      <c r="CQ32" s="4">
        <v>3</v>
      </c>
      <c r="CR32" s="8">
        <v>280.47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205</v>
      </c>
      <c r="CX32" s="2" t="s">
        <v>426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427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404</v>
      </c>
      <c r="DX32" s="2" t="s">
        <v>282</v>
      </c>
      <c r="DY32" s="2" t="s">
        <v>158</v>
      </c>
      <c r="DZ32" s="2" t="s">
        <v>158</v>
      </c>
      <c r="EA32" s="2" t="s">
        <v>148</v>
      </c>
      <c r="EB32" s="4">
        <v>2</v>
      </c>
      <c r="EC32" s="8">
        <v>89.82</v>
      </c>
      <c r="ED32" s="4">
        <v>2</v>
      </c>
      <c r="EE32" s="8">
        <v>80.06</v>
      </c>
      <c r="EF32" s="7"/>
      <c r="EG32" s="7">
        <v>0.1219</v>
      </c>
      <c r="EH32" s="2" t="s">
        <v>155</v>
      </c>
      <c r="EI32" s="2" t="s">
        <v>145</v>
      </c>
      <c r="EJ32" s="2" t="s">
        <v>165</v>
      </c>
      <c r="EK32" s="2" t="s">
        <v>321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406</v>
      </c>
      <c r="EX32" s="2" t="s">
        <v>257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205</v>
      </c>
      <c r="FK32" s="2" t="s">
        <v>157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227</v>
      </c>
      <c r="FX32" s="2" t="s">
        <v>428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411</v>
      </c>
      <c r="KX32" s="2" t="s">
        <v>412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429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421</v>
      </c>
      <c r="G33" s="2" t="s">
        <v>421</v>
      </c>
      <c r="H33" s="2" t="s">
        <v>421</v>
      </c>
      <c r="I33" s="2" t="s">
        <v>397</v>
      </c>
      <c r="J33" s="2" t="s">
        <v>422</v>
      </c>
      <c r="K33" s="2" t="s">
        <v>236</v>
      </c>
      <c r="L33" s="3">
        <v>37.83</v>
      </c>
      <c r="M33" s="3">
        <v>39.72</v>
      </c>
      <c r="N33" s="3">
        <v>124.99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423</v>
      </c>
      <c r="W33" s="2" t="s">
        <v>151</v>
      </c>
      <c r="X33" s="2" t="s">
        <v>148</v>
      </c>
      <c r="Y33" s="2" t="s">
        <v>186</v>
      </c>
      <c r="Z33" s="4">
        <v>105</v>
      </c>
      <c r="AA33" s="4">
        <f>=ROUNDDOWN(37.5,0)</f>
      </c>
      <c r="AB33" s="5">
        <v>2.8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153.86</v>
      </c>
      <c r="AR33" s="4">
        <v>7</v>
      </c>
      <c r="AS33" s="8">
        <v>416.76</v>
      </c>
      <c r="AT33" s="7">
        <v>-0.5714</v>
      </c>
      <c r="AU33" s="7">
        <v>-0.6308</v>
      </c>
      <c r="AV33" s="4">
        <v>3</v>
      </c>
      <c r="AW33" s="8">
        <v>153.86</v>
      </c>
      <c r="AX33" s="4">
        <v>7</v>
      </c>
      <c r="AY33" s="8">
        <v>416.76</v>
      </c>
      <c r="AZ33" s="7">
        <v>-0.5714</v>
      </c>
      <c r="BA33" s="7">
        <v>-0.6308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0.4798</v>
      </c>
      <c r="BJ33" s="4">
        <v>3</v>
      </c>
      <c r="BK33" s="8">
        <v>153.86</v>
      </c>
      <c r="BL33" s="2" t="s">
        <v>430</v>
      </c>
      <c r="BM33" s="7">
        <v>1</v>
      </c>
      <c r="BN33" s="7">
        <v>1</v>
      </c>
      <c r="BO33" s="4">
        <v>2</v>
      </c>
      <c r="BP33" s="8">
        <v>81.06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156</v>
      </c>
      <c r="BX33" s="2" t="s">
        <v>431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402</v>
      </c>
      <c r="CK33" s="2" t="s">
        <v>425</v>
      </c>
      <c r="CL33" s="2" t="s">
        <v>158</v>
      </c>
      <c r="CM33" s="2" t="s">
        <v>158</v>
      </c>
      <c r="CN33" s="2" t="s">
        <v>148</v>
      </c>
      <c r="CO33" s="4">
        <v>1</v>
      </c>
      <c r="CP33" s="8">
        <v>72.8</v>
      </c>
      <c r="CQ33" s="4">
        <v>4</v>
      </c>
      <c r="CR33" s="8">
        <v>299.17</v>
      </c>
      <c r="CS33" s="7">
        <v>-0.75</v>
      </c>
      <c r="CT33" s="7">
        <v>-0.7567</v>
      </c>
      <c r="CU33" s="2" t="s">
        <v>155</v>
      </c>
      <c r="CV33" s="2" t="s">
        <v>145</v>
      </c>
      <c r="CW33" s="2" t="s">
        <v>285</v>
      </c>
      <c r="CX33" s="2" t="s">
        <v>169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432</v>
      </c>
      <c r="DL33" s="2" t="s">
        <v>158</v>
      </c>
      <c r="DM33" s="2" t="s">
        <v>158</v>
      </c>
      <c r="DN33" s="2" t="s">
        <v>148</v>
      </c>
      <c r="DO33" s="4"/>
      <c r="DP33" s="8"/>
      <c r="DQ33" s="4">
        <v>1</v>
      </c>
      <c r="DR33" s="8">
        <v>37.53</v>
      </c>
      <c r="DS33" s="7">
        <v>-1</v>
      </c>
      <c r="DT33" s="7">
        <v>-1</v>
      </c>
      <c r="DU33" s="2" t="s">
        <v>155</v>
      </c>
      <c r="DV33" s="2" t="s">
        <v>145</v>
      </c>
      <c r="DW33" s="2" t="s">
        <v>404</v>
      </c>
      <c r="DX33" s="2" t="s">
        <v>383</v>
      </c>
      <c r="DY33" s="2" t="s">
        <v>158</v>
      </c>
      <c r="DZ33" s="2" t="s">
        <v>158</v>
      </c>
      <c r="EA33" s="2" t="s">
        <v>148</v>
      </c>
      <c r="EB33" s="4"/>
      <c r="EC33" s="8"/>
      <c r="ED33" s="4">
        <v>2</v>
      </c>
      <c r="EE33" s="8">
        <v>80.06</v>
      </c>
      <c r="EF33" s="7">
        <v>-1</v>
      </c>
      <c r="EG33" s="7">
        <v>-1</v>
      </c>
      <c r="EH33" s="2" t="s">
        <v>155</v>
      </c>
      <c r="EI33" s="2" t="s">
        <v>145</v>
      </c>
      <c r="EJ33" s="2" t="s">
        <v>165</v>
      </c>
      <c r="EK33" s="2" t="s">
        <v>433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406</v>
      </c>
      <c r="EX33" s="2" t="s">
        <v>434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186</v>
      </c>
      <c r="FK33" s="2" t="s">
        <v>157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227</v>
      </c>
      <c r="FX33" s="2" t="s">
        <v>148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411</v>
      </c>
      <c r="KX33" s="2" t="s">
        <v>435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5</v>
      </c>
      <c r="PC33" s="4"/>
      <c r="PD33" s="4"/>
      <c r="PE33" s="4">
        <v>100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436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421</v>
      </c>
      <c r="G34" s="2" t="s">
        <v>421</v>
      </c>
      <c r="H34" s="2" t="s">
        <v>421</v>
      </c>
      <c r="I34" s="2" t="s">
        <v>397</v>
      </c>
      <c r="J34" s="2" t="s">
        <v>422</v>
      </c>
      <c r="K34" s="2" t="s">
        <v>204</v>
      </c>
      <c r="L34" s="3">
        <v>34.04</v>
      </c>
      <c r="M34" s="3">
        <v>35.74</v>
      </c>
      <c r="N34" s="3">
        <v>109.99</v>
      </c>
      <c r="O34" s="2" t="s">
        <v>437</v>
      </c>
      <c r="P34" s="2" t="s">
        <v>278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423</v>
      </c>
      <c r="W34" s="2" t="s">
        <v>151</v>
      </c>
      <c r="X34" s="2" t="s">
        <v>148</v>
      </c>
      <c r="Y34" s="2" t="s">
        <v>186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2</v>
      </c>
      <c r="AS34" s="8">
        <v>80.06</v>
      </c>
      <c r="AT34" s="7">
        <v>-1</v>
      </c>
      <c r="AU34" s="7">
        <v>-1</v>
      </c>
      <c r="AV34" s="4"/>
      <c r="AW34" s="8"/>
      <c r="AX34" s="4">
        <v>2</v>
      </c>
      <c r="AY34" s="8">
        <v>80.06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248</v>
      </c>
      <c r="BW34" s="2" t="s">
        <v>156</v>
      </c>
      <c r="BX34" s="2" t="s">
        <v>438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248</v>
      </c>
      <c r="CJ34" s="2" t="s">
        <v>402</v>
      </c>
      <c r="CK34" s="2" t="s">
        <v>439</v>
      </c>
      <c r="CL34" s="2" t="s">
        <v>158</v>
      </c>
      <c r="CM34" s="2" t="s">
        <v>158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248</v>
      </c>
      <c r="CW34" s="2" t="s">
        <v>186</v>
      </c>
      <c r="CX34" s="2" t="s">
        <v>440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248</v>
      </c>
      <c r="DJ34" s="2" t="s">
        <v>148</v>
      </c>
      <c r="DK34" s="2" t="s">
        <v>368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248</v>
      </c>
      <c r="DW34" s="2" t="s">
        <v>404</v>
      </c>
      <c r="DX34" s="2" t="s">
        <v>349</v>
      </c>
      <c r="DY34" s="2" t="s">
        <v>158</v>
      </c>
      <c r="DZ34" s="2" t="s">
        <v>158</v>
      </c>
      <c r="EA34" s="2" t="s">
        <v>148</v>
      </c>
      <c r="EB34" s="4"/>
      <c r="EC34" s="8"/>
      <c r="ED34" s="4">
        <v>2</v>
      </c>
      <c r="EE34" s="8">
        <v>80.06</v>
      </c>
      <c r="EF34" s="7">
        <v>-1</v>
      </c>
      <c r="EG34" s="7">
        <v>-1</v>
      </c>
      <c r="EH34" s="2" t="s">
        <v>155</v>
      </c>
      <c r="EI34" s="2" t="s">
        <v>248</v>
      </c>
      <c r="EJ34" s="2" t="s">
        <v>165</v>
      </c>
      <c r="EK34" s="2" t="s">
        <v>441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248</v>
      </c>
      <c r="EW34" s="2" t="s">
        <v>406</v>
      </c>
      <c r="EX34" s="2" t="s">
        <v>148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248</v>
      </c>
      <c r="FJ34" s="2" t="s">
        <v>205</v>
      </c>
      <c r="FK34" s="2" t="s">
        <v>442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248</v>
      </c>
      <c r="FW34" s="2" t="s">
        <v>227</v>
      </c>
      <c r="FX34" s="2" t="s">
        <v>443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248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248</v>
      </c>
      <c r="KW34" s="2" t="s">
        <v>411</v>
      </c>
      <c r="KX34" s="2" t="s">
        <v>392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444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421</v>
      </c>
      <c r="G35" s="2" t="s">
        <v>421</v>
      </c>
      <c r="H35" s="2" t="s">
        <v>421</v>
      </c>
      <c r="I35" s="2" t="s">
        <v>397</v>
      </c>
      <c r="J35" s="2" t="s">
        <v>422</v>
      </c>
      <c r="K35" s="2" t="s">
        <v>314</v>
      </c>
      <c r="L35" s="3">
        <v>34.04</v>
      </c>
      <c r="M35" s="3">
        <v>35.74</v>
      </c>
      <c r="N35" s="3">
        <v>109.99</v>
      </c>
      <c r="O35" s="2" t="s">
        <v>266</v>
      </c>
      <c r="P35" s="2" t="s">
        <v>267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423</v>
      </c>
      <c r="W35" s="2" t="s">
        <v>151</v>
      </c>
      <c r="X35" s="2" t="s">
        <v>148</v>
      </c>
      <c r="Y35" s="2" t="s">
        <v>186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6</v>
      </c>
      <c r="AS35" s="8">
        <v>198.71</v>
      </c>
      <c r="AT35" s="7">
        <v>-1</v>
      </c>
      <c r="AU35" s="7">
        <v>-1</v>
      </c>
      <c r="AV35" s="4"/>
      <c r="AW35" s="8"/>
      <c r="AX35" s="4">
        <v>6</v>
      </c>
      <c r="AY35" s="8">
        <v>198.71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445</v>
      </c>
      <c r="BM35" s="7"/>
      <c r="BN35" s="7"/>
      <c r="BO35" s="4"/>
      <c r="BP35" s="8"/>
      <c r="BQ35" s="4">
        <v>2</v>
      </c>
      <c r="BR35" s="8">
        <v>42.88</v>
      </c>
      <c r="BS35" s="7">
        <v>-1</v>
      </c>
      <c r="BT35" s="7">
        <v>-1</v>
      </c>
      <c r="BU35" s="2" t="s">
        <v>155</v>
      </c>
      <c r="BV35" s="2" t="s">
        <v>248</v>
      </c>
      <c r="BW35" s="2" t="s">
        <v>156</v>
      </c>
      <c r="BX35" s="2" t="s">
        <v>446</v>
      </c>
      <c r="BY35" s="2" t="s">
        <v>158</v>
      </c>
      <c r="BZ35" s="2" t="s">
        <v>158</v>
      </c>
      <c r="CA35" s="2" t="s">
        <v>148</v>
      </c>
      <c r="CB35" s="4"/>
      <c r="CC35" s="8"/>
      <c r="CD35" s="4">
        <v>3</v>
      </c>
      <c r="CE35" s="8">
        <v>115.8</v>
      </c>
      <c r="CF35" s="7">
        <v>-1</v>
      </c>
      <c r="CG35" s="7">
        <v>-1</v>
      </c>
      <c r="CH35" s="2" t="s">
        <v>155</v>
      </c>
      <c r="CI35" s="2" t="s">
        <v>248</v>
      </c>
      <c r="CJ35" s="2" t="s">
        <v>402</v>
      </c>
      <c r="CK35" s="2" t="s">
        <v>366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248</v>
      </c>
      <c r="CW35" s="2" t="s">
        <v>205</v>
      </c>
      <c r="CX35" s="2" t="s">
        <v>319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248</v>
      </c>
      <c r="DJ35" s="2" t="s">
        <v>148</v>
      </c>
      <c r="DK35" s="2" t="s">
        <v>320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248</v>
      </c>
      <c r="DW35" s="2" t="s">
        <v>404</v>
      </c>
      <c r="DX35" s="2" t="s">
        <v>447</v>
      </c>
      <c r="DY35" s="2" t="s">
        <v>158</v>
      </c>
      <c r="DZ35" s="2" t="s">
        <v>158</v>
      </c>
      <c r="EA35" s="2" t="s">
        <v>148</v>
      </c>
      <c r="EB35" s="4"/>
      <c r="EC35" s="8"/>
      <c r="ED35" s="4">
        <v>1</v>
      </c>
      <c r="EE35" s="8">
        <v>40.03</v>
      </c>
      <c r="EF35" s="7">
        <v>-1</v>
      </c>
      <c r="EG35" s="7">
        <v>-1</v>
      </c>
      <c r="EH35" s="2" t="s">
        <v>155</v>
      </c>
      <c r="EI35" s="2" t="s">
        <v>248</v>
      </c>
      <c r="EJ35" s="2" t="s">
        <v>165</v>
      </c>
      <c r="EK35" s="2" t="s">
        <v>283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406</v>
      </c>
      <c r="EX35" s="2" t="s">
        <v>148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205</v>
      </c>
      <c r="FK35" s="2" t="s">
        <v>442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248</v>
      </c>
      <c r="FW35" s="2" t="s">
        <v>227</v>
      </c>
      <c r="FX35" s="2" t="s">
        <v>448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248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248</v>
      </c>
      <c r="KW35" s="2" t="s">
        <v>411</v>
      </c>
      <c r="KX35" s="2" t="s">
        <v>156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449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421</v>
      </c>
      <c r="G36" s="2" t="s">
        <v>421</v>
      </c>
      <c r="H36" s="2" t="s">
        <v>421</v>
      </c>
      <c r="I36" s="2" t="s">
        <v>397</v>
      </c>
      <c r="J36" s="2" t="s">
        <v>422</v>
      </c>
      <c r="K36" s="2" t="s">
        <v>414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423</v>
      </c>
      <c r="W36" s="2" t="s">
        <v>151</v>
      </c>
      <c r="X36" s="2" t="s">
        <v>148</v>
      </c>
      <c r="Y36" s="2" t="s">
        <v>186</v>
      </c>
      <c r="Z36" s="4"/>
      <c r="AA36" s="4">
        <f>=ROUNDDOWN({0},0)</f>
      </c>
      <c r="AB36" s="5">
        <v>2.4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53.62</v>
      </c>
      <c r="AT36" s="7">
        <v>-1</v>
      </c>
      <c r="AU36" s="7">
        <v>-1</v>
      </c>
      <c r="AV36" s="4"/>
      <c r="AW36" s="8"/>
      <c r="AX36" s="4">
        <v>2</v>
      </c>
      <c r="AY36" s="8">
        <v>53.62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53.62</v>
      </c>
      <c r="BS36" s="7">
        <v>-1</v>
      </c>
      <c r="BT36" s="7">
        <v>-1</v>
      </c>
      <c r="BU36" s="2" t="s">
        <v>155</v>
      </c>
      <c r="BV36" s="2" t="s">
        <v>145</v>
      </c>
      <c r="BW36" s="2" t="s">
        <v>156</v>
      </c>
      <c r="BX36" s="2" t="s">
        <v>450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402</v>
      </c>
      <c r="CK36" s="2" t="s">
        <v>375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186</v>
      </c>
      <c r="CX36" s="2" t="s">
        <v>272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451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404</v>
      </c>
      <c r="DX36" s="2" t="s">
        <v>452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165</v>
      </c>
      <c r="EK36" s="2" t="s">
        <v>453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406</v>
      </c>
      <c r="EX36" s="2" t="s">
        <v>148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205</v>
      </c>
      <c r="FK36" s="2" t="s">
        <v>186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227</v>
      </c>
      <c r="FX36" s="2" t="s">
        <v>254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411</v>
      </c>
      <c r="KX36" s="2" t="s">
        <v>412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454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455</v>
      </c>
      <c r="G37" s="2" t="s">
        <v>455</v>
      </c>
      <c r="H37" s="2" t="s">
        <v>455</v>
      </c>
      <c r="I37" s="2" t="s">
        <v>456</v>
      </c>
      <c r="J37" s="2" t="s">
        <v>457</v>
      </c>
      <c r="K37" s="2" t="s">
        <v>399</v>
      </c>
      <c r="L37" s="3">
        <v>34.73</v>
      </c>
      <c r="M37" s="3">
        <v>36.47</v>
      </c>
      <c r="N37" s="3">
        <v>114.99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268</v>
      </c>
      <c r="W37" s="2" t="s">
        <v>151</v>
      </c>
      <c r="X37" s="2" t="s">
        <v>148</v>
      </c>
      <c r="Y37" s="2" t="s">
        <v>178</v>
      </c>
      <c r="Z37" s="4">
        <v>64</v>
      </c>
      <c r="AA37" s="4">
        <f>=ROUNDDOWN(18.8235294117647,0)</f>
      </c>
      <c r="AB37" s="5">
        <v>3.4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3</v>
      </c>
      <c r="AQ37" s="8">
        <v>110.83</v>
      </c>
      <c r="AR37" s="4">
        <v>4</v>
      </c>
      <c r="AS37" s="8">
        <v>234.98</v>
      </c>
      <c r="AT37" s="7">
        <v>-0.25</v>
      </c>
      <c r="AU37" s="7">
        <v>-0.5283</v>
      </c>
      <c r="AV37" s="4">
        <v>3</v>
      </c>
      <c r="AW37" s="8">
        <v>110.83</v>
      </c>
      <c r="AX37" s="4">
        <v>4</v>
      </c>
      <c r="AY37" s="8">
        <v>234.98</v>
      </c>
      <c r="AZ37" s="7">
        <v>-0.25</v>
      </c>
      <c r="BA37" s="7">
        <v>-0.5283</v>
      </c>
      <c r="BB37" s="7">
        <v>1</v>
      </c>
      <c r="BC37" s="4">
        <v>5</v>
      </c>
      <c r="BD37" s="8">
        <v>200.08</v>
      </c>
      <c r="BE37" s="4">
        <v>19</v>
      </c>
      <c r="BF37" s="8">
        <v>893.83</v>
      </c>
      <c r="BG37" s="7">
        <v>-0.7368</v>
      </c>
      <c r="BH37" s="7">
        <v>-0.7762</v>
      </c>
      <c r="BI37" s="7">
        <v>0.5539</v>
      </c>
      <c r="BJ37" s="4">
        <v>3</v>
      </c>
      <c r="BK37" s="8">
        <v>110.83</v>
      </c>
      <c r="BL37" s="2" t="s">
        <v>458</v>
      </c>
      <c r="BM37" s="7">
        <v>1</v>
      </c>
      <c r="BN37" s="7">
        <v>1</v>
      </c>
      <c r="BO37" s="4">
        <v>1</v>
      </c>
      <c r="BP37" s="8">
        <v>33.55</v>
      </c>
      <c r="BQ37" s="4">
        <v>2</v>
      </c>
      <c r="BR37" s="8">
        <v>65</v>
      </c>
      <c r="BS37" s="7">
        <v>-0.5</v>
      </c>
      <c r="BT37" s="7">
        <v>-0.4838</v>
      </c>
      <c r="BU37" s="2" t="s">
        <v>155</v>
      </c>
      <c r="BV37" s="2" t="s">
        <v>145</v>
      </c>
      <c r="BW37" s="2" t="s">
        <v>174</v>
      </c>
      <c r="BX37" s="2" t="s">
        <v>459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402</v>
      </c>
      <c r="CK37" s="2" t="s">
        <v>460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2</v>
      </c>
      <c r="CR37" s="8">
        <v>169.98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205</v>
      </c>
      <c r="CX37" s="2" t="s">
        <v>426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461</v>
      </c>
      <c r="DL37" s="2" t="s">
        <v>158</v>
      </c>
      <c r="DM37" s="2" t="s">
        <v>158</v>
      </c>
      <c r="DN37" s="2" t="s">
        <v>148</v>
      </c>
      <c r="DO37" s="4">
        <v>2</v>
      </c>
      <c r="DP37" s="8">
        <v>77.28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404</v>
      </c>
      <c r="DX37" s="2" t="s">
        <v>276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165</v>
      </c>
      <c r="EK37" s="2" t="s">
        <v>462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406</v>
      </c>
      <c r="EX37" s="2" t="s">
        <v>463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205</v>
      </c>
      <c r="FK37" s="2" t="s">
        <v>464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227</v>
      </c>
      <c r="FX37" s="2" t="s">
        <v>465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411</v>
      </c>
      <c r="KX37" s="2" t="s">
        <v>412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64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466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455</v>
      </c>
      <c r="G38" s="2" t="s">
        <v>455</v>
      </c>
      <c r="H38" s="2" t="s">
        <v>455</v>
      </c>
      <c r="I38" s="2" t="s">
        <v>456</v>
      </c>
      <c r="J38" s="2" t="s">
        <v>457</v>
      </c>
      <c r="K38" s="2" t="s">
        <v>236</v>
      </c>
      <c r="L38" s="3">
        <v>34.73</v>
      </c>
      <c r="M38" s="3">
        <v>36.47</v>
      </c>
      <c r="N38" s="3">
        <v>114.99</v>
      </c>
      <c r="O38" s="2" t="s">
        <v>145</v>
      </c>
      <c r="P38" s="2" t="s">
        <v>237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268</v>
      </c>
      <c r="W38" s="2" t="s">
        <v>151</v>
      </c>
      <c r="X38" s="2" t="s">
        <v>148</v>
      </c>
      <c r="Y38" s="2" t="s">
        <v>186</v>
      </c>
      <c r="Z38" s="4">
        <v>55</v>
      </c>
      <c r="AA38" s="4">
        <f>=ROUNDDOWN(16.6666666666667,0)</f>
      </c>
      <c r="AB38" s="5">
        <v>3.3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89.25</v>
      </c>
      <c r="AR38" s="4">
        <v>7</v>
      </c>
      <c r="AS38" s="8">
        <v>389.68</v>
      </c>
      <c r="AT38" s="7">
        <v>-0.7143</v>
      </c>
      <c r="AU38" s="7">
        <v>-0.771</v>
      </c>
      <c r="AV38" s="4">
        <v>2</v>
      </c>
      <c r="AW38" s="8">
        <v>89.25</v>
      </c>
      <c r="AX38" s="4">
        <v>7</v>
      </c>
      <c r="AY38" s="8">
        <v>389.68</v>
      </c>
      <c r="AZ38" s="7">
        <v>-0.7143</v>
      </c>
      <c r="BA38" s="7">
        <v>-0.771</v>
      </c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0.4461</v>
      </c>
      <c r="BJ38" s="4">
        <v>2</v>
      </c>
      <c r="BK38" s="8">
        <v>89.25</v>
      </c>
      <c r="BL38" s="2" t="s">
        <v>467</v>
      </c>
      <c r="BM38" s="7">
        <v>1</v>
      </c>
      <c r="BN38" s="7">
        <v>1</v>
      </c>
      <c r="BO38" s="4"/>
      <c r="BP38" s="8"/>
      <c r="BQ38" s="4">
        <v>2</v>
      </c>
      <c r="BR38" s="8">
        <v>65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174</v>
      </c>
      <c r="BX38" s="2" t="s">
        <v>468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402</v>
      </c>
      <c r="CK38" s="2" t="s">
        <v>375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47.99</v>
      </c>
      <c r="CQ38" s="4">
        <v>3</v>
      </c>
      <c r="CR38" s="8">
        <v>254.97</v>
      </c>
      <c r="CS38" s="7">
        <v>-0.6667</v>
      </c>
      <c r="CT38" s="7">
        <v>-0.8118</v>
      </c>
      <c r="CU38" s="2" t="s">
        <v>155</v>
      </c>
      <c r="CV38" s="2" t="s">
        <v>145</v>
      </c>
      <c r="CW38" s="2" t="s">
        <v>205</v>
      </c>
      <c r="CX38" s="2" t="s">
        <v>292</v>
      </c>
      <c r="CY38" s="2" t="s">
        <v>158</v>
      </c>
      <c r="CZ38" s="2" t="s">
        <v>158</v>
      </c>
      <c r="DA38" s="2" t="s">
        <v>148</v>
      </c>
      <c r="DB38" s="4"/>
      <c r="DC38" s="8"/>
      <c r="DD38" s="4">
        <v>1</v>
      </c>
      <c r="DE38" s="8">
        <v>35.59</v>
      </c>
      <c r="DF38" s="7">
        <v>-1</v>
      </c>
      <c r="DG38" s="7">
        <v>-1</v>
      </c>
      <c r="DH38" s="2" t="s">
        <v>155</v>
      </c>
      <c r="DI38" s="2" t="s">
        <v>145</v>
      </c>
      <c r="DJ38" s="2" t="s">
        <v>148</v>
      </c>
      <c r="DK38" s="2" t="s">
        <v>469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34.12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404</v>
      </c>
      <c r="DX38" s="2" t="s">
        <v>470</v>
      </c>
      <c r="DY38" s="2" t="s">
        <v>158</v>
      </c>
      <c r="DZ38" s="2" t="s">
        <v>158</v>
      </c>
      <c r="EA38" s="2" t="s">
        <v>148</v>
      </c>
      <c r="EB38" s="4">
        <v>1</v>
      </c>
      <c r="EC38" s="8">
        <v>41.26</v>
      </c>
      <c r="ED38" s="4"/>
      <c r="EE38" s="8"/>
      <c r="EF38" s="7"/>
      <c r="EG38" s="7"/>
      <c r="EH38" s="2" t="s">
        <v>155</v>
      </c>
      <c r="EI38" s="2" t="s">
        <v>145</v>
      </c>
      <c r="EJ38" s="2" t="s">
        <v>165</v>
      </c>
      <c r="EK38" s="2" t="s">
        <v>441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406</v>
      </c>
      <c r="EX38" s="2" t="s">
        <v>257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205</v>
      </c>
      <c r="FK38" s="2" t="s">
        <v>471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227</v>
      </c>
      <c r="FX38" s="2" t="s">
        <v>472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411</v>
      </c>
      <c r="KX38" s="2" t="s">
        <v>148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55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473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455</v>
      </c>
      <c r="G39" s="2" t="s">
        <v>455</v>
      </c>
      <c r="H39" s="2" t="s">
        <v>455</v>
      </c>
      <c r="I39" s="2" t="s">
        <v>456</v>
      </c>
      <c r="J39" s="2" t="s">
        <v>457</v>
      </c>
      <c r="K39" s="2" t="s">
        <v>204</v>
      </c>
      <c r="L39" s="3">
        <v>30.95</v>
      </c>
      <c r="M39" s="3">
        <v>32.5</v>
      </c>
      <c r="N39" s="3">
        <v>99.99</v>
      </c>
      <c r="O39" s="2" t="s">
        <v>266</v>
      </c>
      <c r="P39" s="2" t="s">
        <v>267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268</v>
      </c>
      <c r="W39" s="2" t="s">
        <v>151</v>
      </c>
      <c r="X39" s="2" t="s">
        <v>148</v>
      </c>
      <c r="Y39" s="2" t="s">
        <v>186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6</v>
      </c>
      <c r="AS39" s="8">
        <v>204.17</v>
      </c>
      <c r="AT39" s="7">
        <v>-1</v>
      </c>
      <c r="AU39" s="7">
        <v>-1</v>
      </c>
      <c r="AV39" s="4"/>
      <c r="AW39" s="8"/>
      <c r="AX39" s="4">
        <v>6</v>
      </c>
      <c r="AY39" s="8">
        <v>204.17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474</v>
      </c>
      <c r="BM39" s="7"/>
      <c r="BN39" s="7"/>
      <c r="BO39" s="4"/>
      <c r="BP39" s="8"/>
      <c r="BQ39" s="4">
        <v>2</v>
      </c>
      <c r="BR39" s="8">
        <v>32.5</v>
      </c>
      <c r="BS39" s="7">
        <v>-1</v>
      </c>
      <c r="BT39" s="7">
        <v>-1</v>
      </c>
      <c r="BU39" s="2" t="s">
        <v>155</v>
      </c>
      <c r="BV39" s="2" t="s">
        <v>248</v>
      </c>
      <c r="BW39" s="2" t="s">
        <v>174</v>
      </c>
      <c r="BX39" s="2" t="s">
        <v>475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248</v>
      </c>
      <c r="CJ39" s="2" t="s">
        <v>402</v>
      </c>
      <c r="CK39" s="2" t="s">
        <v>353</v>
      </c>
      <c r="CL39" s="2" t="s">
        <v>158</v>
      </c>
      <c r="CM39" s="2" t="s">
        <v>158</v>
      </c>
      <c r="CN39" s="2" t="s">
        <v>148</v>
      </c>
      <c r="CO39" s="4"/>
      <c r="CP39" s="8"/>
      <c r="CQ39" s="4">
        <v>1</v>
      </c>
      <c r="CR39" s="8">
        <v>67.99</v>
      </c>
      <c r="CS39" s="7">
        <v>-1</v>
      </c>
      <c r="CT39" s="7">
        <v>-1</v>
      </c>
      <c r="CU39" s="2" t="s">
        <v>155</v>
      </c>
      <c r="CV39" s="2" t="s">
        <v>248</v>
      </c>
      <c r="CW39" s="2" t="s">
        <v>205</v>
      </c>
      <c r="CX39" s="2" t="s">
        <v>209</v>
      </c>
      <c r="CY39" s="2" t="s">
        <v>158</v>
      </c>
      <c r="CZ39" s="2" t="s">
        <v>158</v>
      </c>
      <c r="DA39" s="2" t="s">
        <v>148</v>
      </c>
      <c r="DB39" s="4"/>
      <c r="DC39" s="8"/>
      <c r="DD39" s="4">
        <v>2</v>
      </c>
      <c r="DE39" s="8">
        <v>71.18</v>
      </c>
      <c r="DF39" s="7">
        <v>-1</v>
      </c>
      <c r="DG39" s="7">
        <v>-1</v>
      </c>
      <c r="DH39" s="2" t="s">
        <v>155</v>
      </c>
      <c r="DI39" s="2" t="s">
        <v>248</v>
      </c>
      <c r="DJ39" s="2" t="s">
        <v>148</v>
      </c>
      <c r="DK39" s="2" t="s">
        <v>339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248</v>
      </c>
      <c r="DW39" s="2" t="s">
        <v>404</v>
      </c>
      <c r="DX39" s="2" t="s">
        <v>282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248</v>
      </c>
      <c r="EJ39" s="2" t="s">
        <v>165</v>
      </c>
      <c r="EK39" s="2" t="s">
        <v>476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248</v>
      </c>
      <c r="EW39" s="2" t="s">
        <v>406</v>
      </c>
      <c r="EX39" s="2" t="s">
        <v>148</v>
      </c>
      <c r="EY39" s="2" t="s">
        <v>158</v>
      </c>
      <c r="EZ39" s="2" t="s">
        <v>158</v>
      </c>
      <c r="FA39" s="2" t="s">
        <v>148</v>
      </c>
      <c r="FB39" s="4"/>
      <c r="FC39" s="8"/>
      <c r="FD39" s="4">
        <v>1</v>
      </c>
      <c r="FE39" s="8">
        <v>32.5</v>
      </c>
      <c r="FF39" s="7">
        <v>-1</v>
      </c>
      <c r="FG39" s="7">
        <v>-1</v>
      </c>
      <c r="FH39" s="2" t="s">
        <v>155</v>
      </c>
      <c r="FI39" s="2" t="s">
        <v>248</v>
      </c>
      <c r="FJ39" s="2" t="s">
        <v>205</v>
      </c>
      <c r="FK39" s="2" t="s">
        <v>232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248</v>
      </c>
      <c r="FW39" s="2" t="s">
        <v>227</v>
      </c>
      <c r="FX39" s="2" t="s">
        <v>443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248</v>
      </c>
      <c r="JJ39" s="2" t="s">
        <v>202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248</v>
      </c>
      <c r="KW39" s="2" t="s">
        <v>411</v>
      </c>
      <c r="KX39" s="2" t="s">
        <v>148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455</v>
      </c>
      <c r="G40" s="2" t="s">
        <v>455</v>
      </c>
      <c r="H40" s="2" t="s">
        <v>455</v>
      </c>
      <c r="I40" s="2" t="s">
        <v>456</v>
      </c>
      <c r="J40" s="2" t="s">
        <v>457</v>
      </c>
      <c r="K40" s="2" t="s">
        <v>414</v>
      </c>
      <c r="L40" s="3">
        <v>34.73</v>
      </c>
      <c r="M40" s="3">
        <v>36.47</v>
      </c>
      <c r="N40" s="3">
        <v>114.99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268</v>
      </c>
      <c r="W40" s="2" t="s">
        <v>151</v>
      </c>
      <c r="X40" s="2" t="s">
        <v>148</v>
      </c>
      <c r="Y40" s="2" t="s">
        <v>178</v>
      </c>
      <c r="Z40" s="4">
        <v>107</v>
      </c>
      <c r="AA40" s="4">
        <f>=ROUNDDOWN(82.3076923076923,0)</f>
      </c>
      <c r="AB40" s="5">
        <v>1.3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65</v>
      </c>
      <c r="AT40" s="7">
        <v>-1</v>
      </c>
      <c r="AU40" s="7">
        <v>-1</v>
      </c>
      <c r="AV40" s="4"/>
      <c r="AW40" s="8"/>
      <c r="AX40" s="4">
        <v>2</v>
      </c>
      <c r="AY40" s="8">
        <v>65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2</v>
      </c>
      <c r="BR40" s="8">
        <v>65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174</v>
      </c>
      <c r="BX40" s="2" t="s">
        <v>280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402</v>
      </c>
      <c r="CK40" s="2" t="s">
        <v>478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205</v>
      </c>
      <c r="CX40" s="2" t="s">
        <v>417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217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404</v>
      </c>
      <c r="DX40" s="2" t="s">
        <v>366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165</v>
      </c>
      <c r="EK40" s="2" t="s">
        <v>321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406</v>
      </c>
      <c r="EX40" s="2" t="s">
        <v>479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205</v>
      </c>
      <c r="FK40" s="2" t="s">
        <v>480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227</v>
      </c>
      <c r="FX40" s="2" t="s">
        <v>481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411</v>
      </c>
      <c r="KX40" s="2" t="s">
        <v>412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107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482</v>
      </c>
      <c r="B41" s="2" t="s">
        <v>137</v>
      </c>
      <c r="C41" s="2" t="s">
        <v>138</v>
      </c>
      <c r="D41" s="2" t="s">
        <v>483</v>
      </c>
      <c r="E41" s="2" t="s">
        <v>484</v>
      </c>
      <c r="F41" s="2" t="s">
        <v>485</v>
      </c>
      <c r="G41" s="2" t="s">
        <v>485</v>
      </c>
      <c r="H41" s="2" t="s">
        <v>485</v>
      </c>
      <c r="I41" s="2" t="s">
        <v>486</v>
      </c>
      <c r="J41" s="2" t="s">
        <v>143</v>
      </c>
      <c r="K41" s="2" t="s">
        <v>487</v>
      </c>
      <c r="L41" s="3">
        <v>85.12</v>
      </c>
      <c r="M41" s="3">
        <v>89.38</v>
      </c>
      <c r="N41" s="3">
        <v>249.99</v>
      </c>
      <c r="O41" s="2" t="s">
        <v>145</v>
      </c>
      <c r="P41" s="2" t="s">
        <v>278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488</v>
      </c>
      <c r="V41" s="2" t="s">
        <v>423</v>
      </c>
      <c r="W41" s="2" t="s">
        <v>151</v>
      </c>
      <c r="X41" s="2" t="s">
        <v>148</v>
      </c>
      <c r="Y41" s="2" t="s">
        <v>205</v>
      </c>
      <c r="Z41" s="4">
        <v>97</v>
      </c>
      <c r="AA41" s="4">
        <f>=ROUNDDOWN(80.8333333333333,0)</f>
      </c>
      <c r="AB41" s="5">
        <v>1.2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88.8</v>
      </c>
      <c r="AR41" s="4">
        <v>1</v>
      </c>
      <c r="AS41" s="8">
        <v>96.53</v>
      </c>
      <c r="AT41" s="7"/>
      <c r="AU41" s="7">
        <v>-0.0801</v>
      </c>
      <c r="AV41" s="4">
        <v>6</v>
      </c>
      <c r="AW41" s="8">
        <v>513.55</v>
      </c>
      <c r="AX41" s="4">
        <v>1</v>
      </c>
      <c r="AY41" s="8">
        <v>96.53</v>
      </c>
      <c r="AZ41" s="7">
        <v>5</v>
      </c>
      <c r="BA41" s="7">
        <v>4.3201</v>
      </c>
      <c r="BB41" s="7">
        <v>0.1729</v>
      </c>
      <c r="BC41" s="4">
        <v>8</v>
      </c>
      <c r="BD41" s="8">
        <v>741.38</v>
      </c>
      <c r="BE41" s="4">
        <v>1</v>
      </c>
      <c r="BF41" s="8">
        <v>96.53</v>
      </c>
      <c r="BG41" s="7">
        <v>7</v>
      </c>
      <c r="BH41" s="7">
        <v>6.6803</v>
      </c>
      <c r="BI41" s="7">
        <v>0.6927</v>
      </c>
      <c r="BJ41" s="4">
        <v>1</v>
      </c>
      <c r="BK41" s="8">
        <v>88.8</v>
      </c>
      <c r="BL41" s="2" t="s">
        <v>489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156</v>
      </c>
      <c r="BX41" s="2" t="s">
        <v>490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491</v>
      </c>
      <c r="CK41" s="2" t="s">
        <v>331</v>
      </c>
      <c r="CL41" s="2" t="s">
        <v>158</v>
      </c>
      <c r="CM41" s="2" t="s">
        <v>158</v>
      </c>
      <c r="CN41" s="2" t="s">
        <v>148</v>
      </c>
      <c r="CO41" s="4">
        <v>1</v>
      </c>
      <c r="CP41" s="8">
        <v>88.8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186</v>
      </c>
      <c r="CX41" s="2" t="s">
        <v>272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492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493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165</v>
      </c>
      <c r="EK41" s="2" t="s">
        <v>476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167</v>
      </c>
      <c r="EX41" s="2" t="s">
        <v>494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205</v>
      </c>
      <c r="FK41" s="2" t="s">
        <v>480</v>
      </c>
      <c r="FL41" s="2" t="s">
        <v>158</v>
      </c>
      <c r="FM41" s="2" t="s">
        <v>158</v>
      </c>
      <c r="FN41" s="2" t="s">
        <v>148</v>
      </c>
      <c r="FO41" s="4"/>
      <c r="FP41" s="8"/>
      <c r="FQ41" s="4">
        <v>1</v>
      </c>
      <c r="FR41" s="8">
        <v>96.53</v>
      </c>
      <c r="FS41" s="7">
        <v>-1</v>
      </c>
      <c r="FT41" s="7">
        <v>-1</v>
      </c>
      <c r="FU41" s="2" t="s">
        <v>155</v>
      </c>
      <c r="FV41" s="2" t="s">
        <v>145</v>
      </c>
      <c r="FW41" s="2" t="s">
        <v>495</v>
      </c>
      <c r="FX41" s="2" t="s">
        <v>496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174</v>
      </c>
      <c r="KX41" s="2" t="s">
        <v>148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97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497</v>
      </c>
      <c r="B42" s="2" t="s">
        <v>137</v>
      </c>
      <c r="C42" s="2" t="s">
        <v>138</v>
      </c>
      <c r="D42" s="2" t="s">
        <v>483</v>
      </c>
      <c r="E42" s="2" t="s">
        <v>484</v>
      </c>
      <c r="F42" s="2" t="s">
        <v>485</v>
      </c>
      <c r="G42" s="2" t="s">
        <v>485</v>
      </c>
      <c r="H42" s="2" t="s">
        <v>485</v>
      </c>
      <c r="I42" s="2" t="s">
        <v>486</v>
      </c>
      <c r="J42" s="2" t="s">
        <v>177</v>
      </c>
      <c r="K42" s="2" t="s">
        <v>487</v>
      </c>
      <c r="L42" s="3">
        <v>102.14</v>
      </c>
      <c r="M42" s="3">
        <v>107.25</v>
      </c>
      <c r="N42" s="3">
        <v>299.99</v>
      </c>
      <c r="O42" s="2" t="s">
        <v>145</v>
      </c>
      <c r="P42" s="2" t="s">
        <v>278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488</v>
      </c>
      <c r="V42" s="2" t="s">
        <v>423</v>
      </c>
      <c r="W42" s="2" t="s">
        <v>151</v>
      </c>
      <c r="X42" s="2" t="s">
        <v>148</v>
      </c>
      <c r="Y42" s="2" t="s">
        <v>205</v>
      </c>
      <c r="Z42" s="4">
        <v>88</v>
      </c>
      <c r="AA42" s="4">
        <f>=ROUNDDOWN(48.8888888888889,0)</f>
      </c>
      <c r="AB42" s="5">
        <v>1.8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5</v>
      </c>
      <c r="AQ42" s="8">
        <v>424.75</v>
      </c>
      <c r="AR42" s="4"/>
      <c r="AS42" s="8"/>
      <c r="AT42" s="7"/>
      <c r="AU42" s="7"/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0.8271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>
        <v>5</v>
      </c>
      <c r="BK42" s="8">
        <v>424.75</v>
      </c>
      <c r="BL42" s="2" t="s">
        <v>498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450</v>
      </c>
      <c r="BY42" s="2" t="s">
        <v>158</v>
      </c>
      <c r="BZ42" s="2" t="s">
        <v>158</v>
      </c>
      <c r="CA42" s="2" t="s">
        <v>148</v>
      </c>
      <c r="CB42" s="4">
        <v>1</v>
      </c>
      <c r="CC42" s="8">
        <v>115.83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491</v>
      </c>
      <c r="CK42" s="2" t="s">
        <v>284</v>
      </c>
      <c r="CL42" s="2" t="s">
        <v>158</v>
      </c>
      <c r="CM42" s="2" t="s">
        <v>158</v>
      </c>
      <c r="CN42" s="2" t="s">
        <v>148</v>
      </c>
      <c r="CO42" s="4">
        <v>1</v>
      </c>
      <c r="CP42" s="8">
        <v>139.99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186</v>
      </c>
      <c r="CX42" s="2" t="s">
        <v>499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500</v>
      </c>
      <c r="DL42" s="2" t="s">
        <v>158</v>
      </c>
      <c r="DM42" s="2" t="s">
        <v>158</v>
      </c>
      <c r="DN42" s="2" t="s">
        <v>148</v>
      </c>
      <c r="DO42" s="4">
        <v>3</v>
      </c>
      <c r="DP42" s="8">
        <v>168.93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163</v>
      </c>
      <c r="DX42" s="2" t="s">
        <v>366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501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167</v>
      </c>
      <c r="EX42" s="2" t="s">
        <v>502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205</v>
      </c>
      <c r="FK42" s="2" t="s">
        <v>181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495</v>
      </c>
      <c r="FX42" s="2" t="s">
        <v>503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174</v>
      </c>
      <c r="KX42" s="2" t="s">
        <v>412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88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483</v>
      </c>
      <c r="E43" s="2" t="s">
        <v>484</v>
      </c>
      <c r="F43" s="2" t="s">
        <v>485</v>
      </c>
      <c r="G43" s="2" t="s">
        <v>485</v>
      </c>
      <c r="H43" s="2" t="s">
        <v>485</v>
      </c>
      <c r="I43" s="2" t="s">
        <v>486</v>
      </c>
      <c r="J43" s="2" t="s">
        <v>177</v>
      </c>
      <c r="K43" s="2" t="s">
        <v>505</v>
      </c>
      <c r="L43" s="3">
        <v>102.14</v>
      </c>
      <c r="M43" s="3">
        <v>107.25</v>
      </c>
      <c r="N43" s="3">
        <v>299.99</v>
      </c>
      <c r="O43" s="2" t="s">
        <v>145</v>
      </c>
      <c r="P43" s="2" t="s">
        <v>278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488</v>
      </c>
      <c r="V43" s="2" t="s">
        <v>423</v>
      </c>
      <c r="W43" s="2" t="s">
        <v>151</v>
      </c>
      <c r="X43" s="2" t="s">
        <v>148</v>
      </c>
      <c r="Y43" s="2" t="s">
        <v>205</v>
      </c>
      <c r="Z43" s="4"/>
      <c r="AA43" s="4">
        <f>=ROUNDDOWN({0},0)</f>
      </c>
      <c r="AB43" s="5">
        <v>3</v>
      </c>
      <c r="AC43" s="2" t="s">
        <v>148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227.83</v>
      </c>
      <c r="AR43" s="4"/>
      <c r="AS43" s="8"/>
      <c r="AT43" s="7"/>
      <c r="AU43" s="7"/>
      <c r="AV43" s="4">
        <v>2</v>
      </c>
      <c r="AW43" s="8">
        <v>227.83</v>
      </c>
      <c r="AX43" s="4"/>
      <c r="AY43" s="8"/>
      <c r="AZ43" s="7"/>
      <c r="BA43" s="7"/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0.3073</v>
      </c>
      <c r="BJ43" s="4">
        <v>2</v>
      </c>
      <c r="BK43" s="8">
        <v>227.83</v>
      </c>
      <c r="BL43" s="2" t="s">
        <v>304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156</v>
      </c>
      <c r="BX43" s="2" t="s">
        <v>506</v>
      </c>
      <c r="BY43" s="2" t="s">
        <v>158</v>
      </c>
      <c r="BZ43" s="2" t="s">
        <v>158</v>
      </c>
      <c r="CA43" s="2" t="s">
        <v>148</v>
      </c>
      <c r="CB43" s="4">
        <v>1</v>
      </c>
      <c r="CC43" s="8">
        <v>115.83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491</v>
      </c>
      <c r="CK43" s="2" t="s">
        <v>318</v>
      </c>
      <c r="CL43" s="2" t="s">
        <v>158</v>
      </c>
      <c r="CM43" s="2" t="s">
        <v>158</v>
      </c>
      <c r="CN43" s="2" t="s">
        <v>148</v>
      </c>
      <c r="CO43" s="4">
        <v>1</v>
      </c>
      <c r="CP43" s="8">
        <v>112</v>
      </c>
      <c r="CQ43" s="4"/>
      <c r="CR43" s="8"/>
      <c r="CS43" s="7"/>
      <c r="CT43" s="7"/>
      <c r="CU43" s="2" t="s">
        <v>155</v>
      </c>
      <c r="CV43" s="2" t="s">
        <v>145</v>
      </c>
      <c r="CW43" s="2" t="s">
        <v>186</v>
      </c>
      <c r="CX43" s="2" t="s">
        <v>507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244</v>
      </c>
      <c r="DI43" s="2" t="s">
        <v>145</v>
      </c>
      <c r="DJ43" s="2" t="s">
        <v>148</v>
      </c>
      <c r="DK43" s="2" t="s">
        <v>148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163</v>
      </c>
      <c r="DX43" s="2" t="s">
        <v>508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321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167</v>
      </c>
      <c r="EX43" s="2" t="s">
        <v>502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205</v>
      </c>
      <c r="FK43" s="2" t="s">
        <v>186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495</v>
      </c>
      <c r="FX43" s="2" t="s">
        <v>187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172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174</v>
      </c>
      <c r="KX43" s="2" t="s">
        <v>412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510</v>
      </c>
      <c r="E44" s="2" t="s">
        <v>511</v>
      </c>
      <c r="F44" s="2" t="s">
        <v>512</v>
      </c>
      <c r="G44" s="2" t="s">
        <v>512</v>
      </c>
      <c r="H44" s="2" t="s">
        <v>512</v>
      </c>
      <c r="I44" s="2" t="s">
        <v>513</v>
      </c>
      <c r="J44" s="2" t="s">
        <v>514</v>
      </c>
      <c r="K44" s="2" t="s">
        <v>414</v>
      </c>
      <c r="L44" s="3">
        <v>24.76</v>
      </c>
      <c r="M44" s="3">
        <v>26</v>
      </c>
      <c r="N44" s="3">
        <v>79.99</v>
      </c>
      <c r="O44" s="2" t="s">
        <v>437</v>
      </c>
      <c r="P44" s="2" t="s">
        <v>278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400</v>
      </c>
      <c r="V44" s="2" t="s">
        <v>268</v>
      </c>
      <c r="W44" s="2" t="s">
        <v>151</v>
      </c>
      <c r="X44" s="2" t="s">
        <v>148</v>
      </c>
      <c r="Y44" s="2" t="s">
        <v>178</v>
      </c>
      <c r="Z44" s="4">
        <v>25</v>
      </c>
      <c r="AA44" s="4">
        <f>=ROUNDDOWN(14.7058823529412,0)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7</v>
      </c>
      <c r="AQ44" s="8">
        <v>327.54</v>
      </c>
      <c r="AR44" s="4"/>
      <c r="AS44" s="8"/>
      <c r="AT44" s="7"/>
      <c r="AU44" s="7"/>
      <c r="AV44" s="4">
        <v>7</v>
      </c>
      <c r="AW44" s="8">
        <v>327.54</v>
      </c>
      <c r="AX44" s="4"/>
      <c r="AY44" s="8"/>
      <c r="AZ44" s="7"/>
      <c r="BA44" s="7"/>
      <c r="BB44" s="7">
        <v>1</v>
      </c>
      <c r="BC44" s="4">
        <v>7</v>
      </c>
      <c r="BD44" s="8">
        <v>327.54</v>
      </c>
      <c r="BE44" s="4"/>
      <c r="BF44" s="8"/>
      <c r="BG44" s="7"/>
      <c r="BH44" s="7"/>
      <c r="BI44" s="7">
        <v>1</v>
      </c>
      <c r="BJ44" s="4">
        <v>7</v>
      </c>
      <c r="BK44" s="8">
        <v>327.54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156</v>
      </c>
      <c r="BX44" s="2" t="s">
        <v>280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402</v>
      </c>
      <c r="CK44" s="2" t="s">
        <v>148</v>
      </c>
      <c r="CL44" s="2" t="s">
        <v>158</v>
      </c>
      <c r="CM44" s="2" t="s">
        <v>158</v>
      </c>
      <c r="CN44" s="2" t="s">
        <v>148</v>
      </c>
      <c r="CO44" s="4">
        <v>7</v>
      </c>
      <c r="CP44" s="8">
        <v>327.54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178</v>
      </c>
      <c r="CX44" s="2" t="s">
        <v>426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515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516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517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406</v>
      </c>
      <c r="EX44" s="2" t="s">
        <v>518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178</v>
      </c>
      <c r="FK44" s="2" t="s">
        <v>181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519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411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520</v>
      </c>
      <c r="B45" s="2" t="s">
        <v>137</v>
      </c>
      <c r="C45" s="2" t="s">
        <v>138</v>
      </c>
      <c r="D45" s="2" t="s">
        <v>510</v>
      </c>
      <c r="E45" s="2" t="s">
        <v>511</v>
      </c>
      <c r="F45" s="2" t="s">
        <v>521</v>
      </c>
      <c r="G45" s="2" t="s">
        <v>521</v>
      </c>
      <c r="H45" s="2" t="s">
        <v>521</v>
      </c>
      <c r="I45" s="2" t="s">
        <v>513</v>
      </c>
      <c r="J45" s="2" t="s">
        <v>514</v>
      </c>
      <c r="K45" s="2" t="s">
        <v>314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522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400</v>
      </c>
      <c r="V45" s="2" t="s">
        <v>523</v>
      </c>
      <c r="W45" s="2" t="s">
        <v>151</v>
      </c>
      <c r="X45" s="2" t="s">
        <v>148</v>
      </c>
      <c r="Y45" s="2" t="s">
        <v>178</v>
      </c>
      <c r="Z45" s="4">
        <v>22</v>
      </c>
      <c r="AA45" s="4">
        <f>=ROUNDDOWN(11.5789473684211,0)</f>
      </c>
      <c r="AB45" s="5">
        <v>1.9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4</v>
      </c>
      <c r="AQ45" s="8">
        <v>125.2</v>
      </c>
      <c r="AR45" s="4"/>
      <c r="AS45" s="8"/>
      <c r="AT45" s="7"/>
      <c r="AU45" s="7"/>
      <c r="AV45" s="4">
        <v>4</v>
      </c>
      <c r="AW45" s="8">
        <v>125.2</v>
      </c>
      <c r="AX45" s="4"/>
      <c r="AY45" s="8"/>
      <c r="AZ45" s="7"/>
      <c r="BA45" s="7"/>
      <c r="BB45" s="7">
        <v>1</v>
      </c>
      <c r="BC45" s="4">
        <v>8</v>
      </c>
      <c r="BD45" s="8">
        <v>133</v>
      </c>
      <c r="BE45" s="4">
        <v>6</v>
      </c>
      <c r="BF45" s="8">
        <v>338.75</v>
      </c>
      <c r="BG45" s="7">
        <v>0.3333</v>
      </c>
      <c r="BH45" s="7">
        <v>-0.6074</v>
      </c>
      <c r="BI45" s="7">
        <v>0.9414</v>
      </c>
      <c r="BJ45" s="4">
        <v>4</v>
      </c>
      <c r="BK45" s="8">
        <v>125.2</v>
      </c>
      <c r="BL45" s="2" t="s">
        <v>524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156</v>
      </c>
      <c r="BX45" s="2" t="s">
        <v>438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402</v>
      </c>
      <c r="CK45" s="2" t="s">
        <v>525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205</v>
      </c>
      <c r="CX45" s="2" t="s">
        <v>181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>
        <v>2</v>
      </c>
      <c r="DP45" s="8">
        <v>59.2</v>
      </c>
      <c r="DQ45" s="4"/>
      <c r="DR45" s="8"/>
      <c r="DS45" s="7"/>
      <c r="DT45" s="7"/>
      <c r="DU45" s="2" t="s">
        <v>155</v>
      </c>
      <c r="DV45" s="2" t="s">
        <v>145</v>
      </c>
      <c r="DW45" s="2" t="s">
        <v>163</v>
      </c>
      <c r="DX45" s="2" t="s">
        <v>438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248</v>
      </c>
      <c r="EJ45" s="2" t="s">
        <v>165</v>
      </c>
      <c r="EK45" s="2" t="s">
        <v>441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406</v>
      </c>
      <c r="EX45" s="2" t="s">
        <v>148</v>
      </c>
      <c r="EY45" s="2" t="s">
        <v>158</v>
      </c>
      <c r="EZ45" s="2" t="s">
        <v>158</v>
      </c>
      <c r="FA45" s="2" t="s">
        <v>148</v>
      </c>
      <c r="FB45" s="4">
        <v>2</v>
      </c>
      <c r="FC45" s="8">
        <v>66</v>
      </c>
      <c r="FD45" s="4"/>
      <c r="FE45" s="8"/>
      <c r="FF45" s="7"/>
      <c r="FG45" s="7"/>
      <c r="FH45" s="2" t="s">
        <v>155</v>
      </c>
      <c r="FI45" s="2" t="s">
        <v>145</v>
      </c>
      <c r="FJ45" s="2" t="s">
        <v>178</v>
      </c>
      <c r="FK45" s="2" t="s">
        <v>186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526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411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527</v>
      </c>
      <c r="B46" s="2" t="s">
        <v>137</v>
      </c>
      <c r="C46" s="2" t="s">
        <v>138</v>
      </c>
      <c r="D46" s="2" t="s">
        <v>510</v>
      </c>
      <c r="E46" s="2" t="s">
        <v>511</v>
      </c>
      <c r="F46" s="2" t="s">
        <v>521</v>
      </c>
      <c r="G46" s="2" t="s">
        <v>521</v>
      </c>
      <c r="H46" s="2" t="s">
        <v>521</v>
      </c>
      <c r="I46" s="2" t="s">
        <v>513</v>
      </c>
      <c r="J46" s="2" t="s">
        <v>514</v>
      </c>
      <c r="K46" s="2" t="s">
        <v>204</v>
      </c>
      <c r="L46" s="3">
        <v>24.76</v>
      </c>
      <c r="M46" s="3">
        <v>26</v>
      </c>
      <c r="N46" s="3">
        <v>79.99</v>
      </c>
      <c r="O46" s="2" t="s">
        <v>437</v>
      </c>
      <c r="P46" s="2" t="s">
        <v>278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400</v>
      </c>
      <c r="V46" s="2" t="s">
        <v>523</v>
      </c>
      <c r="W46" s="2" t="s">
        <v>151</v>
      </c>
      <c r="X46" s="2" t="s">
        <v>148</v>
      </c>
      <c r="Y46" s="2" t="s">
        <v>178</v>
      </c>
      <c r="Z46" s="4">
        <v>56</v>
      </c>
      <c r="AA46" s="4">
        <f>=ROUNDDOWN(62.2222222222222,0)</f>
      </c>
      <c r="AB46" s="5">
        <v>0.9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4</v>
      </c>
      <c r="AQ46" s="8">
        <v>7.8</v>
      </c>
      <c r="AR46" s="4">
        <v>3</v>
      </c>
      <c r="AS46" s="8">
        <v>134.78</v>
      </c>
      <c r="AT46" s="7">
        <v>0.3333</v>
      </c>
      <c r="AU46" s="7">
        <v>-0.9421</v>
      </c>
      <c r="AV46" s="4">
        <v>4</v>
      </c>
      <c r="AW46" s="8">
        <v>7.8</v>
      </c>
      <c r="AX46" s="4">
        <v>3</v>
      </c>
      <c r="AY46" s="8">
        <v>134.78</v>
      </c>
      <c r="AZ46" s="7">
        <v>0.3333</v>
      </c>
      <c r="BA46" s="7">
        <v>-0.9421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0.0586</v>
      </c>
      <c r="BJ46" s="4">
        <v>4</v>
      </c>
      <c r="BK46" s="8">
        <v>7.8</v>
      </c>
      <c r="BL46" s="2" t="s">
        <v>528</v>
      </c>
      <c r="BM46" s="7">
        <v>1</v>
      </c>
      <c r="BN46" s="7">
        <v>1</v>
      </c>
      <c r="BO46" s="4">
        <v>4</v>
      </c>
      <c r="BP46" s="8">
        <v>7.8</v>
      </c>
      <c r="BQ46" s="4"/>
      <c r="BR46" s="8"/>
      <c r="BS46" s="7"/>
      <c r="BT46" s="7"/>
      <c r="BU46" s="2" t="s">
        <v>155</v>
      </c>
      <c r="BV46" s="2" t="s">
        <v>145</v>
      </c>
      <c r="BW46" s="2" t="s">
        <v>156</v>
      </c>
      <c r="BX46" s="2" t="s">
        <v>529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402</v>
      </c>
      <c r="CK46" s="2" t="s">
        <v>441</v>
      </c>
      <c r="CL46" s="2" t="s">
        <v>158</v>
      </c>
      <c r="CM46" s="2" t="s">
        <v>158</v>
      </c>
      <c r="CN46" s="2" t="s">
        <v>148</v>
      </c>
      <c r="CO46" s="4"/>
      <c r="CP46" s="8"/>
      <c r="CQ46" s="4">
        <v>2</v>
      </c>
      <c r="CR46" s="8">
        <v>108.78</v>
      </c>
      <c r="CS46" s="7">
        <v>-1</v>
      </c>
      <c r="CT46" s="7">
        <v>-1</v>
      </c>
      <c r="CU46" s="2" t="s">
        <v>155</v>
      </c>
      <c r="CV46" s="2" t="s">
        <v>145</v>
      </c>
      <c r="CW46" s="2" t="s">
        <v>178</v>
      </c>
      <c r="CX46" s="2" t="s">
        <v>209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530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163</v>
      </c>
      <c r="DX46" s="2" t="s">
        <v>387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248</v>
      </c>
      <c r="EJ46" s="2" t="s">
        <v>165</v>
      </c>
      <c r="EK46" s="2" t="s">
        <v>531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406</v>
      </c>
      <c r="EX46" s="2" t="s">
        <v>148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1</v>
      </c>
      <c r="FE46" s="8">
        <v>26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178</v>
      </c>
      <c r="FK46" s="2" t="s">
        <v>232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325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411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56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510</v>
      </c>
      <c r="E47" s="2" t="s">
        <v>511</v>
      </c>
      <c r="F47" s="2" t="s">
        <v>521</v>
      </c>
      <c r="G47" s="2" t="s">
        <v>521</v>
      </c>
      <c r="H47" s="2" t="s">
        <v>521</v>
      </c>
      <c r="I47" s="2" t="s">
        <v>513</v>
      </c>
      <c r="J47" s="2" t="s">
        <v>514</v>
      </c>
      <c r="K47" s="2" t="s">
        <v>236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237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400</v>
      </c>
      <c r="V47" s="2" t="s">
        <v>523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=ROUNDDOWN(57.3913043478261,0)</f>
      </c>
      <c r="AB47" s="5">
        <v>2.3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3</v>
      </c>
      <c r="AS47" s="8">
        <v>203.97</v>
      </c>
      <c r="AT47" s="7">
        <v>-1</v>
      </c>
      <c r="AU47" s="7">
        <v>-1</v>
      </c>
      <c r="AV47" s="4"/>
      <c r="AW47" s="8"/>
      <c r="AX47" s="4">
        <v>3</v>
      </c>
      <c r="AY47" s="8">
        <v>203.97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156</v>
      </c>
      <c r="BX47" s="2" t="s">
        <v>533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402</v>
      </c>
      <c r="CK47" s="2" t="s">
        <v>375</v>
      </c>
      <c r="CL47" s="2" t="s">
        <v>158</v>
      </c>
      <c r="CM47" s="2" t="s">
        <v>158</v>
      </c>
      <c r="CN47" s="2" t="s">
        <v>148</v>
      </c>
      <c r="CO47" s="4"/>
      <c r="CP47" s="8"/>
      <c r="CQ47" s="4">
        <v>3</v>
      </c>
      <c r="CR47" s="8">
        <v>203.97</v>
      </c>
      <c r="CS47" s="7">
        <v>-1</v>
      </c>
      <c r="CT47" s="7">
        <v>-1</v>
      </c>
      <c r="CU47" s="2" t="s">
        <v>155</v>
      </c>
      <c r="CV47" s="2" t="s">
        <v>145</v>
      </c>
      <c r="CW47" s="2" t="s">
        <v>205</v>
      </c>
      <c r="CX47" s="2" t="s">
        <v>292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438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248</v>
      </c>
      <c r="EJ47" s="2" t="s">
        <v>165</v>
      </c>
      <c r="EK47" s="2" t="s">
        <v>517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406</v>
      </c>
      <c r="EX47" s="2" t="s">
        <v>534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178</v>
      </c>
      <c r="FK47" s="2" t="s">
        <v>408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535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411</v>
      </c>
      <c r="KX47" s="2" t="s">
        <v>148</v>
      </c>
      <c r="KY47" s="2" t="s">
        <v>158</v>
      </c>
      <c r="KZ47" s="2" t="s">
        <v>158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536</v>
      </c>
      <c r="B48" s="2" t="s">
        <v>137</v>
      </c>
      <c r="C48" s="2" t="s">
        <v>138</v>
      </c>
      <c r="D48" s="2" t="s">
        <v>510</v>
      </c>
      <c r="E48" s="2" t="s">
        <v>537</v>
      </c>
      <c r="F48" s="2" t="s">
        <v>521</v>
      </c>
      <c r="G48" s="2" t="s">
        <v>521</v>
      </c>
      <c r="H48" s="2" t="s">
        <v>521</v>
      </c>
      <c r="I48" s="2" t="s">
        <v>513</v>
      </c>
      <c r="J48" s="2" t="s">
        <v>514</v>
      </c>
      <c r="K48" s="2" t="s">
        <v>399</v>
      </c>
      <c r="L48" s="3">
        <v>26.68</v>
      </c>
      <c r="M48" s="3">
        <v>28.01</v>
      </c>
      <c r="N48" s="3">
        <v>89.99</v>
      </c>
      <c r="O48" s="2" t="s">
        <v>145</v>
      </c>
      <c r="P48" s="2" t="s">
        <v>237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400</v>
      </c>
      <c r="V48" s="2" t="s">
        <v>523</v>
      </c>
      <c r="W48" s="2" t="s">
        <v>151</v>
      </c>
      <c r="X48" s="2" t="s">
        <v>148</v>
      </c>
      <c r="Y48" s="2" t="s">
        <v>178</v>
      </c>
      <c r="Z48" s="4">
        <v>99</v>
      </c>
      <c r="AA48" s="4">
        <f>=ROUNDDOWN(13.5616438356164,0)</f>
      </c>
      <c r="AB48" s="5">
        <v>7.3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4</v>
      </c>
      <c r="AQ48" s="8">
        <v>117.96</v>
      </c>
      <c r="AR48" s="4"/>
      <c r="AS48" s="8"/>
      <c r="AT48" s="7"/>
      <c r="AU48" s="7"/>
      <c r="AV48" s="4">
        <v>4</v>
      </c>
      <c r="AW48" s="8">
        <v>117.96</v>
      </c>
      <c r="AX48" s="4"/>
      <c r="AY48" s="8"/>
      <c r="AZ48" s="7"/>
      <c r="BA48" s="7"/>
      <c r="BB48" s="7">
        <v>1</v>
      </c>
      <c r="BC48" s="4">
        <v>4</v>
      </c>
      <c r="BD48" s="8">
        <v>117.96</v>
      </c>
      <c r="BE48" s="4"/>
      <c r="BF48" s="8"/>
      <c r="BG48" s="7"/>
      <c r="BH48" s="7"/>
      <c r="BI48" s="7">
        <v>1</v>
      </c>
      <c r="BJ48" s="4">
        <v>4</v>
      </c>
      <c r="BK48" s="8">
        <v>117.96</v>
      </c>
      <c r="BL48" s="2" t="s">
        <v>538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156</v>
      </c>
      <c r="BX48" s="2" t="s">
        <v>475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402</v>
      </c>
      <c r="CK48" s="2" t="s">
        <v>403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205</v>
      </c>
      <c r="CX48" s="2" t="s">
        <v>319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217</v>
      </c>
      <c r="DL48" s="2" t="s">
        <v>158</v>
      </c>
      <c r="DM48" s="2" t="s">
        <v>158</v>
      </c>
      <c r="DN48" s="2" t="s">
        <v>148</v>
      </c>
      <c r="DO48" s="4">
        <v>2</v>
      </c>
      <c r="DP48" s="8">
        <v>59.2</v>
      </c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208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248</v>
      </c>
      <c r="EJ48" s="2" t="s">
        <v>165</v>
      </c>
      <c r="EK48" s="2" t="s">
        <v>441</v>
      </c>
      <c r="EL48" s="2" t="s">
        <v>158</v>
      </c>
      <c r="EM48" s="2" t="s">
        <v>158</v>
      </c>
      <c r="EN48" s="2" t="s">
        <v>148</v>
      </c>
      <c r="EO48" s="4">
        <v>2</v>
      </c>
      <c r="EP48" s="8">
        <v>58.76</v>
      </c>
      <c r="EQ48" s="4"/>
      <c r="ER48" s="8"/>
      <c r="ES48" s="7"/>
      <c r="ET48" s="7"/>
      <c r="EU48" s="2" t="s">
        <v>155</v>
      </c>
      <c r="EV48" s="2" t="s">
        <v>145</v>
      </c>
      <c r="EW48" s="2" t="s">
        <v>406</v>
      </c>
      <c r="EX48" s="2" t="s">
        <v>539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178</v>
      </c>
      <c r="FK48" s="2" t="s">
        <v>540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339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411</v>
      </c>
      <c r="KX48" s="2" t="s">
        <v>541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99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542</v>
      </c>
      <c r="B49" s="2" t="s">
        <v>137</v>
      </c>
      <c r="C49" s="2" t="s">
        <v>138</v>
      </c>
      <c r="D49" s="2" t="s">
        <v>510</v>
      </c>
      <c r="E49" s="2" t="s">
        <v>537</v>
      </c>
      <c r="F49" s="2" t="s">
        <v>141</v>
      </c>
      <c r="G49" s="2" t="s">
        <v>148</v>
      </c>
      <c r="H49" s="2" t="s">
        <v>148</v>
      </c>
      <c r="I49" s="2" t="s">
        <v>543</v>
      </c>
      <c r="J49" s="2" t="s">
        <v>514</v>
      </c>
      <c r="K49" s="2" t="s">
        <v>236</v>
      </c>
      <c r="L49" s="3">
        <v>30.86</v>
      </c>
      <c r="M49" s="3">
        <v>32.4</v>
      </c>
      <c r="N49" s="3">
        <v>89.99</v>
      </c>
      <c r="O49" s="2" t="s">
        <v>145</v>
      </c>
      <c r="P49" s="2" t="s">
        <v>237</v>
      </c>
      <c r="Q49" s="2" t="s">
        <v>147</v>
      </c>
      <c r="R49" s="2" t="s">
        <v>148</v>
      </c>
      <c r="S49" s="2" t="s">
        <v>148</v>
      </c>
      <c r="T49" s="2" t="s">
        <v>238</v>
      </c>
      <c r="U49" s="2" t="s">
        <v>400</v>
      </c>
      <c r="V49" s="2" t="s">
        <v>239</v>
      </c>
      <c r="W49" s="2" t="s">
        <v>148</v>
      </c>
      <c r="X49" s="2" t="s">
        <v>148</v>
      </c>
      <c r="Y49" s="2" t="s">
        <v>544</v>
      </c>
      <c r="Z49" s="4">
        <v>190</v>
      </c>
      <c r="AA49" s="4">
        <f>=ROUNDDOWN(237.5,0)</f>
      </c>
      <c r="AB49" s="5">
        <v>0.8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148</v>
      </c>
      <c r="BW49" s="2" t="s">
        <v>148</v>
      </c>
      <c r="BX49" s="2" t="s">
        <v>148</v>
      </c>
      <c r="BY49" s="2" t="s">
        <v>148</v>
      </c>
      <c r="BZ49" s="2" t="s">
        <v>148</v>
      </c>
      <c r="CA49" s="2" t="s">
        <v>148</v>
      </c>
      <c r="CB49" s="4"/>
      <c r="CC49" s="8"/>
      <c r="CD49" s="4"/>
      <c r="CE49" s="8"/>
      <c r="CF49" s="7"/>
      <c r="CG49" s="7"/>
      <c r="CH49" s="2" t="s">
        <v>148</v>
      </c>
      <c r="CI49" s="2" t="s">
        <v>148</v>
      </c>
      <c r="CJ49" s="2" t="s">
        <v>148</v>
      </c>
      <c r="CK49" s="2" t="s">
        <v>148</v>
      </c>
      <c r="CL49" s="2" t="s">
        <v>148</v>
      </c>
      <c r="CM49" s="2" t="s">
        <v>148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148</v>
      </c>
      <c r="CX49" s="2" t="s">
        <v>251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148</v>
      </c>
      <c r="DI49" s="2" t="s">
        <v>148</v>
      </c>
      <c r="DJ49" s="2" t="s">
        <v>148</v>
      </c>
      <c r="DK49" s="2" t="s">
        <v>148</v>
      </c>
      <c r="DL49" s="2" t="s">
        <v>148</v>
      </c>
      <c r="DM49" s="2" t="s">
        <v>148</v>
      </c>
      <c r="DN49" s="2" t="s">
        <v>148</v>
      </c>
      <c r="DO49" s="4"/>
      <c r="DP49" s="8"/>
      <c r="DQ49" s="4"/>
      <c r="DR49" s="8"/>
      <c r="DS49" s="7"/>
      <c r="DT49" s="7"/>
      <c r="DU49" s="2" t="s">
        <v>148</v>
      </c>
      <c r="DV49" s="2" t="s">
        <v>148</v>
      </c>
      <c r="DW49" s="2" t="s">
        <v>148</v>
      </c>
      <c r="DX49" s="2" t="s">
        <v>148</v>
      </c>
      <c r="DY49" s="2" t="s">
        <v>148</v>
      </c>
      <c r="DZ49" s="2" t="s">
        <v>148</v>
      </c>
      <c r="EA49" s="2" t="s">
        <v>148</v>
      </c>
      <c r="EB49" s="4"/>
      <c r="EC49" s="8"/>
      <c r="ED49" s="4"/>
      <c r="EE49" s="8"/>
      <c r="EF49" s="7"/>
      <c r="EG49" s="7"/>
      <c r="EH49" s="2" t="s">
        <v>148</v>
      </c>
      <c r="EI49" s="2" t="s">
        <v>148</v>
      </c>
      <c r="EJ49" s="2" t="s">
        <v>148</v>
      </c>
      <c r="EK49" s="2" t="s">
        <v>148</v>
      </c>
      <c r="EL49" s="2" t="s">
        <v>148</v>
      </c>
      <c r="EM49" s="2" t="s">
        <v>148</v>
      </c>
      <c r="EN49" s="2" t="s">
        <v>148</v>
      </c>
      <c r="EO49" s="4"/>
      <c r="EP49" s="8"/>
      <c r="EQ49" s="4"/>
      <c r="ER49" s="8"/>
      <c r="ES49" s="7"/>
      <c r="ET49" s="7"/>
      <c r="EU49" s="2" t="s">
        <v>148</v>
      </c>
      <c r="EV49" s="2" t="s">
        <v>148</v>
      </c>
      <c r="EW49" s="2" t="s">
        <v>148</v>
      </c>
      <c r="EX49" s="2" t="s">
        <v>148</v>
      </c>
      <c r="EY49" s="2" t="s">
        <v>148</v>
      </c>
      <c r="EZ49" s="2" t="s">
        <v>148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148</v>
      </c>
      <c r="FK49" s="2" t="s">
        <v>148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148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>
        <v>190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545</v>
      </c>
      <c r="B50" s="2" t="s">
        <v>137</v>
      </c>
      <c r="C50" s="2" t="s">
        <v>138</v>
      </c>
      <c r="D50" s="2" t="s">
        <v>510</v>
      </c>
      <c r="E50" s="2" t="s">
        <v>537</v>
      </c>
      <c r="F50" s="2" t="s">
        <v>512</v>
      </c>
      <c r="G50" s="2" t="s">
        <v>512</v>
      </c>
      <c r="H50" s="2" t="s">
        <v>512</v>
      </c>
      <c r="I50" s="2" t="s">
        <v>513</v>
      </c>
      <c r="J50" s="2" t="s">
        <v>514</v>
      </c>
      <c r="K50" s="2" t="s">
        <v>505</v>
      </c>
      <c r="L50" s="3">
        <v>24.76</v>
      </c>
      <c r="M50" s="3">
        <v>26</v>
      </c>
      <c r="N50" s="3">
        <v>79.99</v>
      </c>
      <c r="O50" s="2" t="s">
        <v>266</v>
      </c>
      <c r="P50" s="2" t="s">
        <v>267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400</v>
      </c>
      <c r="V50" s="2" t="s">
        <v>268</v>
      </c>
      <c r="W50" s="2" t="s">
        <v>151</v>
      </c>
      <c r="X50" s="2" t="s">
        <v>148</v>
      </c>
      <c r="Y50" s="2" t="s">
        <v>178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6</v>
      </c>
      <c r="AS50" s="8">
        <v>367.25</v>
      </c>
      <c r="AT50" s="7">
        <v>-1</v>
      </c>
      <c r="AU50" s="7">
        <v>-1</v>
      </c>
      <c r="AV50" s="4"/>
      <c r="AW50" s="8"/>
      <c r="AX50" s="4">
        <v>6</v>
      </c>
      <c r="AY50" s="8">
        <v>367.25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367.25</v>
      </c>
      <c r="BG50" s="7">
        <v>-1</v>
      </c>
      <c r="BH50" s="7">
        <v>-1</v>
      </c>
      <c r="BI50" s="7"/>
      <c r="BJ50" s="4"/>
      <c r="BK50" s="8"/>
      <c r="BL50" s="2" t="s">
        <v>415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248</v>
      </c>
      <c r="BW50" s="2" t="s">
        <v>156</v>
      </c>
      <c r="BX50" s="2" t="s">
        <v>374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248</v>
      </c>
      <c r="CJ50" s="2" t="s">
        <v>402</v>
      </c>
      <c r="CK50" s="2" t="s">
        <v>148</v>
      </c>
      <c r="CL50" s="2" t="s">
        <v>158</v>
      </c>
      <c r="CM50" s="2" t="s">
        <v>158</v>
      </c>
      <c r="CN50" s="2" t="s">
        <v>148</v>
      </c>
      <c r="CO50" s="4"/>
      <c r="CP50" s="8"/>
      <c r="CQ50" s="4">
        <v>5</v>
      </c>
      <c r="CR50" s="8">
        <v>339.95</v>
      </c>
      <c r="CS50" s="7">
        <v>-1</v>
      </c>
      <c r="CT50" s="7">
        <v>-1</v>
      </c>
      <c r="CU50" s="2" t="s">
        <v>155</v>
      </c>
      <c r="CV50" s="2" t="s">
        <v>248</v>
      </c>
      <c r="CW50" s="2" t="s">
        <v>178</v>
      </c>
      <c r="CX50" s="2" t="s">
        <v>272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248</v>
      </c>
      <c r="DJ50" s="2" t="s">
        <v>148</v>
      </c>
      <c r="DK50" s="2" t="s">
        <v>546</v>
      </c>
      <c r="DL50" s="2" t="s">
        <v>158</v>
      </c>
      <c r="DM50" s="2" t="s">
        <v>158</v>
      </c>
      <c r="DN50" s="2" t="s">
        <v>148</v>
      </c>
      <c r="DO50" s="4"/>
      <c r="DP50" s="8"/>
      <c r="DQ50" s="4">
        <v>1</v>
      </c>
      <c r="DR50" s="8">
        <v>27.3</v>
      </c>
      <c r="DS50" s="7">
        <v>-1</v>
      </c>
      <c r="DT50" s="7">
        <v>-1</v>
      </c>
      <c r="DU50" s="2" t="s">
        <v>155</v>
      </c>
      <c r="DV50" s="2" t="s">
        <v>248</v>
      </c>
      <c r="DW50" s="2" t="s">
        <v>163</v>
      </c>
      <c r="DX50" s="2" t="s">
        <v>291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248</v>
      </c>
      <c r="EJ50" s="2" t="s">
        <v>165</v>
      </c>
      <c r="EK50" s="2" t="s">
        <v>283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248</v>
      </c>
      <c r="EW50" s="2" t="s">
        <v>406</v>
      </c>
      <c r="EX50" s="2" t="s">
        <v>148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248</v>
      </c>
      <c r="FJ50" s="2" t="s">
        <v>178</v>
      </c>
      <c r="FK50" s="2" t="s">
        <v>186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248</v>
      </c>
      <c r="FW50" s="2" t="s">
        <v>170</v>
      </c>
      <c r="FX50" s="2" t="s">
        <v>534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248</v>
      </c>
      <c r="JJ50" s="2" t="s">
        <v>202</v>
      </c>
      <c r="JK50" s="2" t="s">
        <v>148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248</v>
      </c>
      <c r="KW50" s="2" t="s">
        <v>411</v>
      </c>
      <c r="KX50" s="2" t="s">
        <v>547</v>
      </c>
      <c r="KY50" s="2" t="s">
        <v>158</v>
      </c>
      <c r="KZ50" s="2" t="s">
        <v>158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16" t="s">
        <v>548</v>
      </c>
      <c r="B51" s="9" t="s">
        <v>148</v>
      </c>
      <c r="C51" s="9" t="s">
        <v>148</v>
      </c>
      <c r="D51" s="9" t="s">
        <v>148</v>
      </c>
      <c r="E51" s="9" t="s">
        <v>148</v>
      </c>
      <c r="F51" s="9" t="s">
        <v>148</v>
      </c>
      <c r="G51" s="9" t="s">
        <v>148</v>
      </c>
      <c r="H51" s="9" t="s">
        <v>148</v>
      </c>
      <c r="I51" s="9" t="s">
        <v>148</v>
      </c>
      <c r="J51" s="9" t="s">
        <v>148</v>
      </c>
      <c r="K51" s="9" t="s">
        <v>148</v>
      </c>
      <c r="L51" s="10"/>
      <c r="M51" s="10"/>
      <c r="N51" s="10"/>
      <c r="O51" s="9" t="s">
        <v>148</v>
      </c>
      <c r="P51" s="9" t="s">
        <v>148</v>
      </c>
      <c r="Q51" s="9" t="s">
        <v>148</v>
      </c>
      <c r="R51" s="9" t="s">
        <v>148</v>
      </c>
      <c r="S51" s="9" t="s">
        <v>148</v>
      </c>
      <c r="T51" s="9" t="s">
        <v>148</v>
      </c>
      <c r="U51" s="9" t="s">
        <v>148</v>
      </c>
      <c r="V51" s="9" t="s">
        <v>148</v>
      </c>
      <c r="W51" s="9" t="s">
        <v>148</v>
      </c>
      <c r="X51" s="9" t="s">
        <v>148</v>
      </c>
      <c r="Y51" s="9" t="s">
        <v>148</v>
      </c>
      <c r="Z51" s="11">
        <v>2610</v>
      </c>
      <c r="AA51" s="11">
        <f>=ROUNDDOWN({0},0)</f>
      </c>
      <c r="AB51" s="12">
        <v>191.4</v>
      </c>
      <c r="AC51" s="9" t="s">
        <v>148</v>
      </c>
      <c r="AD51" s="11"/>
      <c r="AE51" s="11">
        <v>3654</v>
      </c>
      <c r="AF51" s="13"/>
      <c r="AG51" s="13"/>
      <c r="AH51" s="14"/>
      <c r="AI51" s="11"/>
      <c r="AJ51" s="11">
        <f>=ROUNDDOWN({0},0)</f>
      </c>
      <c r="AK51" s="12"/>
      <c r="AL51" s="9" t="s">
        <v>148</v>
      </c>
      <c r="AM51" s="11"/>
      <c r="AN51" s="11"/>
      <c r="AO51" s="14"/>
      <c r="AP51" s="11">
        <v>128</v>
      </c>
      <c r="AQ51" s="15">
        <v>15713.16</v>
      </c>
      <c r="AR51" s="11">
        <v>234</v>
      </c>
      <c r="AS51" s="15">
        <v>34282.5</v>
      </c>
      <c r="AT51" s="14">
        <v>-0.453</v>
      </c>
      <c r="AU51" s="14">
        <v>-0.5417</v>
      </c>
      <c r="AV51" s="11">
        <v>128</v>
      </c>
      <c r="AW51" s="15">
        <v>15713.16</v>
      </c>
      <c r="AX51" s="11">
        <v>234</v>
      </c>
      <c r="AY51" s="15">
        <v>34282.5</v>
      </c>
      <c r="AZ51" s="14">
        <v>-0.453</v>
      </c>
      <c r="BA51" s="14">
        <v>-0.5417</v>
      </c>
      <c r="BB51" s="14"/>
      <c r="BC51" s="11">
        <v>128</v>
      </c>
      <c r="BD51" s="15">
        <v>15713.16</v>
      </c>
      <c r="BE51" s="11">
        <v>234</v>
      </c>
      <c r="BF51" s="15">
        <v>34282.5</v>
      </c>
      <c r="BG51" s="14">
        <v>-0.453</v>
      </c>
      <c r="BH51" s="14">
        <v>-0.5417</v>
      </c>
      <c r="BI51" s="14"/>
      <c r="BJ51" s="11"/>
      <c r="BK51" s="15"/>
      <c r="BL51" s="9" t="s">
        <v>148</v>
      </c>
      <c r="BM51" s="14"/>
      <c r="BN51" s="14"/>
      <c r="BO51" s="11">
        <v>42</v>
      </c>
      <c r="BP51" s="15">
        <v>5215.68</v>
      </c>
      <c r="BQ51" s="11">
        <v>57</v>
      </c>
      <c r="BR51" s="15">
        <v>6234.97</v>
      </c>
      <c r="BS51" s="14">
        <v>-0.2632</v>
      </c>
      <c r="BT51" s="14">
        <v>-0.1635</v>
      </c>
      <c r="BU51" s="9" t="s">
        <v>148</v>
      </c>
      <c r="BV51" s="9" t="s">
        <v>148</v>
      </c>
      <c r="BW51" s="9" t="s">
        <v>148</v>
      </c>
      <c r="BX51" s="9" t="s">
        <v>148</v>
      </c>
      <c r="BY51" s="9" t="s">
        <v>148</v>
      </c>
      <c r="BZ51" s="9" t="s">
        <v>148</v>
      </c>
      <c r="CA51" s="9" t="s">
        <v>148</v>
      </c>
      <c r="CB51" s="11">
        <v>25</v>
      </c>
      <c r="CC51" s="15">
        <v>4162.29</v>
      </c>
      <c r="CD51" s="11">
        <v>43</v>
      </c>
      <c r="CE51" s="15">
        <v>6728.68</v>
      </c>
      <c r="CF51" s="14">
        <v>-0.4186</v>
      </c>
      <c r="CG51" s="14">
        <v>-0.3814</v>
      </c>
      <c r="CH51" s="9" t="s">
        <v>148</v>
      </c>
      <c r="CI51" s="9" t="s">
        <v>148</v>
      </c>
      <c r="CJ51" s="9" t="s">
        <v>148</v>
      </c>
      <c r="CK51" s="9" t="s">
        <v>148</v>
      </c>
      <c r="CL51" s="9" t="s">
        <v>148</v>
      </c>
      <c r="CM51" s="9" t="s">
        <v>148</v>
      </c>
      <c r="CN51" s="9" t="s">
        <v>148</v>
      </c>
      <c r="CO51" s="11">
        <v>24</v>
      </c>
      <c r="CP51" s="15">
        <v>3169.53</v>
      </c>
      <c r="CQ51" s="11">
        <v>26</v>
      </c>
      <c r="CR51" s="15">
        <v>2371.25</v>
      </c>
      <c r="CS51" s="14">
        <v>-0.0769</v>
      </c>
      <c r="CT51" s="14">
        <v>0.3366</v>
      </c>
      <c r="CU51" s="9" t="s">
        <v>148</v>
      </c>
      <c r="CV51" s="9" t="s">
        <v>148</v>
      </c>
      <c r="CW51" s="9" t="s">
        <v>148</v>
      </c>
      <c r="CX51" s="9" t="s">
        <v>148</v>
      </c>
      <c r="CY51" s="9" t="s">
        <v>148</v>
      </c>
      <c r="CZ51" s="9" t="s">
        <v>148</v>
      </c>
      <c r="DA51" s="9" t="s">
        <v>148</v>
      </c>
      <c r="DB51" s="11">
        <v>7</v>
      </c>
      <c r="DC51" s="15">
        <v>1409</v>
      </c>
      <c r="DD51" s="11">
        <v>74</v>
      </c>
      <c r="DE51" s="15">
        <v>15082.63</v>
      </c>
      <c r="DF51" s="14">
        <v>-0.9054</v>
      </c>
      <c r="DG51" s="14">
        <v>-0.9066</v>
      </c>
      <c r="DH51" s="9" t="s">
        <v>148</v>
      </c>
      <c r="DI51" s="9" t="s">
        <v>148</v>
      </c>
      <c r="DJ51" s="9" t="s">
        <v>148</v>
      </c>
      <c r="DK51" s="9" t="s">
        <v>148</v>
      </c>
      <c r="DL51" s="9" t="s">
        <v>148</v>
      </c>
      <c r="DM51" s="9" t="s">
        <v>148</v>
      </c>
      <c r="DN51" s="9" t="s">
        <v>148</v>
      </c>
      <c r="DO51" s="11">
        <v>13</v>
      </c>
      <c r="DP51" s="15">
        <v>655.7</v>
      </c>
      <c r="DQ51" s="11">
        <v>18</v>
      </c>
      <c r="DR51" s="15">
        <v>2139.57</v>
      </c>
      <c r="DS51" s="14">
        <v>-0.2778</v>
      </c>
      <c r="DT51" s="14">
        <v>-0.6935</v>
      </c>
      <c r="DU51" s="9" t="s">
        <v>148</v>
      </c>
      <c r="DV51" s="9" t="s">
        <v>148</v>
      </c>
      <c r="DW51" s="9" t="s">
        <v>148</v>
      </c>
      <c r="DX51" s="9" t="s">
        <v>148</v>
      </c>
      <c r="DY51" s="9" t="s">
        <v>148</v>
      </c>
      <c r="DZ51" s="9" t="s">
        <v>148</v>
      </c>
      <c r="EA51" s="9" t="s">
        <v>148</v>
      </c>
      <c r="EB51" s="11">
        <v>10</v>
      </c>
      <c r="EC51" s="15">
        <v>637</v>
      </c>
      <c r="ED51" s="11">
        <v>7</v>
      </c>
      <c r="EE51" s="15">
        <v>280.21</v>
      </c>
      <c r="EF51" s="14">
        <v>0.4286</v>
      </c>
      <c r="EG51" s="14">
        <v>1.2733</v>
      </c>
      <c r="EH51" s="9" t="s">
        <v>148</v>
      </c>
      <c r="EI51" s="9" t="s">
        <v>148</v>
      </c>
      <c r="EJ51" s="9" t="s">
        <v>148</v>
      </c>
      <c r="EK51" s="9" t="s">
        <v>148</v>
      </c>
      <c r="EL51" s="9" t="s">
        <v>148</v>
      </c>
      <c r="EM51" s="9" t="s">
        <v>148</v>
      </c>
      <c r="EN51" s="9" t="s">
        <v>148</v>
      </c>
      <c r="EO51" s="11">
        <v>4</v>
      </c>
      <c r="EP51" s="15">
        <v>349.36</v>
      </c>
      <c r="EQ51" s="11">
        <v>1</v>
      </c>
      <c r="ER51" s="15">
        <v>187.68</v>
      </c>
      <c r="ES51" s="14">
        <v>3</v>
      </c>
      <c r="ET51" s="14">
        <v>0.8615</v>
      </c>
      <c r="EU51" s="9" t="s">
        <v>148</v>
      </c>
      <c r="EV51" s="9" t="s">
        <v>148</v>
      </c>
      <c r="EW51" s="9" t="s">
        <v>148</v>
      </c>
      <c r="EX51" s="9" t="s">
        <v>148</v>
      </c>
      <c r="EY51" s="9" t="s">
        <v>148</v>
      </c>
      <c r="EZ51" s="9" t="s">
        <v>148</v>
      </c>
      <c r="FA51" s="9" t="s">
        <v>148</v>
      </c>
      <c r="FB51" s="11">
        <v>3</v>
      </c>
      <c r="FC51" s="15">
        <v>114.6</v>
      </c>
      <c r="FD51" s="11">
        <v>5</v>
      </c>
      <c r="FE51" s="15">
        <v>697.68</v>
      </c>
      <c r="FF51" s="14">
        <v>-0.4</v>
      </c>
      <c r="FG51" s="14">
        <v>-0.8357</v>
      </c>
      <c r="FH51" s="9" t="s">
        <v>148</v>
      </c>
      <c r="FI51" s="9" t="s">
        <v>148</v>
      </c>
      <c r="FJ51" s="9" t="s">
        <v>148</v>
      </c>
      <c r="FK51" s="9" t="s">
        <v>148</v>
      </c>
      <c r="FL51" s="9" t="s">
        <v>148</v>
      </c>
      <c r="FM51" s="9" t="s">
        <v>148</v>
      </c>
      <c r="FN51" s="9" t="s">
        <v>148</v>
      </c>
      <c r="FO51" s="11"/>
      <c r="FP51" s="15"/>
      <c r="FQ51" s="11">
        <v>3</v>
      </c>
      <c r="FR51" s="15">
        <v>559.83</v>
      </c>
      <c r="FS51" s="14">
        <v>-1</v>
      </c>
      <c r="FT51" s="14">
        <v>-1</v>
      </c>
      <c r="FU51" s="9" t="s">
        <v>148</v>
      </c>
      <c r="FV51" s="9" t="s">
        <v>148</v>
      </c>
      <c r="FW51" s="9" t="s">
        <v>148</v>
      </c>
      <c r="FX51" s="9" t="s">
        <v>148</v>
      </c>
      <c r="FY51" s="9" t="s">
        <v>148</v>
      </c>
      <c r="FZ51" s="9" t="s">
        <v>148</v>
      </c>
      <c r="GA51" s="9" t="s">
        <v>148</v>
      </c>
      <c r="GB51" s="11"/>
      <c r="GC51" s="15"/>
      <c r="GD51" s="11"/>
      <c r="GE51" s="15"/>
      <c r="GF51" s="14"/>
      <c r="GG51" s="14"/>
      <c r="GH51" s="9" t="s">
        <v>148</v>
      </c>
      <c r="GI51" s="9" t="s">
        <v>148</v>
      </c>
      <c r="GJ51" s="9" t="s">
        <v>148</v>
      </c>
      <c r="GK51" s="9" t="s">
        <v>148</v>
      </c>
      <c r="GL51" s="9" t="s">
        <v>148</v>
      </c>
      <c r="GM51" s="9" t="s">
        <v>148</v>
      </c>
      <c r="GN51" s="9" t="s">
        <v>148</v>
      </c>
      <c r="GO51" s="11"/>
      <c r="GP51" s="15"/>
      <c r="GQ51" s="11"/>
      <c r="GR51" s="15"/>
      <c r="GS51" s="14"/>
      <c r="GT51" s="14"/>
      <c r="GU51" s="9" t="s">
        <v>148</v>
      </c>
      <c r="GV51" s="9" t="s">
        <v>148</v>
      </c>
      <c r="GW51" s="9" t="s">
        <v>148</v>
      </c>
      <c r="GX51" s="9" t="s">
        <v>148</v>
      </c>
      <c r="GY51" s="9" t="s">
        <v>148</v>
      </c>
      <c r="GZ51" s="9" t="s">
        <v>148</v>
      </c>
      <c r="HA51" s="9" t="s">
        <v>148</v>
      </c>
      <c r="HB51" s="11"/>
      <c r="HC51" s="15"/>
      <c r="HD51" s="11"/>
      <c r="HE51" s="15"/>
      <c r="HF51" s="14"/>
      <c r="HG51" s="14"/>
      <c r="HH51" s="9" t="s">
        <v>148</v>
      </c>
      <c r="HI51" s="9" t="s">
        <v>148</v>
      </c>
      <c r="HJ51" s="9" t="s">
        <v>148</v>
      </c>
      <c r="HK51" s="9" t="s">
        <v>148</v>
      </c>
      <c r="HL51" s="9" t="s">
        <v>148</v>
      </c>
      <c r="HM51" s="9" t="s">
        <v>148</v>
      </c>
      <c r="HN51" s="9" t="s">
        <v>148</v>
      </c>
      <c r="HO51" s="11"/>
      <c r="HP51" s="15"/>
      <c r="HQ51" s="11"/>
      <c r="HR51" s="15"/>
      <c r="HS51" s="14"/>
      <c r="HT51" s="14"/>
      <c r="HU51" s="9" t="s">
        <v>148</v>
      </c>
      <c r="HV51" s="9" t="s">
        <v>148</v>
      </c>
      <c r="HW51" s="9" t="s">
        <v>148</v>
      </c>
      <c r="HX51" s="9" t="s">
        <v>148</v>
      </c>
      <c r="HY51" s="9" t="s">
        <v>148</v>
      </c>
      <c r="HZ51" s="9" t="s">
        <v>148</v>
      </c>
      <c r="IA51" s="9" t="s">
        <v>148</v>
      </c>
      <c r="IB51" s="11"/>
      <c r="IC51" s="15"/>
      <c r="ID51" s="11"/>
      <c r="IE51" s="15"/>
      <c r="IF51" s="14"/>
      <c r="IG51" s="14"/>
      <c r="IH51" s="9" t="s">
        <v>148</v>
      </c>
      <c r="II51" s="9" t="s">
        <v>148</v>
      </c>
      <c r="IJ51" s="9" t="s">
        <v>148</v>
      </c>
      <c r="IK51" s="9" t="s">
        <v>148</v>
      </c>
      <c r="IL51" s="9" t="s">
        <v>148</v>
      </c>
      <c r="IM51" s="9" t="s">
        <v>148</v>
      </c>
      <c r="IN51" s="9" t="s">
        <v>148</v>
      </c>
      <c r="IO51" s="11"/>
      <c r="IP51" s="15"/>
      <c r="IQ51" s="11"/>
      <c r="IR51" s="15"/>
      <c r="IS51" s="14"/>
      <c r="IT51" s="14"/>
      <c r="IU51" s="9" t="s">
        <v>148</v>
      </c>
      <c r="IV51" s="9" t="s">
        <v>148</v>
      </c>
      <c r="IW51" s="9" t="s">
        <v>148</v>
      </c>
      <c r="IX51" s="9" t="s">
        <v>148</v>
      </c>
      <c r="IY51" s="9" t="s">
        <v>148</v>
      </c>
      <c r="IZ51" s="9" t="s">
        <v>148</v>
      </c>
      <c r="JA51" s="9" t="s">
        <v>148</v>
      </c>
      <c r="JB51" s="11"/>
      <c r="JC51" s="15"/>
      <c r="JD51" s="11"/>
      <c r="JE51" s="15"/>
      <c r="JF51" s="14"/>
      <c r="JG51" s="14"/>
      <c r="JH51" s="9" t="s">
        <v>148</v>
      </c>
      <c r="JI51" s="9" t="s">
        <v>148</v>
      </c>
      <c r="JJ51" s="9" t="s">
        <v>148</v>
      </c>
      <c r="JK51" s="9" t="s">
        <v>148</v>
      </c>
      <c r="JL51" s="9" t="s">
        <v>148</v>
      </c>
      <c r="JM51" s="9" t="s">
        <v>148</v>
      </c>
      <c r="JN51" s="9" t="s">
        <v>148</v>
      </c>
      <c r="JO51" s="11"/>
      <c r="JP51" s="15"/>
      <c r="JQ51" s="11"/>
      <c r="JR51" s="15"/>
      <c r="JS51" s="14"/>
      <c r="JT51" s="14"/>
      <c r="JU51" s="9" t="s">
        <v>148</v>
      </c>
      <c r="JV51" s="9" t="s">
        <v>148</v>
      </c>
      <c r="JW51" s="9" t="s">
        <v>148</v>
      </c>
      <c r="JX51" s="9" t="s">
        <v>148</v>
      </c>
      <c r="JY51" s="9" t="s">
        <v>148</v>
      </c>
      <c r="JZ51" s="9" t="s">
        <v>148</v>
      </c>
      <c r="KA51" s="9" t="s">
        <v>148</v>
      </c>
      <c r="KB51" s="11"/>
      <c r="KC51" s="15"/>
      <c r="KD51" s="11"/>
      <c r="KE51" s="15"/>
      <c r="KF51" s="14"/>
      <c r="KG51" s="14"/>
      <c r="KH51" s="9" t="s">
        <v>148</v>
      </c>
      <c r="KI51" s="9" t="s">
        <v>148</v>
      </c>
      <c r="KJ51" s="9" t="s">
        <v>148</v>
      </c>
      <c r="KK51" s="9" t="s">
        <v>148</v>
      </c>
      <c r="KL51" s="9" t="s">
        <v>148</v>
      </c>
      <c r="KM51" s="9" t="s">
        <v>148</v>
      </c>
      <c r="KN51" s="9" t="s">
        <v>148</v>
      </c>
      <c r="KO51" s="11"/>
      <c r="KP51" s="15"/>
      <c r="KQ51" s="11"/>
      <c r="KR51" s="15"/>
      <c r="KS51" s="14"/>
      <c r="KT51" s="14"/>
      <c r="KU51" s="9" t="s">
        <v>148</v>
      </c>
      <c r="KV51" s="9" t="s">
        <v>148</v>
      </c>
      <c r="KW51" s="9" t="s">
        <v>148</v>
      </c>
      <c r="KX51" s="9" t="s">
        <v>148</v>
      </c>
      <c r="KY51" s="9" t="s">
        <v>148</v>
      </c>
      <c r="KZ51" s="9" t="s">
        <v>148</v>
      </c>
      <c r="LA51" s="9" t="s">
        <v>148</v>
      </c>
      <c r="LB51" s="11"/>
      <c r="LC51" s="15"/>
      <c r="LD51" s="11"/>
      <c r="LE51" s="15"/>
      <c r="LF51" s="14"/>
      <c r="LG51" s="14"/>
      <c r="LH51" s="9" t="s">
        <v>148</v>
      </c>
      <c r="LI51" s="9" t="s">
        <v>148</v>
      </c>
      <c r="LJ51" s="9" t="s">
        <v>148</v>
      </c>
      <c r="LK51" s="9" t="s">
        <v>148</v>
      </c>
      <c r="LL51" s="9" t="s">
        <v>148</v>
      </c>
      <c r="LM51" s="9" t="s">
        <v>148</v>
      </c>
      <c r="LN51" s="9" t="s">
        <v>148</v>
      </c>
      <c r="LO51" s="11"/>
      <c r="LP51" s="15"/>
      <c r="LQ51" s="11"/>
      <c r="LR51" s="15"/>
      <c r="LS51" s="14"/>
      <c r="LT51" s="14"/>
      <c r="LU51" s="9" t="s">
        <v>148</v>
      </c>
      <c r="LV51" s="9" t="s">
        <v>148</v>
      </c>
      <c r="LW51" s="9" t="s">
        <v>148</v>
      </c>
      <c r="LX51" s="9" t="s">
        <v>148</v>
      </c>
      <c r="LY51" s="9" t="s">
        <v>148</v>
      </c>
      <c r="LZ51" s="9" t="s">
        <v>148</v>
      </c>
      <c r="MA51" s="9" t="s">
        <v>148</v>
      </c>
      <c r="MB51" s="11"/>
      <c r="MC51" s="15"/>
      <c r="MD51" s="11"/>
      <c r="ME51" s="15"/>
      <c r="MF51" s="14"/>
      <c r="MG51" s="14"/>
      <c r="MH51" s="9" t="s">
        <v>148</v>
      </c>
      <c r="MI51" s="9" t="s">
        <v>148</v>
      </c>
      <c r="MJ51" s="9" t="s">
        <v>148</v>
      </c>
      <c r="MK51" s="9" t="s">
        <v>148</v>
      </c>
      <c r="ML51" s="9" t="s">
        <v>148</v>
      </c>
      <c r="MM51" s="9" t="s">
        <v>148</v>
      </c>
      <c r="MN51" s="9" t="s">
        <v>148</v>
      </c>
      <c r="MO51" s="11"/>
      <c r="MP51" s="15"/>
      <c r="MQ51" s="11"/>
      <c r="MR51" s="15"/>
      <c r="MS51" s="14"/>
      <c r="MT51" s="14"/>
      <c r="MU51" s="9" t="s">
        <v>148</v>
      </c>
      <c r="MV51" s="9" t="s">
        <v>148</v>
      </c>
      <c r="MW51" s="9" t="s">
        <v>148</v>
      </c>
      <c r="MX51" s="9" t="s">
        <v>148</v>
      </c>
      <c r="MY51" s="9" t="s">
        <v>148</v>
      </c>
      <c r="MZ51" s="9" t="s">
        <v>148</v>
      </c>
      <c r="NA51" s="9" t="s">
        <v>148</v>
      </c>
      <c r="NB51" s="11"/>
      <c r="NC51" s="15"/>
      <c r="ND51" s="11"/>
      <c r="NE51" s="15"/>
      <c r="NF51" s="14"/>
      <c r="NG51" s="14"/>
      <c r="NH51" s="9" t="s">
        <v>148</v>
      </c>
      <c r="NI51" s="9" t="s">
        <v>148</v>
      </c>
      <c r="NJ51" s="9" t="s">
        <v>148</v>
      </c>
      <c r="NK51" s="9" t="s">
        <v>148</v>
      </c>
      <c r="NL51" s="9" t="s">
        <v>148</v>
      </c>
      <c r="NM51" s="9" t="s">
        <v>148</v>
      </c>
      <c r="NN51" s="9" t="s">
        <v>148</v>
      </c>
      <c r="NO51" s="11"/>
      <c r="NP51" s="15"/>
      <c r="NQ51" s="11"/>
      <c r="NR51" s="15"/>
      <c r="NS51" s="14"/>
      <c r="NT51" s="14"/>
      <c r="NU51" s="9" t="s">
        <v>148</v>
      </c>
      <c r="NV51" s="9" t="s">
        <v>148</v>
      </c>
      <c r="NW51" s="9" t="s">
        <v>148</v>
      </c>
      <c r="NX51" s="9" t="s">
        <v>148</v>
      </c>
      <c r="NY51" s="9" t="s">
        <v>148</v>
      </c>
      <c r="NZ51" s="9" t="s">
        <v>148</v>
      </c>
      <c r="OA51" s="9" t="s">
        <v>148</v>
      </c>
      <c r="OB51" s="11"/>
      <c r="OC51" s="15"/>
      <c r="OD51" s="11"/>
      <c r="OE51" s="15"/>
      <c r="OF51" s="14"/>
      <c r="OG51" s="14"/>
      <c r="OH51" s="9" t="s">
        <v>148</v>
      </c>
      <c r="OI51" s="9" t="s">
        <v>148</v>
      </c>
      <c r="OJ51" s="9" t="s">
        <v>148</v>
      </c>
      <c r="OK51" s="9" t="s">
        <v>148</v>
      </c>
      <c r="OL51" s="9" t="s">
        <v>148</v>
      </c>
      <c r="OM51" s="9" t="s">
        <v>148</v>
      </c>
      <c r="ON51" s="9" t="s">
        <v>148</v>
      </c>
      <c r="OO51" s="11"/>
      <c r="OP51" s="15"/>
      <c r="OQ51" s="11"/>
      <c r="OR51" s="15"/>
      <c r="OS51" s="14"/>
      <c r="OT51" s="14"/>
      <c r="OU51" s="9" t="s">
        <v>148</v>
      </c>
      <c r="OV51" s="9" t="s">
        <v>148</v>
      </c>
      <c r="OW51" s="9" t="s">
        <v>148</v>
      </c>
      <c r="OX51" s="9" t="s">
        <v>148</v>
      </c>
      <c r="OY51" s="9" t="s">
        <v>148</v>
      </c>
      <c r="OZ51" s="9" t="s">
        <v>148</v>
      </c>
      <c r="PA51" s="9" t="s">
        <v>148</v>
      </c>
      <c r="PB51" s="11">
        <v>2320</v>
      </c>
      <c r="PC51" s="11"/>
      <c r="PD51" s="11"/>
      <c r="PE51" s="11">
        <v>290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500</v>
      </c>
      <c r="PT51" s="11">
        <v>1622</v>
      </c>
      <c r="PU51" s="11">
        <v>1010</v>
      </c>
      <c r="PV51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17"/>
    <mergeCell ref="BD15:BD17"/>
    <mergeCell ref="BE15:BE17"/>
    <mergeCell ref="BF15:BF17"/>
    <mergeCell ref="BG15:BG17"/>
    <mergeCell ref="BH15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549</v>
      </c>
      <c r="D2" s="0" t="s">
        <v>550</v>
      </c>
      <c r="E2" s="0" t="s">
        <v>551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552</v>
      </c>
      <c r="J4" s="1" t="s">
        <v>553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554</v>
      </c>
      <c r="P4" s="1" t="s">
        <v>555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556</v>
      </c>
      <c r="F5" s="1" t="s">
        <v>557</v>
      </c>
      <c r="G5" s="1" t="s">
        <v>556</v>
      </c>
      <c r="H5" s="1" t="s">
        <v>557</v>
      </c>
      <c r="I5" s="1" t="s">
        <v>552</v>
      </c>
      <c r="J5" s="1" t="s">
        <v>553</v>
      </c>
      <c r="K5" s="1" t="s">
        <v>558</v>
      </c>
      <c r="L5" s="1" t="s">
        <v>559</v>
      </c>
      <c r="M5" s="1" t="s">
        <v>558</v>
      </c>
      <c r="N5" s="1" t="s">
        <v>559</v>
      </c>
      <c r="O5" s="1" t="s">
        <v>554</v>
      </c>
      <c r="P5" s="1" t="s">
        <v>555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78</v>
      </c>
      <c r="F6" s="8">
        <v>13512.67</v>
      </c>
      <c r="G6" s="4">
        <v>172</v>
      </c>
      <c r="H6" s="8">
        <v>31176.68</v>
      </c>
      <c r="I6" s="7">
        <v>-0.5465</v>
      </c>
      <c r="J6" s="7">
        <v>-0.5666</v>
      </c>
      <c r="K6" s="4">
        <v>78</v>
      </c>
      <c r="L6" s="8">
        <v>13512.67</v>
      </c>
      <c r="M6" s="4">
        <v>172</v>
      </c>
      <c r="N6" s="8">
        <v>31176.68</v>
      </c>
      <c r="O6" s="7">
        <v>-0.5465</v>
      </c>
      <c r="P6" s="7">
        <v>-0.5666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23</v>
      </c>
      <c r="F7" s="8">
        <v>880.61</v>
      </c>
      <c r="G7" s="4">
        <v>49</v>
      </c>
      <c r="H7" s="8">
        <v>2303.29</v>
      </c>
      <c r="I7" s="7">
        <v>-0.5306</v>
      </c>
      <c r="J7" s="7">
        <v>-0.6177</v>
      </c>
      <c r="K7" s="4">
        <v>23</v>
      </c>
      <c r="L7" s="8">
        <v>880.61</v>
      </c>
      <c r="M7" s="4">
        <v>49</v>
      </c>
      <c r="N7" s="8">
        <v>2303.29</v>
      </c>
      <c r="O7" s="7">
        <v>-0.5306</v>
      </c>
      <c r="P7" s="7">
        <v>-0.6177</v>
      </c>
    </row>
    <row r="8">
      <c r="A8" s="2" t="s">
        <v>137</v>
      </c>
      <c r="B8" s="2" t="s">
        <v>138</v>
      </c>
      <c r="C8" s="2" t="s">
        <v>483</v>
      </c>
      <c r="D8" s="2" t="s">
        <v>484</v>
      </c>
      <c r="E8" s="4">
        <v>8</v>
      </c>
      <c r="F8" s="8">
        <v>741.38</v>
      </c>
      <c r="G8" s="4">
        <v>1</v>
      </c>
      <c r="H8" s="8">
        <v>96.53</v>
      </c>
      <c r="I8" s="7">
        <v>7</v>
      </c>
      <c r="J8" s="7">
        <v>6.6803</v>
      </c>
      <c r="K8" s="4">
        <v>8</v>
      </c>
      <c r="L8" s="8">
        <v>741.38</v>
      </c>
      <c r="M8" s="4">
        <v>1</v>
      </c>
      <c r="N8" s="8">
        <v>96.53</v>
      </c>
      <c r="O8" s="7">
        <v>7</v>
      </c>
      <c r="P8" s="7">
        <v>6.6803</v>
      </c>
    </row>
    <row r="9">
      <c r="A9" s="2" t="s">
        <v>137</v>
      </c>
      <c r="B9" s="2" t="s">
        <v>138</v>
      </c>
      <c r="C9" s="2" t="s">
        <v>510</v>
      </c>
      <c r="D9" s="2" t="s">
        <v>511</v>
      </c>
      <c r="E9" s="4">
        <v>19</v>
      </c>
      <c r="F9" s="8">
        <v>578.5</v>
      </c>
      <c r="G9" s="4">
        <v>12</v>
      </c>
      <c r="H9" s="8">
        <v>706</v>
      </c>
      <c r="I9" s="7">
        <v>0.5833</v>
      </c>
      <c r="J9" s="7">
        <v>-0.1806</v>
      </c>
      <c r="K9" s="4">
        <v>15</v>
      </c>
      <c r="L9" s="8">
        <v>460.54</v>
      </c>
      <c r="M9" s="4">
        <v>6</v>
      </c>
      <c r="N9" s="8">
        <v>338.75</v>
      </c>
      <c r="O9" s="7">
        <v>1.5</v>
      </c>
      <c r="P9" s="7">
        <v>0.3595</v>
      </c>
    </row>
    <row r="10">
      <c r="A10" s="2" t="s">
        <v>137</v>
      </c>
      <c r="B10" s="2" t="s">
        <v>138</v>
      </c>
      <c r="C10" s="2" t="s">
        <v>510</v>
      </c>
      <c r="D10" s="2" t="s">
        <v>537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4</v>
      </c>
      <c r="L10" s="8">
        <v>117.96</v>
      </c>
      <c r="M10" s="4">
        <v>6</v>
      </c>
      <c r="N10" s="8">
        <v>367.25</v>
      </c>
      <c r="O10" s="7">
        <v>-0.3333</v>
      </c>
      <c r="P10" s="7">
        <v>-0.6788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549</v>
      </c>
      <c r="D2" s="0" t="s">
        <v>550</v>
      </c>
      <c r="E2" s="0" t="s">
        <v>551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552</v>
      </c>
      <c r="I4" s="1" t="s">
        <v>553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554</v>
      </c>
      <c r="O4" s="1" t="s">
        <v>555</v>
      </c>
    </row>
    <row r="5">
      <c r="A5" s="1" t="s">
        <v>81</v>
      </c>
      <c r="B5" s="1" t="s">
        <v>83</v>
      </c>
      <c r="C5" s="1" t="s">
        <v>84</v>
      </c>
      <c r="D5" s="1" t="s">
        <v>556</v>
      </c>
      <c r="E5" s="1" t="s">
        <v>557</v>
      </c>
      <c r="F5" s="1" t="s">
        <v>556</v>
      </c>
      <c r="G5" s="1" t="s">
        <v>557</v>
      </c>
      <c r="H5" s="1" t="s">
        <v>552</v>
      </c>
      <c r="I5" s="1" t="s">
        <v>553</v>
      </c>
      <c r="J5" s="1" t="s">
        <v>558</v>
      </c>
      <c r="K5" s="1" t="s">
        <v>559</v>
      </c>
      <c r="L5" s="1" t="s">
        <v>558</v>
      </c>
      <c r="M5" s="1" t="s">
        <v>559</v>
      </c>
      <c r="N5" s="1" t="s">
        <v>554</v>
      </c>
      <c r="O5" s="1" t="s">
        <v>555</v>
      </c>
    </row>
    <row r="6">
      <c r="A6" s="2" t="s">
        <v>137</v>
      </c>
      <c r="B6" s="2" t="s">
        <v>139</v>
      </c>
      <c r="C6" s="2" t="s">
        <v>140</v>
      </c>
      <c r="D6" s="4">
        <v>78</v>
      </c>
      <c r="E6" s="8">
        <v>13512.67</v>
      </c>
      <c r="F6" s="4">
        <v>172</v>
      </c>
      <c r="G6" s="8">
        <v>31176.68</v>
      </c>
      <c r="H6" s="7">
        <v>-0.5465</v>
      </c>
      <c r="I6" s="7">
        <v>-0.5666</v>
      </c>
      <c r="J6" s="4">
        <v>78</v>
      </c>
      <c r="K6" s="8">
        <v>13512.67</v>
      </c>
      <c r="L6" s="4">
        <v>172</v>
      </c>
      <c r="M6" s="8">
        <v>31176.68</v>
      </c>
      <c r="N6" s="7">
        <v>-0.5465</v>
      </c>
      <c r="O6" s="7">
        <v>-0.5666</v>
      </c>
    </row>
    <row r="7">
      <c r="A7" s="2" t="s">
        <v>137</v>
      </c>
      <c r="B7" s="2" t="s">
        <v>394</v>
      </c>
      <c r="C7" s="2" t="s">
        <v>395</v>
      </c>
      <c r="D7" s="4">
        <v>23</v>
      </c>
      <c r="E7" s="8">
        <v>880.61</v>
      </c>
      <c r="F7" s="4">
        <v>49</v>
      </c>
      <c r="G7" s="8">
        <v>2303.29</v>
      </c>
      <c r="H7" s="7">
        <v>-0.5306</v>
      </c>
      <c r="I7" s="7">
        <v>-0.6177</v>
      </c>
      <c r="J7" s="4">
        <v>23</v>
      </c>
      <c r="K7" s="8">
        <v>880.61</v>
      </c>
      <c r="L7" s="4">
        <v>49</v>
      </c>
      <c r="M7" s="8">
        <v>2303.29</v>
      </c>
      <c r="N7" s="7">
        <v>-0.5306</v>
      </c>
      <c r="O7" s="7">
        <v>-0.6177</v>
      </c>
    </row>
    <row r="8">
      <c r="A8" s="2" t="s">
        <v>137</v>
      </c>
      <c r="B8" s="2" t="s">
        <v>483</v>
      </c>
      <c r="C8" s="2" t="s">
        <v>484</v>
      </c>
      <c r="D8" s="4">
        <v>8</v>
      </c>
      <c r="E8" s="8">
        <v>741.38</v>
      </c>
      <c r="F8" s="4">
        <v>1</v>
      </c>
      <c r="G8" s="8">
        <v>96.53</v>
      </c>
      <c r="H8" s="7">
        <v>7</v>
      </c>
      <c r="I8" s="7">
        <v>6.6803</v>
      </c>
      <c r="J8" s="4">
        <v>8</v>
      </c>
      <c r="K8" s="8">
        <v>741.38</v>
      </c>
      <c r="L8" s="4">
        <v>1</v>
      </c>
      <c r="M8" s="8">
        <v>96.53</v>
      </c>
      <c r="N8" s="7">
        <v>7</v>
      </c>
      <c r="O8" s="7">
        <v>6.6803</v>
      </c>
    </row>
    <row r="9">
      <c r="A9" s="2" t="s">
        <v>137</v>
      </c>
      <c r="B9" s="2" t="s">
        <v>510</v>
      </c>
      <c r="C9" s="2" t="s">
        <v>511</v>
      </c>
      <c r="D9" s="4">
        <v>19</v>
      </c>
      <c r="E9" s="8">
        <v>578.5</v>
      </c>
      <c r="F9" s="4">
        <v>12</v>
      </c>
      <c r="G9" s="8">
        <v>706</v>
      </c>
      <c r="H9" s="7">
        <v>0.5833</v>
      </c>
      <c r="I9" s="7">
        <v>-0.1806</v>
      </c>
      <c r="J9" s="4">
        <v>15</v>
      </c>
      <c r="K9" s="8">
        <v>460.54</v>
      </c>
      <c r="L9" s="4">
        <v>6</v>
      </c>
      <c r="M9" s="8">
        <v>338.75</v>
      </c>
      <c r="N9" s="7">
        <v>1.5</v>
      </c>
      <c r="O9" s="7">
        <v>0.3595</v>
      </c>
    </row>
    <row r="10">
      <c r="A10" s="2" t="s">
        <v>137</v>
      </c>
      <c r="B10" s="2" t="s">
        <v>510</v>
      </c>
      <c r="C10" s="2" t="s">
        <v>537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4</v>
      </c>
      <c r="K10" s="8">
        <v>117.96</v>
      </c>
      <c r="L10" s="4">
        <v>6</v>
      </c>
      <c r="M10" s="8">
        <v>367.25</v>
      </c>
      <c r="N10" s="7">
        <v>-0.3333</v>
      </c>
      <c r="O10" s="7">
        <v>-0.6788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