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<sst xmlns="http://schemas.openxmlformats.org/spreadsheetml/2006/main" count="541" uniqueCount="541">
  <si>
    <t>Date Type:</t>
  </si>
  <si>
    <t>Shipped Date</t>
  </si>
  <si>
    <t>Start Date:</t>
  </si>
  <si>
    <t>12/29/2025</t>
  </si>
  <si>
    <t>End Date:</t>
  </si>
  <si>
    <t>01/04/2026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</si>
  <si>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</si>
  <si>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</si>
  <si>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</si>
  <si>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</si>
  <si>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</si>
  <si>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</si>
  <si>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</si>
  <si>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</si>
  <si>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</si>
  <si>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</si>
  <si>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</si>
  <si>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</si>
  <si>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</si>
  <si>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AMAZON</t>
  </si>
  <si>
    <t>MACY02</t>
  </si>
  <si>
    <t>BLK01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</si>
  <si>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</si>
  <si>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</si>
  <si>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</si>
  <si>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</si>
  <si>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</si>
  <si>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</si>
  <si>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</si>
  <si>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</si>
  <si>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</si>
  <si>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</si>
  <si>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</si>
  <si>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</si>
  <si>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</si>
  <si>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</si>
  <si>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</si>
  <si>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</si>
  <si>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OLLIIX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</si>
  <si>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</si>
  <si>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</si>
  <si>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</si>
  <si>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</si>
  <si>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</si>
  <si>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</si>
  <si>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</si>
  <si>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</si>
  <si>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</si>
  <si>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</si>
  <si>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</si>
  <si>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</si>
  <si>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</si>
  <si>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</si>
  <si>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</si>
  <si>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</si>
  <si>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</si>
  <si>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</si>
  <si>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</si>
  <si>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</si>
  <si>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</si>
  <si>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</si>
  <si>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</si>
  <si>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</si>
  <si>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</si>
  <si>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</si>
  <si>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</si>
  <si>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</si>
  <si>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</si>
  <si>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</si>
  <si>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</si>
  <si>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</si>
  <si>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</si>
  <si>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</si>
  <si>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</si>
  <si>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</si>
  <si>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</si>
  <si>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</si>
  <si>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</si>
  <si>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</si>
  <si>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</si>
  <si>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</si>
  <si>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</si>
  <si>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</si>
  <si>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</si>
  <si>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</si>
  <si>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</si>
  <si>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</si>
  <si>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</si>
  <si>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</si>
  <si>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</si>
  <si>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</si>
  <si>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</si>
  <si>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</si>
  <si>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</si>
  <si>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</si>
  <si>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</si>
  <si>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</si>
  <si>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</si>
  <si>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</si>
  <si>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</si>
  <si>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</si>
  <si>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</si>
  <si>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</si>
  <si>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</si>
  <si>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</si>
  <si>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</si>
  <si>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</si>
  <si>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</si>
  <si>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</si>
  <si>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</si>
  <si>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</si>
  <si>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</si>
  <si>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</si>
  <si>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</si>
  <si>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</si>
  <si>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</si>
  <si>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</si>
  <si>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</si>
  <si>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</si>
  <si>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</si>
  <si>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</si>
  <si>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</si>
  <si>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</si>
  <si>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</si>
  <si>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</si>
  <si>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</si>
  <si>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</si>
  <si>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</si>
  <si>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</si>
  <si>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</si>
  <si>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</si>
  <si>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</si>
  <si>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</si>
  <si>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</si>
  <si>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</si>
  <si>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</si>
  <si>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</si>
  <si>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</si>
  <si>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</si>
  <si>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</si>
  <si>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</si>
  <si>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</si>
  <si>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</si>
  <si>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</si>
  <si>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</si>
  <si>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</si>
  <si>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</si>
  <si>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</si>
  <si>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</si>
  <si>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</si>
  <si>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</si>
  <si>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</si>
  <si>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</si>
  <si>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</si>
  <si>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AMAZON,BLK01,CSNSTORES,DLCROSCILL,MACY02,OVERSTOCK01</t>
  </si>
  <si>
    <t>Setup</t>
  </si>
  <si>
    <t>11/21/2022</t>
  </si>
  <si>
    <t>No</t>
  </si>
  <si>
    <t>8/31/2023</t>
  </si>
  <si>
    <t>9/4/2023</t>
  </si>
  <si>
    <t>3/30/2023</t>
  </si>
  <si>
    <t>4/19/2023</t>
  </si>
  <si>
    <t>4/18/2024</t>
  </si>
  <si>
    <t>8/2/2023</t>
  </si>
  <si>
    <t>5/7/2024</t>
  </si>
  <si>
    <t>3/28/2023</t>
  </si>
  <si>
    <t>5/9/2023</t>
  </si>
  <si>
    <t>6/15/2023</t>
  </si>
  <si>
    <t>6/29/2023</t>
  </si>
  <si>
    <t>4/7/2024</t>
  </si>
  <si>
    <t>5/15/2024</t>
  </si>
  <si>
    <t>4/10/2023</t>
  </si>
  <si>
    <t>3/5/2025</t>
  </si>
  <si>
    <t>3/20/2023</t>
  </si>
  <si>
    <t>5/30/2024</t>
  </si>
  <si>
    <t>12/1/2022</t>
  </si>
  <si>
    <t>CCL10-0011</t>
  </si>
  <si>
    <t>King</t>
  </si>
  <si>
    <t>10/24/2022</t>
  </si>
  <si>
    <t>AMAZON,AMAZONDS,CSNSTORES,MACY02,OVERSTOCK01</t>
  </si>
  <si>
    <t>11/16/2022</t>
  </si>
  <si>
    <t>4/4/2023</t>
  </si>
  <si>
    <t>5/2/2024</t>
  </si>
  <si>
    <t>11/13/2023</t>
  </si>
  <si>
    <t>10/5/2023</t>
  </si>
  <si>
    <t>7/17/2023</t>
  </si>
  <si>
    <t>4/22/2024</t>
  </si>
  <si>
    <t>Hold</t>
  </si>
  <si>
    <t>10/26/2022</t>
  </si>
  <si>
    <t>CCL10-0012</t>
  </si>
  <si>
    <t>Cal King</t>
  </si>
  <si>
    <t>CSNSTORES,MACY02</t>
  </si>
  <si>
    <t>11/1/2022</t>
  </si>
  <si>
    <t>4/12/2024</t>
  </si>
  <si>
    <t>4/5/2023</t>
  </si>
  <si>
    <t>4/25/2024</t>
  </si>
  <si>
    <t>4/3/2024</t>
  </si>
  <si>
    <t>6/12/2024</t>
  </si>
  <si>
    <t>11/7/2025</t>
  </si>
  <si>
    <t>4/10/2024</t>
  </si>
  <si>
    <t>9/3/2024</t>
  </si>
  <si>
    <t>4/27/2023</t>
  </si>
  <si>
    <t>2/15/2023</t>
  </si>
  <si>
    <t>CCL10-0013</t>
  </si>
  <si>
    <t>Brown</t>
  </si>
  <si>
    <t>10/25/2022</t>
  </si>
  <si>
    <t>AMAZON,CSNSTORES,DLCROSCILL,MACY02,OVERSTOCK01</t>
  </si>
  <si>
    <t>11/7/2022</t>
  </si>
  <si>
    <t>9/12/2023</t>
  </si>
  <si>
    <t>4/6/2023</t>
  </si>
  <si>
    <t>4/24/2024</t>
  </si>
  <si>
    <t>5/3/2024</t>
  </si>
  <si>
    <t>2/23/2025</t>
  </si>
  <si>
    <t>7/10/2023</t>
  </si>
  <si>
    <t>4/23/2024</t>
  </si>
  <si>
    <t>3/6/2025</t>
  </si>
  <si>
    <t>7/1/2024</t>
  </si>
  <si>
    <t>11/26/2022</t>
  </si>
  <si>
    <t>CCL10-0014</t>
  </si>
  <si>
    <t>AMAZON,CSNSTORES,DLCROSCILL,JCPENNEY01,KOHLDSN,MACY02,NRTPORT,OVERSTOCK01</t>
  </si>
  <si>
    <t>11/14/2022</t>
  </si>
  <si>
    <t>4/3/2023</t>
  </si>
  <si>
    <t>11/10/2023</t>
  </si>
  <si>
    <t>5/14/2023</t>
  </si>
  <si>
    <t>7/19/2023</t>
  </si>
  <si>
    <t>CCL10-0015</t>
  </si>
  <si>
    <t>CSNSTORES,DLCROSCILL,KOHLDSN,MACY02,OVERSTOCK01</t>
  </si>
  <si>
    <t>11/25/2022</t>
  </si>
  <si>
    <t>5/6/2024</t>
  </si>
  <si>
    <t>4/26/2024</t>
  </si>
  <si>
    <t>5/8/2024</t>
  </si>
  <si>
    <t>11/13/2024</t>
  </si>
  <si>
    <t>7/18/2024</t>
  </si>
  <si>
    <t>11/17/2022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</si>
  <si>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</si>
  <si>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</si>
  <si>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</si>
  <si>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</si>
  <si>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</si>
  <si>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</si>
  <si>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</si>
  <si>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</si>
  <si>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BLK01,CSNSTORES,DLCROSCILL,MACY02,OVERSTOCK01</t>
  </si>
  <si>
    <t>8/5/2025</t>
  </si>
  <si>
    <t>Open</t>
  </si>
  <si>
    <t>11/2/2025</t>
  </si>
  <si>
    <t>9/3/2025</t>
  </si>
  <si>
    <t>10/7/2025</t>
  </si>
  <si>
    <t>Discontinued</t>
  </si>
  <si>
    <t>CCL10-0072</t>
  </si>
  <si>
    <t>BLK01,CSNSTORES,MACY02,OVERSTOCK01</t>
  </si>
  <si>
    <t>8/4/2025</t>
  </si>
  <si>
    <t>8/18/2025</t>
  </si>
  <si>
    <t>11/10/2025</t>
  </si>
  <si>
    <t>10/13/2025</t>
  </si>
  <si>
    <t>11/19/2025</t>
  </si>
  <si>
    <t>CCL10-0073</t>
  </si>
  <si>
    <t>DLCROSCILL,OVERSTOCK01</t>
  </si>
  <si>
    <t>8/12/2025</t>
  </si>
  <si>
    <t>9/29/2025</t>
  </si>
  <si>
    <t>8/1/2025</t>
  </si>
  <si>
    <t>11/11/2025</t>
  </si>
  <si>
    <t>10/22/2025</t>
  </si>
  <si>
    <t>12/9/2025</t>
  </si>
  <si>
    <t>CCL10-0068</t>
  </si>
  <si>
    <t>Julius</t>
  </si>
  <si>
    <t>Black</t>
  </si>
  <si>
    <t>CSNSTORES,DLCROSCILL,MACY02,OVERSTOCK01</t>
  </si>
  <si>
    <t>8/6/2025</t>
  </si>
  <si>
    <t>8/14/2025</t>
  </si>
  <si>
    <t>10/30/2025</t>
  </si>
  <si>
    <t>11/3/2025</t>
  </si>
  <si>
    <t>10/10/2025</t>
  </si>
  <si>
    <t>CCL10-0069</t>
  </si>
  <si>
    <t>7/31/2025</t>
  </si>
  <si>
    <t>9/15/2025</t>
  </si>
  <si>
    <t>11/17/2025</t>
  </si>
  <si>
    <t>11/20/2025</t>
  </si>
  <si>
    <t>CCL10-0070</t>
  </si>
  <si>
    <t>BLK01,CSNSTORES,DLCROSCILL,OVERSTOCK01</t>
  </si>
  <si>
    <t>8/7/2025</t>
  </si>
  <si>
    <t>9/1/2025</t>
  </si>
  <si>
    <t>11/12/2025</t>
  </si>
  <si>
    <t>CCL10-0001</t>
  </si>
  <si>
    <t>Burgundy</t>
  </si>
  <si>
    <t>Vintage</t>
  </si>
  <si>
    <t>5/20/2026</t>
  </si>
  <si>
    <t>11/30/2022</t>
  </si>
  <si>
    <t>9/6/2023</t>
  </si>
  <si>
    <t>4/17/2023</t>
  </si>
  <si>
    <t>8/16/2024</t>
  </si>
  <si>
    <t>11/21/2023</t>
  </si>
  <si>
    <t>6/12/2023</t>
  </si>
  <si>
    <t>8/28/2023</t>
  </si>
  <si>
    <t>6/6/2024</t>
  </si>
  <si>
    <t>8/13/2024</t>
  </si>
  <si>
    <t>3/10/2025</t>
  </si>
  <si>
    <t>11/11/2022</t>
  </si>
  <si>
    <t>CCL10-0002</t>
  </si>
  <si>
    <t>AMAZON,AMAZONDS,CSNSTORES,DLCROSCILL,MACY02,OVERSTOCK01</t>
  </si>
  <si>
    <t>9/29/2023</t>
  </si>
  <si>
    <t>7/26/2024</t>
  </si>
  <si>
    <t>11/9/2023</t>
  </si>
  <si>
    <t>8/11/2023</t>
  </si>
  <si>
    <t>6/21/2024</t>
  </si>
  <si>
    <t>11/6/2022</t>
  </si>
  <si>
    <t>CCL10-0003</t>
  </si>
  <si>
    <t>AMAZON,JCPENNEY01</t>
  </si>
  <si>
    <t>6/24/2024</t>
  </si>
  <si>
    <t>7/31/2024</t>
  </si>
  <si>
    <t>7/22/2024</t>
  </si>
  <si>
    <t>7/15/2024</t>
  </si>
  <si>
    <t>10/21/2025</t>
  </si>
  <si>
    <t>6/23/2023</t>
  </si>
  <si>
    <t>7/5/2024</t>
  </si>
  <si>
    <t>CCL10-0062</t>
  </si>
  <si>
    <t>Blue/Grey</t>
  </si>
  <si>
    <t>7/24/2023</t>
  </si>
  <si>
    <t>3/21/2026</t>
  </si>
  <si>
    <t>AMAZON,CSNSTORES,KOHLDSN,MACY02,OVERSTOCK01</t>
  </si>
  <si>
    <t>7/25/2023</t>
  </si>
  <si>
    <t>8/21/2023</t>
  </si>
  <si>
    <t>7/27/2023</t>
  </si>
  <si>
    <t>8/8/2023</t>
  </si>
  <si>
    <t>1/5/2024</t>
  </si>
  <si>
    <t>11/8/2023</t>
  </si>
  <si>
    <t>7/10/2024</t>
  </si>
  <si>
    <t>10/11/2023</t>
  </si>
  <si>
    <t>7/2/2024</t>
  </si>
  <si>
    <t>12/19/2023</t>
  </si>
  <si>
    <t>3/19/2025</t>
  </si>
  <si>
    <t>7/3/2024</t>
  </si>
  <si>
    <t>CCL10-0063</t>
  </si>
  <si>
    <t>10/9/2023</t>
  </si>
  <si>
    <t>9/7/2023</t>
  </si>
  <si>
    <t>9/5/2023</t>
  </si>
  <si>
    <t>8/4/2023</t>
  </si>
  <si>
    <t>8/23/2023</t>
  </si>
  <si>
    <t>CCL10-0064</t>
  </si>
  <si>
    <t>CSNSTORES,DLCROSCILL,OVERSTOCK01</t>
  </si>
  <si>
    <t>8/7/2023</t>
  </si>
  <si>
    <t>8/5/2024</t>
  </si>
  <si>
    <t>8/27/2023</t>
  </si>
  <si>
    <t>10/17/2024</t>
  </si>
  <si>
    <t>2/23/2024</t>
  </si>
  <si>
    <t>10/26/2023</t>
  </si>
  <si>
    <t>CCL10-0007</t>
  </si>
  <si>
    <t>Loretta</t>
  </si>
  <si>
    <t>Beige</t>
  </si>
  <si>
    <t>Donation</t>
  </si>
  <si>
    <t>C+</t>
  </si>
  <si>
    <t>MACY02,OVERSTOCK01</t>
  </si>
  <si>
    <t>11/8/2022</t>
  </si>
  <si>
    <t>10/15/2023</t>
  </si>
  <si>
    <t>Yes</t>
  </si>
  <si>
    <t>7/31/2023</t>
  </si>
  <si>
    <t>9/21/2023</t>
  </si>
  <si>
    <t>CCL10-0008</t>
  </si>
  <si>
    <t>C</t>
  </si>
  <si>
    <t>CSNSTORES,DLCROSCILL</t>
  </si>
  <si>
    <t>9/20/2023</t>
  </si>
  <si>
    <t>5/22/2023</t>
  </si>
  <si>
    <t>11/20/2023</t>
  </si>
  <si>
    <t>10/12/2023</t>
  </si>
  <si>
    <t>5/29/2024</t>
  </si>
  <si>
    <t>3/17/2025</t>
  </si>
  <si>
    <t>10/27/2022</t>
  </si>
  <si>
    <t>CCL10-0009</t>
  </si>
  <si>
    <t>CSNSTORES,JCPENNEY01</t>
  </si>
  <si>
    <t>9/3/2023</t>
  </si>
  <si>
    <t>4/7/2023</t>
  </si>
  <si>
    <t>7/12/2024</t>
  </si>
  <si>
    <t>10/21/2024</t>
  </si>
  <si>
    <t>11/15/2022</t>
  </si>
  <si>
    <t>CCL10-0005</t>
  </si>
  <si>
    <t>Valentina</t>
  </si>
  <si>
    <t>8/17/2023</t>
  </si>
  <si>
    <t>4/18/2023</t>
  </si>
  <si>
    <t>4/24/2023</t>
  </si>
  <si>
    <t>9/11/2023</t>
  </si>
  <si>
    <t>9/25/2024</t>
  </si>
  <si>
    <t>2/2/2025</t>
  </si>
  <si>
    <t>9/19/2023</t>
  </si>
  <si>
    <t>1/30/2023</t>
  </si>
  <si>
    <t>CCL10-0006</t>
  </si>
  <si>
    <t>Inactive</t>
  </si>
  <si>
    <t>5/1/2023</t>
  </si>
  <si>
    <t>12/13/2024</t>
  </si>
  <si>
    <t>8/1/2023</t>
  </si>
  <si>
    <t>CCL13-0017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</si>
  <si>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</si>
  <si>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</si>
  <si>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</si>
  <si>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</si>
  <si>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</si>
  <si>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</si>
  <si>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</si>
  <si>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1/23/2023</t>
  </si>
  <si>
    <t>7/28/2023</t>
  </si>
  <si>
    <t>4/13/2023</t>
  </si>
  <si>
    <t>6/7/2023</t>
  </si>
  <si>
    <t>7/5/2023</t>
  </si>
  <si>
    <t>3/29/2024</t>
  </si>
  <si>
    <t>2/13/2025</t>
  </si>
  <si>
    <t>CCL13-0018</t>
  </si>
  <si>
    <t>Grey</t>
  </si>
  <si>
    <t>4/25/2023</t>
  </si>
  <si>
    <t>1/12/2024</t>
  </si>
  <si>
    <t>11/24/2023</t>
  </si>
  <si>
    <t>10/3/2023</t>
  </si>
  <si>
    <t>7/7/2023</t>
  </si>
  <si>
    <t>7/25/2024</t>
  </si>
  <si>
    <t>10/31/2022</t>
  </si>
  <si>
    <t>CCL13-0019</t>
  </si>
  <si>
    <t>3/23/2023</t>
  </si>
  <si>
    <t>4/26/2023</t>
  </si>
  <si>
    <t>1/8/2024</t>
  </si>
  <si>
    <t>11/26/2023</t>
  </si>
  <si>
    <t>5/16/2024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</si>
  <si>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</si>
  <si>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</si>
  <si>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</si>
  <si>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</si>
  <si>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</si>
  <si>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</si>
  <si>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</si>
  <si>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</si>
  <si>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11/28/2022</t>
  </si>
  <si>
    <t>8/3/2023</t>
  </si>
  <si>
    <t>10/1/2023</t>
  </si>
  <si>
    <t>5/5/2023</t>
  </si>
  <si>
    <t>6/28/2024</t>
  </si>
  <si>
    <t>1/15/2024</t>
  </si>
  <si>
    <t>3/20/2024</t>
  </si>
  <si>
    <t>8/20/2025</t>
  </si>
  <si>
    <t>6/21/2023</t>
  </si>
  <si>
    <t>6/13/2024</t>
  </si>
  <si>
    <t>1/10/2023</t>
  </si>
  <si>
    <t>5/5/2024</t>
  </si>
  <si>
    <t>CCL30-0026</t>
  </si>
  <si>
    <t>Silver</t>
  </si>
  <si>
    <t>12/12/2022</t>
  </si>
  <si>
    <t>8/29/2023</t>
  </si>
  <si>
    <t>10/8/2024</t>
  </si>
  <si>
    <t>12/18/2024</t>
  </si>
  <si>
    <t>CCL30-0061</t>
  </si>
  <si>
    <t>AMAZONDS,MACY02</t>
  </si>
  <si>
    <t>8/15/2023</t>
  </si>
  <si>
    <t>6/13/2023</t>
  </si>
  <si>
    <t>9/19/2024</t>
  </si>
  <si>
    <t>11/27/2023</t>
  </si>
  <si>
    <t>2/27/2024</t>
  </si>
  <si>
    <t>11/25/2024</t>
  </si>
  <si>
    <t>1/24/2023</t>
  </si>
  <si>
    <t>CCL30-0029</t>
  </si>
  <si>
    <t>5/29/2023</t>
  </si>
  <si>
    <t>8/28/2024</t>
  </si>
  <si>
    <t>CCL30-0036</t>
  </si>
  <si>
    <t>Winchester</t>
  </si>
  <si>
    <t>Square Decor Pillow</t>
  </si>
  <si>
    <t>20x20"</t>
  </si>
  <si>
    <t>DLCROSCILL,MACY02</t>
  </si>
  <si>
    <t>10/17/2023</t>
  </si>
  <si>
    <t>8/2/2024</t>
  </si>
  <si>
    <t>8/26/2024</t>
  </si>
  <si>
    <t>CCL30-0035</t>
  </si>
  <si>
    <t>7/14/2023</t>
  </si>
  <si>
    <t>8/19/2024</t>
  </si>
  <si>
    <t>11/22/2023</t>
  </si>
  <si>
    <t>7/7/2025</t>
  </si>
  <si>
    <t>5/10/2024</t>
  </si>
  <si>
    <t>CCL30-0038</t>
  </si>
  <si>
    <t>Close-out</t>
  </si>
  <si>
    <t>2/13/2023</t>
  </si>
  <si>
    <t>10/16/2023</t>
  </si>
  <si>
    <t>7/3/2023</t>
  </si>
  <si>
    <t>3/21/2023</t>
  </si>
  <si>
    <t>CCL30-0034</t>
  </si>
  <si>
    <t>10/11/2024</t>
  </si>
  <si>
    <t>1/4/2024</t>
  </si>
  <si>
    <t>10/2/2023</t>
  </si>
  <si>
    <t>CCL30-0030</t>
  </si>
  <si>
    <t>Biron</t>
  </si>
  <si>
    <t>18x18"</t>
  </si>
  <si>
    <t>9/27/2023</t>
  </si>
  <si>
    <t>12/29/2023</t>
  </si>
  <si>
    <t>11/14/2024</t>
  </si>
  <si>
    <t>CCL30-0031</t>
  </si>
  <si>
    <t>11/6/2023</t>
  </si>
  <si>
    <t>7/3/2025</t>
  </si>
  <si>
    <t>7/11/2023</t>
  </si>
  <si>
    <t>7/29/2024</t>
  </si>
  <si>
    <t>5/22/2024</t>
  </si>
  <si>
    <t>1/19/2023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</si>
  <si>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</si>
  <si>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</si>
  <si>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</si>
  <si>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</si>
  <si>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</si>
  <si>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</si>
  <si>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</si>
  <si>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CSNSTORES,DLCROSCILL,JCPENNEY01,OVERSTOCK01</t>
  </si>
  <si>
    <t>1/29/2025</t>
  </si>
  <si>
    <t>2/7/2025</t>
  </si>
  <si>
    <t>6/9/2023</t>
  </si>
  <si>
    <t>CCL11-0078</t>
  </si>
  <si>
    <t>Euro sham</t>
  </si>
  <si>
    <t>8/15/2025</t>
  </si>
  <si>
    <t>CCL11-0024</t>
  </si>
  <si>
    <t>Sham</t>
  </si>
  <si>
    <t>5/15/2023</t>
  </si>
  <si>
    <t>10/4/2024</t>
  </si>
  <si>
    <t>12/12/2023</t>
  </si>
  <si>
    <t>CCL11-0022</t>
  </si>
  <si>
    <t>5/30/2023</t>
  </si>
  <si>
    <t>11/28/2023</t>
  </si>
  <si>
    <t>2/19/2025</t>
  </si>
  <si>
    <t>3/18/2025</t>
  </si>
  <si>
    <t>CCL11-0025</t>
  </si>
  <si>
    <t>B-</t>
  </si>
  <si>
    <t>AMAZONDS,OVERSTOCK01</t>
  </si>
  <si>
    <t>5/20/2024</t>
  </si>
  <si>
    <t>10/20/2025</t>
  </si>
  <si>
    <t>CCL11-0021</t>
  </si>
  <si>
    <t>Montague</t>
  </si>
  <si>
    <t>7/30/2024</t>
  </si>
  <si>
    <t>4/2/2024</t>
  </si>
  <si>
    <t>9/22/2023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</si>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</sst>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54</v>
      </c>
      <c r="AA6" s="4">
        <f>=ROUNDDOWN(6,0)</f>
      </c>
      <c r="AB6" s="5">
        <v>9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17</v>
      </c>
      <c r="AQ6" s="8">
        <v>2857.4</v>
      </c>
      <c r="AR6" s="4">
        <v>8</v>
      </c>
      <c r="AS6" s="8">
        <v>1372.47</v>
      </c>
      <c r="AT6" s="7">
        <v>1.125</v>
      </c>
      <c r="AU6" s="7">
        <v>1.0819</v>
      </c>
      <c r="AV6" s="4">
        <v>45</v>
      </c>
      <c r="AW6" s="8">
        <v>7738.58</v>
      </c>
      <c r="AX6" s="4">
        <v>16</v>
      </c>
      <c r="AY6" s="8">
        <v>2773.18</v>
      </c>
      <c r="AZ6" s="7">
        <v>1.8125</v>
      </c>
      <c r="BA6" s="7">
        <v>1.7905</v>
      </c>
      <c r="BB6" s="7">
        <v>0.3692</v>
      </c>
      <c r="BC6" s="4">
        <v>92</v>
      </c>
      <c r="BD6" s="8">
        <v>16252.44</v>
      </c>
      <c r="BE6" s="4">
        <v>46</v>
      </c>
      <c r="BF6" s="8">
        <v>8645.11</v>
      </c>
      <c r="BG6" s="7">
        <v>1</v>
      </c>
      <c r="BH6" s="7">
        <v>0.88</v>
      </c>
      <c r="BI6" s="7">
        <v>0.4761</v>
      </c>
      <c r="BJ6" s="4">
        <v>17</v>
      </c>
      <c r="BK6" s="8">
        <v>2857.4</v>
      </c>
      <c r="BL6" s="2" t="s">
        <v>154</v>
      </c>
      <c r="BM6" s="7">
        <v>1</v>
      </c>
      <c r="BN6" s="7">
        <v>1</v>
      </c>
      <c r="BO6" s="4">
        <v>5</v>
      </c>
      <c r="BP6" s="8">
        <v>1111.08</v>
      </c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2</v>
      </c>
      <c r="CC6" s="8">
        <v>302.02</v>
      </c>
      <c r="CD6" s="4">
        <v>2</v>
      </c>
      <c r="CE6" s="8">
        <v>332.03</v>
      </c>
      <c r="CF6" s="7"/>
      <c r="CG6" s="7">
        <v>-0.0904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>
        <v>6</v>
      </c>
      <c r="CP6" s="8">
        <v>842.1</v>
      </c>
      <c r="CQ6" s="4">
        <v>2</v>
      </c>
      <c r="CR6" s="8">
        <v>257.4</v>
      </c>
      <c r="CS6" s="7">
        <v>2</v>
      </c>
      <c r="CT6" s="7">
        <v>2.2716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>
        <v>4</v>
      </c>
      <c r="DE6" s="8">
        <v>783.04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157</v>
      </c>
      <c r="DM6" s="2" t="s">
        <v>157</v>
      </c>
      <c r="DN6" s="2" t="s">
        <v>148</v>
      </c>
      <c r="DO6" s="4">
        <v>2</v>
      </c>
      <c r="DP6" s="8">
        <v>312</v>
      </c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>
        <v>2</v>
      </c>
      <c r="EC6" s="8">
        <v>290.2</v>
      </c>
      <c r="ED6" s="4"/>
      <c r="EE6" s="8"/>
      <c r="EF6" s="7"/>
      <c r="EG6" s="7"/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148</v>
      </c>
      <c r="FV6" s="2" t="s">
        <v>148</v>
      </c>
      <c r="FW6" s="2" t="s">
        <v>148</v>
      </c>
      <c r="FX6" s="2" t="s">
        <v>148</v>
      </c>
      <c r="FY6" s="2" t="s">
        <v>148</v>
      </c>
      <c r="FZ6" s="2" t="s">
        <v>148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155</v>
      </c>
      <c r="IV6" s="2" t="s">
        <v>145</v>
      </c>
      <c r="IW6" s="2" t="s">
        <v>171</v>
      </c>
      <c r="IX6" s="2" t="s">
        <v>148</v>
      </c>
      <c r="IY6" s="2" t="s">
        <v>157</v>
      </c>
      <c r="IZ6" s="2" t="s">
        <v>157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148</v>
      </c>
      <c r="JX6" s="2" t="s">
        <v>172</v>
      </c>
      <c r="JY6" s="2" t="s">
        <v>157</v>
      </c>
      <c r="JZ6" s="2" t="s">
        <v>157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173</v>
      </c>
      <c r="KK6" s="2" t="s">
        <v>174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148</v>
      </c>
      <c r="KV6" s="2" t="s">
        <v>148</v>
      </c>
      <c r="KW6" s="2" t="s">
        <v>148</v>
      </c>
      <c r="KX6" s="2" t="s">
        <v>148</v>
      </c>
      <c r="KY6" s="2" t="s">
        <v>148</v>
      </c>
      <c r="KZ6" s="2" t="s">
        <v>148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155</v>
      </c>
      <c r="MV6" s="2" t="s">
        <v>145</v>
      </c>
      <c r="MW6" s="2" t="s">
        <v>152</v>
      </c>
      <c r="MX6" s="2" t="s">
        <v>175</v>
      </c>
      <c r="MY6" s="2" t="s">
        <v>157</v>
      </c>
      <c r="MZ6" s="2" t="s">
        <v>157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54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146</v>
      </c>
      <c r="AA7" s="4">
        <f>=ROUNDDOWN(10.4285714285714,0)</f>
      </c>
      <c r="AB7" s="5">
        <v>14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24</v>
      </c>
      <c r="AQ7" s="8">
        <v>4176.06</v>
      </c>
      <c r="AR7" s="4">
        <v>7</v>
      </c>
      <c r="AS7" s="8">
        <v>1246.28</v>
      </c>
      <c r="AT7" s="7">
        <v>2.4286</v>
      </c>
      <c r="AU7" s="7">
        <v>2.3508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0.5396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24</v>
      </c>
      <c r="BK7" s="8">
        <v>4176.06</v>
      </c>
      <c r="BL7" s="2" t="s">
        <v>179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3</v>
      </c>
      <c r="CC7" s="8">
        <v>538.38</v>
      </c>
      <c r="CD7" s="4">
        <v>2</v>
      </c>
      <c r="CE7" s="8">
        <v>333.58</v>
      </c>
      <c r="CF7" s="7">
        <v>0.5</v>
      </c>
      <c r="CG7" s="7">
        <v>0.6139</v>
      </c>
      <c r="CH7" s="2" t="s">
        <v>155</v>
      </c>
      <c r="CI7" s="2" t="s">
        <v>145</v>
      </c>
      <c r="CJ7" s="2" t="s">
        <v>158</v>
      </c>
      <c r="CK7" s="2" t="s">
        <v>159</v>
      </c>
      <c r="CL7" s="2" t="s">
        <v>157</v>
      </c>
      <c r="CM7" s="2" t="s">
        <v>157</v>
      </c>
      <c r="CN7" s="2" t="s">
        <v>148</v>
      </c>
      <c r="CO7" s="4">
        <v>13</v>
      </c>
      <c r="CP7" s="8">
        <v>2167.36</v>
      </c>
      <c r="CQ7" s="4">
        <v>4</v>
      </c>
      <c r="CR7" s="8">
        <v>677.78</v>
      </c>
      <c r="CS7" s="7">
        <v>2.25</v>
      </c>
      <c r="CT7" s="7">
        <v>2.1977</v>
      </c>
      <c r="CU7" s="2" t="s">
        <v>155</v>
      </c>
      <c r="CV7" s="2" t="s">
        <v>145</v>
      </c>
      <c r="CW7" s="2" t="s">
        <v>160</v>
      </c>
      <c r="CX7" s="2" t="s">
        <v>181</v>
      </c>
      <c r="CY7" s="2" t="s">
        <v>157</v>
      </c>
      <c r="CZ7" s="2" t="s">
        <v>157</v>
      </c>
      <c r="DA7" s="2" t="s">
        <v>148</v>
      </c>
      <c r="DB7" s="4">
        <v>6</v>
      </c>
      <c r="DC7" s="8">
        <v>1099.38</v>
      </c>
      <c r="DD7" s="4">
        <v>1</v>
      </c>
      <c r="DE7" s="8">
        <v>234.92</v>
      </c>
      <c r="DF7" s="7">
        <v>5</v>
      </c>
      <c r="DG7" s="7">
        <v>3.6798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157</v>
      </c>
      <c r="DM7" s="2" t="s">
        <v>157</v>
      </c>
      <c r="DN7" s="2" t="s">
        <v>148</v>
      </c>
      <c r="DO7" s="4">
        <v>2</v>
      </c>
      <c r="DP7" s="8">
        <v>370.94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167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169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148</v>
      </c>
      <c r="FV7" s="2" t="s">
        <v>148</v>
      </c>
      <c r="FW7" s="2" t="s">
        <v>148</v>
      </c>
      <c r="FX7" s="2" t="s">
        <v>148</v>
      </c>
      <c r="FY7" s="2" t="s">
        <v>148</v>
      </c>
      <c r="FZ7" s="2" t="s">
        <v>148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155</v>
      </c>
      <c r="IV7" s="2" t="s">
        <v>145</v>
      </c>
      <c r="IW7" s="2" t="s">
        <v>171</v>
      </c>
      <c r="IX7" s="2" t="s">
        <v>148</v>
      </c>
      <c r="IY7" s="2" t="s">
        <v>157</v>
      </c>
      <c r="IZ7" s="2" t="s">
        <v>157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187</v>
      </c>
      <c r="JV7" s="2" t="s">
        <v>145</v>
      </c>
      <c r="JW7" s="2" t="s">
        <v>148</v>
      </c>
      <c r="JX7" s="2" t="s">
        <v>148</v>
      </c>
      <c r="JY7" s="2" t="s">
        <v>157</v>
      </c>
      <c r="JZ7" s="2" t="s">
        <v>157</v>
      </c>
      <c r="KA7" s="2" t="s">
        <v>148</v>
      </c>
      <c r="KB7" s="4"/>
      <c r="KC7" s="8"/>
      <c r="KD7" s="4"/>
      <c r="KE7" s="8"/>
      <c r="KF7" s="7"/>
      <c r="KG7" s="7"/>
      <c r="KH7" s="2" t="s">
        <v>155</v>
      </c>
      <c r="KI7" s="2" t="s">
        <v>145</v>
      </c>
      <c r="KJ7" s="2" t="s">
        <v>173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148</v>
      </c>
      <c r="KV7" s="2" t="s">
        <v>148</v>
      </c>
      <c r="KW7" s="2" t="s">
        <v>148</v>
      </c>
      <c r="KX7" s="2" t="s">
        <v>148</v>
      </c>
      <c r="KY7" s="2" t="s">
        <v>148</v>
      </c>
      <c r="KZ7" s="2" t="s">
        <v>148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155</v>
      </c>
      <c r="MV7" s="2" t="s">
        <v>145</v>
      </c>
      <c r="MW7" s="2" t="s">
        <v>178</v>
      </c>
      <c r="MX7" s="2" t="s">
        <v>188</v>
      </c>
      <c r="MY7" s="2" t="s">
        <v>157</v>
      </c>
      <c r="MZ7" s="2" t="s">
        <v>157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146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116</v>
      </c>
      <c r="AA8" s="4">
        <f>=ROUNDDOWN(23.2,0)</f>
      </c>
      <c r="AB8" s="5">
        <v>5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4</v>
      </c>
      <c r="AQ8" s="8">
        <v>705.12</v>
      </c>
      <c r="AR8" s="4">
        <v>1</v>
      </c>
      <c r="AS8" s="8">
        <v>154.43</v>
      </c>
      <c r="AT8" s="7">
        <v>3</v>
      </c>
      <c r="AU8" s="7">
        <v>3.566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0.0911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4</v>
      </c>
      <c r="BK8" s="8">
        <v>705.12</v>
      </c>
      <c r="BL8" s="2" t="s">
        <v>191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/>
      <c r="CC8" s="8"/>
      <c r="CD8" s="4"/>
      <c r="CE8" s="8"/>
      <c r="CF8" s="7"/>
      <c r="CG8" s="7"/>
      <c r="CH8" s="2" t="s">
        <v>155</v>
      </c>
      <c r="CI8" s="2" t="s">
        <v>145</v>
      </c>
      <c r="CJ8" s="2" t="s">
        <v>169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2</v>
      </c>
      <c r="CP8" s="8">
        <v>333.8</v>
      </c>
      <c r="CQ8" s="4">
        <v>1</v>
      </c>
      <c r="CR8" s="8">
        <v>154.43</v>
      </c>
      <c r="CS8" s="7">
        <v>1</v>
      </c>
      <c r="CT8" s="7">
        <v>1.1615</v>
      </c>
      <c r="CU8" s="2" t="s">
        <v>155</v>
      </c>
      <c r="CV8" s="2" t="s">
        <v>145</v>
      </c>
      <c r="CW8" s="2" t="s">
        <v>160</v>
      </c>
      <c r="CX8" s="2" t="s">
        <v>194</v>
      </c>
      <c r="CY8" s="2" t="s">
        <v>157</v>
      </c>
      <c r="CZ8" s="2" t="s">
        <v>157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157</v>
      </c>
      <c r="DM8" s="2" t="s">
        <v>157</v>
      </c>
      <c r="DN8" s="2" t="s">
        <v>148</v>
      </c>
      <c r="DO8" s="4">
        <v>2</v>
      </c>
      <c r="DP8" s="8">
        <v>371.32</v>
      </c>
      <c r="DQ8" s="4"/>
      <c r="DR8" s="8"/>
      <c r="DS8" s="7"/>
      <c r="DT8" s="7"/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165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196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169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148</v>
      </c>
      <c r="FV8" s="2" t="s">
        <v>148</v>
      </c>
      <c r="FW8" s="2" t="s">
        <v>148</v>
      </c>
      <c r="FX8" s="2" t="s">
        <v>148</v>
      </c>
      <c r="FY8" s="2" t="s">
        <v>148</v>
      </c>
      <c r="FZ8" s="2" t="s">
        <v>148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155</v>
      </c>
      <c r="IV8" s="2" t="s">
        <v>145</v>
      </c>
      <c r="IW8" s="2" t="s">
        <v>201</v>
      </c>
      <c r="IX8" s="2" t="s">
        <v>148</v>
      </c>
      <c r="IY8" s="2" t="s">
        <v>157</v>
      </c>
      <c r="IZ8" s="2" t="s">
        <v>157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187</v>
      </c>
      <c r="JV8" s="2" t="s">
        <v>145</v>
      </c>
      <c r="JW8" s="2" t="s">
        <v>148</v>
      </c>
      <c r="JX8" s="2" t="s">
        <v>148</v>
      </c>
      <c r="JY8" s="2" t="s">
        <v>157</v>
      </c>
      <c r="JZ8" s="2" t="s">
        <v>157</v>
      </c>
      <c r="KA8" s="2" t="s">
        <v>148</v>
      </c>
      <c r="KB8" s="4"/>
      <c r="KC8" s="8"/>
      <c r="KD8" s="4"/>
      <c r="KE8" s="8"/>
      <c r="KF8" s="7"/>
      <c r="KG8" s="7"/>
      <c r="KH8" s="2" t="s">
        <v>155</v>
      </c>
      <c r="KI8" s="2" t="s">
        <v>145</v>
      </c>
      <c r="KJ8" s="2" t="s">
        <v>173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155</v>
      </c>
      <c r="MV8" s="2" t="s">
        <v>145</v>
      </c>
      <c r="MW8" s="2" t="s">
        <v>178</v>
      </c>
      <c r="MX8" s="2" t="s">
        <v>202</v>
      </c>
      <c r="MY8" s="2" t="s">
        <v>157</v>
      </c>
      <c r="MZ8" s="2" t="s">
        <v>157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116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204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205</v>
      </c>
      <c r="Z9" s="4">
        <v>6</v>
      </c>
      <c r="AA9" s="4">
        <f>=ROUNDDOWN(0.652173913043478,0)</f>
      </c>
      <c r="AB9" s="5">
        <v>9.2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14</v>
      </c>
      <c r="AQ9" s="8">
        <v>2231.42</v>
      </c>
      <c r="AR9" s="4">
        <v>7</v>
      </c>
      <c r="AS9" s="8">
        <v>1201.72</v>
      </c>
      <c r="AT9" s="7">
        <v>1</v>
      </c>
      <c r="AU9" s="7">
        <v>0.8569</v>
      </c>
      <c r="AV9" s="4">
        <v>32</v>
      </c>
      <c r="AW9" s="8">
        <v>5861.74</v>
      </c>
      <c r="AX9" s="4">
        <v>30</v>
      </c>
      <c r="AY9" s="8">
        <v>5871.93</v>
      </c>
      <c r="AZ9" s="7">
        <v>0.0667</v>
      </c>
      <c r="BA9" s="7">
        <v>-0.0017</v>
      </c>
      <c r="BB9" s="7">
        <v>0.3807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0.3607</v>
      </c>
      <c r="BJ9" s="4">
        <v>14</v>
      </c>
      <c r="BK9" s="8">
        <v>2231.42</v>
      </c>
      <c r="BL9" s="2" t="s">
        <v>206</v>
      </c>
      <c r="BM9" s="7">
        <v>1</v>
      </c>
      <c r="BN9" s="7">
        <v>1</v>
      </c>
      <c r="BO9" s="4">
        <v>1</v>
      </c>
      <c r="BP9" s="8">
        <v>258.99</v>
      </c>
      <c r="BQ9" s="4"/>
      <c r="BR9" s="8"/>
      <c r="BS9" s="7"/>
      <c r="BT9" s="7"/>
      <c r="BU9" s="2" t="s">
        <v>155</v>
      </c>
      <c r="BV9" s="2" t="s">
        <v>145</v>
      </c>
      <c r="BW9" s="2" t="s">
        <v>188</v>
      </c>
      <c r="BX9" s="2" t="s">
        <v>207</v>
      </c>
      <c r="BY9" s="2" t="s">
        <v>157</v>
      </c>
      <c r="BZ9" s="2" t="s">
        <v>157</v>
      </c>
      <c r="CA9" s="2" t="s">
        <v>148</v>
      </c>
      <c r="CB9" s="4">
        <v>8</v>
      </c>
      <c r="CC9" s="8">
        <v>1208.08</v>
      </c>
      <c r="CD9" s="4">
        <v>4</v>
      </c>
      <c r="CE9" s="8">
        <v>610.01</v>
      </c>
      <c r="CF9" s="7">
        <v>1</v>
      </c>
      <c r="CG9" s="7">
        <v>0.9804</v>
      </c>
      <c r="CH9" s="2" t="s">
        <v>155</v>
      </c>
      <c r="CI9" s="2" t="s">
        <v>145</v>
      </c>
      <c r="CJ9" s="2" t="s">
        <v>158</v>
      </c>
      <c r="CK9" s="2" t="s">
        <v>208</v>
      </c>
      <c r="CL9" s="2" t="s">
        <v>157</v>
      </c>
      <c r="CM9" s="2" t="s">
        <v>157</v>
      </c>
      <c r="CN9" s="2" t="s">
        <v>148</v>
      </c>
      <c r="CO9" s="4">
        <v>1</v>
      </c>
      <c r="CP9" s="8">
        <v>140.35</v>
      </c>
      <c r="CQ9" s="4"/>
      <c r="CR9" s="8"/>
      <c r="CS9" s="7"/>
      <c r="CT9" s="7"/>
      <c r="CU9" s="2" t="s">
        <v>155</v>
      </c>
      <c r="CV9" s="2" t="s">
        <v>145</v>
      </c>
      <c r="CW9" s="2" t="s">
        <v>160</v>
      </c>
      <c r="CX9" s="2" t="s">
        <v>209</v>
      </c>
      <c r="CY9" s="2" t="s">
        <v>157</v>
      </c>
      <c r="CZ9" s="2" t="s">
        <v>157</v>
      </c>
      <c r="DA9" s="2" t="s">
        <v>148</v>
      </c>
      <c r="DB9" s="4"/>
      <c r="DC9" s="8"/>
      <c r="DD9" s="4">
        <v>2</v>
      </c>
      <c r="DE9" s="8">
        <v>391.52</v>
      </c>
      <c r="DF9" s="7">
        <v>-1</v>
      </c>
      <c r="DG9" s="7">
        <v>-1</v>
      </c>
      <c r="DH9" s="2" t="s">
        <v>155</v>
      </c>
      <c r="DI9" s="2" t="s">
        <v>145</v>
      </c>
      <c r="DJ9" s="2" t="s">
        <v>148</v>
      </c>
      <c r="DK9" s="2" t="s">
        <v>210</v>
      </c>
      <c r="DL9" s="2" t="s">
        <v>157</v>
      </c>
      <c r="DM9" s="2" t="s">
        <v>157</v>
      </c>
      <c r="DN9" s="2" t="s">
        <v>148</v>
      </c>
      <c r="DO9" s="4">
        <v>4</v>
      </c>
      <c r="DP9" s="8">
        <v>624</v>
      </c>
      <c r="DQ9" s="4">
        <v>1</v>
      </c>
      <c r="DR9" s="8">
        <v>200.19</v>
      </c>
      <c r="DS9" s="7">
        <v>3</v>
      </c>
      <c r="DT9" s="7">
        <v>2.117</v>
      </c>
      <c r="DU9" s="2" t="s">
        <v>155</v>
      </c>
      <c r="DV9" s="2" t="s">
        <v>145</v>
      </c>
      <c r="DW9" s="2" t="s">
        <v>163</v>
      </c>
      <c r="DX9" s="2" t="s">
        <v>211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165</v>
      </c>
      <c r="EK9" s="2" t="s">
        <v>212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167</v>
      </c>
      <c r="EX9" s="2" t="s">
        <v>213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169</v>
      </c>
      <c r="FK9" s="2" t="s">
        <v>214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148</v>
      </c>
      <c r="FV9" s="2" t="s">
        <v>148</v>
      </c>
      <c r="FW9" s="2" t="s">
        <v>148</v>
      </c>
      <c r="FX9" s="2" t="s">
        <v>148</v>
      </c>
      <c r="FY9" s="2" t="s">
        <v>148</v>
      </c>
      <c r="FZ9" s="2" t="s">
        <v>148</v>
      </c>
      <c r="GA9" s="2" t="s">
        <v>148</v>
      </c>
      <c r="GB9" s="4"/>
      <c r="GC9" s="8"/>
      <c r="GD9" s="4"/>
      <c r="GE9" s="8"/>
      <c r="GF9" s="7"/>
      <c r="GG9" s="7"/>
      <c r="GH9" s="2" t="s">
        <v>148</v>
      </c>
      <c r="GI9" s="2" t="s">
        <v>148</v>
      </c>
      <c r="GJ9" s="2" t="s">
        <v>148</v>
      </c>
      <c r="GK9" s="2" t="s">
        <v>148</v>
      </c>
      <c r="GL9" s="2" t="s">
        <v>148</v>
      </c>
      <c r="GM9" s="2" t="s">
        <v>148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155</v>
      </c>
      <c r="IV9" s="2" t="s">
        <v>145</v>
      </c>
      <c r="IW9" s="2" t="s">
        <v>171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148</v>
      </c>
      <c r="JX9" s="2" t="s">
        <v>215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173</v>
      </c>
      <c r="KK9" s="2" t="s">
        <v>216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148</v>
      </c>
      <c r="KV9" s="2" t="s">
        <v>148</v>
      </c>
      <c r="KW9" s="2" t="s">
        <v>148</v>
      </c>
      <c r="KX9" s="2" t="s">
        <v>148</v>
      </c>
      <c r="KY9" s="2" t="s">
        <v>148</v>
      </c>
      <c r="KZ9" s="2" t="s">
        <v>148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155</v>
      </c>
      <c r="MV9" s="2" t="s">
        <v>145</v>
      </c>
      <c r="MW9" s="2" t="s">
        <v>188</v>
      </c>
      <c r="MX9" s="2" t="s">
        <v>217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>
        <v>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218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204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205</v>
      </c>
      <c r="Z10" s="4">
        <v>41</v>
      </c>
      <c r="AA10" s="4">
        <f>=ROUNDDOWN(4.01960784313725,0)</f>
      </c>
      <c r="AB10" s="5">
        <v>10.2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10</v>
      </c>
      <c r="AQ10" s="8">
        <v>2039.13</v>
      </c>
      <c r="AR10" s="4">
        <v>21</v>
      </c>
      <c r="AS10" s="8">
        <v>4284.13</v>
      </c>
      <c r="AT10" s="7">
        <v>-0.5238</v>
      </c>
      <c r="AU10" s="7">
        <v>-0.524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0.3479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10</v>
      </c>
      <c r="BK10" s="8">
        <v>2039.13</v>
      </c>
      <c r="BL10" s="2" t="s">
        <v>219</v>
      </c>
      <c r="BM10" s="7">
        <v>1</v>
      </c>
      <c r="BN10" s="7">
        <v>1</v>
      </c>
      <c r="BO10" s="4">
        <v>3</v>
      </c>
      <c r="BP10" s="8">
        <v>732.27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188</v>
      </c>
      <c r="BX10" s="2" t="s">
        <v>220</v>
      </c>
      <c r="BY10" s="2" t="s">
        <v>157</v>
      </c>
      <c r="BZ10" s="2" t="s">
        <v>157</v>
      </c>
      <c r="CA10" s="2" t="s">
        <v>148</v>
      </c>
      <c r="CB10" s="4">
        <v>4</v>
      </c>
      <c r="CC10" s="8">
        <v>717.84</v>
      </c>
      <c r="CD10" s="4">
        <v>4</v>
      </c>
      <c r="CE10" s="8">
        <v>667.16</v>
      </c>
      <c r="CF10" s="7"/>
      <c r="CG10" s="7">
        <v>0.076</v>
      </c>
      <c r="CH10" s="2" t="s">
        <v>155</v>
      </c>
      <c r="CI10" s="2" t="s">
        <v>145</v>
      </c>
      <c r="CJ10" s="2" t="s">
        <v>158</v>
      </c>
      <c r="CK10" s="2" t="s">
        <v>159</v>
      </c>
      <c r="CL10" s="2" t="s">
        <v>157</v>
      </c>
      <c r="CM10" s="2" t="s">
        <v>157</v>
      </c>
      <c r="CN10" s="2" t="s">
        <v>148</v>
      </c>
      <c r="CO10" s="4">
        <v>1</v>
      </c>
      <c r="CP10" s="8">
        <v>166.72</v>
      </c>
      <c r="CQ10" s="4">
        <v>2</v>
      </c>
      <c r="CR10" s="8">
        <v>368.92</v>
      </c>
      <c r="CS10" s="7">
        <v>-0.5</v>
      </c>
      <c r="CT10" s="7">
        <v>-0.5481</v>
      </c>
      <c r="CU10" s="2" t="s">
        <v>155</v>
      </c>
      <c r="CV10" s="2" t="s">
        <v>145</v>
      </c>
      <c r="CW10" s="2" t="s">
        <v>160</v>
      </c>
      <c r="CX10" s="2" t="s">
        <v>221</v>
      </c>
      <c r="CY10" s="2" t="s">
        <v>157</v>
      </c>
      <c r="CZ10" s="2" t="s">
        <v>157</v>
      </c>
      <c r="DA10" s="2" t="s">
        <v>148</v>
      </c>
      <c r="DB10" s="4"/>
      <c r="DC10" s="8"/>
      <c r="DD10" s="4">
        <v>11</v>
      </c>
      <c r="DE10" s="8">
        <v>2325.73</v>
      </c>
      <c r="DF10" s="7">
        <v>-1</v>
      </c>
      <c r="DG10" s="7">
        <v>-1</v>
      </c>
      <c r="DH10" s="2" t="s">
        <v>155</v>
      </c>
      <c r="DI10" s="2" t="s">
        <v>145</v>
      </c>
      <c r="DJ10" s="2" t="s">
        <v>148</v>
      </c>
      <c r="DK10" s="2" t="s">
        <v>182</v>
      </c>
      <c r="DL10" s="2" t="s">
        <v>157</v>
      </c>
      <c r="DM10" s="2" t="s">
        <v>157</v>
      </c>
      <c r="DN10" s="2" t="s">
        <v>148</v>
      </c>
      <c r="DO10" s="4">
        <v>1</v>
      </c>
      <c r="DP10" s="8">
        <v>185.47</v>
      </c>
      <c r="DQ10" s="4">
        <v>1</v>
      </c>
      <c r="DR10" s="8">
        <v>240.23</v>
      </c>
      <c r="DS10" s="7"/>
      <c r="DT10" s="7">
        <v>-0.2279</v>
      </c>
      <c r="DU10" s="2" t="s">
        <v>155</v>
      </c>
      <c r="DV10" s="2" t="s">
        <v>145</v>
      </c>
      <c r="DW10" s="2" t="s">
        <v>163</v>
      </c>
      <c r="DX10" s="2" t="s">
        <v>222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165</v>
      </c>
      <c r="EK10" s="2" t="s">
        <v>223</v>
      </c>
      <c r="EL10" s="2" t="s">
        <v>157</v>
      </c>
      <c r="EM10" s="2" t="s">
        <v>157</v>
      </c>
      <c r="EN10" s="2" t="s">
        <v>148</v>
      </c>
      <c r="EO10" s="4">
        <v>1</v>
      </c>
      <c r="EP10" s="8">
        <v>236.83</v>
      </c>
      <c r="EQ10" s="4">
        <v>2</v>
      </c>
      <c r="ER10" s="8">
        <v>450.44</v>
      </c>
      <c r="ES10" s="7">
        <v>-0.5</v>
      </c>
      <c r="ET10" s="7">
        <v>-0.4742</v>
      </c>
      <c r="EU10" s="2" t="s">
        <v>155</v>
      </c>
      <c r="EV10" s="2" t="s">
        <v>145</v>
      </c>
      <c r="EW10" s="2" t="s">
        <v>167</v>
      </c>
      <c r="EX10" s="2" t="s">
        <v>224</v>
      </c>
      <c r="EY10" s="2" t="s">
        <v>157</v>
      </c>
      <c r="EZ10" s="2" t="s">
        <v>157</v>
      </c>
      <c r="FA10" s="2" t="s">
        <v>148</v>
      </c>
      <c r="FB10" s="4"/>
      <c r="FC10" s="8"/>
      <c r="FD10" s="4">
        <v>1</v>
      </c>
      <c r="FE10" s="8">
        <v>231.65</v>
      </c>
      <c r="FF10" s="7">
        <v>-1</v>
      </c>
      <c r="FG10" s="7">
        <v>-1</v>
      </c>
      <c r="FH10" s="2" t="s">
        <v>155</v>
      </c>
      <c r="FI10" s="2" t="s">
        <v>145</v>
      </c>
      <c r="FJ10" s="2" t="s">
        <v>169</v>
      </c>
      <c r="FK10" s="2" t="s">
        <v>211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148</v>
      </c>
      <c r="FV10" s="2" t="s">
        <v>148</v>
      </c>
      <c r="FW10" s="2" t="s">
        <v>148</v>
      </c>
      <c r="FX10" s="2" t="s">
        <v>148</v>
      </c>
      <c r="FY10" s="2" t="s">
        <v>148</v>
      </c>
      <c r="FZ10" s="2" t="s">
        <v>148</v>
      </c>
      <c r="GA10" s="2" t="s">
        <v>148</v>
      </c>
      <c r="GB10" s="4"/>
      <c r="GC10" s="8"/>
      <c r="GD10" s="4"/>
      <c r="GE10" s="8"/>
      <c r="GF10" s="7"/>
      <c r="GG10" s="7"/>
      <c r="GH10" s="2" t="s">
        <v>148</v>
      </c>
      <c r="GI10" s="2" t="s">
        <v>148</v>
      </c>
      <c r="GJ10" s="2" t="s">
        <v>148</v>
      </c>
      <c r="GK10" s="2" t="s">
        <v>148</v>
      </c>
      <c r="GL10" s="2" t="s">
        <v>148</v>
      </c>
      <c r="GM10" s="2" t="s">
        <v>148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155</v>
      </c>
      <c r="IV10" s="2" t="s">
        <v>145</v>
      </c>
      <c r="IW10" s="2" t="s">
        <v>171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187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173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148</v>
      </c>
      <c r="KV10" s="2" t="s">
        <v>148</v>
      </c>
      <c r="KW10" s="2" t="s">
        <v>148</v>
      </c>
      <c r="KX10" s="2" t="s">
        <v>148</v>
      </c>
      <c r="KY10" s="2" t="s">
        <v>148</v>
      </c>
      <c r="KZ10" s="2" t="s">
        <v>148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155</v>
      </c>
      <c r="MV10" s="2" t="s">
        <v>145</v>
      </c>
      <c r="MW10" s="2" t="s">
        <v>188</v>
      </c>
      <c r="MX10" s="2" t="s">
        <v>192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>
        <v>41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225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190</v>
      </c>
      <c r="K11" s="2" t="s">
        <v>204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205</v>
      </c>
      <c r="Z11" s="4">
        <v>3</v>
      </c>
      <c r="AA11" s="4">
        <f>=ROUNDDOWN(0.967741935483871,0)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0.5714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8</v>
      </c>
      <c r="AQ11" s="8">
        <v>1591.19</v>
      </c>
      <c r="AR11" s="4">
        <v>2</v>
      </c>
      <c r="AS11" s="8">
        <v>386.08</v>
      </c>
      <c r="AT11" s="7">
        <v>3</v>
      </c>
      <c r="AU11" s="7">
        <v>3.1214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0.2715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8</v>
      </c>
      <c r="BK11" s="8">
        <v>1591.19</v>
      </c>
      <c r="BL11" s="2" t="s">
        <v>226</v>
      </c>
      <c r="BM11" s="7">
        <v>1</v>
      </c>
      <c r="BN11" s="7">
        <v>1</v>
      </c>
      <c r="BO11" s="4">
        <v>3</v>
      </c>
      <c r="BP11" s="8">
        <v>729.1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188</v>
      </c>
      <c r="BX11" s="2" t="s">
        <v>227</v>
      </c>
      <c r="BY11" s="2" t="s">
        <v>157</v>
      </c>
      <c r="BZ11" s="2" t="s">
        <v>157</v>
      </c>
      <c r="CA11" s="2" t="s">
        <v>148</v>
      </c>
      <c r="CB11" s="4">
        <v>2</v>
      </c>
      <c r="CC11" s="8">
        <v>359.32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169</v>
      </c>
      <c r="CK11" s="2" t="s">
        <v>193</v>
      </c>
      <c r="CL11" s="2" t="s">
        <v>157</v>
      </c>
      <c r="CM11" s="2" t="s">
        <v>157</v>
      </c>
      <c r="CN11" s="2" t="s">
        <v>148</v>
      </c>
      <c r="CO11" s="4">
        <v>2</v>
      </c>
      <c r="CP11" s="8">
        <v>317.11</v>
      </c>
      <c r="CQ11" s="4">
        <v>1</v>
      </c>
      <c r="CR11" s="8">
        <v>154.43</v>
      </c>
      <c r="CS11" s="7">
        <v>1</v>
      </c>
      <c r="CT11" s="7">
        <v>1.0534</v>
      </c>
      <c r="CU11" s="2" t="s">
        <v>155</v>
      </c>
      <c r="CV11" s="2" t="s">
        <v>145</v>
      </c>
      <c r="CW11" s="2" t="s">
        <v>160</v>
      </c>
      <c r="CX11" s="2" t="s">
        <v>228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229</v>
      </c>
      <c r="DL11" s="2" t="s">
        <v>157</v>
      </c>
      <c r="DM11" s="2" t="s">
        <v>157</v>
      </c>
      <c r="DN11" s="2" t="s">
        <v>148</v>
      </c>
      <c r="DO11" s="4">
        <v>1</v>
      </c>
      <c r="DP11" s="8">
        <v>185.66</v>
      </c>
      <c r="DQ11" s="4"/>
      <c r="DR11" s="8"/>
      <c r="DS11" s="7"/>
      <c r="DT11" s="7"/>
      <c r="DU11" s="2" t="s">
        <v>155</v>
      </c>
      <c r="DV11" s="2" t="s">
        <v>145</v>
      </c>
      <c r="DW11" s="2" t="s">
        <v>196</v>
      </c>
      <c r="DX11" s="2" t="s">
        <v>230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165</v>
      </c>
      <c r="EK11" s="2" t="s">
        <v>231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196</v>
      </c>
      <c r="EX11" s="2" t="s">
        <v>195</v>
      </c>
      <c r="EY11" s="2" t="s">
        <v>157</v>
      </c>
      <c r="EZ11" s="2" t="s">
        <v>157</v>
      </c>
      <c r="FA11" s="2" t="s">
        <v>148</v>
      </c>
      <c r="FB11" s="4"/>
      <c r="FC11" s="8"/>
      <c r="FD11" s="4">
        <v>1</v>
      </c>
      <c r="FE11" s="8">
        <v>231.65</v>
      </c>
      <c r="FF11" s="7">
        <v>-1</v>
      </c>
      <c r="FG11" s="7">
        <v>-1</v>
      </c>
      <c r="FH11" s="2" t="s">
        <v>155</v>
      </c>
      <c r="FI11" s="2" t="s">
        <v>145</v>
      </c>
      <c r="FJ11" s="2" t="s">
        <v>169</v>
      </c>
      <c r="FK11" s="2" t="s">
        <v>232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148</v>
      </c>
      <c r="FV11" s="2" t="s">
        <v>148</v>
      </c>
      <c r="FW11" s="2" t="s">
        <v>148</v>
      </c>
      <c r="FX11" s="2" t="s">
        <v>148</v>
      </c>
      <c r="FY11" s="2" t="s">
        <v>148</v>
      </c>
      <c r="FZ11" s="2" t="s">
        <v>148</v>
      </c>
      <c r="GA11" s="2" t="s">
        <v>148</v>
      </c>
      <c r="GB11" s="4"/>
      <c r="GC11" s="8"/>
      <c r="GD11" s="4"/>
      <c r="GE11" s="8"/>
      <c r="GF11" s="7"/>
      <c r="GG11" s="7"/>
      <c r="GH11" s="2" t="s">
        <v>148</v>
      </c>
      <c r="GI11" s="2" t="s">
        <v>148</v>
      </c>
      <c r="GJ11" s="2" t="s">
        <v>148</v>
      </c>
      <c r="GK11" s="2" t="s">
        <v>148</v>
      </c>
      <c r="GL11" s="2" t="s">
        <v>148</v>
      </c>
      <c r="GM11" s="2" t="s">
        <v>148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155</v>
      </c>
      <c r="IV11" s="2" t="s">
        <v>145</v>
      </c>
      <c r="IW11" s="2" t="s">
        <v>201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187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173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148</v>
      </c>
      <c r="KV11" s="2" t="s">
        <v>148</v>
      </c>
      <c r="KW11" s="2" t="s">
        <v>148</v>
      </c>
      <c r="KX11" s="2" t="s">
        <v>148</v>
      </c>
      <c r="KY11" s="2" t="s">
        <v>148</v>
      </c>
      <c r="KZ11" s="2" t="s">
        <v>148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155</v>
      </c>
      <c r="MV11" s="2" t="s">
        <v>145</v>
      </c>
      <c r="MW11" s="2" t="s">
        <v>188</v>
      </c>
      <c r="MX11" s="2" t="s">
        <v>233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>
        <v>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235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237</v>
      </c>
      <c r="Q12" s="2" t="s">
        <v>147</v>
      </c>
      <c r="R12" s="2" t="s">
        <v>148</v>
      </c>
      <c r="S12" s="2" t="s">
        <v>148</v>
      </c>
      <c r="T12" s="2" t="s">
        <v>238</v>
      </c>
      <c r="U12" s="2" t="s">
        <v>149</v>
      </c>
      <c r="V12" s="2" t="s">
        <v>239</v>
      </c>
      <c r="W12" s="2" t="s">
        <v>148</v>
      </c>
      <c r="X12" s="2" t="s">
        <v>148</v>
      </c>
      <c r="Y12" s="2" t="s">
        <v>240</v>
      </c>
      <c r="Z12" s="4">
        <v>207</v>
      </c>
      <c r="AA12" s="4">
        <f>=ROUNDDOWN(51.75,0)</f>
      </c>
      <c r="AB12" s="5">
        <v>4</v>
      </c>
      <c r="AC12" s="2" t="s">
        <v>241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6</v>
      </c>
      <c r="AQ12" s="8">
        <v>993.47</v>
      </c>
      <c r="AR12" s="4"/>
      <c r="AS12" s="8"/>
      <c r="AT12" s="7"/>
      <c r="AU12" s="7"/>
      <c r="AV12" s="4">
        <v>15</v>
      </c>
      <c r="AW12" s="8">
        <v>2652.12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0.3746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0.1632</v>
      </c>
      <c r="BJ12" s="4">
        <v>6</v>
      </c>
      <c r="BK12" s="8">
        <v>993.47</v>
      </c>
      <c r="BL12" s="2" t="s">
        <v>242</v>
      </c>
      <c r="BM12" s="7">
        <v>1</v>
      </c>
      <c r="BN12" s="7">
        <v>1</v>
      </c>
      <c r="BO12" s="4">
        <v>2</v>
      </c>
      <c r="BP12" s="8">
        <v>400.81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240</v>
      </c>
      <c r="BY12" s="2" t="s">
        <v>157</v>
      </c>
      <c r="BZ12" s="2" t="s">
        <v>157</v>
      </c>
      <c r="CA12" s="2" t="s">
        <v>148</v>
      </c>
      <c r="CB12" s="4">
        <v>1</v>
      </c>
      <c r="CC12" s="8">
        <v>151.01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243</v>
      </c>
      <c r="CL12" s="2" t="s">
        <v>157</v>
      </c>
      <c r="CM12" s="2" t="s">
        <v>157</v>
      </c>
      <c r="CN12" s="2" t="s">
        <v>148</v>
      </c>
      <c r="CO12" s="4">
        <v>1</v>
      </c>
      <c r="CP12" s="8">
        <v>140.35</v>
      </c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243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244</v>
      </c>
      <c r="DI12" s="2" t="s">
        <v>145</v>
      </c>
      <c r="DJ12" s="2" t="s">
        <v>148</v>
      </c>
      <c r="DK12" s="2" t="s">
        <v>148</v>
      </c>
      <c r="DL12" s="2" t="s">
        <v>157</v>
      </c>
      <c r="DM12" s="2" t="s">
        <v>157</v>
      </c>
      <c r="DN12" s="2" t="s">
        <v>148</v>
      </c>
      <c r="DO12" s="4">
        <v>1</v>
      </c>
      <c r="DP12" s="8">
        <v>156</v>
      </c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245</v>
      </c>
      <c r="DY12" s="2" t="s">
        <v>157</v>
      </c>
      <c r="DZ12" s="2" t="s">
        <v>157</v>
      </c>
      <c r="EA12" s="2" t="s">
        <v>148</v>
      </c>
      <c r="EB12" s="4">
        <v>1</v>
      </c>
      <c r="EC12" s="8">
        <v>145.3</v>
      </c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246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244</v>
      </c>
      <c r="EV12" s="2" t="s">
        <v>145</v>
      </c>
      <c r="EW12" s="2" t="s">
        <v>148</v>
      </c>
      <c r="EX12" s="2" t="s">
        <v>148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148</v>
      </c>
      <c r="FK12" s="2" t="s">
        <v>148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187</v>
      </c>
      <c r="FV12" s="2" t="s">
        <v>145</v>
      </c>
      <c r="FW12" s="2" t="s">
        <v>148</v>
      </c>
      <c r="FX12" s="2" t="s">
        <v>148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244</v>
      </c>
      <c r="GI12" s="2" t="s">
        <v>145</v>
      </c>
      <c r="GJ12" s="2" t="s">
        <v>148</v>
      </c>
      <c r="GK12" s="2" t="s">
        <v>148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244</v>
      </c>
      <c r="GV12" s="2" t="s">
        <v>145</v>
      </c>
      <c r="GW12" s="2" t="s">
        <v>148</v>
      </c>
      <c r="GX12" s="2" t="s">
        <v>148</v>
      </c>
      <c r="GY12" s="2" t="s">
        <v>157</v>
      </c>
      <c r="GZ12" s="2" t="s">
        <v>157</v>
      </c>
      <c r="HA12" s="2" t="s">
        <v>148</v>
      </c>
      <c r="HB12" s="4"/>
      <c r="HC12" s="8"/>
      <c r="HD12" s="4"/>
      <c r="HE12" s="8"/>
      <c r="HF12" s="7"/>
      <c r="HG12" s="7"/>
      <c r="HH12" s="2" t="s">
        <v>187</v>
      </c>
      <c r="HI12" s="2" t="s">
        <v>145</v>
      </c>
      <c r="HJ12" s="2" t="s">
        <v>148</v>
      </c>
      <c r="HK12" s="2" t="s">
        <v>148</v>
      </c>
      <c r="HL12" s="2" t="s">
        <v>157</v>
      </c>
      <c r="HM12" s="2" t="s">
        <v>157</v>
      </c>
      <c r="HN12" s="2" t="s">
        <v>148</v>
      </c>
      <c r="HO12" s="4"/>
      <c r="HP12" s="8"/>
      <c r="HQ12" s="4"/>
      <c r="HR12" s="8"/>
      <c r="HS12" s="7"/>
      <c r="HT12" s="7"/>
      <c r="HU12" s="2" t="s">
        <v>187</v>
      </c>
      <c r="HV12" s="2" t="s">
        <v>145</v>
      </c>
      <c r="HW12" s="2" t="s">
        <v>148</v>
      </c>
      <c r="HX12" s="2" t="s">
        <v>148</v>
      </c>
      <c r="HY12" s="2" t="s">
        <v>157</v>
      </c>
      <c r="HZ12" s="2" t="s">
        <v>157</v>
      </c>
      <c r="IA12" s="2" t="s">
        <v>148</v>
      </c>
      <c r="IB12" s="4"/>
      <c r="IC12" s="8"/>
      <c r="ID12" s="4"/>
      <c r="IE12" s="8"/>
      <c r="IF12" s="7"/>
      <c r="IG12" s="7"/>
      <c r="IH12" s="2" t="s">
        <v>244</v>
      </c>
      <c r="II12" s="2" t="s">
        <v>145</v>
      </c>
      <c r="IJ12" s="2" t="s">
        <v>148</v>
      </c>
      <c r="IK12" s="2" t="s">
        <v>148</v>
      </c>
      <c r="IL12" s="2" t="s">
        <v>157</v>
      </c>
      <c r="IM12" s="2" t="s">
        <v>157</v>
      </c>
      <c r="IN12" s="2" t="s">
        <v>148</v>
      </c>
      <c r="IO12" s="4"/>
      <c r="IP12" s="8"/>
      <c r="IQ12" s="4"/>
      <c r="IR12" s="8"/>
      <c r="IS12" s="7"/>
      <c r="IT12" s="7"/>
      <c r="IU12" s="2" t="s">
        <v>155</v>
      </c>
      <c r="IV12" s="2" t="s">
        <v>145</v>
      </c>
      <c r="IW12" s="2" t="s">
        <v>148</v>
      </c>
      <c r="IX12" s="2" t="s">
        <v>148</v>
      </c>
      <c r="IY12" s="2" t="s">
        <v>157</v>
      </c>
      <c r="IZ12" s="2" t="s">
        <v>157</v>
      </c>
      <c r="JA12" s="2" t="s">
        <v>148</v>
      </c>
      <c r="JB12" s="4"/>
      <c r="JC12" s="8"/>
      <c r="JD12" s="4"/>
      <c r="JE12" s="8"/>
      <c r="JF12" s="7"/>
      <c r="JG12" s="7"/>
      <c r="JH12" s="2" t="s">
        <v>187</v>
      </c>
      <c r="JI12" s="2" t="s">
        <v>145</v>
      </c>
      <c r="JJ12" s="2" t="s">
        <v>148</v>
      </c>
      <c r="JK12" s="2" t="s">
        <v>148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148</v>
      </c>
      <c r="JX12" s="2" t="s">
        <v>247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244</v>
      </c>
      <c r="KI12" s="2" t="s">
        <v>145</v>
      </c>
      <c r="KJ12" s="2" t="s">
        <v>148</v>
      </c>
      <c r="KK12" s="2" t="s">
        <v>148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187</v>
      </c>
      <c r="KV12" s="2" t="s">
        <v>145</v>
      </c>
      <c r="KW12" s="2" t="s">
        <v>148</v>
      </c>
      <c r="KX12" s="2" t="s">
        <v>148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187</v>
      </c>
      <c r="LI12" s="2" t="s">
        <v>145</v>
      </c>
      <c r="LJ12" s="2" t="s">
        <v>148</v>
      </c>
      <c r="LK12" s="2" t="s">
        <v>148</v>
      </c>
      <c r="LL12" s="2" t="s">
        <v>157</v>
      </c>
      <c r="LM12" s="2" t="s">
        <v>157</v>
      </c>
      <c r="LN12" s="2" t="s">
        <v>148</v>
      </c>
      <c r="LO12" s="4"/>
      <c r="LP12" s="8"/>
      <c r="LQ12" s="4"/>
      <c r="LR12" s="8"/>
      <c r="LS12" s="7"/>
      <c r="LT12" s="7"/>
      <c r="LU12" s="2" t="s">
        <v>244</v>
      </c>
      <c r="LV12" s="2" t="s">
        <v>145</v>
      </c>
      <c r="LW12" s="2" t="s">
        <v>148</v>
      </c>
      <c r="LX12" s="2" t="s">
        <v>148</v>
      </c>
      <c r="LY12" s="2" t="s">
        <v>157</v>
      </c>
      <c r="LZ12" s="2" t="s">
        <v>157</v>
      </c>
      <c r="MA12" s="2" t="s">
        <v>148</v>
      </c>
      <c r="MB12" s="4"/>
      <c r="MC12" s="8"/>
      <c r="MD12" s="4"/>
      <c r="ME12" s="8"/>
      <c r="MF12" s="7"/>
      <c r="MG12" s="7"/>
      <c r="MH12" s="2" t="s">
        <v>187</v>
      </c>
      <c r="MI12" s="2" t="s">
        <v>145</v>
      </c>
      <c r="MJ12" s="2" t="s">
        <v>148</v>
      </c>
      <c r="MK12" s="2" t="s">
        <v>148</v>
      </c>
      <c r="ML12" s="2" t="s">
        <v>157</v>
      </c>
      <c r="MM12" s="2" t="s">
        <v>157</v>
      </c>
      <c r="MN12" s="2" t="s">
        <v>148</v>
      </c>
      <c r="MO12" s="4"/>
      <c r="MP12" s="8"/>
      <c r="MQ12" s="4"/>
      <c r="MR12" s="8"/>
      <c r="MS12" s="7"/>
      <c r="MT12" s="7"/>
      <c r="MU12" s="2" t="s">
        <v>155</v>
      </c>
      <c r="MV12" s="2" t="s">
        <v>145</v>
      </c>
      <c r="MW12" s="2" t="s">
        <v>148</v>
      </c>
      <c r="MX12" s="2" t="s">
        <v>247</v>
      </c>
      <c r="MY12" s="2" t="s">
        <v>157</v>
      </c>
      <c r="MZ12" s="2" t="s">
        <v>157</v>
      </c>
      <c r="NA12" s="2" t="s">
        <v>148</v>
      </c>
      <c r="NB12" s="4"/>
      <c r="NC12" s="8"/>
      <c r="ND12" s="4"/>
      <c r="NE12" s="8"/>
      <c r="NF12" s="7"/>
      <c r="NG12" s="7"/>
      <c r="NH12" s="2" t="s">
        <v>244</v>
      </c>
      <c r="NI12" s="2" t="s">
        <v>145</v>
      </c>
      <c r="NJ12" s="2" t="s">
        <v>148</v>
      </c>
      <c r="NK12" s="2" t="s">
        <v>148</v>
      </c>
      <c r="NL12" s="2" t="s">
        <v>157</v>
      </c>
      <c r="NM12" s="2" t="s">
        <v>157</v>
      </c>
      <c r="NN12" s="2" t="s">
        <v>148</v>
      </c>
      <c r="NO12" s="4"/>
      <c r="NP12" s="8"/>
      <c r="NQ12" s="4"/>
      <c r="NR12" s="8"/>
      <c r="NS12" s="7"/>
      <c r="NT12" s="7"/>
      <c r="NU12" s="2" t="s">
        <v>187</v>
      </c>
      <c r="NV12" s="2" t="s">
        <v>145</v>
      </c>
      <c r="NW12" s="2" t="s">
        <v>148</v>
      </c>
      <c r="NX12" s="2" t="s">
        <v>148</v>
      </c>
      <c r="NY12" s="2" t="s">
        <v>157</v>
      </c>
      <c r="NZ12" s="2" t="s">
        <v>157</v>
      </c>
      <c r="OA12" s="2" t="s">
        <v>148</v>
      </c>
      <c r="OB12" s="4"/>
      <c r="OC12" s="8"/>
      <c r="OD12" s="4"/>
      <c r="OE12" s="8"/>
      <c r="OF12" s="7"/>
      <c r="OG12" s="7"/>
      <c r="OH12" s="2" t="s">
        <v>187</v>
      </c>
      <c r="OI12" s="2" t="s">
        <v>248</v>
      </c>
      <c r="OJ12" s="2" t="s">
        <v>148</v>
      </c>
      <c r="OK12" s="2" t="s">
        <v>148</v>
      </c>
      <c r="OL12" s="2" t="s">
        <v>157</v>
      </c>
      <c r="OM12" s="2" t="s">
        <v>157</v>
      </c>
      <c r="ON12" s="2" t="s">
        <v>148</v>
      </c>
      <c r="OO12" s="4"/>
      <c r="OP12" s="8"/>
      <c r="OQ12" s="4"/>
      <c r="OR12" s="8"/>
      <c r="OS12" s="7"/>
      <c r="OT12" s="7"/>
      <c r="OU12" s="2" t="s">
        <v>244</v>
      </c>
      <c r="OV12" s="2" t="s">
        <v>145</v>
      </c>
      <c r="OW12" s="2" t="s">
        <v>148</v>
      </c>
      <c r="OX12" s="2" t="s">
        <v>148</v>
      </c>
      <c r="OY12" s="2" t="s">
        <v>157</v>
      </c>
      <c r="OZ12" s="2" t="s">
        <v>157</v>
      </c>
      <c r="PA12" s="2" t="s">
        <v>148</v>
      </c>
      <c r="PB12" s="4">
        <v>207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235</v>
      </c>
      <c r="J13" s="2" t="s">
        <v>177</v>
      </c>
      <c r="K13" s="2" t="s">
        <v>236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237</v>
      </c>
      <c r="Q13" s="2" t="s">
        <v>147</v>
      </c>
      <c r="R13" s="2" t="s">
        <v>148</v>
      </c>
      <c r="S13" s="2" t="s">
        <v>148</v>
      </c>
      <c r="T13" s="2" t="s">
        <v>238</v>
      </c>
      <c r="U13" s="2" t="s">
        <v>149</v>
      </c>
      <c r="V13" s="2" t="s">
        <v>239</v>
      </c>
      <c r="W13" s="2" t="s">
        <v>148</v>
      </c>
      <c r="X13" s="2" t="s">
        <v>148</v>
      </c>
      <c r="Y13" s="2" t="s">
        <v>240</v>
      </c>
      <c r="Z13" s="4">
        <v>258</v>
      </c>
      <c r="AA13" s="4">
        <f>=ROUNDDOWN(47.7777777777778,0)</f>
      </c>
      <c r="AB13" s="5">
        <v>5.4</v>
      </c>
      <c r="AC13" s="2" t="s">
        <v>241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7</v>
      </c>
      <c r="AQ13" s="8">
        <v>1223.93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0.4615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7</v>
      </c>
      <c r="BK13" s="8">
        <v>1223.93</v>
      </c>
      <c r="BL13" s="2" t="s">
        <v>250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243</v>
      </c>
      <c r="BY13" s="2" t="s">
        <v>157</v>
      </c>
      <c r="BZ13" s="2" t="s">
        <v>157</v>
      </c>
      <c r="CA13" s="2" t="s">
        <v>148</v>
      </c>
      <c r="CB13" s="4">
        <v>2</v>
      </c>
      <c r="CC13" s="8">
        <v>358.92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251</v>
      </c>
      <c r="CL13" s="2" t="s">
        <v>157</v>
      </c>
      <c r="CM13" s="2" t="s">
        <v>157</v>
      </c>
      <c r="CN13" s="2" t="s">
        <v>148</v>
      </c>
      <c r="CO13" s="4">
        <v>2</v>
      </c>
      <c r="CP13" s="8">
        <v>333.44</v>
      </c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252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244</v>
      </c>
      <c r="DI13" s="2" t="s">
        <v>145</v>
      </c>
      <c r="DJ13" s="2" t="s">
        <v>148</v>
      </c>
      <c r="DK13" s="2" t="s">
        <v>148</v>
      </c>
      <c r="DL13" s="2" t="s">
        <v>157</v>
      </c>
      <c r="DM13" s="2" t="s">
        <v>157</v>
      </c>
      <c r="DN13" s="2" t="s">
        <v>148</v>
      </c>
      <c r="DO13" s="4">
        <v>1</v>
      </c>
      <c r="DP13" s="8">
        <v>185.47</v>
      </c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253</v>
      </c>
      <c r="DY13" s="2" t="s">
        <v>157</v>
      </c>
      <c r="DZ13" s="2" t="s">
        <v>157</v>
      </c>
      <c r="EA13" s="2" t="s">
        <v>148</v>
      </c>
      <c r="EB13" s="4">
        <v>2</v>
      </c>
      <c r="EC13" s="8">
        <v>346.1</v>
      </c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254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244</v>
      </c>
      <c r="EV13" s="2" t="s">
        <v>145</v>
      </c>
      <c r="EW13" s="2" t="s">
        <v>148</v>
      </c>
      <c r="EX13" s="2" t="s">
        <v>148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148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187</v>
      </c>
      <c r="FV13" s="2" t="s">
        <v>145</v>
      </c>
      <c r="FW13" s="2" t="s">
        <v>148</v>
      </c>
      <c r="FX13" s="2" t="s">
        <v>148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244</v>
      </c>
      <c r="GI13" s="2" t="s">
        <v>145</v>
      </c>
      <c r="GJ13" s="2" t="s">
        <v>148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244</v>
      </c>
      <c r="GV13" s="2" t="s">
        <v>145</v>
      </c>
      <c r="GW13" s="2" t="s">
        <v>148</v>
      </c>
      <c r="GX13" s="2" t="s">
        <v>148</v>
      </c>
      <c r="GY13" s="2" t="s">
        <v>157</v>
      </c>
      <c r="GZ13" s="2" t="s">
        <v>157</v>
      </c>
      <c r="HA13" s="2" t="s">
        <v>148</v>
      </c>
      <c r="HB13" s="4"/>
      <c r="HC13" s="8"/>
      <c r="HD13" s="4"/>
      <c r="HE13" s="8"/>
      <c r="HF13" s="7"/>
      <c r="HG13" s="7"/>
      <c r="HH13" s="2" t="s">
        <v>187</v>
      </c>
      <c r="HI13" s="2" t="s">
        <v>145</v>
      </c>
      <c r="HJ13" s="2" t="s">
        <v>148</v>
      </c>
      <c r="HK13" s="2" t="s">
        <v>148</v>
      </c>
      <c r="HL13" s="2" t="s">
        <v>157</v>
      </c>
      <c r="HM13" s="2" t="s">
        <v>157</v>
      </c>
      <c r="HN13" s="2" t="s">
        <v>148</v>
      </c>
      <c r="HO13" s="4"/>
      <c r="HP13" s="8"/>
      <c r="HQ13" s="4"/>
      <c r="HR13" s="8"/>
      <c r="HS13" s="7"/>
      <c r="HT13" s="7"/>
      <c r="HU13" s="2" t="s">
        <v>187</v>
      </c>
      <c r="HV13" s="2" t="s">
        <v>145</v>
      </c>
      <c r="HW13" s="2" t="s">
        <v>148</v>
      </c>
      <c r="HX13" s="2" t="s">
        <v>148</v>
      </c>
      <c r="HY13" s="2" t="s">
        <v>157</v>
      </c>
      <c r="HZ13" s="2" t="s">
        <v>157</v>
      </c>
      <c r="IA13" s="2" t="s">
        <v>148</v>
      </c>
      <c r="IB13" s="4"/>
      <c r="IC13" s="8"/>
      <c r="ID13" s="4"/>
      <c r="IE13" s="8"/>
      <c r="IF13" s="7"/>
      <c r="IG13" s="7"/>
      <c r="IH13" s="2" t="s">
        <v>244</v>
      </c>
      <c r="II13" s="2" t="s">
        <v>145</v>
      </c>
      <c r="IJ13" s="2" t="s">
        <v>148</v>
      </c>
      <c r="IK13" s="2" t="s">
        <v>148</v>
      </c>
      <c r="IL13" s="2" t="s">
        <v>157</v>
      </c>
      <c r="IM13" s="2" t="s">
        <v>157</v>
      </c>
      <c r="IN13" s="2" t="s">
        <v>148</v>
      </c>
      <c r="IO13" s="4"/>
      <c r="IP13" s="8"/>
      <c r="IQ13" s="4"/>
      <c r="IR13" s="8"/>
      <c r="IS13" s="7"/>
      <c r="IT13" s="7"/>
      <c r="IU13" s="2" t="s">
        <v>155</v>
      </c>
      <c r="IV13" s="2" t="s">
        <v>145</v>
      </c>
      <c r="IW13" s="2" t="s">
        <v>148</v>
      </c>
      <c r="IX13" s="2" t="s">
        <v>148</v>
      </c>
      <c r="IY13" s="2" t="s">
        <v>157</v>
      </c>
      <c r="IZ13" s="2" t="s">
        <v>157</v>
      </c>
      <c r="JA13" s="2" t="s">
        <v>148</v>
      </c>
      <c r="JB13" s="4"/>
      <c r="JC13" s="8"/>
      <c r="JD13" s="4"/>
      <c r="JE13" s="8"/>
      <c r="JF13" s="7"/>
      <c r="JG13" s="7"/>
      <c r="JH13" s="2" t="s">
        <v>187</v>
      </c>
      <c r="JI13" s="2" t="s">
        <v>145</v>
      </c>
      <c r="JJ13" s="2" t="s">
        <v>148</v>
      </c>
      <c r="JK13" s="2" t="s">
        <v>148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148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244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187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187</v>
      </c>
      <c r="LI13" s="2" t="s">
        <v>145</v>
      </c>
      <c r="LJ13" s="2" t="s">
        <v>148</v>
      </c>
      <c r="LK13" s="2" t="s">
        <v>148</v>
      </c>
      <c r="LL13" s="2" t="s">
        <v>157</v>
      </c>
      <c r="LM13" s="2" t="s">
        <v>157</v>
      </c>
      <c r="LN13" s="2" t="s">
        <v>148</v>
      </c>
      <c r="LO13" s="4"/>
      <c r="LP13" s="8"/>
      <c r="LQ13" s="4"/>
      <c r="LR13" s="8"/>
      <c r="LS13" s="7"/>
      <c r="LT13" s="7"/>
      <c r="LU13" s="2" t="s">
        <v>244</v>
      </c>
      <c r="LV13" s="2" t="s">
        <v>145</v>
      </c>
      <c r="LW13" s="2" t="s">
        <v>148</v>
      </c>
      <c r="LX13" s="2" t="s">
        <v>148</v>
      </c>
      <c r="LY13" s="2" t="s">
        <v>157</v>
      </c>
      <c r="LZ13" s="2" t="s">
        <v>157</v>
      </c>
      <c r="MA13" s="2" t="s">
        <v>148</v>
      </c>
      <c r="MB13" s="4"/>
      <c r="MC13" s="8"/>
      <c r="MD13" s="4"/>
      <c r="ME13" s="8"/>
      <c r="MF13" s="7"/>
      <c r="MG13" s="7"/>
      <c r="MH13" s="2" t="s">
        <v>187</v>
      </c>
      <c r="MI13" s="2" t="s">
        <v>145</v>
      </c>
      <c r="MJ13" s="2" t="s">
        <v>148</v>
      </c>
      <c r="MK13" s="2" t="s">
        <v>148</v>
      </c>
      <c r="ML13" s="2" t="s">
        <v>157</v>
      </c>
      <c r="MM13" s="2" t="s">
        <v>157</v>
      </c>
      <c r="MN13" s="2" t="s">
        <v>148</v>
      </c>
      <c r="MO13" s="4"/>
      <c r="MP13" s="8"/>
      <c r="MQ13" s="4"/>
      <c r="MR13" s="8"/>
      <c r="MS13" s="7"/>
      <c r="MT13" s="7"/>
      <c r="MU13" s="2" t="s">
        <v>155</v>
      </c>
      <c r="MV13" s="2" t="s">
        <v>145</v>
      </c>
      <c r="MW13" s="2" t="s">
        <v>148</v>
      </c>
      <c r="MX13" s="2" t="s">
        <v>255</v>
      </c>
      <c r="MY13" s="2" t="s">
        <v>157</v>
      </c>
      <c r="MZ13" s="2" t="s">
        <v>157</v>
      </c>
      <c r="NA13" s="2" t="s">
        <v>148</v>
      </c>
      <c r="NB13" s="4"/>
      <c r="NC13" s="8"/>
      <c r="ND13" s="4"/>
      <c r="NE13" s="8"/>
      <c r="NF13" s="7"/>
      <c r="NG13" s="7"/>
      <c r="NH13" s="2" t="s">
        <v>244</v>
      </c>
      <c r="NI13" s="2" t="s">
        <v>145</v>
      </c>
      <c r="NJ13" s="2" t="s">
        <v>148</v>
      </c>
      <c r="NK13" s="2" t="s">
        <v>148</v>
      </c>
      <c r="NL13" s="2" t="s">
        <v>157</v>
      </c>
      <c r="NM13" s="2" t="s">
        <v>157</v>
      </c>
      <c r="NN13" s="2" t="s">
        <v>148</v>
      </c>
      <c r="NO13" s="4"/>
      <c r="NP13" s="8"/>
      <c r="NQ13" s="4"/>
      <c r="NR13" s="8"/>
      <c r="NS13" s="7"/>
      <c r="NT13" s="7"/>
      <c r="NU13" s="2" t="s">
        <v>187</v>
      </c>
      <c r="NV13" s="2" t="s">
        <v>145</v>
      </c>
      <c r="NW13" s="2" t="s">
        <v>148</v>
      </c>
      <c r="NX13" s="2" t="s">
        <v>148</v>
      </c>
      <c r="NY13" s="2" t="s">
        <v>157</v>
      </c>
      <c r="NZ13" s="2" t="s">
        <v>157</v>
      </c>
      <c r="OA13" s="2" t="s">
        <v>148</v>
      </c>
      <c r="OB13" s="4"/>
      <c r="OC13" s="8"/>
      <c r="OD13" s="4"/>
      <c r="OE13" s="8"/>
      <c r="OF13" s="7"/>
      <c r="OG13" s="7"/>
      <c r="OH13" s="2" t="s">
        <v>187</v>
      </c>
      <c r="OI13" s="2" t="s">
        <v>248</v>
      </c>
      <c r="OJ13" s="2" t="s">
        <v>148</v>
      </c>
      <c r="OK13" s="2" t="s">
        <v>148</v>
      </c>
      <c r="OL13" s="2" t="s">
        <v>157</v>
      </c>
      <c r="OM13" s="2" t="s">
        <v>157</v>
      </c>
      <c r="ON13" s="2" t="s">
        <v>148</v>
      </c>
      <c r="OO13" s="4"/>
      <c r="OP13" s="8"/>
      <c r="OQ13" s="4"/>
      <c r="OR13" s="8"/>
      <c r="OS13" s="7"/>
      <c r="OT13" s="7"/>
      <c r="OU13" s="2" t="s">
        <v>244</v>
      </c>
      <c r="OV13" s="2" t="s">
        <v>145</v>
      </c>
      <c r="OW13" s="2" t="s">
        <v>148</v>
      </c>
      <c r="OX13" s="2" t="s">
        <v>148</v>
      </c>
      <c r="OY13" s="2" t="s">
        <v>157</v>
      </c>
      <c r="OZ13" s="2" t="s">
        <v>157</v>
      </c>
      <c r="PA13" s="2" t="s">
        <v>148</v>
      </c>
      <c r="PB13" s="4">
        <v>258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256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235</v>
      </c>
      <c r="J14" s="2" t="s">
        <v>190</v>
      </c>
      <c r="K14" s="2" t="s">
        <v>236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237</v>
      </c>
      <c r="Q14" s="2" t="s">
        <v>147</v>
      </c>
      <c r="R14" s="2" t="s">
        <v>148</v>
      </c>
      <c r="S14" s="2" t="s">
        <v>148</v>
      </c>
      <c r="T14" s="2" t="s">
        <v>238</v>
      </c>
      <c r="U14" s="2" t="s">
        <v>149</v>
      </c>
      <c r="V14" s="2" t="s">
        <v>239</v>
      </c>
      <c r="W14" s="2" t="s">
        <v>148</v>
      </c>
      <c r="X14" s="2" t="s">
        <v>148</v>
      </c>
      <c r="Y14" s="2" t="s">
        <v>240</v>
      </c>
      <c r="Z14" s="4">
        <v>89</v>
      </c>
      <c r="AA14" s="4">
        <f>=ROUNDDOWN(28.7096774193548,0)</f>
      </c>
      <c r="AB14" s="5">
        <v>3.1</v>
      </c>
      <c r="AC14" s="2" t="s">
        <v>241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2</v>
      </c>
      <c r="AQ14" s="8">
        <v>434.72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0.1639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2</v>
      </c>
      <c r="BK14" s="8">
        <v>434.72</v>
      </c>
      <c r="BL14" s="2" t="s">
        <v>257</v>
      </c>
      <c r="BM14" s="7">
        <v>1</v>
      </c>
      <c r="BN14" s="7">
        <v>1</v>
      </c>
      <c r="BO14" s="4">
        <v>1</v>
      </c>
      <c r="BP14" s="8">
        <v>255.06</v>
      </c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258</v>
      </c>
      <c r="BY14" s="2" t="s">
        <v>157</v>
      </c>
      <c r="BZ14" s="2" t="s">
        <v>157</v>
      </c>
      <c r="CA14" s="2" t="s">
        <v>148</v>
      </c>
      <c r="CB14" s="4">
        <v>1</v>
      </c>
      <c r="CC14" s="8">
        <v>179.66</v>
      </c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259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260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244</v>
      </c>
      <c r="DI14" s="2" t="s">
        <v>145</v>
      </c>
      <c r="DJ14" s="2" t="s">
        <v>148</v>
      </c>
      <c r="DK14" s="2" t="s">
        <v>148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261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262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244</v>
      </c>
      <c r="EV14" s="2" t="s">
        <v>145</v>
      </c>
      <c r="EW14" s="2" t="s">
        <v>148</v>
      </c>
      <c r="EX14" s="2" t="s">
        <v>148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148</v>
      </c>
      <c r="FK14" s="2" t="s">
        <v>148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187</v>
      </c>
      <c r="FV14" s="2" t="s">
        <v>145</v>
      </c>
      <c r="FW14" s="2" t="s">
        <v>148</v>
      </c>
      <c r="FX14" s="2" t="s">
        <v>148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244</v>
      </c>
      <c r="GI14" s="2" t="s">
        <v>145</v>
      </c>
      <c r="GJ14" s="2" t="s">
        <v>148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244</v>
      </c>
      <c r="GV14" s="2" t="s">
        <v>145</v>
      </c>
      <c r="GW14" s="2" t="s">
        <v>148</v>
      </c>
      <c r="GX14" s="2" t="s">
        <v>148</v>
      </c>
      <c r="GY14" s="2" t="s">
        <v>157</v>
      </c>
      <c r="GZ14" s="2" t="s">
        <v>157</v>
      </c>
      <c r="HA14" s="2" t="s">
        <v>148</v>
      </c>
      <c r="HB14" s="4"/>
      <c r="HC14" s="8"/>
      <c r="HD14" s="4"/>
      <c r="HE14" s="8"/>
      <c r="HF14" s="7"/>
      <c r="HG14" s="7"/>
      <c r="HH14" s="2" t="s">
        <v>187</v>
      </c>
      <c r="HI14" s="2" t="s">
        <v>145</v>
      </c>
      <c r="HJ14" s="2" t="s">
        <v>148</v>
      </c>
      <c r="HK14" s="2" t="s">
        <v>148</v>
      </c>
      <c r="HL14" s="2" t="s">
        <v>157</v>
      </c>
      <c r="HM14" s="2" t="s">
        <v>157</v>
      </c>
      <c r="HN14" s="2" t="s">
        <v>148</v>
      </c>
      <c r="HO14" s="4"/>
      <c r="HP14" s="8"/>
      <c r="HQ14" s="4"/>
      <c r="HR14" s="8"/>
      <c r="HS14" s="7"/>
      <c r="HT14" s="7"/>
      <c r="HU14" s="2" t="s">
        <v>187</v>
      </c>
      <c r="HV14" s="2" t="s">
        <v>145</v>
      </c>
      <c r="HW14" s="2" t="s">
        <v>148</v>
      </c>
      <c r="HX14" s="2" t="s">
        <v>148</v>
      </c>
      <c r="HY14" s="2" t="s">
        <v>157</v>
      </c>
      <c r="HZ14" s="2" t="s">
        <v>157</v>
      </c>
      <c r="IA14" s="2" t="s">
        <v>148</v>
      </c>
      <c r="IB14" s="4"/>
      <c r="IC14" s="8"/>
      <c r="ID14" s="4"/>
      <c r="IE14" s="8"/>
      <c r="IF14" s="7"/>
      <c r="IG14" s="7"/>
      <c r="IH14" s="2" t="s">
        <v>244</v>
      </c>
      <c r="II14" s="2" t="s">
        <v>145</v>
      </c>
      <c r="IJ14" s="2" t="s">
        <v>148</v>
      </c>
      <c r="IK14" s="2" t="s">
        <v>148</v>
      </c>
      <c r="IL14" s="2" t="s">
        <v>157</v>
      </c>
      <c r="IM14" s="2" t="s">
        <v>157</v>
      </c>
      <c r="IN14" s="2" t="s">
        <v>148</v>
      </c>
      <c r="IO14" s="4"/>
      <c r="IP14" s="8"/>
      <c r="IQ14" s="4"/>
      <c r="IR14" s="8"/>
      <c r="IS14" s="7"/>
      <c r="IT14" s="7"/>
      <c r="IU14" s="2" t="s">
        <v>155</v>
      </c>
      <c r="IV14" s="2" t="s">
        <v>145</v>
      </c>
      <c r="IW14" s="2" t="s">
        <v>148</v>
      </c>
      <c r="IX14" s="2" t="s">
        <v>148</v>
      </c>
      <c r="IY14" s="2" t="s">
        <v>157</v>
      </c>
      <c r="IZ14" s="2" t="s">
        <v>157</v>
      </c>
      <c r="JA14" s="2" t="s">
        <v>148</v>
      </c>
      <c r="JB14" s="4"/>
      <c r="JC14" s="8"/>
      <c r="JD14" s="4"/>
      <c r="JE14" s="8"/>
      <c r="JF14" s="7"/>
      <c r="JG14" s="7"/>
      <c r="JH14" s="2" t="s">
        <v>187</v>
      </c>
      <c r="JI14" s="2" t="s">
        <v>145</v>
      </c>
      <c r="JJ14" s="2" t="s">
        <v>148</v>
      </c>
      <c r="JK14" s="2" t="s">
        <v>148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148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244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187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187</v>
      </c>
      <c r="LI14" s="2" t="s">
        <v>145</v>
      </c>
      <c r="LJ14" s="2" t="s">
        <v>148</v>
      </c>
      <c r="LK14" s="2" t="s">
        <v>148</v>
      </c>
      <c r="LL14" s="2" t="s">
        <v>157</v>
      </c>
      <c r="LM14" s="2" t="s">
        <v>157</v>
      </c>
      <c r="LN14" s="2" t="s">
        <v>148</v>
      </c>
      <c r="LO14" s="4"/>
      <c r="LP14" s="8"/>
      <c r="LQ14" s="4"/>
      <c r="LR14" s="8"/>
      <c r="LS14" s="7"/>
      <c r="LT14" s="7"/>
      <c r="LU14" s="2" t="s">
        <v>244</v>
      </c>
      <c r="LV14" s="2" t="s">
        <v>145</v>
      </c>
      <c r="LW14" s="2" t="s">
        <v>148</v>
      </c>
      <c r="LX14" s="2" t="s">
        <v>148</v>
      </c>
      <c r="LY14" s="2" t="s">
        <v>157</v>
      </c>
      <c r="LZ14" s="2" t="s">
        <v>157</v>
      </c>
      <c r="MA14" s="2" t="s">
        <v>148</v>
      </c>
      <c r="MB14" s="4"/>
      <c r="MC14" s="8"/>
      <c r="MD14" s="4"/>
      <c r="ME14" s="8"/>
      <c r="MF14" s="7"/>
      <c r="MG14" s="7"/>
      <c r="MH14" s="2" t="s">
        <v>187</v>
      </c>
      <c r="MI14" s="2" t="s">
        <v>145</v>
      </c>
      <c r="MJ14" s="2" t="s">
        <v>148</v>
      </c>
      <c r="MK14" s="2" t="s">
        <v>148</v>
      </c>
      <c r="ML14" s="2" t="s">
        <v>157</v>
      </c>
      <c r="MM14" s="2" t="s">
        <v>157</v>
      </c>
      <c r="MN14" s="2" t="s">
        <v>148</v>
      </c>
      <c r="MO14" s="4"/>
      <c r="MP14" s="8"/>
      <c r="MQ14" s="4"/>
      <c r="MR14" s="8"/>
      <c r="MS14" s="7"/>
      <c r="MT14" s="7"/>
      <c r="MU14" s="2" t="s">
        <v>155</v>
      </c>
      <c r="MV14" s="2" t="s">
        <v>145</v>
      </c>
      <c r="MW14" s="2" t="s">
        <v>148</v>
      </c>
      <c r="MX14" s="2" t="s">
        <v>263</v>
      </c>
      <c r="MY14" s="2" t="s">
        <v>157</v>
      </c>
      <c r="MZ14" s="2" t="s">
        <v>157</v>
      </c>
      <c r="NA14" s="2" t="s">
        <v>148</v>
      </c>
      <c r="NB14" s="4"/>
      <c r="NC14" s="8"/>
      <c r="ND14" s="4"/>
      <c r="NE14" s="8"/>
      <c r="NF14" s="7"/>
      <c r="NG14" s="7"/>
      <c r="NH14" s="2" t="s">
        <v>244</v>
      </c>
      <c r="NI14" s="2" t="s">
        <v>145</v>
      </c>
      <c r="NJ14" s="2" t="s">
        <v>148</v>
      </c>
      <c r="NK14" s="2" t="s">
        <v>148</v>
      </c>
      <c r="NL14" s="2" t="s">
        <v>157</v>
      </c>
      <c r="NM14" s="2" t="s">
        <v>157</v>
      </c>
      <c r="NN14" s="2" t="s">
        <v>148</v>
      </c>
      <c r="NO14" s="4"/>
      <c r="NP14" s="8"/>
      <c r="NQ14" s="4"/>
      <c r="NR14" s="8"/>
      <c r="NS14" s="7"/>
      <c r="NT14" s="7"/>
      <c r="NU14" s="2" t="s">
        <v>187</v>
      </c>
      <c r="NV14" s="2" t="s">
        <v>145</v>
      </c>
      <c r="NW14" s="2" t="s">
        <v>148</v>
      </c>
      <c r="NX14" s="2" t="s">
        <v>148</v>
      </c>
      <c r="NY14" s="2" t="s">
        <v>157</v>
      </c>
      <c r="NZ14" s="2" t="s">
        <v>157</v>
      </c>
      <c r="OA14" s="2" t="s">
        <v>148</v>
      </c>
      <c r="OB14" s="4"/>
      <c r="OC14" s="8"/>
      <c r="OD14" s="4"/>
      <c r="OE14" s="8"/>
      <c r="OF14" s="7"/>
      <c r="OG14" s="7"/>
      <c r="OH14" s="2" t="s">
        <v>187</v>
      </c>
      <c r="OI14" s="2" t="s">
        <v>248</v>
      </c>
      <c r="OJ14" s="2" t="s">
        <v>148</v>
      </c>
      <c r="OK14" s="2" t="s">
        <v>148</v>
      </c>
      <c r="OL14" s="2" t="s">
        <v>157</v>
      </c>
      <c r="OM14" s="2" t="s">
        <v>157</v>
      </c>
      <c r="ON14" s="2" t="s">
        <v>148</v>
      </c>
      <c r="OO14" s="4"/>
      <c r="OP14" s="8"/>
      <c r="OQ14" s="4"/>
      <c r="OR14" s="8"/>
      <c r="OS14" s="7"/>
      <c r="OT14" s="7"/>
      <c r="OU14" s="2" t="s">
        <v>244</v>
      </c>
      <c r="OV14" s="2" t="s">
        <v>145</v>
      </c>
      <c r="OW14" s="2" t="s">
        <v>148</v>
      </c>
      <c r="OX14" s="2" t="s">
        <v>148</v>
      </c>
      <c r="OY14" s="2" t="s">
        <v>157</v>
      </c>
      <c r="OZ14" s="2" t="s">
        <v>157</v>
      </c>
      <c r="PA14" s="2" t="s">
        <v>148</v>
      </c>
      <c r="PB14" s="4">
        <v>89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264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265</v>
      </c>
      <c r="G15" s="2" t="s">
        <v>265</v>
      </c>
      <c r="H15" s="2" t="s">
        <v>265</v>
      </c>
      <c r="I15" s="2" t="s">
        <v>235</v>
      </c>
      <c r="J15" s="2" t="s">
        <v>143</v>
      </c>
      <c r="K15" s="2" t="s">
        <v>266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237</v>
      </c>
      <c r="Q15" s="2" t="s">
        <v>147</v>
      </c>
      <c r="R15" s="2" t="s">
        <v>148</v>
      </c>
      <c r="S15" s="2" t="s">
        <v>148</v>
      </c>
      <c r="T15" s="2" t="s">
        <v>238</v>
      </c>
      <c r="U15" s="2" t="s">
        <v>149</v>
      </c>
      <c r="V15" s="2" t="s">
        <v>239</v>
      </c>
      <c r="W15" s="2" t="s">
        <v>148</v>
      </c>
      <c r="X15" s="2" t="s">
        <v>148</v>
      </c>
      <c r="Y15" s="2" t="s">
        <v>240</v>
      </c>
      <c r="Z15" s="4">
        <v>201</v>
      </c>
      <c r="AA15" s="4">
        <f>=ROUNDDOWN(69.3103448275862,0)</f>
      </c>
      <c r="AB15" s="5">
        <v>2.9</v>
      </c>
      <c r="AC15" s="2" t="s">
        <v>241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6</v>
      </c>
      <c r="AQ15" s="8">
        <v>1022.6</v>
      </c>
      <c r="AR15" s="4"/>
      <c r="AS15" s="8"/>
      <c r="AT15" s="7"/>
      <c r="AU15" s="7"/>
      <c r="AV15" s="4">
        <v>21</v>
      </c>
      <c r="AW15" s="8">
        <v>4079.71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0.2507</v>
      </c>
      <c r="BC15" s="4">
        <v>39</v>
      </c>
      <c r="BD15" s="8">
        <v>7543.97</v>
      </c>
      <c r="BE15" s="4">
        <v>19</v>
      </c>
      <c r="BF15" s="8">
        <v>3969.67</v>
      </c>
      <c r="BG15" s="7">
        <v>1.0526</v>
      </c>
      <c r="BH15" s="7">
        <v>0.9004</v>
      </c>
      <c r="BI15" s="7">
        <v>0.5408</v>
      </c>
      <c r="BJ15" s="4">
        <v>6</v>
      </c>
      <c r="BK15" s="8">
        <v>1022.6</v>
      </c>
      <c r="BL15" s="2" t="s">
        <v>267</v>
      </c>
      <c r="BM15" s="7">
        <v>1</v>
      </c>
      <c r="BN15" s="7">
        <v>1</v>
      </c>
      <c r="BO15" s="4">
        <v>2</v>
      </c>
      <c r="BP15" s="8">
        <v>468.05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268</v>
      </c>
      <c r="BY15" s="2" t="s">
        <v>157</v>
      </c>
      <c r="BZ15" s="2" t="s">
        <v>157</v>
      </c>
      <c r="CA15" s="2" t="s">
        <v>148</v>
      </c>
      <c r="CB15" s="4">
        <v>1</v>
      </c>
      <c r="CC15" s="8">
        <v>153.47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243</v>
      </c>
      <c r="CL15" s="2" t="s">
        <v>157</v>
      </c>
      <c r="CM15" s="2" t="s">
        <v>157</v>
      </c>
      <c r="CN15" s="2" t="s">
        <v>148</v>
      </c>
      <c r="CO15" s="4">
        <v>2</v>
      </c>
      <c r="CP15" s="8">
        <v>242.66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269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244</v>
      </c>
      <c r="DI15" s="2" t="s">
        <v>145</v>
      </c>
      <c r="DJ15" s="2" t="s">
        <v>148</v>
      </c>
      <c r="DK15" s="2" t="s">
        <v>148</v>
      </c>
      <c r="DL15" s="2" t="s">
        <v>157</v>
      </c>
      <c r="DM15" s="2" t="s">
        <v>157</v>
      </c>
      <c r="DN15" s="2" t="s">
        <v>148</v>
      </c>
      <c r="DO15" s="4">
        <v>1</v>
      </c>
      <c r="DP15" s="8">
        <v>158.42</v>
      </c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270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271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244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187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244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244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187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187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244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155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187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272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244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187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187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244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187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155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244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187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187</v>
      </c>
      <c r="OI15" s="2" t="s">
        <v>248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244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201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273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265</v>
      </c>
      <c r="G16" s="2" t="s">
        <v>265</v>
      </c>
      <c r="H16" s="2" t="s">
        <v>265</v>
      </c>
      <c r="I16" s="2" t="s">
        <v>235</v>
      </c>
      <c r="J16" s="2" t="s">
        <v>177</v>
      </c>
      <c r="K16" s="2" t="s">
        <v>266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237</v>
      </c>
      <c r="Q16" s="2" t="s">
        <v>147</v>
      </c>
      <c r="R16" s="2" t="s">
        <v>148</v>
      </c>
      <c r="S16" s="2" t="s">
        <v>148</v>
      </c>
      <c r="T16" s="2" t="s">
        <v>238</v>
      </c>
      <c r="U16" s="2" t="s">
        <v>149</v>
      </c>
      <c r="V16" s="2" t="s">
        <v>239</v>
      </c>
      <c r="W16" s="2" t="s">
        <v>148</v>
      </c>
      <c r="X16" s="2" t="s">
        <v>148</v>
      </c>
      <c r="Y16" s="2" t="s">
        <v>240</v>
      </c>
      <c r="Z16" s="4">
        <v>217</v>
      </c>
      <c r="AA16" s="4">
        <f>=ROUNDDOWN(65.7575757575758,0)</f>
      </c>
      <c r="AB16" s="5">
        <v>3.3</v>
      </c>
      <c r="AC16" s="2" t="s">
        <v>241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9</v>
      </c>
      <c r="AQ16" s="8">
        <v>1870.91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0.4586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9</v>
      </c>
      <c r="BK16" s="8">
        <v>1870.91</v>
      </c>
      <c r="BL16" s="2" t="s">
        <v>267</v>
      </c>
      <c r="BM16" s="7">
        <v>1</v>
      </c>
      <c r="BN16" s="7">
        <v>1</v>
      </c>
      <c r="BO16" s="4">
        <v>4</v>
      </c>
      <c r="BP16" s="8">
        <v>1020.24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274</v>
      </c>
      <c r="BY16" s="2" t="s">
        <v>157</v>
      </c>
      <c r="BZ16" s="2" t="s">
        <v>157</v>
      </c>
      <c r="CA16" s="2" t="s">
        <v>148</v>
      </c>
      <c r="CB16" s="4">
        <v>1</v>
      </c>
      <c r="CC16" s="8">
        <v>183.11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251</v>
      </c>
      <c r="CL16" s="2" t="s">
        <v>157</v>
      </c>
      <c r="CM16" s="2" t="s">
        <v>157</v>
      </c>
      <c r="CN16" s="2" t="s">
        <v>148</v>
      </c>
      <c r="CO16" s="4">
        <v>2</v>
      </c>
      <c r="CP16" s="8">
        <v>289.42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243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244</v>
      </c>
      <c r="DI16" s="2" t="s">
        <v>145</v>
      </c>
      <c r="DJ16" s="2" t="s">
        <v>148</v>
      </c>
      <c r="DK16" s="2" t="s">
        <v>148</v>
      </c>
      <c r="DL16" s="2" t="s">
        <v>157</v>
      </c>
      <c r="DM16" s="2" t="s">
        <v>157</v>
      </c>
      <c r="DN16" s="2" t="s">
        <v>148</v>
      </c>
      <c r="DO16" s="4">
        <v>2</v>
      </c>
      <c r="DP16" s="8">
        <v>378.14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253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275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244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187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244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244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187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187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244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155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187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276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244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187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187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244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187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155</v>
      </c>
      <c r="MV16" s="2" t="s">
        <v>145</v>
      </c>
      <c r="MW16" s="2" t="s">
        <v>148</v>
      </c>
      <c r="MX16" s="2" t="s">
        <v>277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244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187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187</v>
      </c>
      <c r="OI16" s="2" t="s">
        <v>248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244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217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278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265</v>
      </c>
      <c r="G17" s="2" t="s">
        <v>265</v>
      </c>
      <c r="H17" s="2" t="s">
        <v>265</v>
      </c>
      <c r="I17" s="2" t="s">
        <v>235</v>
      </c>
      <c r="J17" s="2" t="s">
        <v>190</v>
      </c>
      <c r="K17" s="2" t="s">
        <v>266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237</v>
      </c>
      <c r="Q17" s="2" t="s">
        <v>147</v>
      </c>
      <c r="R17" s="2" t="s">
        <v>148</v>
      </c>
      <c r="S17" s="2" t="s">
        <v>148</v>
      </c>
      <c r="T17" s="2" t="s">
        <v>238</v>
      </c>
      <c r="U17" s="2" t="s">
        <v>149</v>
      </c>
      <c r="V17" s="2" t="s">
        <v>239</v>
      </c>
      <c r="W17" s="2" t="s">
        <v>148</v>
      </c>
      <c r="X17" s="2" t="s">
        <v>148</v>
      </c>
      <c r="Y17" s="2" t="s">
        <v>240</v>
      </c>
      <c r="Z17" s="4">
        <v>47</v>
      </c>
      <c r="AA17" s="4">
        <f>=ROUNDDOWN(47,0)</f>
      </c>
      <c r="AB17" s="5">
        <v>1</v>
      </c>
      <c r="AC17" s="2" t="s">
        <v>241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6</v>
      </c>
      <c r="AQ17" s="8">
        <v>1186.2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0.2908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6</v>
      </c>
      <c r="BK17" s="8">
        <v>1186.2</v>
      </c>
      <c r="BL17" s="2" t="s">
        <v>279</v>
      </c>
      <c r="BM17" s="7">
        <v>1</v>
      </c>
      <c r="BN17" s="7">
        <v>1</v>
      </c>
      <c r="BO17" s="4">
        <v>2</v>
      </c>
      <c r="BP17" s="8">
        <v>500.3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280</v>
      </c>
      <c r="BY17" s="2" t="s">
        <v>157</v>
      </c>
      <c r="BZ17" s="2" t="s">
        <v>157</v>
      </c>
      <c r="CA17" s="2" t="s">
        <v>148</v>
      </c>
      <c r="CB17" s="4">
        <v>2</v>
      </c>
      <c r="CC17" s="8">
        <v>365.7</v>
      </c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243</v>
      </c>
      <c r="CL17" s="2" t="s">
        <v>157</v>
      </c>
      <c r="CM17" s="2" t="s">
        <v>157</v>
      </c>
      <c r="CN17" s="2" t="s">
        <v>148</v>
      </c>
      <c r="CO17" s="4">
        <v>1</v>
      </c>
      <c r="CP17" s="8">
        <v>144.5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281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244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271</v>
      </c>
      <c r="DY17" s="2" t="s">
        <v>157</v>
      </c>
      <c r="DZ17" s="2" t="s">
        <v>157</v>
      </c>
      <c r="EA17" s="2" t="s">
        <v>148</v>
      </c>
      <c r="EB17" s="4">
        <v>1</v>
      </c>
      <c r="EC17" s="8">
        <v>175.7</v>
      </c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282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244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148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187</v>
      </c>
      <c r="FV17" s="2" t="s">
        <v>145</v>
      </c>
      <c r="FW17" s="2" t="s">
        <v>148</v>
      </c>
      <c r="FX17" s="2" t="s">
        <v>148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244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244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187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187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244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155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187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244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187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187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244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187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155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244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187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187</v>
      </c>
      <c r="OI17" s="2" t="s">
        <v>248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244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47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283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265</v>
      </c>
      <c r="G18" s="2" t="s">
        <v>265</v>
      </c>
      <c r="H18" s="2" t="s">
        <v>265</v>
      </c>
      <c r="I18" s="2" t="s">
        <v>142</v>
      </c>
      <c r="J18" s="2" t="s">
        <v>143</v>
      </c>
      <c r="K18" s="2" t="s">
        <v>284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285</v>
      </c>
      <c r="W18" s="2" t="s">
        <v>151</v>
      </c>
      <c r="X18" s="2" t="s">
        <v>148</v>
      </c>
      <c r="Y18" s="2" t="s">
        <v>152</v>
      </c>
      <c r="Z18" s="4"/>
      <c r="AA18" s="4">
        <f>=ROUNDDOWN({0},0)</f>
      </c>
      <c r="AB18" s="5">
        <v>8</v>
      </c>
      <c r="AC18" s="2" t="s">
        <v>286</v>
      </c>
      <c r="AD18" s="4">
        <v>184</v>
      </c>
      <c r="AE18" s="4">
        <v>184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3</v>
      </c>
      <c r="AS18" s="8">
        <v>436.14</v>
      </c>
      <c r="AT18" s="7">
        <v>-1</v>
      </c>
      <c r="AU18" s="7">
        <v>-1</v>
      </c>
      <c r="AV18" s="4">
        <v>18</v>
      </c>
      <c r="AW18" s="8">
        <v>3464.26</v>
      </c>
      <c r="AX18" s="4">
        <v>9</v>
      </c>
      <c r="AY18" s="8">
        <v>1775.18</v>
      </c>
      <c r="AZ18" s="7">
        <v>1</v>
      </c>
      <c r="BA18" s="7">
        <v>0.9515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0.4592</v>
      </c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152</v>
      </c>
      <c r="BX18" s="2" t="s">
        <v>287</v>
      </c>
      <c r="BY18" s="2" t="s">
        <v>157</v>
      </c>
      <c r="BZ18" s="2" t="s">
        <v>157</v>
      </c>
      <c r="CA18" s="2" t="s">
        <v>148</v>
      </c>
      <c r="CB18" s="4"/>
      <c r="CC18" s="8"/>
      <c r="CD18" s="4"/>
      <c r="CE18" s="8"/>
      <c r="CF18" s="7"/>
      <c r="CG18" s="7"/>
      <c r="CH18" s="2" t="s">
        <v>155</v>
      </c>
      <c r="CI18" s="2" t="s">
        <v>145</v>
      </c>
      <c r="CJ18" s="2" t="s">
        <v>158</v>
      </c>
      <c r="CK18" s="2" t="s">
        <v>288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3</v>
      </c>
      <c r="CR18" s="8">
        <v>436.14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160</v>
      </c>
      <c r="CX18" s="2" t="s">
        <v>289</v>
      </c>
      <c r="CY18" s="2" t="s">
        <v>157</v>
      </c>
      <c r="CZ18" s="2" t="s">
        <v>157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148</v>
      </c>
      <c r="DK18" s="2" t="s">
        <v>290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163</v>
      </c>
      <c r="DX18" s="2" t="s">
        <v>291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165</v>
      </c>
      <c r="EK18" s="2" t="s">
        <v>292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167</v>
      </c>
      <c r="EX18" s="2" t="s">
        <v>293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294</v>
      </c>
      <c r="FK18" s="2" t="s">
        <v>295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148</v>
      </c>
      <c r="FV18" s="2" t="s">
        <v>148</v>
      </c>
      <c r="FW18" s="2" t="s">
        <v>148</v>
      </c>
      <c r="FX18" s="2" t="s">
        <v>148</v>
      </c>
      <c r="FY18" s="2" t="s">
        <v>148</v>
      </c>
      <c r="FZ18" s="2" t="s">
        <v>148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155</v>
      </c>
      <c r="IV18" s="2" t="s">
        <v>145</v>
      </c>
      <c r="IW18" s="2" t="s">
        <v>171</v>
      </c>
      <c r="IX18" s="2" t="s">
        <v>148</v>
      </c>
      <c r="IY18" s="2" t="s">
        <v>157</v>
      </c>
      <c r="IZ18" s="2" t="s">
        <v>157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148</v>
      </c>
      <c r="JX18" s="2" t="s">
        <v>296</v>
      </c>
      <c r="JY18" s="2" t="s">
        <v>157</v>
      </c>
      <c r="JZ18" s="2" t="s">
        <v>157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173</v>
      </c>
      <c r="KK18" s="2" t="s">
        <v>148</v>
      </c>
      <c r="KL18" s="2" t="s">
        <v>157</v>
      </c>
      <c r="KM18" s="2" t="s">
        <v>157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155</v>
      </c>
      <c r="MV18" s="2" t="s">
        <v>145</v>
      </c>
      <c r="MW18" s="2" t="s">
        <v>152</v>
      </c>
      <c r="MX18" s="2" t="s">
        <v>297</v>
      </c>
      <c r="MY18" s="2" t="s">
        <v>157</v>
      </c>
      <c r="MZ18" s="2" t="s">
        <v>157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184</v>
      </c>
    </row>
    <row r="19">
      <c r="A19" s="2" t="s">
        <v>298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265</v>
      </c>
      <c r="G19" s="2" t="s">
        <v>265</v>
      </c>
      <c r="H19" s="2" t="s">
        <v>265</v>
      </c>
      <c r="I19" s="2" t="s">
        <v>142</v>
      </c>
      <c r="J19" s="2" t="s">
        <v>177</v>
      </c>
      <c r="K19" s="2" t="s">
        <v>284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285</v>
      </c>
      <c r="W19" s="2" t="s">
        <v>151</v>
      </c>
      <c r="X19" s="2" t="s">
        <v>148</v>
      </c>
      <c r="Y19" s="2" t="s">
        <v>152</v>
      </c>
      <c r="Z19" s="4"/>
      <c r="AA19" s="4">
        <f>=ROUNDDOWN({0},0)</f>
      </c>
      <c r="AB19" s="5">
        <v>9.1</v>
      </c>
      <c r="AC19" s="2" t="s">
        <v>286</v>
      </c>
      <c r="AD19" s="4">
        <v>219</v>
      </c>
      <c r="AE19" s="4">
        <v>219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15</v>
      </c>
      <c r="AQ19" s="8">
        <v>2900.41</v>
      </c>
      <c r="AR19" s="4">
        <v>4</v>
      </c>
      <c r="AS19" s="8">
        <v>878.9</v>
      </c>
      <c r="AT19" s="7">
        <v>2.75</v>
      </c>
      <c r="AU19" s="7">
        <v>2.3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0.8372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15</v>
      </c>
      <c r="BK19" s="8">
        <v>2900.41</v>
      </c>
      <c r="BL19" s="2" t="s">
        <v>299</v>
      </c>
      <c r="BM19" s="7">
        <v>1</v>
      </c>
      <c r="BN19" s="7">
        <v>1</v>
      </c>
      <c r="BO19" s="4">
        <v>2</v>
      </c>
      <c r="BP19" s="8">
        <v>494.52</v>
      </c>
      <c r="BQ19" s="4"/>
      <c r="BR19" s="8"/>
      <c r="BS19" s="7"/>
      <c r="BT19" s="7"/>
      <c r="BU19" s="2" t="s">
        <v>155</v>
      </c>
      <c r="BV19" s="2" t="s">
        <v>145</v>
      </c>
      <c r="BW19" s="2" t="s">
        <v>152</v>
      </c>
      <c r="BX19" s="2" t="s">
        <v>207</v>
      </c>
      <c r="BY19" s="2" t="s">
        <v>157</v>
      </c>
      <c r="BZ19" s="2" t="s">
        <v>157</v>
      </c>
      <c r="CA19" s="2" t="s">
        <v>148</v>
      </c>
      <c r="CB19" s="4">
        <v>4</v>
      </c>
      <c r="CC19" s="8">
        <v>732.44</v>
      </c>
      <c r="CD19" s="4">
        <v>2</v>
      </c>
      <c r="CE19" s="8">
        <v>398.44</v>
      </c>
      <c r="CF19" s="7">
        <v>1</v>
      </c>
      <c r="CG19" s="7">
        <v>0.8383</v>
      </c>
      <c r="CH19" s="2" t="s">
        <v>155</v>
      </c>
      <c r="CI19" s="2" t="s">
        <v>145</v>
      </c>
      <c r="CJ19" s="2" t="s">
        <v>158</v>
      </c>
      <c r="CK19" s="2" t="s">
        <v>300</v>
      </c>
      <c r="CL19" s="2" t="s">
        <v>157</v>
      </c>
      <c r="CM19" s="2" t="s">
        <v>157</v>
      </c>
      <c r="CN19" s="2" t="s">
        <v>148</v>
      </c>
      <c r="CO19" s="4">
        <v>1</v>
      </c>
      <c r="CP19" s="8">
        <v>170.25</v>
      </c>
      <c r="CQ19" s="4"/>
      <c r="CR19" s="8"/>
      <c r="CS19" s="7"/>
      <c r="CT19" s="7"/>
      <c r="CU19" s="2" t="s">
        <v>155</v>
      </c>
      <c r="CV19" s="2" t="s">
        <v>145</v>
      </c>
      <c r="CW19" s="2" t="s">
        <v>160</v>
      </c>
      <c r="CX19" s="2" t="s">
        <v>161</v>
      </c>
      <c r="CY19" s="2" t="s">
        <v>157</v>
      </c>
      <c r="CZ19" s="2" t="s">
        <v>157</v>
      </c>
      <c r="DA19" s="2" t="s">
        <v>148</v>
      </c>
      <c r="DB19" s="4">
        <v>8</v>
      </c>
      <c r="DC19" s="8">
        <v>1503.2</v>
      </c>
      <c r="DD19" s="4"/>
      <c r="DE19" s="8"/>
      <c r="DF19" s="7"/>
      <c r="DG19" s="7"/>
      <c r="DH19" s="2" t="s">
        <v>155</v>
      </c>
      <c r="DI19" s="2" t="s">
        <v>145</v>
      </c>
      <c r="DJ19" s="2" t="s">
        <v>148</v>
      </c>
      <c r="DK19" s="2" t="s">
        <v>301</v>
      </c>
      <c r="DL19" s="2" t="s">
        <v>157</v>
      </c>
      <c r="DM19" s="2" t="s">
        <v>157</v>
      </c>
      <c r="DN19" s="2" t="s">
        <v>148</v>
      </c>
      <c r="DO19" s="4"/>
      <c r="DP19" s="8"/>
      <c r="DQ19" s="4">
        <v>2</v>
      </c>
      <c r="DR19" s="8">
        <v>480.46</v>
      </c>
      <c r="DS19" s="7">
        <v>-1</v>
      </c>
      <c r="DT19" s="7">
        <v>-1</v>
      </c>
      <c r="DU19" s="2" t="s">
        <v>155</v>
      </c>
      <c r="DV19" s="2" t="s">
        <v>145</v>
      </c>
      <c r="DW19" s="2" t="s">
        <v>163</v>
      </c>
      <c r="DX19" s="2" t="s">
        <v>302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165</v>
      </c>
      <c r="EK19" s="2" t="s">
        <v>302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167</v>
      </c>
      <c r="EX19" s="2" t="s">
        <v>303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169</v>
      </c>
      <c r="FK19" s="2" t="s">
        <v>304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148</v>
      </c>
      <c r="FV19" s="2" t="s">
        <v>148</v>
      </c>
      <c r="FW19" s="2" t="s">
        <v>148</v>
      </c>
      <c r="FX19" s="2" t="s">
        <v>148</v>
      </c>
      <c r="FY19" s="2" t="s">
        <v>148</v>
      </c>
      <c r="FZ19" s="2" t="s">
        <v>148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155</v>
      </c>
      <c r="IV19" s="2" t="s">
        <v>145</v>
      </c>
      <c r="IW19" s="2" t="s">
        <v>171</v>
      </c>
      <c r="IX19" s="2" t="s">
        <v>148</v>
      </c>
      <c r="IY19" s="2" t="s">
        <v>157</v>
      </c>
      <c r="IZ19" s="2" t="s">
        <v>157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187</v>
      </c>
      <c r="JV19" s="2" t="s">
        <v>145</v>
      </c>
      <c r="JW19" s="2" t="s">
        <v>148</v>
      </c>
      <c r="JX19" s="2" t="s">
        <v>148</v>
      </c>
      <c r="JY19" s="2" t="s">
        <v>157</v>
      </c>
      <c r="JZ19" s="2" t="s">
        <v>157</v>
      </c>
      <c r="KA19" s="2" t="s">
        <v>148</v>
      </c>
      <c r="KB19" s="4"/>
      <c r="KC19" s="8"/>
      <c r="KD19" s="4"/>
      <c r="KE19" s="8"/>
      <c r="KF19" s="7"/>
      <c r="KG19" s="7"/>
      <c r="KH19" s="2" t="s">
        <v>155</v>
      </c>
      <c r="KI19" s="2" t="s">
        <v>145</v>
      </c>
      <c r="KJ19" s="2" t="s">
        <v>173</v>
      </c>
      <c r="KK19" s="2" t="s">
        <v>148</v>
      </c>
      <c r="KL19" s="2" t="s">
        <v>157</v>
      </c>
      <c r="KM19" s="2" t="s">
        <v>157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155</v>
      </c>
      <c r="MV19" s="2" t="s">
        <v>145</v>
      </c>
      <c r="MW19" s="2" t="s">
        <v>152</v>
      </c>
      <c r="MX19" s="2" t="s">
        <v>305</v>
      </c>
      <c r="MY19" s="2" t="s">
        <v>157</v>
      </c>
      <c r="MZ19" s="2" t="s">
        <v>157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219</v>
      </c>
    </row>
    <row r="20">
      <c r="A20" s="2" t="s">
        <v>306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265</v>
      </c>
      <c r="G20" s="2" t="s">
        <v>265</v>
      </c>
      <c r="H20" s="2" t="s">
        <v>265</v>
      </c>
      <c r="I20" s="2" t="s">
        <v>142</v>
      </c>
      <c r="J20" s="2" t="s">
        <v>190</v>
      </c>
      <c r="K20" s="2" t="s">
        <v>284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285</v>
      </c>
      <c r="W20" s="2" t="s">
        <v>151</v>
      </c>
      <c r="X20" s="2" t="s">
        <v>148</v>
      </c>
      <c r="Y20" s="2" t="s">
        <v>152</v>
      </c>
      <c r="Z20" s="4"/>
      <c r="AA20" s="4">
        <f>=ROUNDDOWN({0},0)</f>
      </c>
      <c r="AB20" s="5">
        <v>5.4</v>
      </c>
      <c r="AC20" s="2" t="s">
        <v>286</v>
      </c>
      <c r="AD20" s="4">
        <v>119</v>
      </c>
      <c r="AE20" s="4">
        <v>119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3</v>
      </c>
      <c r="AQ20" s="8">
        <v>563.85</v>
      </c>
      <c r="AR20" s="4">
        <v>2</v>
      </c>
      <c r="AS20" s="8">
        <v>460.14</v>
      </c>
      <c r="AT20" s="7">
        <v>0.5</v>
      </c>
      <c r="AU20" s="7">
        <v>0.2254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0.1628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3</v>
      </c>
      <c r="BK20" s="8">
        <v>563.85</v>
      </c>
      <c r="BL20" s="2" t="s">
        <v>307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152</v>
      </c>
      <c r="BX20" s="2" t="s">
        <v>192</v>
      </c>
      <c r="BY20" s="2" t="s">
        <v>157</v>
      </c>
      <c r="BZ20" s="2" t="s">
        <v>157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308</v>
      </c>
      <c r="CK20" s="2" t="s">
        <v>309</v>
      </c>
      <c r="CL20" s="2" t="s">
        <v>157</v>
      </c>
      <c r="CM20" s="2" t="s">
        <v>157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160</v>
      </c>
      <c r="CX20" s="2" t="s">
        <v>194</v>
      </c>
      <c r="CY20" s="2" t="s">
        <v>157</v>
      </c>
      <c r="CZ20" s="2" t="s">
        <v>157</v>
      </c>
      <c r="DA20" s="2" t="s">
        <v>148</v>
      </c>
      <c r="DB20" s="4">
        <v>3</v>
      </c>
      <c r="DC20" s="8">
        <v>563.85</v>
      </c>
      <c r="DD20" s="4">
        <v>1</v>
      </c>
      <c r="DE20" s="8">
        <v>234.92</v>
      </c>
      <c r="DF20" s="7">
        <v>2</v>
      </c>
      <c r="DG20" s="7">
        <v>1.4001999999999999</v>
      </c>
      <c r="DH20" s="2" t="s">
        <v>155</v>
      </c>
      <c r="DI20" s="2" t="s">
        <v>145</v>
      </c>
      <c r="DJ20" s="2" t="s">
        <v>148</v>
      </c>
      <c r="DK20" s="2" t="s">
        <v>310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294</v>
      </c>
      <c r="DX20" s="2" t="s">
        <v>311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165</v>
      </c>
      <c r="EK20" s="2" t="s">
        <v>312</v>
      </c>
      <c r="EL20" s="2" t="s">
        <v>157</v>
      </c>
      <c r="EM20" s="2" t="s">
        <v>157</v>
      </c>
      <c r="EN20" s="2" t="s">
        <v>148</v>
      </c>
      <c r="EO20" s="4"/>
      <c r="EP20" s="8"/>
      <c r="EQ20" s="4">
        <v>1</v>
      </c>
      <c r="ER20" s="8">
        <v>225.22</v>
      </c>
      <c r="ES20" s="7">
        <v>-1</v>
      </c>
      <c r="ET20" s="7">
        <v>-1</v>
      </c>
      <c r="EU20" s="2" t="s">
        <v>155</v>
      </c>
      <c r="EV20" s="2" t="s">
        <v>145</v>
      </c>
      <c r="EW20" s="2" t="s">
        <v>167</v>
      </c>
      <c r="EX20" s="2" t="s">
        <v>313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294</v>
      </c>
      <c r="FK20" s="2" t="s">
        <v>314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148</v>
      </c>
      <c r="FV20" s="2" t="s">
        <v>148</v>
      </c>
      <c r="FW20" s="2" t="s">
        <v>148</v>
      </c>
      <c r="FX20" s="2" t="s">
        <v>148</v>
      </c>
      <c r="FY20" s="2" t="s">
        <v>148</v>
      </c>
      <c r="FZ20" s="2" t="s">
        <v>148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155</v>
      </c>
      <c r="IV20" s="2" t="s">
        <v>145</v>
      </c>
      <c r="IW20" s="2" t="s">
        <v>201</v>
      </c>
      <c r="IX20" s="2" t="s">
        <v>148</v>
      </c>
      <c r="IY20" s="2" t="s">
        <v>157</v>
      </c>
      <c r="IZ20" s="2" t="s">
        <v>157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187</v>
      </c>
      <c r="JV20" s="2" t="s">
        <v>145</v>
      </c>
      <c r="JW20" s="2" t="s">
        <v>148</v>
      </c>
      <c r="JX20" s="2" t="s">
        <v>148</v>
      </c>
      <c r="JY20" s="2" t="s">
        <v>157</v>
      </c>
      <c r="JZ20" s="2" t="s">
        <v>157</v>
      </c>
      <c r="KA20" s="2" t="s">
        <v>148</v>
      </c>
      <c r="KB20" s="4"/>
      <c r="KC20" s="8"/>
      <c r="KD20" s="4"/>
      <c r="KE20" s="8"/>
      <c r="KF20" s="7"/>
      <c r="KG20" s="7"/>
      <c r="KH20" s="2" t="s">
        <v>155</v>
      </c>
      <c r="KI20" s="2" t="s">
        <v>145</v>
      </c>
      <c r="KJ20" s="2" t="s">
        <v>173</v>
      </c>
      <c r="KK20" s="2" t="s">
        <v>148</v>
      </c>
      <c r="KL20" s="2" t="s">
        <v>157</v>
      </c>
      <c r="KM20" s="2" t="s">
        <v>157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155</v>
      </c>
      <c r="MV20" s="2" t="s">
        <v>145</v>
      </c>
      <c r="MW20" s="2" t="s">
        <v>152</v>
      </c>
      <c r="MX20" s="2" t="s">
        <v>188</v>
      </c>
      <c r="MY20" s="2" t="s">
        <v>157</v>
      </c>
      <c r="MZ20" s="2" t="s">
        <v>157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119</v>
      </c>
    </row>
    <row r="21">
      <c r="A21" s="2" t="s">
        <v>315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265</v>
      </c>
      <c r="G21" s="2" t="s">
        <v>265</v>
      </c>
      <c r="H21" s="2" t="s">
        <v>265</v>
      </c>
      <c r="I21" s="2" t="s">
        <v>142</v>
      </c>
      <c r="J21" s="2" t="s">
        <v>143</v>
      </c>
      <c r="K21" s="2" t="s">
        <v>316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285</v>
      </c>
      <c r="W21" s="2" t="s">
        <v>151</v>
      </c>
      <c r="X21" s="2" t="s">
        <v>148</v>
      </c>
      <c r="Y21" s="2" t="s">
        <v>317</v>
      </c>
      <c r="Z21" s="4"/>
      <c r="AA21" s="4">
        <f>=ROUNDDOWN({0},0)</f>
      </c>
      <c r="AB21" s="5">
        <v>10.8</v>
      </c>
      <c r="AC21" s="2" t="s">
        <v>318</v>
      </c>
      <c r="AD21" s="4">
        <v>180</v>
      </c>
      <c r="AE21" s="4">
        <v>399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6</v>
      </c>
      <c r="AS21" s="8">
        <v>1106.49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10</v>
      </c>
      <c r="AY21" s="8">
        <v>2194.49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319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320</v>
      </c>
      <c r="BX21" s="2" t="s">
        <v>321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1</v>
      </c>
      <c r="CE21" s="8">
        <v>193.04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300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1</v>
      </c>
      <c r="CR21" s="8">
        <v>128.7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322</v>
      </c>
      <c r="CX21" s="2" t="s">
        <v>323</v>
      </c>
      <c r="CY21" s="2" t="s">
        <v>157</v>
      </c>
      <c r="CZ21" s="2" t="s">
        <v>157</v>
      </c>
      <c r="DA21" s="2" t="s">
        <v>148</v>
      </c>
      <c r="DB21" s="4"/>
      <c r="DC21" s="8"/>
      <c r="DD21" s="4">
        <v>2</v>
      </c>
      <c r="DE21" s="8">
        <v>391.52</v>
      </c>
      <c r="DF21" s="7">
        <v>-1</v>
      </c>
      <c r="DG21" s="7">
        <v>-1</v>
      </c>
      <c r="DH21" s="2" t="s">
        <v>155</v>
      </c>
      <c r="DI21" s="2" t="s">
        <v>145</v>
      </c>
      <c r="DJ21" s="2" t="s">
        <v>148</v>
      </c>
      <c r="DK21" s="2" t="s">
        <v>324</v>
      </c>
      <c r="DL21" s="2" t="s">
        <v>157</v>
      </c>
      <c r="DM21" s="2" t="s">
        <v>157</v>
      </c>
      <c r="DN21" s="2" t="s">
        <v>148</v>
      </c>
      <c r="DO21" s="4"/>
      <c r="DP21" s="8"/>
      <c r="DQ21" s="4">
        <v>1</v>
      </c>
      <c r="DR21" s="8">
        <v>200.19</v>
      </c>
      <c r="DS21" s="7">
        <v>-1</v>
      </c>
      <c r="DT21" s="7">
        <v>-1</v>
      </c>
      <c r="DU21" s="2" t="s">
        <v>155</v>
      </c>
      <c r="DV21" s="2" t="s">
        <v>145</v>
      </c>
      <c r="DW21" s="2" t="s">
        <v>325</v>
      </c>
      <c r="DX21" s="2" t="s">
        <v>326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320</v>
      </c>
      <c r="EK21" s="2" t="s">
        <v>327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320</v>
      </c>
      <c r="EX21" s="2" t="s">
        <v>159</v>
      </c>
      <c r="EY21" s="2" t="s">
        <v>157</v>
      </c>
      <c r="EZ21" s="2" t="s">
        <v>157</v>
      </c>
      <c r="FA21" s="2" t="s">
        <v>148</v>
      </c>
      <c r="FB21" s="4"/>
      <c r="FC21" s="8"/>
      <c r="FD21" s="4">
        <v>1</v>
      </c>
      <c r="FE21" s="8">
        <v>193.04</v>
      </c>
      <c r="FF21" s="7">
        <v>-1</v>
      </c>
      <c r="FG21" s="7">
        <v>-1</v>
      </c>
      <c r="FH21" s="2" t="s">
        <v>155</v>
      </c>
      <c r="FI21" s="2" t="s">
        <v>145</v>
      </c>
      <c r="FJ21" s="2" t="s">
        <v>328</v>
      </c>
      <c r="FK21" s="2" t="s">
        <v>311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148</v>
      </c>
      <c r="FV21" s="2" t="s">
        <v>148</v>
      </c>
      <c r="FW21" s="2" t="s">
        <v>148</v>
      </c>
      <c r="FX21" s="2" t="s">
        <v>148</v>
      </c>
      <c r="FY21" s="2" t="s">
        <v>148</v>
      </c>
      <c r="FZ21" s="2" t="s">
        <v>148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155</v>
      </c>
      <c r="IV21" s="2" t="s">
        <v>145</v>
      </c>
      <c r="IW21" s="2" t="s">
        <v>320</v>
      </c>
      <c r="IX21" s="2" t="s">
        <v>329</v>
      </c>
      <c r="IY21" s="2" t="s">
        <v>157</v>
      </c>
      <c r="IZ21" s="2" t="s">
        <v>157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148</v>
      </c>
      <c r="JX21" s="2" t="s">
        <v>330</v>
      </c>
      <c r="JY21" s="2" t="s">
        <v>157</v>
      </c>
      <c r="JZ21" s="2" t="s">
        <v>157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148</v>
      </c>
      <c r="KV21" s="2" t="s">
        <v>148</v>
      </c>
      <c r="KW21" s="2" t="s">
        <v>148</v>
      </c>
      <c r="KX21" s="2" t="s">
        <v>148</v>
      </c>
      <c r="KY21" s="2" t="s">
        <v>148</v>
      </c>
      <c r="KZ21" s="2" t="s">
        <v>148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155</v>
      </c>
      <c r="MV21" s="2" t="s">
        <v>145</v>
      </c>
      <c r="MW21" s="2" t="s">
        <v>320</v>
      </c>
      <c r="MX21" s="2" t="s">
        <v>331</v>
      </c>
      <c r="MY21" s="2" t="s">
        <v>157</v>
      </c>
      <c r="MZ21" s="2" t="s">
        <v>157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  <c r="PT21" s="4">
        <v>219</v>
      </c>
      <c r="PU21" s="4"/>
      <c r="PV21" s="4"/>
    </row>
    <row r="22">
      <c r="A22" s="2" t="s">
        <v>332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265</v>
      </c>
      <c r="G22" s="2" t="s">
        <v>265</v>
      </c>
      <c r="H22" s="2" t="s">
        <v>265</v>
      </c>
      <c r="I22" s="2" t="s">
        <v>142</v>
      </c>
      <c r="J22" s="2" t="s">
        <v>177</v>
      </c>
      <c r="K22" s="2" t="s">
        <v>316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285</v>
      </c>
      <c r="W22" s="2" t="s">
        <v>151</v>
      </c>
      <c r="X22" s="2" t="s">
        <v>148</v>
      </c>
      <c r="Y22" s="2" t="s">
        <v>317</v>
      </c>
      <c r="Z22" s="4"/>
      <c r="AA22" s="4">
        <f>=ROUNDDOWN({0},0)</f>
      </c>
      <c r="AB22" s="5">
        <v>10.4</v>
      </c>
      <c r="AC22" s="2" t="s">
        <v>318</v>
      </c>
      <c r="AD22" s="4">
        <v>160</v>
      </c>
      <c r="AE22" s="4">
        <v>339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1</v>
      </c>
      <c r="AS22" s="8">
        <v>166.79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17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320</v>
      </c>
      <c r="BX22" s="2" t="s">
        <v>333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1</v>
      </c>
      <c r="CE22" s="8">
        <v>166.79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334</v>
      </c>
      <c r="CL22" s="2" t="s">
        <v>157</v>
      </c>
      <c r="CM22" s="2" t="s">
        <v>157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322</v>
      </c>
      <c r="CX22" s="2" t="s">
        <v>159</v>
      </c>
      <c r="CY22" s="2" t="s">
        <v>157</v>
      </c>
      <c r="CZ22" s="2" t="s">
        <v>157</v>
      </c>
      <c r="DA22" s="2" t="s">
        <v>148</v>
      </c>
      <c r="DB22" s="4"/>
      <c r="DC22" s="8"/>
      <c r="DD22" s="4"/>
      <c r="DE22" s="8"/>
      <c r="DF22" s="7"/>
      <c r="DG22" s="7"/>
      <c r="DH22" s="2" t="s">
        <v>155</v>
      </c>
      <c r="DI22" s="2" t="s">
        <v>145</v>
      </c>
      <c r="DJ22" s="2" t="s">
        <v>148</v>
      </c>
      <c r="DK22" s="2" t="s">
        <v>324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325</v>
      </c>
      <c r="DX22" s="2" t="s">
        <v>310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320</v>
      </c>
      <c r="EK22" s="2" t="s">
        <v>335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320</v>
      </c>
      <c r="EX22" s="2" t="s">
        <v>336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169</v>
      </c>
      <c r="FK22" s="2" t="s">
        <v>182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148</v>
      </c>
      <c r="FV22" s="2" t="s">
        <v>148</v>
      </c>
      <c r="FW22" s="2" t="s">
        <v>148</v>
      </c>
      <c r="FX22" s="2" t="s">
        <v>148</v>
      </c>
      <c r="FY22" s="2" t="s">
        <v>148</v>
      </c>
      <c r="FZ22" s="2" t="s">
        <v>148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155</v>
      </c>
      <c r="IV22" s="2" t="s">
        <v>145</v>
      </c>
      <c r="IW22" s="2" t="s">
        <v>320</v>
      </c>
      <c r="IX22" s="2" t="s">
        <v>148</v>
      </c>
      <c r="IY22" s="2" t="s">
        <v>157</v>
      </c>
      <c r="IZ22" s="2" t="s">
        <v>157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187</v>
      </c>
      <c r="JV22" s="2" t="s">
        <v>145</v>
      </c>
      <c r="JW22" s="2" t="s">
        <v>148</v>
      </c>
      <c r="JX22" s="2" t="s">
        <v>148</v>
      </c>
      <c r="JY22" s="2" t="s">
        <v>157</v>
      </c>
      <c r="JZ22" s="2" t="s">
        <v>157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148</v>
      </c>
      <c r="KV22" s="2" t="s">
        <v>148</v>
      </c>
      <c r="KW22" s="2" t="s">
        <v>148</v>
      </c>
      <c r="KX22" s="2" t="s">
        <v>148</v>
      </c>
      <c r="KY22" s="2" t="s">
        <v>148</v>
      </c>
      <c r="KZ22" s="2" t="s">
        <v>148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155</v>
      </c>
      <c r="MV22" s="2" t="s">
        <v>145</v>
      </c>
      <c r="MW22" s="2" t="s">
        <v>320</v>
      </c>
      <c r="MX22" s="2" t="s">
        <v>337</v>
      </c>
      <c r="MY22" s="2" t="s">
        <v>157</v>
      </c>
      <c r="MZ22" s="2" t="s">
        <v>157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  <c r="PT22" s="4">
        <v>179</v>
      </c>
      <c r="PU22" s="4"/>
      <c r="PV22" s="4"/>
    </row>
    <row r="23">
      <c r="A23" s="2" t="s">
        <v>338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265</v>
      </c>
      <c r="G23" s="2" t="s">
        <v>265</v>
      </c>
      <c r="H23" s="2" t="s">
        <v>265</v>
      </c>
      <c r="I23" s="2" t="s">
        <v>142</v>
      </c>
      <c r="J23" s="2" t="s">
        <v>190</v>
      </c>
      <c r="K23" s="2" t="s">
        <v>316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285</v>
      </c>
      <c r="W23" s="2" t="s">
        <v>151</v>
      </c>
      <c r="X23" s="2" t="s">
        <v>148</v>
      </c>
      <c r="Y23" s="2" t="s">
        <v>317</v>
      </c>
      <c r="Z23" s="4"/>
      <c r="AA23" s="4">
        <f>=ROUNDDOWN({0},0)</f>
      </c>
      <c r="AB23" s="5">
        <v>7.5</v>
      </c>
      <c r="AC23" s="2" t="s">
        <v>318</v>
      </c>
      <c r="AD23" s="4">
        <v>160</v>
      </c>
      <c r="AE23" s="4">
        <v>279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921.21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339</v>
      </c>
      <c r="BM23" s="7"/>
      <c r="BN23" s="7"/>
      <c r="BO23" s="4"/>
      <c r="BP23" s="8"/>
      <c r="BQ23" s="4">
        <v>1</v>
      </c>
      <c r="BR23" s="8">
        <v>599.99</v>
      </c>
      <c r="BS23" s="7">
        <v>-1</v>
      </c>
      <c r="BT23" s="7">
        <v>-1</v>
      </c>
      <c r="BU23" s="2" t="s">
        <v>155</v>
      </c>
      <c r="BV23" s="2" t="s">
        <v>145</v>
      </c>
      <c r="BW23" s="2" t="s">
        <v>320</v>
      </c>
      <c r="BX23" s="2" t="s">
        <v>333</v>
      </c>
      <c r="BY23" s="2" t="s">
        <v>157</v>
      </c>
      <c r="BZ23" s="2" t="s">
        <v>157</v>
      </c>
      <c r="CA23" s="2" t="s">
        <v>148</v>
      </c>
      <c r="CB23" s="4"/>
      <c r="CC23" s="8"/>
      <c r="CD23" s="4">
        <v>1</v>
      </c>
      <c r="CE23" s="8">
        <v>166.79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158</v>
      </c>
      <c r="CK23" s="2" t="s">
        <v>335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1</v>
      </c>
      <c r="CR23" s="8">
        <v>154.43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322</v>
      </c>
      <c r="CX23" s="2" t="s">
        <v>340</v>
      </c>
      <c r="CY23" s="2" t="s">
        <v>157</v>
      </c>
      <c r="CZ23" s="2" t="s">
        <v>157</v>
      </c>
      <c r="DA23" s="2" t="s">
        <v>148</v>
      </c>
      <c r="DB23" s="4"/>
      <c r="DC23" s="8"/>
      <c r="DD23" s="4"/>
      <c r="DE23" s="8"/>
      <c r="DF23" s="7"/>
      <c r="DG23" s="7"/>
      <c r="DH23" s="2" t="s">
        <v>155</v>
      </c>
      <c r="DI23" s="2" t="s">
        <v>145</v>
      </c>
      <c r="DJ23" s="2" t="s">
        <v>148</v>
      </c>
      <c r="DK23" s="2" t="s">
        <v>324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325</v>
      </c>
      <c r="DX23" s="2" t="s">
        <v>341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320</v>
      </c>
      <c r="EK23" s="2" t="s">
        <v>148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320</v>
      </c>
      <c r="EX23" s="2" t="s">
        <v>342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328</v>
      </c>
      <c r="FK23" s="2" t="s">
        <v>343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148</v>
      </c>
      <c r="FV23" s="2" t="s">
        <v>148</v>
      </c>
      <c r="FW23" s="2" t="s">
        <v>148</v>
      </c>
      <c r="FX23" s="2" t="s">
        <v>148</v>
      </c>
      <c r="FY23" s="2" t="s">
        <v>148</v>
      </c>
      <c r="FZ23" s="2" t="s">
        <v>148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155</v>
      </c>
      <c r="IV23" s="2" t="s">
        <v>145</v>
      </c>
      <c r="IW23" s="2" t="s">
        <v>320</v>
      </c>
      <c r="IX23" s="2" t="s">
        <v>344</v>
      </c>
      <c r="IY23" s="2" t="s">
        <v>157</v>
      </c>
      <c r="IZ23" s="2" t="s">
        <v>157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187</v>
      </c>
      <c r="JV23" s="2" t="s">
        <v>145</v>
      </c>
      <c r="JW23" s="2" t="s">
        <v>148</v>
      </c>
      <c r="JX23" s="2" t="s">
        <v>148</v>
      </c>
      <c r="JY23" s="2" t="s">
        <v>157</v>
      </c>
      <c r="JZ23" s="2" t="s">
        <v>157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148</v>
      </c>
      <c r="KV23" s="2" t="s">
        <v>148</v>
      </c>
      <c r="KW23" s="2" t="s">
        <v>148</v>
      </c>
      <c r="KX23" s="2" t="s">
        <v>148</v>
      </c>
      <c r="KY23" s="2" t="s">
        <v>148</v>
      </c>
      <c r="KZ23" s="2" t="s">
        <v>148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155</v>
      </c>
      <c r="MV23" s="2" t="s">
        <v>145</v>
      </c>
      <c r="MW23" s="2" t="s">
        <v>320</v>
      </c>
      <c r="MX23" s="2" t="s">
        <v>345</v>
      </c>
      <c r="MY23" s="2" t="s">
        <v>157</v>
      </c>
      <c r="MZ23" s="2" t="s">
        <v>157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  <c r="PT23" s="4">
        <v>119</v>
      </c>
      <c r="PU23" s="4"/>
      <c r="PV23" s="4"/>
    </row>
    <row r="24">
      <c r="A24" s="2" t="s">
        <v>346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347</v>
      </c>
      <c r="G24" s="2" t="s">
        <v>347</v>
      </c>
      <c r="H24" s="2" t="s">
        <v>347</v>
      </c>
      <c r="I24" s="2" t="s">
        <v>142</v>
      </c>
      <c r="J24" s="2" t="s">
        <v>143</v>
      </c>
      <c r="K24" s="2" t="s">
        <v>348</v>
      </c>
      <c r="L24" s="3">
        <v>170.23</v>
      </c>
      <c r="M24" s="3">
        <v>178.74</v>
      </c>
      <c r="N24" s="3">
        <v>499.99</v>
      </c>
      <c r="O24" s="2" t="s">
        <v>349</v>
      </c>
      <c r="P24" s="2" t="s">
        <v>350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285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2</v>
      </c>
      <c r="AS24" s="8">
        <v>393.23</v>
      </c>
      <c r="AT24" s="7">
        <v>-1</v>
      </c>
      <c r="AU24" s="7">
        <v>-1</v>
      </c>
      <c r="AV24" s="4">
        <v>3</v>
      </c>
      <c r="AW24" s="8">
        <v>587.9</v>
      </c>
      <c r="AX24" s="4">
        <v>4</v>
      </c>
      <c r="AY24" s="8">
        <v>672.06</v>
      </c>
      <c r="AZ24" s="7">
        <v>-0.25</v>
      </c>
      <c r="BA24" s="7">
        <v>-0.1252</v>
      </c>
      <c r="BB24" s="7"/>
      <c r="BC24" s="4">
        <v>3</v>
      </c>
      <c r="BD24" s="8">
        <v>587.9</v>
      </c>
      <c r="BE24" s="4">
        <v>4</v>
      </c>
      <c r="BF24" s="8">
        <v>672.06</v>
      </c>
      <c r="BG24" s="7">
        <v>-0.25</v>
      </c>
      <c r="BH24" s="7">
        <v>-0.1252</v>
      </c>
      <c r="BI24" s="7">
        <v>1</v>
      </c>
      <c r="BJ24" s="4"/>
      <c r="BK24" s="8"/>
      <c r="BL24" s="2" t="s">
        <v>351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248</v>
      </c>
      <c r="BW24" s="2" t="s">
        <v>178</v>
      </c>
      <c r="BX24" s="2" t="s">
        <v>352</v>
      </c>
      <c r="BY24" s="2" t="s">
        <v>157</v>
      </c>
      <c r="BZ24" s="2" t="s">
        <v>157</v>
      </c>
      <c r="CA24" s="2" t="s">
        <v>148</v>
      </c>
      <c r="CB24" s="4"/>
      <c r="CC24" s="8"/>
      <c r="CD24" s="4">
        <v>1</v>
      </c>
      <c r="CE24" s="8">
        <v>193.04</v>
      </c>
      <c r="CF24" s="7">
        <v>-1</v>
      </c>
      <c r="CG24" s="7">
        <v>-1</v>
      </c>
      <c r="CH24" s="2" t="s">
        <v>155</v>
      </c>
      <c r="CI24" s="2" t="s">
        <v>248</v>
      </c>
      <c r="CJ24" s="2" t="s">
        <v>337</v>
      </c>
      <c r="CK24" s="2" t="s">
        <v>353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248</v>
      </c>
      <c r="CW24" s="2" t="s">
        <v>160</v>
      </c>
      <c r="CX24" s="2" t="s">
        <v>209</v>
      </c>
      <c r="CY24" s="2" t="s">
        <v>157</v>
      </c>
      <c r="CZ24" s="2" t="s">
        <v>157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248</v>
      </c>
      <c r="DJ24" s="2" t="s">
        <v>148</v>
      </c>
      <c r="DK24" s="2" t="s">
        <v>324</v>
      </c>
      <c r="DL24" s="2" t="s">
        <v>157</v>
      </c>
      <c r="DM24" s="2" t="s">
        <v>157</v>
      </c>
      <c r="DN24" s="2" t="s">
        <v>148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155</v>
      </c>
      <c r="DV24" s="2" t="s">
        <v>248</v>
      </c>
      <c r="DW24" s="2" t="s">
        <v>163</v>
      </c>
      <c r="DX24" s="2" t="s">
        <v>222</v>
      </c>
      <c r="DY24" s="2" t="s">
        <v>354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248</v>
      </c>
      <c r="EJ24" s="2" t="s">
        <v>165</v>
      </c>
      <c r="EK24" s="2" t="s">
        <v>355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248</v>
      </c>
      <c r="EW24" s="2" t="s">
        <v>167</v>
      </c>
      <c r="EX24" s="2" t="s">
        <v>356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248</v>
      </c>
      <c r="FJ24" s="2" t="s">
        <v>169</v>
      </c>
      <c r="FK24" s="2" t="s">
        <v>148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148</v>
      </c>
      <c r="FV24" s="2" t="s">
        <v>148</v>
      </c>
      <c r="FW24" s="2" t="s">
        <v>148</v>
      </c>
      <c r="FX24" s="2" t="s">
        <v>148</v>
      </c>
      <c r="FY24" s="2" t="s">
        <v>148</v>
      </c>
      <c r="FZ24" s="2" t="s">
        <v>148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155</v>
      </c>
      <c r="IV24" s="2" t="s">
        <v>248</v>
      </c>
      <c r="IW24" s="2" t="s">
        <v>171</v>
      </c>
      <c r="IX24" s="2" t="s">
        <v>148</v>
      </c>
      <c r="IY24" s="2" t="s">
        <v>157</v>
      </c>
      <c r="IZ24" s="2" t="s">
        <v>157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155</v>
      </c>
      <c r="KI24" s="2" t="s">
        <v>248</v>
      </c>
      <c r="KJ24" s="2" t="s">
        <v>173</v>
      </c>
      <c r="KK24" s="2" t="s">
        <v>148</v>
      </c>
      <c r="KL24" s="2" t="s">
        <v>157</v>
      </c>
      <c r="KM24" s="2" t="s">
        <v>157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155</v>
      </c>
      <c r="MV24" s="2" t="s">
        <v>248</v>
      </c>
      <c r="MW24" s="2" t="s">
        <v>178</v>
      </c>
      <c r="MX24" s="2" t="s">
        <v>188</v>
      </c>
      <c r="MY24" s="2" t="s">
        <v>157</v>
      </c>
      <c r="MZ24" s="2" t="s">
        <v>157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357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347</v>
      </c>
      <c r="G25" s="2" t="s">
        <v>347</v>
      </c>
      <c r="H25" s="2" t="s">
        <v>347</v>
      </c>
      <c r="I25" s="2" t="s">
        <v>142</v>
      </c>
      <c r="J25" s="2" t="s">
        <v>177</v>
      </c>
      <c r="K25" s="2" t="s">
        <v>348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358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285</v>
      </c>
      <c r="W25" s="2" t="s">
        <v>151</v>
      </c>
      <c r="X25" s="2" t="s">
        <v>148</v>
      </c>
      <c r="Y25" s="2" t="s">
        <v>178</v>
      </c>
      <c r="Z25" s="4">
        <v>67</v>
      </c>
      <c r="AA25" s="4">
        <f>=ROUNDDOWN(13.4,0)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</v>
      </c>
      <c r="AQ25" s="8">
        <v>362.68</v>
      </c>
      <c r="AR25" s="4">
        <v>1</v>
      </c>
      <c r="AS25" s="8">
        <v>128.69</v>
      </c>
      <c r="AT25" s="7">
        <v>1</v>
      </c>
      <c r="AU25" s="7">
        <v>1.8182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0.6169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</v>
      </c>
      <c r="BK25" s="8">
        <v>362.68</v>
      </c>
      <c r="BL25" s="2" t="s">
        <v>359</v>
      </c>
      <c r="BM25" s="7">
        <v>1</v>
      </c>
      <c r="BN25" s="7">
        <v>1</v>
      </c>
      <c r="BO25" s="4">
        <v>1</v>
      </c>
      <c r="BP25" s="8">
        <v>233.99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207</v>
      </c>
      <c r="BY25" s="2" t="s">
        <v>157</v>
      </c>
      <c r="BZ25" s="2" t="s">
        <v>157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337</v>
      </c>
      <c r="CK25" s="2" t="s">
        <v>360</v>
      </c>
      <c r="CL25" s="2" t="s">
        <v>157</v>
      </c>
      <c r="CM25" s="2" t="s">
        <v>157</v>
      </c>
      <c r="CN25" s="2" t="s">
        <v>148</v>
      </c>
      <c r="CO25" s="4">
        <v>1</v>
      </c>
      <c r="CP25" s="8">
        <v>128.69</v>
      </c>
      <c r="CQ25" s="4">
        <v>1</v>
      </c>
      <c r="CR25" s="8">
        <v>128.69</v>
      </c>
      <c r="CS25" s="7"/>
      <c r="CT25" s="7"/>
      <c r="CU25" s="2" t="s">
        <v>155</v>
      </c>
      <c r="CV25" s="2" t="s">
        <v>145</v>
      </c>
      <c r="CW25" s="2" t="s">
        <v>160</v>
      </c>
      <c r="CX25" s="2" t="s">
        <v>361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148</v>
      </c>
      <c r="DK25" s="2" t="s">
        <v>324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163</v>
      </c>
      <c r="DX25" s="2" t="s">
        <v>362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165</v>
      </c>
      <c r="EK25" s="2" t="s">
        <v>363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167</v>
      </c>
      <c r="EX25" s="2" t="s">
        <v>293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169</v>
      </c>
      <c r="FK25" s="2" t="s">
        <v>364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148</v>
      </c>
      <c r="FV25" s="2" t="s">
        <v>148</v>
      </c>
      <c r="FW25" s="2" t="s">
        <v>148</v>
      </c>
      <c r="FX25" s="2" t="s">
        <v>148</v>
      </c>
      <c r="FY25" s="2" t="s">
        <v>148</v>
      </c>
      <c r="FZ25" s="2" t="s">
        <v>148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155</v>
      </c>
      <c r="IV25" s="2" t="s">
        <v>145</v>
      </c>
      <c r="IW25" s="2" t="s">
        <v>171</v>
      </c>
      <c r="IX25" s="2" t="s">
        <v>148</v>
      </c>
      <c r="IY25" s="2" t="s">
        <v>157</v>
      </c>
      <c r="IZ25" s="2" t="s">
        <v>157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155</v>
      </c>
      <c r="KI25" s="2" t="s">
        <v>145</v>
      </c>
      <c r="KJ25" s="2" t="s">
        <v>173</v>
      </c>
      <c r="KK25" s="2" t="s">
        <v>365</v>
      </c>
      <c r="KL25" s="2" t="s">
        <v>157</v>
      </c>
      <c r="KM25" s="2" t="s">
        <v>157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155</v>
      </c>
      <c r="MV25" s="2" t="s">
        <v>145</v>
      </c>
      <c r="MW25" s="2" t="s">
        <v>178</v>
      </c>
      <c r="MX25" s="2" t="s">
        <v>366</v>
      </c>
      <c r="MY25" s="2" t="s">
        <v>157</v>
      </c>
      <c r="MZ25" s="2" t="s">
        <v>157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67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367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347</v>
      </c>
      <c r="G26" s="2" t="s">
        <v>347</v>
      </c>
      <c r="H26" s="2" t="s">
        <v>347</v>
      </c>
      <c r="I26" s="2" t="s">
        <v>142</v>
      </c>
      <c r="J26" s="2" t="s">
        <v>190</v>
      </c>
      <c r="K26" s="2" t="s">
        <v>348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358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285</v>
      </c>
      <c r="W26" s="2" t="s">
        <v>151</v>
      </c>
      <c r="X26" s="2" t="s">
        <v>148</v>
      </c>
      <c r="Y26" s="2" t="s">
        <v>178</v>
      </c>
      <c r="Z26" s="4">
        <v>27</v>
      </c>
      <c r="AA26" s="4">
        <f>=ROUNDDOWN(27,0)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225.22</v>
      </c>
      <c r="AR26" s="4">
        <v>1</v>
      </c>
      <c r="AS26" s="8">
        <v>150.14</v>
      </c>
      <c r="AT26" s="7"/>
      <c r="AU26" s="7">
        <v>0.5001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0.3831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1</v>
      </c>
      <c r="BK26" s="8">
        <v>225.22</v>
      </c>
      <c r="BL26" s="2" t="s">
        <v>368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155</v>
      </c>
      <c r="BV26" s="2" t="s">
        <v>145</v>
      </c>
      <c r="BW26" s="2" t="s">
        <v>178</v>
      </c>
      <c r="BX26" s="2" t="s">
        <v>166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145</v>
      </c>
      <c r="CJ26" s="2" t="s">
        <v>337</v>
      </c>
      <c r="CK26" s="2" t="s">
        <v>369</v>
      </c>
      <c r="CL26" s="2" t="s">
        <v>157</v>
      </c>
      <c r="CM26" s="2" t="s">
        <v>157</v>
      </c>
      <c r="CN26" s="2" t="s">
        <v>148</v>
      </c>
      <c r="CO26" s="4"/>
      <c r="CP26" s="8"/>
      <c r="CQ26" s="4">
        <v>1</v>
      </c>
      <c r="CR26" s="8">
        <v>150.14</v>
      </c>
      <c r="CS26" s="7">
        <v>-1</v>
      </c>
      <c r="CT26" s="7">
        <v>-1</v>
      </c>
      <c r="CU26" s="2" t="s">
        <v>155</v>
      </c>
      <c r="CV26" s="2" t="s">
        <v>145</v>
      </c>
      <c r="CW26" s="2" t="s">
        <v>160</v>
      </c>
      <c r="CX26" s="2" t="s">
        <v>370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244</v>
      </c>
      <c r="DI26" s="2" t="s">
        <v>145</v>
      </c>
      <c r="DJ26" s="2" t="s">
        <v>148</v>
      </c>
      <c r="DK26" s="2" t="s">
        <v>148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163</v>
      </c>
      <c r="DX26" s="2" t="s">
        <v>148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165</v>
      </c>
      <c r="EK26" s="2" t="s">
        <v>148</v>
      </c>
      <c r="EL26" s="2" t="s">
        <v>157</v>
      </c>
      <c r="EM26" s="2" t="s">
        <v>157</v>
      </c>
      <c r="EN26" s="2" t="s">
        <v>148</v>
      </c>
      <c r="EO26" s="4">
        <v>1</v>
      </c>
      <c r="EP26" s="8">
        <v>225.22</v>
      </c>
      <c r="EQ26" s="4"/>
      <c r="ER26" s="8"/>
      <c r="ES26" s="7"/>
      <c r="ET26" s="7"/>
      <c r="EU26" s="2" t="s">
        <v>155</v>
      </c>
      <c r="EV26" s="2" t="s">
        <v>145</v>
      </c>
      <c r="EW26" s="2" t="s">
        <v>167</v>
      </c>
      <c r="EX26" s="2" t="s">
        <v>327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371</v>
      </c>
      <c r="FK26" s="2" t="s">
        <v>372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148</v>
      </c>
      <c r="FV26" s="2" t="s">
        <v>148</v>
      </c>
      <c r="FW26" s="2" t="s">
        <v>148</v>
      </c>
      <c r="FX26" s="2" t="s">
        <v>148</v>
      </c>
      <c r="FY26" s="2" t="s">
        <v>148</v>
      </c>
      <c r="FZ26" s="2" t="s">
        <v>148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155</v>
      </c>
      <c r="IV26" s="2" t="s">
        <v>145</v>
      </c>
      <c r="IW26" s="2" t="s">
        <v>201</v>
      </c>
      <c r="IX26" s="2" t="s">
        <v>148</v>
      </c>
      <c r="IY26" s="2" t="s">
        <v>157</v>
      </c>
      <c r="IZ26" s="2" t="s">
        <v>157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155</v>
      </c>
      <c r="KI26" s="2" t="s">
        <v>145</v>
      </c>
      <c r="KJ26" s="2" t="s">
        <v>173</v>
      </c>
      <c r="KK26" s="2" t="s">
        <v>148</v>
      </c>
      <c r="KL26" s="2" t="s">
        <v>157</v>
      </c>
      <c r="KM26" s="2" t="s">
        <v>157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155</v>
      </c>
      <c r="MV26" s="2" t="s">
        <v>145</v>
      </c>
      <c r="MW26" s="2" t="s">
        <v>178</v>
      </c>
      <c r="MX26" s="2" t="s">
        <v>373</v>
      </c>
      <c r="MY26" s="2" t="s">
        <v>157</v>
      </c>
      <c r="MZ26" s="2" t="s">
        <v>157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27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374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375</v>
      </c>
      <c r="G27" s="2" t="s">
        <v>375</v>
      </c>
      <c r="H27" s="2" t="s">
        <v>375</v>
      </c>
      <c r="I27" s="2" t="s">
        <v>142</v>
      </c>
      <c r="J27" s="2" t="s">
        <v>177</v>
      </c>
      <c r="K27" s="2" t="s">
        <v>236</v>
      </c>
      <c r="L27" s="3">
        <v>204.28</v>
      </c>
      <c r="M27" s="3">
        <v>214.49</v>
      </c>
      <c r="N27" s="3">
        <v>599.99</v>
      </c>
      <c r="O27" s="2" t="s">
        <v>349</v>
      </c>
      <c r="P27" s="2" t="s">
        <v>358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285</v>
      </c>
      <c r="W27" s="2" t="s">
        <v>151</v>
      </c>
      <c r="X27" s="2" t="s">
        <v>148</v>
      </c>
      <c r="Y27" s="2" t="s">
        <v>207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2</v>
      </c>
      <c r="AS27" s="8">
        <v>480.46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3</v>
      </c>
      <c r="AY27" s="8">
        <v>720.69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3</v>
      </c>
      <c r="BF27" s="8">
        <v>720.69</v>
      </c>
      <c r="BG27" s="7" t="s">
        <v>148</v>
      </c>
      <c r="BH27" s="7" t="s">
        <v>148</v>
      </c>
      <c r="BI27" s="7"/>
      <c r="BJ27" s="4"/>
      <c r="BK27" s="8"/>
      <c r="BL27" s="2" t="s">
        <v>20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248</v>
      </c>
      <c r="BW27" s="2" t="s">
        <v>207</v>
      </c>
      <c r="BX27" s="2" t="s">
        <v>233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248</v>
      </c>
      <c r="CJ27" s="2" t="s">
        <v>340</v>
      </c>
      <c r="CK27" s="2" t="s">
        <v>376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248</v>
      </c>
      <c r="CW27" s="2" t="s">
        <v>160</v>
      </c>
      <c r="CX27" s="2" t="s">
        <v>377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248</v>
      </c>
      <c r="DJ27" s="2" t="s">
        <v>148</v>
      </c>
      <c r="DK27" s="2" t="s">
        <v>324</v>
      </c>
      <c r="DL27" s="2" t="s">
        <v>157</v>
      </c>
      <c r="DM27" s="2" t="s">
        <v>157</v>
      </c>
      <c r="DN27" s="2" t="s">
        <v>148</v>
      </c>
      <c r="DO27" s="4"/>
      <c r="DP27" s="8"/>
      <c r="DQ27" s="4">
        <v>2</v>
      </c>
      <c r="DR27" s="8">
        <v>480.46</v>
      </c>
      <c r="DS27" s="7">
        <v>-1</v>
      </c>
      <c r="DT27" s="7">
        <v>-1</v>
      </c>
      <c r="DU27" s="2" t="s">
        <v>155</v>
      </c>
      <c r="DV27" s="2" t="s">
        <v>248</v>
      </c>
      <c r="DW27" s="2" t="s">
        <v>163</v>
      </c>
      <c r="DX27" s="2" t="s">
        <v>291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248</v>
      </c>
      <c r="EJ27" s="2" t="s">
        <v>165</v>
      </c>
      <c r="EK27" s="2" t="s">
        <v>378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248</v>
      </c>
      <c r="EW27" s="2" t="s">
        <v>167</v>
      </c>
      <c r="EX27" s="2" t="s">
        <v>379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248</v>
      </c>
      <c r="FJ27" s="2" t="s">
        <v>169</v>
      </c>
      <c r="FK27" s="2" t="s">
        <v>380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148</v>
      </c>
      <c r="FV27" s="2" t="s">
        <v>148</v>
      </c>
      <c r="FW27" s="2" t="s">
        <v>148</v>
      </c>
      <c r="FX27" s="2" t="s">
        <v>148</v>
      </c>
      <c r="FY27" s="2" t="s">
        <v>148</v>
      </c>
      <c r="FZ27" s="2" t="s">
        <v>148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155</v>
      </c>
      <c r="IV27" s="2" t="s">
        <v>248</v>
      </c>
      <c r="IW27" s="2" t="s">
        <v>171</v>
      </c>
      <c r="IX27" s="2" t="s">
        <v>381</v>
      </c>
      <c r="IY27" s="2" t="s">
        <v>157</v>
      </c>
      <c r="IZ27" s="2" t="s">
        <v>157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155</v>
      </c>
      <c r="KI27" s="2" t="s">
        <v>248</v>
      </c>
      <c r="KJ27" s="2" t="s">
        <v>173</v>
      </c>
      <c r="KK27" s="2" t="s">
        <v>382</v>
      </c>
      <c r="KL27" s="2" t="s">
        <v>157</v>
      </c>
      <c r="KM27" s="2" t="s">
        <v>157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155</v>
      </c>
      <c r="MV27" s="2" t="s">
        <v>248</v>
      </c>
      <c r="MW27" s="2" t="s">
        <v>207</v>
      </c>
      <c r="MX27" s="2" t="s">
        <v>383</v>
      </c>
      <c r="MY27" s="2" t="s">
        <v>157</v>
      </c>
      <c r="MZ27" s="2" t="s">
        <v>157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384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375</v>
      </c>
      <c r="G28" s="2" t="s">
        <v>375</v>
      </c>
      <c r="H28" s="2" t="s">
        <v>375</v>
      </c>
      <c r="I28" s="2" t="s">
        <v>142</v>
      </c>
      <c r="J28" s="2" t="s">
        <v>190</v>
      </c>
      <c r="K28" s="2" t="s">
        <v>236</v>
      </c>
      <c r="L28" s="3">
        <v>204.28</v>
      </c>
      <c r="M28" s="3">
        <v>214.49</v>
      </c>
      <c r="N28" s="3">
        <v>599.99</v>
      </c>
      <c r="O28" s="2" t="s">
        <v>385</v>
      </c>
      <c r="P28" s="2" t="s">
        <v>350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285</v>
      </c>
      <c r="W28" s="2" t="s">
        <v>151</v>
      </c>
      <c r="X28" s="2" t="s">
        <v>148</v>
      </c>
      <c r="Y28" s="2" t="s">
        <v>207</v>
      </c>
      <c r="Z28" s="4"/>
      <c r="AA28" s="4">
        <f>=ROUNDDOWN({0},0)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</v>
      </c>
      <c r="AS28" s="8">
        <v>240.23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248</v>
      </c>
      <c r="BW28" s="2" t="s">
        <v>207</v>
      </c>
      <c r="BX28" s="2" t="s">
        <v>373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248</v>
      </c>
      <c r="CJ28" s="2" t="s">
        <v>340</v>
      </c>
      <c r="CK28" s="2" t="s">
        <v>321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248</v>
      </c>
      <c r="CW28" s="2" t="s">
        <v>160</v>
      </c>
      <c r="CX28" s="2" t="s">
        <v>386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244</v>
      </c>
      <c r="DI28" s="2" t="s">
        <v>248</v>
      </c>
      <c r="DJ28" s="2" t="s">
        <v>148</v>
      </c>
      <c r="DK28" s="2" t="s">
        <v>148</v>
      </c>
      <c r="DL28" s="2" t="s">
        <v>157</v>
      </c>
      <c r="DM28" s="2" t="s">
        <v>157</v>
      </c>
      <c r="DN28" s="2" t="s">
        <v>148</v>
      </c>
      <c r="DO28" s="4"/>
      <c r="DP28" s="8"/>
      <c r="DQ28" s="4">
        <v>1</v>
      </c>
      <c r="DR28" s="8">
        <v>240.23</v>
      </c>
      <c r="DS28" s="7">
        <v>-1</v>
      </c>
      <c r="DT28" s="7">
        <v>-1</v>
      </c>
      <c r="DU28" s="2" t="s">
        <v>155</v>
      </c>
      <c r="DV28" s="2" t="s">
        <v>248</v>
      </c>
      <c r="DW28" s="2" t="s">
        <v>163</v>
      </c>
      <c r="DX28" s="2" t="s">
        <v>232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248</v>
      </c>
      <c r="EJ28" s="2" t="s">
        <v>165</v>
      </c>
      <c r="EK28" s="2" t="s">
        <v>148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248</v>
      </c>
      <c r="EW28" s="2" t="s">
        <v>167</v>
      </c>
      <c r="EX28" s="2" t="s">
        <v>313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248</v>
      </c>
      <c r="FJ28" s="2" t="s">
        <v>314</v>
      </c>
      <c r="FK28" s="2" t="s">
        <v>387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148</v>
      </c>
      <c r="FV28" s="2" t="s">
        <v>148</v>
      </c>
      <c r="FW28" s="2" t="s">
        <v>148</v>
      </c>
      <c r="FX28" s="2" t="s">
        <v>148</v>
      </c>
      <c r="FY28" s="2" t="s">
        <v>148</v>
      </c>
      <c r="FZ28" s="2" t="s">
        <v>148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155</v>
      </c>
      <c r="IV28" s="2" t="s">
        <v>248</v>
      </c>
      <c r="IW28" s="2" t="s">
        <v>201</v>
      </c>
      <c r="IX28" s="2" t="s">
        <v>148</v>
      </c>
      <c r="IY28" s="2" t="s">
        <v>157</v>
      </c>
      <c r="IZ28" s="2" t="s">
        <v>157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155</v>
      </c>
      <c r="KI28" s="2" t="s">
        <v>248</v>
      </c>
      <c r="KJ28" s="2" t="s">
        <v>173</v>
      </c>
      <c r="KK28" s="2" t="s">
        <v>148</v>
      </c>
      <c r="KL28" s="2" t="s">
        <v>157</v>
      </c>
      <c r="KM28" s="2" t="s">
        <v>157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155</v>
      </c>
      <c r="MV28" s="2" t="s">
        <v>248</v>
      </c>
      <c r="MW28" s="2" t="s">
        <v>207</v>
      </c>
      <c r="MX28" s="2" t="s">
        <v>388</v>
      </c>
      <c r="MY28" s="2" t="s">
        <v>157</v>
      </c>
      <c r="MZ28" s="2" t="s">
        <v>157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389</v>
      </c>
      <c r="B29" s="2" t="s">
        <v>137</v>
      </c>
      <c r="C29" s="2" t="s">
        <v>138</v>
      </c>
      <c r="D29" s="2" t="s">
        <v>390</v>
      </c>
      <c r="E29" s="2" t="s">
        <v>391</v>
      </c>
      <c r="F29" s="2" t="s">
        <v>392</v>
      </c>
      <c r="G29" s="2" t="s">
        <v>392</v>
      </c>
      <c r="H29" s="2" t="s">
        <v>392</v>
      </c>
      <c r="I29" s="2" t="s">
        <v>393</v>
      </c>
      <c r="J29" s="2" t="s">
        <v>177</v>
      </c>
      <c r="K29" s="2" t="s">
        <v>394</v>
      </c>
      <c r="L29" s="3">
        <v>102.14</v>
      </c>
      <c r="M29" s="3">
        <v>107.25</v>
      </c>
      <c r="N29" s="3">
        <v>299.99</v>
      </c>
      <c r="O29" s="2" t="s">
        <v>145</v>
      </c>
      <c r="P29" s="2" t="s">
        <v>358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395</v>
      </c>
      <c r="V29" s="2" t="s">
        <v>396</v>
      </c>
      <c r="W29" s="2" t="s">
        <v>151</v>
      </c>
      <c r="X29" s="2" t="s">
        <v>148</v>
      </c>
      <c r="Y29" s="2" t="s">
        <v>205</v>
      </c>
      <c r="Z29" s="4"/>
      <c r="AA29" s="4">
        <f>=ROUNDDOWN({0},0)</f>
      </c>
      <c r="AB29" s="5">
        <v>3</v>
      </c>
      <c r="AC29" s="2" t="s">
        <v>148</v>
      </c>
      <c r="AD29" s="4"/>
      <c r="AE29" s="4"/>
      <c r="AF29" s="6">
        <v>65</v>
      </c>
      <c r="AG29" s="6"/>
      <c r="AH29" s="7">
        <v>0.8571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5</v>
      </c>
      <c r="AQ29" s="8">
        <v>589.02</v>
      </c>
      <c r="AR29" s="4">
        <v>2</v>
      </c>
      <c r="AS29" s="8">
        <v>190.9</v>
      </c>
      <c r="AT29" s="7">
        <v>1.5</v>
      </c>
      <c r="AU29" s="7">
        <v>2.0855</v>
      </c>
      <c r="AV29" s="4">
        <v>5</v>
      </c>
      <c r="AW29" s="8">
        <v>589.02</v>
      </c>
      <c r="AX29" s="4">
        <v>2</v>
      </c>
      <c r="AY29" s="8">
        <v>190.9</v>
      </c>
      <c r="AZ29" s="7">
        <v>1.5</v>
      </c>
      <c r="BA29" s="7">
        <v>2.0855</v>
      </c>
      <c r="BB29" s="7">
        <v>1</v>
      </c>
      <c r="BC29" s="4">
        <v>6</v>
      </c>
      <c r="BD29" s="8">
        <v>682.62</v>
      </c>
      <c r="BE29" s="4">
        <v>2</v>
      </c>
      <c r="BF29" s="8">
        <v>190.9</v>
      </c>
      <c r="BG29" s="7">
        <v>2</v>
      </c>
      <c r="BH29" s="7">
        <v>2.5758</v>
      </c>
      <c r="BI29" s="7">
        <v>0.8629</v>
      </c>
      <c r="BJ29" s="4">
        <v>5</v>
      </c>
      <c r="BK29" s="8">
        <v>589.02</v>
      </c>
      <c r="BL29" s="2" t="s">
        <v>339</v>
      </c>
      <c r="BM29" s="7">
        <v>1</v>
      </c>
      <c r="BN29" s="7">
        <v>1</v>
      </c>
      <c r="BO29" s="4">
        <v>4</v>
      </c>
      <c r="BP29" s="8">
        <v>473.19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188</v>
      </c>
      <c r="BX29" s="2" t="s">
        <v>397</v>
      </c>
      <c r="BY29" s="2" t="s">
        <v>157</v>
      </c>
      <c r="BZ29" s="2" t="s">
        <v>157</v>
      </c>
      <c r="CA29" s="2" t="s">
        <v>148</v>
      </c>
      <c r="CB29" s="4">
        <v>1</v>
      </c>
      <c r="CC29" s="8">
        <v>115.83</v>
      </c>
      <c r="CD29" s="4">
        <v>1</v>
      </c>
      <c r="CE29" s="8">
        <v>115.83</v>
      </c>
      <c r="CF29" s="7"/>
      <c r="CG29" s="7"/>
      <c r="CH29" s="2" t="s">
        <v>155</v>
      </c>
      <c r="CI29" s="2" t="s">
        <v>145</v>
      </c>
      <c r="CJ29" s="2" t="s">
        <v>398</v>
      </c>
      <c r="CK29" s="2" t="s">
        <v>288</v>
      </c>
      <c r="CL29" s="2" t="s">
        <v>157</v>
      </c>
      <c r="CM29" s="2" t="s">
        <v>157</v>
      </c>
      <c r="CN29" s="2" t="s">
        <v>148</v>
      </c>
      <c r="CO29" s="4"/>
      <c r="CP29" s="8"/>
      <c r="CQ29" s="4">
        <v>1</v>
      </c>
      <c r="CR29" s="8">
        <v>75.07</v>
      </c>
      <c r="CS29" s="7">
        <v>-1</v>
      </c>
      <c r="CT29" s="7">
        <v>-1</v>
      </c>
      <c r="CU29" s="2" t="s">
        <v>155</v>
      </c>
      <c r="CV29" s="2" t="s">
        <v>145</v>
      </c>
      <c r="CW29" s="2" t="s">
        <v>160</v>
      </c>
      <c r="CX29" s="2" t="s">
        <v>399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244</v>
      </c>
      <c r="DI29" s="2" t="s">
        <v>145</v>
      </c>
      <c r="DJ29" s="2" t="s">
        <v>148</v>
      </c>
      <c r="DK29" s="2" t="s">
        <v>148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163</v>
      </c>
      <c r="DX29" s="2" t="s">
        <v>291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165</v>
      </c>
      <c r="EK29" s="2" t="s">
        <v>400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167</v>
      </c>
      <c r="EX29" s="2" t="s">
        <v>401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402</v>
      </c>
      <c r="FK29" s="2" t="s">
        <v>186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148</v>
      </c>
      <c r="FV29" s="2" t="s">
        <v>148</v>
      </c>
      <c r="FW29" s="2" t="s">
        <v>148</v>
      </c>
      <c r="FX29" s="2" t="s">
        <v>148</v>
      </c>
      <c r="FY29" s="2" t="s">
        <v>148</v>
      </c>
      <c r="FZ29" s="2" t="s">
        <v>148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155</v>
      </c>
      <c r="IV29" s="2" t="s">
        <v>145</v>
      </c>
      <c r="IW29" s="2" t="s">
        <v>171</v>
      </c>
      <c r="IX29" s="2" t="s">
        <v>148</v>
      </c>
      <c r="IY29" s="2" t="s">
        <v>157</v>
      </c>
      <c r="IZ29" s="2" t="s">
        <v>157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155</v>
      </c>
      <c r="KI29" s="2" t="s">
        <v>145</v>
      </c>
      <c r="KJ29" s="2" t="s">
        <v>173</v>
      </c>
      <c r="KK29" s="2" t="s">
        <v>403</v>
      </c>
      <c r="KL29" s="2" t="s">
        <v>157</v>
      </c>
      <c r="KM29" s="2" t="s">
        <v>157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155</v>
      </c>
      <c r="MV29" s="2" t="s">
        <v>145</v>
      </c>
      <c r="MW29" s="2" t="s">
        <v>205</v>
      </c>
      <c r="MX29" s="2" t="s">
        <v>188</v>
      </c>
      <c r="MY29" s="2" t="s">
        <v>157</v>
      </c>
      <c r="MZ29" s="2" t="s">
        <v>157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404</v>
      </c>
      <c r="B30" s="2" t="s">
        <v>137</v>
      </c>
      <c r="C30" s="2" t="s">
        <v>138</v>
      </c>
      <c r="D30" s="2" t="s">
        <v>390</v>
      </c>
      <c r="E30" s="2" t="s">
        <v>391</v>
      </c>
      <c r="F30" s="2" t="s">
        <v>392</v>
      </c>
      <c r="G30" s="2" t="s">
        <v>392</v>
      </c>
      <c r="H30" s="2" t="s">
        <v>392</v>
      </c>
      <c r="I30" s="2" t="s">
        <v>393</v>
      </c>
      <c r="J30" s="2" t="s">
        <v>143</v>
      </c>
      <c r="K30" s="2" t="s">
        <v>405</v>
      </c>
      <c r="L30" s="3">
        <v>85.12</v>
      </c>
      <c r="M30" s="3">
        <v>89.38</v>
      </c>
      <c r="N30" s="3">
        <v>249.99</v>
      </c>
      <c r="O30" s="2" t="s">
        <v>145</v>
      </c>
      <c r="P30" s="2" t="s">
        <v>358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395</v>
      </c>
      <c r="V30" s="2" t="s">
        <v>396</v>
      </c>
      <c r="W30" s="2" t="s">
        <v>151</v>
      </c>
      <c r="X30" s="2" t="s">
        <v>148</v>
      </c>
      <c r="Y30" s="2" t="s">
        <v>205</v>
      </c>
      <c r="Z30" s="4">
        <v>98</v>
      </c>
      <c r="AA30" s="4">
        <f>=ROUNDDOWN(75.3846153846154,0)</f>
      </c>
      <c r="AB30" s="5">
        <v>1.3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93.6</v>
      </c>
      <c r="AR30" s="4"/>
      <c r="AS30" s="8"/>
      <c r="AT30" s="7"/>
      <c r="AU30" s="7"/>
      <c r="AV30" s="4">
        <v>1</v>
      </c>
      <c r="AW30" s="8">
        <v>93.6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1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0.1371</v>
      </c>
      <c r="BJ30" s="4">
        <v>1</v>
      </c>
      <c r="BK30" s="8">
        <v>93.6</v>
      </c>
      <c r="BL30" s="2" t="s">
        <v>16</v>
      </c>
      <c r="BM30" s="7">
        <v>1</v>
      </c>
      <c r="BN30" s="7">
        <v>1</v>
      </c>
      <c r="BO30" s="4">
        <v>1</v>
      </c>
      <c r="BP30" s="8">
        <v>93.6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188</v>
      </c>
      <c r="BX30" s="2" t="s">
        <v>352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398</v>
      </c>
      <c r="CK30" s="2" t="s">
        <v>303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160</v>
      </c>
      <c r="CX30" s="2" t="s">
        <v>406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407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163</v>
      </c>
      <c r="DX30" s="2" t="s">
        <v>408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165</v>
      </c>
      <c r="EK30" s="2" t="s">
        <v>409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167</v>
      </c>
      <c r="EX30" s="2" t="s">
        <v>410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402</v>
      </c>
      <c r="FK30" s="2" t="s">
        <v>411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148</v>
      </c>
      <c r="FV30" s="2" t="s">
        <v>148</v>
      </c>
      <c r="FW30" s="2" t="s">
        <v>148</v>
      </c>
      <c r="FX30" s="2" t="s">
        <v>148</v>
      </c>
      <c r="FY30" s="2" t="s">
        <v>148</v>
      </c>
      <c r="FZ30" s="2" t="s">
        <v>148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155</v>
      </c>
      <c r="IV30" s="2" t="s">
        <v>145</v>
      </c>
      <c r="IW30" s="2" t="s">
        <v>201</v>
      </c>
      <c r="IX30" s="2" t="s">
        <v>148</v>
      </c>
      <c r="IY30" s="2" t="s">
        <v>157</v>
      </c>
      <c r="IZ30" s="2" t="s">
        <v>157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155</v>
      </c>
      <c r="KI30" s="2" t="s">
        <v>145</v>
      </c>
      <c r="KJ30" s="2" t="s">
        <v>173</v>
      </c>
      <c r="KK30" s="2" t="s">
        <v>148</v>
      </c>
      <c r="KL30" s="2" t="s">
        <v>157</v>
      </c>
      <c r="KM30" s="2" t="s">
        <v>157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155</v>
      </c>
      <c r="MV30" s="2" t="s">
        <v>145</v>
      </c>
      <c r="MW30" s="2" t="s">
        <v>205</v>
      </c>
      <c r="MX30" s="2" t="s">
        <v>412</v>
      </c>
      <c r="MY30" s="2" t="s">
        <v>157</v>
      </c>
      <c r="MZ30" s="2" t="s">
        <v>157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98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413</v>
      </c>
      <c r="B31" s="2" t="s">
        <v>137</v>
      </c>
      <c r="C31" s="2" t="s">
        <v>138</v>
      </c>
      <c r="D31" s="2" t="s">
        <v>390</v>
      </c>
      <c r="E31" s="2" t="s">
        <v>391</v>
      </c>
      <c r="F31" s="2" t="s">
        <v>392</v>
      </c>
      <c r="G31" s="2" t="s">
        <v>392</v>
      </c>
      <c r="H31" s="2" t="s">
        <v>392</v>
      </c>
      <c r="I31" s="2" t="s">
        <v>393</v>
      </c>
      <c r="J31" s="2" t="s">
        <v>177</v>
      </c>
      <c r="K31" s="2" t="s">
        <v>405</v>
      </c>
      <c r="L31" s="3">
        <v>102.14</v>
      </c>
      <c r="M31" s="3">
        <v>107.25</v>
      </c>
      <c r="N31" s="3">
        <v>299.99</v>
      </c>
      <c r="O31" s="2" t="s">
        <v>145</v>
      </c>
      <c r="P31" s="2" t="s">
        <v>358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395</v>
      </c>
      <c r="V31" s="2" t="s">
        <v>396</v>
      </c>
      <c r="W31" s="2" t="s">
        <v>151</v>
      </c>
      <c r="X31" s="2" t="s">
        <v>148</v>
      </c>
      <c r="Y31" s="2" t="s">
        <v>205</v>
      </c>
      <c r="Z31" s="4">
        <v>91</v>
      </c>
      <c r="AA31" s="4">
        <f>=ROUNDDOWN(50.5555555555556,0)</f>
      </c>
      <c r="AB31" s="5">
        <v>1.8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/>
      <c r="BK31" s="8"/>
      <c r="BL31" s="2" t="s">
        <v>148</v>
      </c>
      <c r="BM31" s="7"/>
      <c r="BN31" s="7"/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188</v>
      </c>
      <c r="BX31" s="2" t="s">
        <v>414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398</v>
      </c>
      <c r="CK31" s="2" t="s">
        <v>363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160</v>
      </c>
      <c r="CX31" s="2" t="s">
        <v>415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148</v>
      </c>
      <c r="DK31" s="2" t="s">
        <v>416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163</v>
      </c>
      <c r="DX31" s="2" t="s">
        <v>417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165</v>
      </c>
      <c r="EK31" s="2" t="s">
        <v>400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167</v>
      </c>
      <c r="EX31" s="2" t="s">
        <v>340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402</v>
      </c>
      <c r="FK31" s="2" t="s">
        <v>418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148</v>
      </c>
      <c r="FV31" s="2" t="s">
        <v>148</v>
      </c>
      <c r="FW31" s="2" t="s">
        <v>148</v>
      </c>
      <c r="FX31" s="2" t="s">
        <v>148</v>
      </c>
      <c r="FY31" s="2" t="s">
        <v>148</v>
      </c>
      <c r="FZ31" s="2" t="s">
        <v>148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155</v>
      </c>
      <c r="IV31" s="2" t="s">
        <v>145</v>
      </c>
      <c r="IW31" s="2" t="s">
        <v>201</v>
      </c>
      <c r="IX31" s="2" t="s">
        <v>148</v>
      </c>
      <c r="IY31" s="2" t="s">
        <v>157</v>
      </c>
      <c r="IZ31" s="2" t="s">
        <v>157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155</v>
      </c>
      <c r="KI31" s="2" t="s">
        <v>145</v>
      </c>
      <c r="KJ31" s="2" t="s">
        <v>173</v>
      </c>
      <c r="KK31" s="2" t="s">
        <v>403</v>
      </c>
      <c r="KL31" s="2" t="s">
        <v>157</v>
      </c>
      <c r="KM31" s="2" t="s">
        <v>157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155</v>
      </c>
      <c r="MV31" s="2" t="s">
        <v>145</v>
      </c>
      <c r="MW31" s="2" t="s">
        <v>205</v>
      </c>
      <c r="MX31" s="2" t="s">
        <v>180</v>
      </c>
      <c r="MY31" s="2" t="s">
        <v>157</v>
      </c>
      <c r="MZ31" s="2" t="s">
        <v>157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91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419</v>
      </c>
      <c r="B32" s="2" t="s">
        <v>137</v>
      </c>
      <c r="C32" s="2" t="s">
        <v>138</v>
      </c>
      <c r="D32" s="2" t="s">
        <v>420</v>
      </c>
      <c r="E32" s="2" t="s">
        <v>421</v>
      </c>
      <c r="F32" s="2" t="s">
        <v>422</v>
      </c>
      <c r="G32" s="2" t="s">
        <v>422</v>
      </c>
      <c r="H32" s="2" t="s">
        <v>422</v>
      </c>
      <c r="I32" s="2" t="s">
        <v>423</v>
      </c>
      <c r="J32" s="2" t="s">
        <v>424</v>
      </c>
      <c r="K32" s="2" t="s">
        <v>425</v>
      </c>
      <c r="L32" s="3">
        <v>34.73</v>
      </c>
      <c r="M32" s="3">
        <v>36.47</v>
      </c>
      <c r="N32" s="3">
        <v>114.99</v>
      </c>
      <c r="O32" s="2" t="s">
        <v>145</v>
      </c>
      <c r="P32" s="2" t="s">
        <v>237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426</v>
      </c>
      <c r="V32" s="2" t="s">
        <v>285</v>
      </c>
      <c r="W32" s="2" t="s">
        <v>151</v>
      </c>
      <c r="X32" s="2" t="s">
        <v>148</v>
      </c>
      <c r="Y32" s="2" t="s">
        <v>178</v>
      </c>
      <c r="Z32" s="4">
        <v>70</v>
      </c>
      <c r="AA32" s="4">
        <f>=ROUNDDOWN(18.9189189189189,0)</f>
      </c>
      <c r="AB32" s="5">
        <v>3.7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3</v>
      </c>
      <c r="AQ32" s="8">
        <v>134.99</v>
      </c>
      <c r="AR32" s="4">
        <v>1</v>
      </c>
      <c r="AS32" s="8">
        <v>32.5</v>
      </c>
      <c r="AT32" s="7">
        <v>2</v>
      </c>
      <c r="AU32" s="7">
        <v>3.1535</v>
      </c>
      <c r="AV32" s="4">
        <v>3</v>
      </c>
      <c r="AW32" s="8">
        <v>134.99</v>
      </c>
      <c r="AX32" s="4">
        <v>1</v>
      </c>
      <c r="AY32" s="8">
        <v>32.5</v>
      </c>
      <c r="AZ32" s="7">
        <v>2</v>
      </c>
      <c r="BA32" s="7">
        <v>3.1535</v>
      </c>
      <c r="BB32" s="7">
        <v>1</v>
      </c>
      <c r="BC32" s="4">
        <v>7</v>
      </c>
      <c r="BD32" s="8">
        <v>292.17</v>
      </c>
      <c r="BE32" s="4">
        <v>7</v>
      </c>
      <c r="BF32" s="8">
        <v>247.66</v>
      </c>
      <c r="BG32" s="7" t="s">
        <v>148</v>
      </c>
      <c r="BH32" s="7">
        <v>0.1797</v>
      </c>
      <c r="BI32" s="7">
        <v>0.462</v>
      </c>
      <c r="BJ32" s="4">
        <v>3</v>
      </c>
      <c r="BK32" s="8">
        <v>134.99</v>
      </c>
      <c r="BL32" s="2" t="s">
        <v>359</v>
      </c>
      <c r="BM32" s="7">
        <v>1</v>
      </c>
      <c r="BN32" s="7">
        <v>1</v>
      </c>
      <c r="BO32" s="4">
        <v>3</v>
      </c>
      <c r="BP32" s="8">
        <v>134.99</v>
      </c>
      <c r="BQ32" s="4"/>
      <c r="BR32" s="8"/>
      <c r="BS32" s="7"/>
      <c r="BT32" s="7"/>
      <c r="BU32" s="2" t="s">
        <v>155</v>
      </c>
      <c r="BV32" s="2" t="s">
        <v>145</v>
      </c>
      <c r="BW32" s="2" t="s">
        <v>205</v>
      </c>
      <c r="BX32" s="2" t="s">
        <v>427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428</v>
      </c>
      <c r="CK32" s="2" t="s">
        <v>429</v>
      </c>
      <c r="CL32" s="2" t="s">
        <v>157</v>
      </c>
      <c r="CM32" s="2" t="s">
        <v>157</v>
      </c>
      <c r="CN32" s="2" t="s">
        <v>148</v>
      </c>
      <c r="CO32" s="4"/>
      <c r="CP32" s="8"/>
      <c r="CQ32" s="4">
        <v>1</v>
      </c>
      <c r="CR32" s="8">
        <v>32.5</v>
      </c>
      <c r="CS32" s="7">
        <v>-1</v>
      </c>
      <c r="CT32" s="7">
        <v>-1</v>
      </c>
      <c r="CU32" s="2" t="s">
        <v>155</v>
      </c>
      <c r="CV32" s="2" t="s">
        <v>145</v>
      </c>
      <c r="CW32" s="2" t="s">
        <v>173</v>
      </c>
      <c r="CX32" s="2" t="s">
        <v>430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431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163</v>
      </c>
      <c r="DX32" s="2" t="s">
        <v>432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433</v>
      </c>
      <c r="EK32" s="2" t="s">
        <v>434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435</v>
      </c>
      <c r="EX32" s="2" t="s">
        <v>355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228</v>
      </c>
      <c r="FK32" s="2" t="s">
        <v>436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148</v>
      </c>
      <c r="FV32" s="2" t="s">
        <v>148</v>
      </c>
      <c r="FW32" s="2" t="s">
        <v>148</v>
      </c>
      <c r="FX32" s="2" t="s">
        <v>148</v>
      </c>
      <c r="FY32" s="2" t="s">
        <v>148</v>
      </c>
      <c r="FZ32" s="2" t="s">
        <v>148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155</v>
      </c>
      <c r="IV32" s="2" t="s">
        <v>145</v>
      </c>
      <c r="IW32" s="2" t="s">
        <v>201</v>
      </c>
      <c r="IX32" s="2" t="s">
        <v>148</v>
      </c>
      <c r="IY32" s="2" t="s">
        <v>157</v>
      </c>
      <c r="IZ32" s="2" t="s">
        <v>157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155</v>
      </c>
      <c r="KI32" s="2" t="s">
        <v>145</v>
      </c>
      <c r="KJ32" s="2" t="s">
        <v>437</v>
      </c>
      <c r="KK32" s="2" t="s">
        <v>403</v>
      </c>
      <c r="KL32" s="2" t="s">
        <v>157</v>
      </c>
      <c r="KM32" s="2" t="s">
        <v>157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155</v>
      </c>
      <c r="MV32" s="2" t="s">
        <v>145</v>
      </c>
      <c r="MW32" s="2" t="s">
        <v>205</v>
      </c>
      <c r="MX32" s="2" t="s">
        <v>438</v>
      </c>
      <c r="MY32" s="2" t="s">
        <v>157</v>
      </c>
      <c r="MZ32" s="2" t="s">
        <v>157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70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439</v>
      </c>
      <c r="B33" s="2" t="s">
        <v>137</v>
      </c>
      <c r="C33" s="2" t="s">
        <v>138</v>
      </c>
      <c r="D33" s="2" t="s">
        <v>420</v>
      </c>
      <c r="E33" s="2" t="s">
        <v>421</v>
      </c>
      <c r="F33" s="2" t="s">
        <v>422</v>
      </c>
      <c r="G33" s="2" t="s">
        <v>422</v>
      </c>
      <c r="H33" s="2" t="s">
        <v>422</v>
      </c>
      <c r="I33" s="2" t="s">
        <v>423</v>
      </c>
      <c r="J33" s="2" t="s">
        <v>424</v>
      </c>
      <c r="K33" s="2" t="s">
        <v>440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237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426</v>
      </c>
      <c r="V33" s="2" t="s">
        <v>285</v>
      </c>
      <c r="W33" s="2" t="s">
        <v>151</v>
      </c>
      <c r="X33" s="2" t="s">
        <v>148</v>
      </c>
      <c r="Y33" s="2" t="s">
        <v>178</v>
      </c>
      <c r="Z33" s="4">
        <v>107</v>
      </c>
      <c r="AA33" s="4">
        <f>=ROUNDDOWN(76.4285714285714,0)</f>
      </c>
      <c r="AB33" s="5">
        <v>1.4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3</v>
      </c>
      <c r="AQ33" s="8">
        <v>115.92</v>
      </c>
      <c r="AR33" s="4"/>
      <c r="AS33" s="8"/>
      <c r="AT33" s="7"/>
      <c r="AU33" s="7"/>
      <c r="AV33" s="4">
        <v>3</v>
      </c>
      <c r="AW33" s="8">
        <v>115.92</v>
      </c>
      <c r="AX33" s="4"/>
      <c r="AY33" s="8"/>
      <c r="AZ33" s="7"/>
      <c r="BA33" s="7"/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0.3968</v>
      </c>
      <c r="BJ33" s="4">
        <v>3</v>
      </c>
      <c r="BK33" s="8">
        <v>115.92</v>
      </c>
      <c r="BL33" s="2" t="s">
        <v>22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155</v>
      </c>
      <c r="BV33" s="2" t="s">
        <v>145</v>
      </c>
      <c r="BW33" s="2" t="s">
        <v>205</v>
      </c>
      <c r="BX33" s="2" t="s">
        <v>441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428</v>
      </c>
      <c r="CK33" s="2" t="s">
        <v>442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173</v>
      </c>
      <c r="CX33" s="2" t="s">
        <v>361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148</v>
      </c>
      <c r="DK33" s="2" t="s">
        <v>216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163</v>
      </c>
      <c r="DX33" s="2" t="s">
        <v>291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433</v>
      </c>
      <c r="EK33" s="2" t="s">
        <v>443</v>
      </c>
      <c r="EL33" s="2" t="s">
        <v>157</v>
      </c>
      <c r="EM33" s="2" t="s">
        <v>157</v>
      </c>
      <c r="EN33" s="2" t="s">
        <v>148</v>
      </c>
      <c r="EO33" s="4">
        <v>3</v>
      </c>
      <c r="EP33" s="8">
        <v>115.92</v>
      </c>
      <c r="EQ33" s="4"/>
      <c r="ER33" s="8"/>
      <c r="ES33" s="7"/>
      <c r="ET33" s="7"/>
      <c r="EU33" s="2" t="s">
        <v>155</v>
      </c>
      <c r="EV33" s="2" t="s">
        <v>145</v>
      </c>
      <c r="EW33" s="2" t="s">
        <v>435</v>
      </c>
      <c r="EX33" s="2" t="s">
        <v>340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228</v>
      </c>
      <c r="FK33" s="2" t="s">
        <v>444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148</v>
      </c>
      <c r="FV33" s="2" t="s">
        <v>148</v>
      </c>
      <c r="FW33" s="2" t="s">
        <v>148</v>
      </c>
      <c r="FX33" s="2" t="s">
        <v>148</v>
      </c>
      <c r="FY33" s="2" t="s">
        <v>148</v>
      </c>
      <c r="FZ33" s="2" t="s">
        <v>148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155</v>
      </c>
      <c r="IV33" s="2" t="s">
        <v>145</v>
      </c>
      <c r="IW33" s="2" t="s">
        <v>201</v>
      </c>
      <c r="IX33" s="2" t="s">
        <v>148</v>
      </c>
      <c r="IY33" s="2" t="s">
        <v>157</v>
      </c>
      <c r="IZ33" s="2" t="s">
        <v>157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155</v>
      </c>
      <c r="KI33" s="2" t="s">
        <v>145</v>
      </c>
      <c r="KJ33" s="2" t="s">
        <v>437</v>
      </c>
      <c r="KK33" s="2" t="s">
        <v>403</v>
      </c>
      <c r="KL33" s="2" t="s">
        <v>157</v>
      </c>
      <c r="KM33" s="2" t="s">
        <v>157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155</v>
      </c>
      <c r="MV33" s="2" t="s">
        <v>145</v>
      </c>
      <c r="MW33" s="2" t="s">
        <v>205</v>
      </c>
      <c r="MX33" s="2" t="s">
        <v>412</v>
      </c>
      <c r="MY33" s="2" t="s">
        <v>157</v>
      </c>
      <c r="MZ33" s="2" t="s">
        <v>157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107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445</v>
      </c>
      <c r="B34" s="2" t="s">
        <v>137</v>
      </c>
      <c r="C34" s="2" t="s">
        <v>138</v>
      </c>
      <c r="D34" s="2" t="s">
        <v>420</v>
      </c>
      <c r="E34" s="2" t="s">
        <v>421</v>
      </c>
      <c r="F34" s="2" t="s">
        <v>422</v>
      </c>
      <c r="G34" s="2" t="s">
        <v>422</v>
      </c>
      <c r="H34" s="2" t="s">
        <v>422</v>
      </c>
      <c r="I34" s="2" t="s">
        <v>423</v>
      </c>
      <c r="J34" s="2" t="s">
        <v>424</v>
      </c>
      <c r="K34" s="2" t="s">
        <v>236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237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426</v>
      </c>
      <c r="V34" s="2" t="s">
        <v>285</v>
      </c>
      <c r="W34" s="2" t="s">
        <v>151</v>
      </c>
      <c r="X34" s="2" t="s">
        <v>148</v>
      </c>
      <c r="Y34" s="2" t="s">
        <v>188</v>
      </c>
      <c r="Z34" s="4">
        <v>56</v>
      </c>
      <c r="AA34" s="4">
        <f>=ROUNDDOWN(16.969696969697,0)</f>
      </c>
      <c r="AB34" s="5">
        <v>3.3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</v>
      </c>
      <c r="AQ34" s="8">
        <v>41.26</v>
      </c>
      <c r="AR34" s="4">
        <v>3</v>
      </c>
      <c r="AS34" s="8">
        <v>107.58</v>
      </c>
      <c r="AT34" s="7">
        <v>-0.6667</v>
      </c>
      <c r="AU34" s="7">
        <v>-0.6165</v>
      </c>
      <c r="AV34" s="4">
        <v>1</v>
      </c>
      <c r="AW34" s="8">
        <v>41.26</v>
      </c>
      <c r="AX34" s="4">
        <v>3</v>
      </c>
      <c r="AY34" s="8">
        <v>107.58</v>
      </c>
      <c r="AZ34" s="7">
        <v>-0.6667</v>
      </c>
      <c r="BA34" s="7">
        <v>-0.6165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0.1412</v>
      </c>
      <c r="BJ34" s="4">
        <v>1</v>
      </c>
      <c r="BK34" s="8">
        <v>41.26</v>
      </c>
      <c r="BL34" s="2" t="s">
        <v>446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205</v>
      </c>
      <c r="BX34" s="2" t="s">
        <v>373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428</v>
      </c>
      <c r="CK34" s="2" t="s">
        <v>447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173</v>
      </c>
      <c r="CX34" s="2" t="s">
        <v>448</v>
      </c>
      <c r="CY34" s="2" t="s">
        <v>157</v>
      </c>
      <c r="CZ34" s="2" t="s">
        <v>157</v>
      </c>
      <c r="DA34" s="2" t="s">
        <v>148</v>
      </c>
      <c r="DB34" s="4"/>
      <c r="DC34" s="8"/>
      <c r="DD34" s="4">
        <v>2</v>
      </c>
      <c r="DE34" s="8">
        <v>71.18</v>
      </c>
      <c r="DF34" s="7">
        <v>-1</v>
      </c>
      <c r="DG34" s="7">
        <v>-1</v>
      </c>
      <c r="DH34" s="2" t="s">
        <v>155</v>
      </c>
      <c r="DI34" s="2" t="s">
        <v>145</v>
      </c>
      <c r="DJ34" s="2" t="s">
        <v>148</v>
      </c>
      <c r="DK34" s="2" t="s">
        <v>449</v>
      </c>
      <c r="DL34" s="2" t="s">
        <v>157</v>
      </c>
      <c r="DM34" s="2" t="s">
        <v>157</v>
      </c>
      <c r="DN34" s="2" t="s">
        <v>148</v>
      </c>
      <c r="DO34" s="4">
        <v>1</v>
      </c>
      <c r="DP34" s="8">
        <v>41.26</v>
      </c>
      <c r="DQ34" s="4">
        <v>1</v>
      </c>
      <c r="DR34" s="8">
        <v>36.4</v>
      </c>
      <c r="DS34" s="7"/>
      <c r="DT34" s="7">
        <v>0.1335</v>
      </c>
      <c r="DU34" s="2" t="s">
        <v>155</v>
      </c>
      <c r="DV34" s="2" t="s">
        <v>145</v>
      </c>
      <c r="DW34" s="2" t="s">
        <v>163</v>
      </c>
      <c r="DX34" s="2" t="s">
        <v>450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433</v>
      </c>
      <c r="EK34" s="2" t="s">
        <v>260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435</v>
      </c>
      <c r="EX34" s="2" t="s">
        <v>451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228</v>
      </c>
      <c r="FK34" s="2" t="s">
        <v>452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148</v>
      </c>
      <c r="FV34" s="2" t="s">
        <v>148</v>
      </c>
      <c r="FW34" s="2" t="s">
        <v>148</v>
      </c>
      <c r="FX34" s="2" t="s">
        <v>148</v>
      </c>
      <c r="FY34" s="2" t="s">
        <v>148</v>
      </c>
      <c r="FZ34" s="2" t="s">
        <v>148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155</v>
      </c>
      <c r="IV34" s="2" t="s">
        <v>145</v>
      </c>
      <c r="IW34" s="2" t="s">
        <v>201</v>
      </c>
      <c r="IX34" s="2" t="s">
        <v>148</v>
      </c>
      <c r="IY34" s="2" t="s">
        <v>157</v>
      </c>
      <c r="IZ34" s="2" t="s">
        <v>157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155</v>
      </c>
      <c r="KI34" s="2" t="s">
        <v>145</v>
      </c>
      <c r="KJ34" s="2" t="s">
        <v>437</v>
      </c>
      <c r="KK34" s="2" t="s">
        <v>148</v>
      </c>
      <c r="KL34" s="2" t="s">
        <v>157</v>
      </c>
      <c r="KM34" s="2" t="s">
        <v>157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155</v>
      </c>
      <c r="MV34" s="2" t="s">
        <v>145</v>
      </c>
      <c r="MW34" s="2" t="s">
        <v>205</v>
      </c>
      <c r="MX34" s="2" t="s">
        <v>453</v>
      </c>
      <c r="MY34" s="2" t="s">
        <v>157</v>
      </c>
      <c r="MZ34" s="2" t="s">
        <v>157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56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454</v>
      </c>
      <c r="B35" s="2" t="s">
        <v>137</v>
      </c>
      <c r="C35" s="2" t="s">
        <v>138</v>
      </c>
      <c r="D35" s="2" t="s">
        <v>420</v>
      </c>
      <c r="E35" s="2" t="s">
        <v>421</v>
      </c>
      <c r="F35" s="2" t="s">
        <v>422</v>
      </c>
      <c r="G35" s="2" t="s">
        <v>422</v>
      </c>
      <c r="H35" s="2" t="s">
        <v>422</v>
      </c>
      <c r="I35" s="2" t="s">
        <v>423</v>
      </c>
      <c r="J35" s="2" t="s">
        <v>424</v>
      </c>
      <c r="K35" s="2" t="s">
        <v>204</v>
      </c>
      <c r="L35" s="3">
        <v>30.95</v>
      </c>
      <c r="M35" s="3">
        <v>32.5</v>
      </c>
      <c r="N35" s="3">
        <v>99.99</v>
      </c>
      <c r="O35" s="2" t="s">
        <v>349</v>
      </c>
      <c r="P35" s="2" t="s">
        <v>350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426</v>
      </c>
      <c r="V35" s="2" t="s">
        <v>285</v>
      </c>
      <c r="W35" s="2" t="s">
        <v>151</v>
      </c>
      <c r="X35" s="2" t="s">
        <v>148</v>
      </c>
      <c r="Y35" s="2" t="s">
        <v>188</v>
      </c>
      <c r="Z35" s="4"/>
      <c r="AA35" s="4">
        <f>=ROUNDDOWN({0},0)</f>
      </c>
      <c r="AB35" s="5">
        <v>2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3</v>
      </c>
      <c r="AS35" s="8">
        <v>107.58</v>
      </c>
      <c r="AT35" s="7">
        <v>-1</v>
      </c>
      <c r="AU35" s="7">
        <v>-1</v>
      </c>
      <c r="AV35" s="4"/>
      <c r="AW35" s="8"/>
      <c r="AX35" s="4">
        <v>3</v>
      </c>
      <c r="AY35" s="8">
        <v>107.58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446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248</v>
      </c>
      <c r="BW35" s="2" t="s">
        <v>205</v>
      </c>
      <c r="BX35" s="2" t="s">
        <v>207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248</v>
      </c>
      <c r="CJ35" s="2" t="s">
        <v>428</v>
      </c>
      <c r="CK35" s="2" t="s">
        <v>325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248</v>
      </c>
      <c r="CW35" s="2" t="s">
        <v>173</v>
      </c>
      <c r="CX35" s="2" t="s">
        <v>455</v>
      </c>
      <c r="CY35" s="2" t="s">
        <v>157</v>
      </c>
      <c r="CZ35" s="2" t="s">
        <v>157</v>
      </c>
      <c r="DA35" s="2" t="s">
        <v>148</v>
      </c>
      <c r="DB35" s="4"/>
      <c r="DC35" s="8"/>
      <c r="DD35" s="4">
        <v>2</v>
      </c>
      <c r="DE35" s="8">
        <v>71.18</v>
      </c>
      <c r="DF35" s="7">
        <v>-1</v>
      </c>
      <c r="DG35" s="7">
        <v>-1</v>
      </c>
      <c r="DH35" s="2" t="s">
        <v>155</v>
      </c>
      <c r="DI35" s="2" t="s">
        <v>248</v>
      </c>
      <c r="DJ35" s="2" t="s">
        <v>148</v>
      </c>
      <c r="DK35" s="2" t="s">
        <v>310</v>
      </c>
      <c r="DL35" s="2" t="s">
        <v>157</v>
      </c>
      <c r="DM35" s="2" t="s">
        <v>157</v>
      </c>
      <c r="DN35" s="2" t="s">
        <v>148</v>
      </c>
      <c r="DO35" s="4"/>
      <c r="DP35" s="8"/>
      <c r="DQ35" s="4">
        <v>1</v>
      </c>
      <c r="DR35" s="8">
        <v>36.4</v>
      </c>
      <c r="DS35" s="7">
        <v>-1</v>
      </c>
      <c r="DT35" s="7">
        <v>-1</v>
      </c>
      <c r="DU35" s="2" t="s">
        <v>155</v>
      </c>
      <c r="DV35" s="2" t="s">
        <v>248</v>
      </c>
      <c r="DW35" s="2" t="s">
        <v>163</v>
      </c>
      <c r="DX35" s="2" t="s">
        <v>408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248</v>
      </c>
      <c r="EJ35" s="2" t="s">
        <v>433</v>
      </c>
      <c r="EK35" s="2" t="s">
        <v>148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248</v>
      </c>
      <c r="EW35" s="2" t="s">
        <v>435</v>
      </c>
      <c r="EX35" s="2" t="s">
        <v>293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248</v>
      </c>
      <c r="FJ35" s="2" t="s">
        <v>228</v>
      </c>
      <c r="FK35" s="2" t="s">
        <v>456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148</v>
      </c>
      <c r="FV35" s="2" t="s">
        <v>148</v>
      </c>
      <c r="FW35" s="2" t="s">
        <v>148</v>
      </c>
      <c r="FX35" s="2" t="s">
        <v>148</v>
      </c>
      <c r="FY35" s="2" t="s">
        <v>148</v>
      </c>
      <c r="FZ35" s="2" t="s">
        <v>148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155</v>
      </c>
      <c r="IV35" s="2" t="s">
        <v>248</v>
      </c>
      <c r="IW35" s="2" t="s">
        <v>201</v>
      </c>
      <c r="IX35" s="2" t="s">
        <v>148</v>
      </c>
      <c r="IY35" s="2" t="s">
        <v>157</v>
      </c>
      <c r="IZ35" s="2" t="s">
        <v>157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155</v>
      </c>
      <c r="KI35" s="2" t="s">
        <v>248</v>
      </c>
      <c r="KJ35" s="2" t="s">
        <v>437</v>
      </c>
      <c r="KK35" s="2" t="s">
        <v>148</v>
      </c>
      <c r="KL35" s="2" t="s">
        <v>157</v>
      </c>
      <c r="KM35" s="2" t="s">
        <v>157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155</v>
      </c>
      <c r="MV35" s="2" t="s">
        <v>248</v>
      </c>
      <c r="MW35" s="2" t="s">
        <v>205</v>
      </c>
      <c r="MX35" s="2" t="s">
        <v>233</v>
      </c>
      <c r="MY35" s="2" t="s">
        <v>157</v>
      </c>
      <c r="MZ35" s="2" t="s">
        <v>157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457</v>
      </c>
      <c r="B36" s="2" t="s">
        <v>137</v>
      </c>
      <c r="C36" s="2" t="s">
        <v>138</v>
      </c>
      <c r="D36" s="2" t="s">
        <v>420</v>
      </c>
      <c r="E36" s="2" t="s">
        <v>421</v>
      </c>
      <c r="F36" s="2" t="s">
        <v>458</v>
      </c>
      <c r="G36" s="2" t="s">
        <v>458</v>
      </c>
      <c r="H36" s="2" t="s">
        <v>458</v>
      </c>
      <c r="I36" s="2" t="s">
        <v>459</v>
      </c>
      <c r="J36" s="2" t="s">
        <v>460</v>
      </c>
      <c r="K36" s="2" t="s">
        <v>425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237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426</v>
      </c>
      <c r="V36" s="2" t="s">
        <v>396</v>
      </c>
      <c r="W36" s="2" t="s">
        <v>151</v>
      </c>
      <c r="X36" s="2" t="s">
        <v>148</v>
      </c>
      <c r="Y36" s="2" t="s">
        <v>188</v>
      </c>
      <c r="Z36" s="4">
        <v>15</v>
      </c>
      <c r="AA36" s="4">
        <f>=ROUNDDOWN(2.5,0)</f>
      </c>
      <c r="AB36" s="5">
        <v>6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2</v>
      </c>
      <c r="AQ36" s="8">
        <v>161.96</v>
      </c>
      <c r="AR36" s="4">
        <v>1</v>
      </c>
      <c r="AS36" s="8">
        <v>40.03</v>
      </c>
      <c r="AT36" s="7">
        <v>1</v>
      </c>
      <c r="AU36" s="7">
        <v>3.046</v>
      </c>
      <c r="AV36" s="4">
        <v>2</v>
      </c>
      <c r="AW36" s="8">
        <v>161.96</v>
      </c>
      <c r="AX36" s="4">
        <v>1</v>
      </c>
      <c r="AY36" s="8">
        <v>40.03</v>
      </c>
      <c r="AZ36" s="7">
        <v>1</v>
      </c>
      <c r="BA36" s="7">
        <v>3.046</v>
      </c>
      <c r="BB36" s="7">
        <v>1</v>
      </c>
      <c r="BC36" s="4">
        <v>4</v>
      </c>
      <c r="BD36" s="8">
        <v>251.78</v>
      </c>
      <c r="BE36" s="4">
        <v>5</v>
      </c>
      <c r="BF36" s="8">
        <v>198.72</v>
      </c>
      <c r="BG36" s="7">
        <v>-0.2</v>
      </c>
      <c r="BH36" s="7">
        <v>0.267</v>
      </c>
      <c r="BI36" s="7">
        <v>0.6433</v>
      </c>
      <c r="BJ36" s="4">
        <v>2</v>
      </c>
      <c r="BK36" s="8">
        <v>161.96</v>
      </c>
      <c r="BL36" s="2" t="s">
        <v>461</v>
      </c>
      <c r="BM36" s="7">
        <v>1</v>
      </c>
      <c r="BN36" s="7">
        <v>1</v>
      </c>
      <c r="BO36" s="4">
        <v>2</v>
      </c>
      <c r="BP36" s="8">
        <v>161.96</v>
      </c>
      <c r="BQ36" s="4"/>
      <c r="BR36" s="8"/>
      <c r="BS36" s="7"/>
      <c r="BT36" s="7"/>
      <c r="BU36" s="2" t="s">
        <v>155</v>
      </c>
      <c r="BV36" s="2" t="s">
        <v>145</v>
      </c>
      <c r="BW36" s="2" t="s">
        <v>205</v>
      </c>
      <c r="BX36" s="2" t="s">
        <v>427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428</v>
      </c>
      <c r="CK36" s="2" t="s">
        <v>462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160</v>
      </c>
      <c r="CX36" s="2" t="s">
        <v>379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463</v>
      </c>
      <c r="DL36" s="2" t="s">
        <v>157</v>
      </c>
      <c r="DM36" s="2" t="s">
        <v>157</v>
      </c>
      <c r="DN36" s="2" t="s">
        <v>148</v>
      </c>
      <c r="DO36" s="4"/>
      <c r="DP36" s="8"/>
      <c r="DQ36" s="4">
        <v>1</v>
      </c>
      <c r="DR36" s="8">
        <v>40.03</v>
      </c>
      <c r="DS36" s="7">
        <v>-1</v>
      </c>
      <c r="DT36" s="7">
        <v>-1</v>
      </c>
      <c r="DU36" s="2" t="s">
        <v>155</v>
      </c>
      <c r="DV36" s="2" t="s">
        <v>145</v>
      </c>
      <c r="DW36" s="2" t="s">
        <v>163</v>
      </c>
      <c r="DX36" s="2" t="s">
        <v>291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433</v>
      </c>
      <c r="EK36" s="2" t="s">
        <v>260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435</v>
      </c>
      <c r="EX36" s="2" t="s">
        <v>293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228</v>
      </c>
      <c r="FK36" s="2" t="s">
        <v>464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148</v>
      </c>
      <c r="FV36" s="2" t="s">
        <v>148</v>
      </c>
      <c r="FW36" s="2" t="s">
        <v>148</v>
      </c>
      <c r="FX36" s="2" t="s">
        <v>148</v>
      </c>
      <c r="FY36" s="2" t="s">
        <v>148</v>
      </c>
      <c r="FZ36" s="2" t="s">
        <v>148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155</v>
      </c>
      <c r="IV36" s="2" t="s">
        <v>145</v>
      </c>
      <c r="IW36" s="2" t="s">
        <v>201</v>
      </c>
      <c r="IX36" s="2" t="s">
        <v>148</v>
      </c>
      <c r="IY36" s="2" t="s">
        <v>157</v>
      </c>
      <c r="IZ36" s="2" t="s">
        <v>157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155</v>
      </c>
      <c r="KI36" s="2" t="s">
        <v>145</v>
      </c>
      <c r="KJ36" s="2" t="s">
        <v>437</v>
      </c>
      <c r="KK36" s="2" t="s">
        <v>403</v>
      </c>
      <c r="KL36" s="2" t="s">
        <v>157</v>
      </c>
      <c r="KM36" s="2" t="s">
        <v>157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155</v>
      </c>
      <c r="MV36" s="2" t="s">
        <v>145</v>
      </c>
      <c r="MW36" s="2" t="s">
        <v>205</v>
      </c>
      <c r="MX36" s="2" t="s">
        <v>161</v>
      </c>
      <c r="MY36" s="2" t="s">
        <v>157</v>
      </c>
      <c r="MZ36" s="2" t="s">
        <v>157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15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465</v>
      </c>
      <c r="B37" s="2" t="s">
        <v>137</v>
      </c>
      <c r="C37" s="2" t="s">
        <v>138</v>
      </c>
      <c r="D37" s="2" t="s">
        <v>420</v>
      </c>
      <c r="E37" s="2" t="s">
        <v>421</v>
      </c>
      <c r="F37" s="2" t="s">
        <v>458</v>
      </c>
      <c r="G37" s="2" t="s">
        <v>458</v>
      </c>
      <c r="H37" s="2" t="s">
        <v>458</v>
      </c>
      <c r="I37" s="2" t="s">
        <v>459</v>
      </c>
      <c r="J37" s="2" t="s">
        <v>460</v>
      </c>
      <c r="K37" s="2" t="s">
        <v>236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237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426</v>
      </c>
      <c r="V37" s="2" t="s">
        <v>396</v>
      </c>
      <c r="W37" s="2" t="s">
        <v>151</v>
      </c>
      <c r="X37" s="2" t="s">
        <v>148</v>
      </c>
      <c r="Y37" s="2" t="s">
        <v>188</v>
      </c>
      <c r="Z37" s="4">
        <v>108</v>
      </c>
      <c r="AA37" s="4">
        <f>=ROUNDDOWN(32.7272727272727,0)</f>
      </c>
      <c r="AB37" s="5">
        <v>3.3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2</v>
      </c>
      <c r="AQ37" s="8">
        <v>89.82</v>
      </c>
      <c r="AR37" s="4">
        <v>3</v>
      </c>
      <c r="AS37" s="8">
        <v>118.66</v>
      </c>
      <c r="AT37" s="7">
        <v>-0.3333</v>
      </c>
      <c r="AU37" s="7">
        <v>-0.243</v>
      </c>
      <c r="AV37" s="4">
        <v>2</v>
      </c>
      <c r="AW37" s="8">
        <v>89.82</v>
      </c>
      <c r="AX37" s="4">
        <v>3</v>
      </c>
      <c r="AY37" s="8">
        <v>118.66</v>
      </c>
      <c r="AZ37" s="7">
        <v>-0.3333</v>
      </c>
      <c r="BA37" s="7">
        <v>-0.243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0.3567</v>
      </c>
      <c r="BJ37" s="4">
        <v>2</v>
      </c>
      <c r="BK37" s="8">
        <v>89.82</v>
      </c>
      <c r="BL37" s="2" t="s">
        <v>351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366</v>
      </c>
      <c r="BX37" s="2" t="s">
        <v>175</v>
      </c>
      <c r="BY37" s="2" t="s">
        <v>157</v>
      </c>
      <c r="BZ37" s="2" t="s">
        <v>157</v>
      </c>
      <c r="CA37" s="2" t="s">
        <v>148</v>
      </c>
      <c r="CB37" s="4"/>
      <c r="CC37" s="8"/>
      <c r="CD37" s="4">
        <v>1</v>
      </c>
      <c r="CE37" s="8">
        <v>38.6</v>
      </c>
      <c r="CF37" s="7">
        <v>-1</v>
      </c>
      <c r="CG37" s="7">
        <v>-1</v>
      </c>
      <c r="CH37" s="2" t="s">
        <v>155</v>
      </c>
      <c r="CI37" s="2" t="s">
        <v>145</v>
      </c>
      <c r="CJ37" s="2" t="s">
        <v>428</v>
      </c>
      <c r="CK37" s="2" t="s">
        <v>462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160</v>
      </c>
      <c r="CX37" s="2" t="s">
        <v>466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467</v>
      </c>
      <c r="DL37" s="2" t="s">
        <v>157</v>
      </c>
      <c r="DM37" s="2" t="s">
        <v>157</v>
      </c>
      <c r="DN37" s="2" t="s">
        <v>148</v>
      </c>
      <c r="DO37" s="4">
        <v>2</v>
      </c>
      <c r="DP37" s="8">
        <v>89.82</v>
      </c>
      <c r="DQ37" s="4">
        <v>2</v>
      </c>
      <c r="DR37" s="8">
        <v>80.06</v>
      </c>
      <c r="DS37" s="7"/>
      <c r="DT37" s="7">
        <v>0.1219</v>
      </c>
      <c r="DU37" s="2" t="s">
        <v>155</v>
      </c>
      <c r="DV37" s="2" t="s">
        <v>145</v>
      </c>
      <c r="DW37" s="2" t="s">
        <v>163</v>
      </c>
      <c r="DX37" s="2" t="s">
        <v>468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433</v>
      </c>
      <c r="EK37" s="2" t="s">
        <v>469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435</v>
      </c>
      <c r="EX37" s="2" t="s">
        <v>379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228</v>
      </c>
      <c r="FK37" s="2" t="s">
        <v>148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148</v>
      </c>
      <c r="FV37" s="2" t="s">
        <v>148</v>
      </c>
      <c r="FW37" s="2" t="s">
        <v>148</v>
      </c>
      <c r="FX37" s="2" t="s">
        <v>148</v>
      </c>
      <c r="FY37" s="2" t="s">
        <v>148</v>
      </c>
      <c r="FZ37" s="2" t="s">
        <v>148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155</v>
      </c>
      <c r="IV37" s="2" t="s">
        <v>145</v>
      </c>
      <c r="IW37" s="2" t="s">
        <v>201</v>
      </c>
      <c r="IX37" s="2" t="s">
        <v>148</v>
      </c>
      <c r="IY37" s="2" t="s">
        <v>157</v>
      </c>
      <c r="IZ37" s="2" t="s">
        <v>157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155</v>
      </c>
      <c r="KI37" s="2" t="s">
        <v>145</v>
      </c>
      <c r="KJ37" s="2" t="s">
        <v>437</v>
      </c>
      <c r="KK37" s="2" t="s">
        <v>470</v>
      </c>
      <c r="KL37" s="2" t="s">
        <v>157</v>
      </c>
      <c r="KM37" s="2" t="s">
        <v>157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155</v>
      </c>
      <c r="MV37" s="2" t="s">
        <v>145</v>
      </c>
      <c r="MW37" s="2" t="s">
        <v>188</v>
      </c>
      <c r="MX37" s="2" t="s">
        <v>161</v>
      </c>
      <c r="MY37" s="2" t="s">
        <v>157</v>
      </c>
      <c r="MZ37" s="2" t="s">
        <v>157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8</v>
      </c>
      <c r="PC37" s="4"/>
      <c r="PD37" s="4"/>
      <c r="PE37" s="4">
        <v>100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471</v>
      </c>
      <c r="B38" s="2" t="s">
        <v>137</v>
      </c>
      <c r="C38" s="2" t="s">
        <v>138</v>
      </c>
      <c r="D38" s="2" t="s">
        <v>420</v>
      </c>
      <c r="E38" s="2" t="s">
        <v>421</v>
      </c>
      <c r="F38" s="2" t="s">
        <v>458</v>
      </c>
      <c r="G38" s="2" t="s">
        <v>458</v>
      </c>
      <c r="H38" s="2" t="s">
        <v>458</v>
      </c>
      <c r="I38" s="2" t="s">
        <v>459</v>
      </c>
      <c r="J38" s="2" t="s">
        <v>460</v>
      </c>
      <c r="K38" s="2" t="s">
        <v>204</v>
      </c>
      <c r="L38" s="3">
        <v>34.04</v>
      </c>
      <c r="M38" s="3">
        <v>35.74</v>
      </c>
      <c r="N38" s="3">
        <v>109.99</v>
      </c>
      <c r="O38" s="2" t="s">
        <v>472</v>
      </c>
      <c r="P38" s="2" t="s">
        <v>358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426</v>
      </c>
      <c r="V38" s="2" t="s">
        <v>396</v>
      </c>
      <c r="W38" s="2" t="s">
        <v>151</v>
      </c>
      <c r="X38" s="2" t="s">
        <v>148</v>
      </c>
      <c r="Y38" s="2" t="s">
        <v>188</v>
      </c>
      <c r="Z38" s="4"/>
      <c r="AA38" s="4">
        <f>=ROUNDDOWN({0},0)</f>
      </c>
      <c r="AB38" s="5">
        <v>2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</v>
      </c>
      <c r="AS38" s="8">
        <v>40.03</v>
      </c>
      <c r="AT38" s="7">
        <v>-1</v>
      </c>
      <c r="AU38" s="7">
        <v>-1</v>
      </c>
      <c r="AV38" s="4"/>
      <c r="AW38" s="8"/>
      <c r="AX38" s="4">
        <v>1</v>
      </c>
      <c r="AY38" s="8">
        <v>40.03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248</v>
      </c>
      <c r="BW38" s="2" t="s">
        <v>188</v>
      </c>
      <c r="BX38" s="2" t="s">
        <v>473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248</v>
      </c>
      <c r="CJ38" s="2" t="s">
        <v>428</v>
      </c>
      <c r="CK38" s="2" t="s">
        <v>474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248</v>
      </c>
      <c r="CW38" s="2" t="s">
        <v>160</v>
      </c>
      <c r="CX38" s="2" t="s">
        <v>475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248</v>
      </c>
      <c r="DJ38" s="2" t="s">
        <v>148</v>
      </c>
      <c r="DK38" s="2" t="s">
        <v>341</v>
      </c>
      <c r="DL38" s="2" t="s">
        <v>157</v>
      </c>
      <c r="DM38" s="2" t="s">
        <v>157</v>
      </c>
      <c r="DN38" s="2" t="s">
        <v>148</v>
      </c>
      <c r="DO38" s="4"/>
      <c r="DP38" s="8"/>
      <c r="DQ38" s="4">
        <v>1</v>
      </c>
      <c r="DR38" s="8">
        <v>40.03</v>
      </c>
      <c r="DS38" s="7">
        <v>-1</v>
      </c>
      <c r="DT38" s="7">
        <v>-1</v>
      </c>
      <c r="DU38" s="2" t="s">
        <v>155</v>
      </c>
      <c r="DV38" s="2" t="s">
        <v>248</v>
      </c>
      <c r="DW38" s="2" t="s">
        <v>163</v>
      </c>
      <c r="DX38" s="2" t="s">
        <v>450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248</v>
      </c>
      <c r="EJ38" s="2" t="s">
        <v>433</v>
      </c>
      <c r="EK38" s="2" t="s">
        <v>148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248</v>
      </c>
      <c r="EW38" s="2" t="s">
        <v>435</v>
      </c>
      <c r="EX38" s="2" t="s">
        <v>322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248</v>
      </c>
      <c r="FJ38" s="2" t="s">
        <v>228</v>
      </c>
      <c r="FK38" s="2" t="s">
        <v>456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155</v>
      </c>
      <c r="IV38" s="2" t="s">
        <v>248</v>
      </c>
      <c r="IW38" s="2" t="s">
        <v>201</v>
      </c>
      <c r="IX38" s="2" t="s">
        <v>148</v>
      </c>
      <c r="IY38" s="2" t="s">
        <v>157</v>
      </c>
      <c r="IZ38" s="2" t="s">
        <v>157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155</v>
      </c>
      <c r="KI38" s="2" t="s">
        <v>248</v>
      </c>
      <c r="KJ38" s="2" t="s">
        <v>437</v>
      </c>
      <c r="KK38" s="2" t="s">
        <v>387</v>
      </c>
      <c r="KL38" s="2" t="s">
        <v>157</v>
      </c>
      <c r="KM38" s="2" t="s">
        <v>157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155</v>
      </c>
      <c r="MV38" s="2" t="s">
        <v>248</v>
      </c>
      <c r="MW38" s="2" t="s">
        <v>205</v>
      </c>
      <c r="MX38" s="2" t="s">
        <v>476</v>
      </c>
      <c r="MY38" s="2" t="s">
        <v>157</v>
      </c>
      <c r="MZ38" s="2" t="s">
        <v>157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477</v>
      </c>
      <c r="B39" s="2" t="s">
        <v>137</v>
      </c>
      <c r="C39" s="2" t="s">
        <v>138</v>
      </c>
      <c r="D39" s="2" t="s">
        <v>420</v>
      </c>
      <c r="E39" s="2" t="s">
        <v>421</v>
      </c>
      <c r="F39" s="2" t="s">
        <v>458</v>
      </c>
      <c r="G39" s="2" t="s">
        <v>458</v>
      </c>
      <c r="H39" s="2" t="s">
        <v>458</v>
      </c>
      <c r="I39" s="2" t="s">
        <v>459</v>
      </c>
      <c r="J39" s="2" t="s">
        <v>460</v>
      </c>
      <c r="K39" s="2" t="s">
        <v>440</v>
      </c>
      <c r="L39" s="3">
        <v>37.83</v>
      </c>
      <c r="M39" s="3">
        <v>39.72</v>
      </c>
      <c r="N39" s="3">
        <v>124.99</v>
      </c>
      <c r="O39" s="2" t="s">
        <v>145</v>
      </c>
      <c r="P39" s="2" t="s">
        <v>237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426</v>
      </c>
      <c r="V39" s="2" t="s">
        <v>396</v>
      </c>
      <c r="W39" s="2" t="s">
        <v>151</v>
      </c>
      <c r="X39" s="2" t="s">
        <v>148</v>
      </c>
      <c r="Y39" s="2" t="s">
        <v>188</v>
      </c>
      <c r="Z39" s="4"/>
      <c r="AA39" s="4">
        <f>=ROUNDDOWN({0},0)</f>
      </c>
      <c r="AB39" s="5">
        <v>2.4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148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188</v>
      </c>
      <c r="BX39" s="2" t="s">
        <v>352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428</v>
      </c>
      <c r="CK39" s="2" t="s">
        <v>447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160</v>
      </c>
      <c r="CX39" s="2" t="s">
        <v>415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148</v>
      </c>
      <c r="DK39" s="2" t="s">
        <v>478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163</v>
      </c>
      <c r="DX39" s="2" t="s">
        <v>479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433</v>
      </c>
      <c r="EK39" s="2" t="s">
        <v>148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435</v>
      </c>
      <c r="EX39" s="2" t="s">
        <v>480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228</v>
      </c>
      <c r="FK39" s="2" t="s">
        <v>254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155</v>
      </c>
      <c r="IV39" s="2" t="s">
        <v>145</v>
      </c>
      <c r="IW39" s="2" t="s">
        <v>201</v>
      </c>
      <c r="IX39" s="2" t="s">
        <v>148</v>
      </c>
      <c r="IY39" s="2" t="s">
        <v>157</v>
      </c>
      <c r="IZ39" s="2" t="s">
        <v>157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155</v>
      </c>
      <c r="KI39" s="2" t="s">
        <v>145</v>
      </c>
      <c r="KJ39" s="2" t="s">
        <v>437</v>
      </c>
      <c r="KK39" s="2" t="s">
        <v>403</v>
      </c>
      <c r="KL39" s="2" t="s">
        <v>157</v>
      </c>
      <c r="KM39" s="2" t="s">
        <v>157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155</v>
      </c>
      <c r="MV39" s="2" t="s">
        <v>145</v>
      </c>
      <c r="MW39" s="2" t="s">
        <v>205</v>
      </c>
      <c r="MX39" s="2" t="s">
        <v>188</v>
      </c>
      <c r="MY39" s="2" t="s">
        <v>157</v>
      </c>
      <c r="MZ39" s="2" t="s">
        <v>157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481</v>
      </c>
      <c r="B40" s="2" t="s">
        <v>137</v>
      </c>
      <c r="C40" s="2" t="s">
        <v>138</v>
      </c>
      <c r="D40" s="2" t="s">
        <v>420</v>
      </c>
      <c r="E40" s="2" t="s">
        <v>421</v>
      </c>
      <c r="F40" s="2" t="s">
        <v>482</v>
      </c>
      <c r="G40" s="2" t="s">
        <v>482</v>
      </c>
      <c r="H40" s="2" t="s">
        <v>482</v>
      </c>
      <c r="I40" s="2" t="s">
        <v>459</v>
      </c>
      <c r="J40" s="2" t="s">
        <v>483</v>
      </c>
      <c r="K40" s="2" t="s">
        <v>440</v>
      </c>
      <c r="L40" s="3">
        <v>27.69</v>
      </c>
      <c r="M40" s="3">
        <v>29.07</v>
      </c>
      <c r="N40" s="3">
        <v>84.99</v>
      </c>
      <c r="O40" s="2" t="s">
        <v>145</v>
      </c>
      <c r="P40" s="2" t="s">
        <v>237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426</v>
      </c>
      <c r="V40" s="2" t="s">
        <v>285</v>
      </c>
      <c r="W40" s="2" t="s">
        <v>151</v>
      </c>
      <c r="X40" s="2" t="s">
        <v>148</v>
      </c>
      <c r="Y40" s="2" t="s">
        <v>188</v>
      </c>
      <c r="Z40" s="4">
        <v>41</v>
      </c>
      <c r="AA40" s="4">
        <f>=ROUNDDOWN(21.5789473684211,0)</f>
      </c>
      <c r="AB40" s="5">
        <v>1.9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2</v>
      </c>
      <c r="AQ40" s="8">
        <v>59.62</v>
      </c>
      <c r="AR40" s="4">
        <v>2</v>
      </c>
      <c r="AS40" s="8">
        <v>52</v>
      </c>
      <c r="AT40" s="7"/>
      <c r="AU40" s="7">
        <v>0.1465</v>
      </c>
      <c r="AV40" s="4">
        <v>2</v>
      </c>
      <c r="AW40" s="8">
        <v>59.62</v>
      </c>
      <c r="AX40" s="4">
        <v>2</v>
      </c>
      <c r="AY40" s="8">
        <v>52</v>
      </c>
      <c r="AZ40" s="7"/>
      <c r="BA40" s="7">
        <v>0.1465</v>
      </c>
      <c r="BB40" s="7">
        <v>1</v>
      </c>
      <c r="BC40" s="4">
        <v>2</v>
      </c>
      <c r="BD40" s="8">
        <v>59.62</v>
      </c>
      <c r="BE40" s="4">
        <v>3</v>
      </c>
      <c r="BF40" s="8">
        <v>119.99</v>
      </c>
      <c r="BG40" s="7">
        <v>-0.3333</v>
      </c>
      <c r="BH40" s="7">
        <v>-0.5031</v>
      </c>
      <c r="BI40" s="7">
        <v>1</v>
      </c>
      <c r="BJ40" s="4">
        <v>2</v>
      </c>
      <c r="BK40" s="8">
        <v>59.62</v>
      </c>
      <c r="BL40" s="2" t="s">
        <v>191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205</v>
      </c>
      <c r="BX40" s="2" t="s">
        <v>441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428</v>
      </c>
      <c r="CK40" s="2" t="s">
        <v>484</v>
      </c>
      <c r="CL40" s="2" t="s">
        <v>157</v>
      </c>
      <c r="CM40" s="2" t="s">
        <v>157</v>
      </c>
      <c r="CN40" s="2" t="s">
        <v>148</v>
      </c>
      <c r="CO40" s="4">
        <v>1</v>
      </c>
      <c r="CP40" s="8">
        <v>26.73</v>
      </c>
      <c r="CQ40" s="4">
        <v>2</v>
      </c>
      <c r="CR40" s="8">
        <v>52</v>
      </c>
      <c r="CS40" s="7">
        <v>-0.5</v>
      </c>
      <c r="CT40" s="7">
        <v>-0.486</v>
      </c>
      <c r="CU40" s="2" t="s">
        <v>155</v>
      </c>
      <c r="CV40" s="2" t="s">
        <v>145</v>
      </c>
      <c r="CW40" s="2" t="s">
        <v>160</v>
      </c>
      <c r="CX40" s="2" t="s">
        <v>289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232</v>
      </c>
      <c r="DL40" s="2" t="s">
        <v>157</v>
      </c>
      <c r="DM40" s="2" t="s">
        <v>157</v>
      </c>
      <c r="DN40" s="2" t="s">
        <v>148</v>
      </c>
      <c r="DO40" s="4">
        <v>1</v>
      </c>
      <c r="DP40" s="8">
        <v>32.89</v>
      </c>
      <c r="DQ40" s="4"/>
      <c r="DR40" s="8"/>
      <c r="DS40" s="7"/>
      <c r="DT40" s="7"/>
      <c r="DU40" s="2" t="s">
        <v>155</v>
      </c>
      <c r="DV40" s="2" t="s">
        <v>145</v>
      </c>
      <c r="DW40" s="2" t="s">
        <v>163</v>
      </c>
      <c r="DX40" s="2" t="s">
        <v>485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433</v>
      </c>
      <c r="EK40" s="2" t="s">
        <v>148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435</v>
      </c>
      <c r="EX40" s="2" t="s">
        <v>334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228</v>
      </c>
      <c r="FK40" s="2" t="s">
        <v>486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148</v>
      </c>
      <c r="FV40" s="2" t="s">
        <v>148</v>
      </c>
      <c r="FW40" s="2" t="s">
        <v>148</v>
      </c>
      <c r="FX40" s="2" t="s">
        <v>148</v>
      </c>
      <c r="FY40" s="2" t="s">
        <v>148</v>
      </c>
      <c r="FZ40" s="2" t="s">
        <v>148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155</v>
      </c>
      <c r="IV40" s="2" t="s">
        <v>145</v>
      </c>
      <c r="IW40" s="2" t="s">
        <v>201</v>
      </c>
      <c r="IX40" s="2" t="s">
        <v>148</v>
      </c>
      <c r="IY40" s="2" t="s">
        <v>157</v>
      </c>
      <c r="IZ40" s="2" t="s">
        <v>157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155</v>
      </c>
      <c r="KI40" s="2" t="s">
        <v>145</v>
      </c>
      <c r="KJ40" s="2" t="s">
        <v>437</v>
      </c>
      <c r="KK40" s="2" t="s">
        <v>403</v>
      </c>
      <c r="KL40" s="2" t="s">
        <v>157</v>
      </c>
      <c r="KM40" s="2" t="s">
        <v>157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155</v>
      </c>
      <c r="MV40" s="2" t="s">
        <v>145</v>
      </c>
      <c r="MW40" s="2" t="s">
        <v>205</v>
      </c>
      <c r="MX40" s="2" t="s">
        <v>366</v>
      </c>
      <c r="MY40" s="2" t="s">
        <v>157</v>
      </c>
      <c r="MZ40" s="2" t="s">
        <v>157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41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487</v>
      </c>
      <c r="B41" s="2" t="s">
        <v>137</v>
      </c>
      <c r="C41" s="2" t="s">
        <v>138</v>
      </c>
      <c r="D41" s="2" t="s">
        <v>420</v>
      </c>
      <c r="E41" s="2" t="s">
        <v>421</v>
      </c>
      <c r="F41" s="2" t="s">
        <v>482</v>
      </c>
      <c r="G41" s="2" t="s">
        <v>482</v>
      </c>
      <c r="H41" s="2" t="s">
        <v>482</v>
      </c>
      <c r="I41" s="2" t="s">
        <v>459</v>
      </c>
      <c r="J41" s="2" t="s">
        <v>483</v>
      </c>
      <c r="K41" s="2" t="s">
        <v>425</v>
      </c>
      <c r="L41" s="3">
        <v>27.69</v>
      </c>
      <c r="M41" s="3">
        <v>29.07</v>
      </c>
      <c r="N41" s="3">
        <v>84.99</v>
      </c>
      <c r="O41" s="2" t="s">
        <v>145</v>
      </c>
      <c r="P41" s="2" t="s">
        <v>237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426</v>
      </c>
      <c r="V41" s="2" t="s">
        <v>285</v>
      </c>
      <c r="W41" s="2" t="s">
        <v>151</v>
      </c>
      <c r="X41" s="2" t="s">
        <v>148</v>
      </c>
      <c r="Y41" s="2" t="s">
        <v>188</v>
      </c>
      <c r="Z41" s="4">
        <v>132</v>
      </c>
      <c r="AA41" s="4">
        <f>=ROUNDDOWN(47.1428571428571,0)</f>
      </c>
      <c r="AB41" s="5">
        <v>2.8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>
        <v>1</v>
      </c>
      <c r="AS41" s="8">
        <v>67.99</v>
      </c>
      <c r="AT41" s="7">
        <v>-1</v>
      </c>
      <c r="AU41" s="7">
        <v>-1</v>
      </c>
      <c r="AV41" s="4"/>
      <c r="AW41" s="8"/>
      <c r="AX41" s="4">
        <v>1</v>
      </c>
      <c r="AY41" s="8">
        <v>67.99</v>
      </c>
      <c r="AZ41" s="7">
        <v>-1</v>
      </c>
      <c r="BA41" s="7">
        <v>-1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67.99</v>
      </c>
      <c r="BS41" s="7">
        <v>-1</v>
      </c>
      <c r="BT41" s="7">
        <v>-1</v>
      </c>
      <c r="BU41" s="2" t="s">
        <v>155</v>
      </c>
      <c r="BV41" s="2" t="s">
        <v>145</v>
      </c>
      <c r="BW41" s="2" t="s">
        <v>205</v>
      </c>
      <c r="BX41" s="2" t="s">
        <v>287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428</v>
      </c>
      <c r="CK41" s="2" t="s">
        <v>488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160</v>
      </c>
      <c r="CX41" s="2" t="s">
        <v>292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232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163</v>
      </c>
      <c r="DX41" s="2" t="s">
        <v>291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433</v>
      </c>
      <c r="EK41" s="2" t="s">
        <v>489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435</v>
      </c>
      <c r="EX41" s="2" t="s">
        <v>490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228</v>
      </c>
      <c r="FK41" s="2" t="s">
        <v>491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155</v>
      </c>
      <c r="IV41" s="2" t="s">
        <v>145</v>
      </c>
      <c r="IW41" s="2" t="s">
        <v>201</v>
      </c>
      <c r="IX41" s="2" t="s">
        <v>492</v>
      </c>
      <c r="IY41" s="2" t="s">
        <v>157</v>
      </c>
      <c r="IZ41" s="2" t="s">
        <v>157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155</v>
      </c>
      <c r="KI41" s="2" t="s">
        <v>145</v>
      </c>
      <c r="KJ41" s="2" t="s">
        <v>437</v>
      </c>
      <c r="KK41" s="2" t="s">
        <v>403</v>
      </c>
      <c r="KL41" s="2" t="s">
        <v>157</v>
      </c>
      <c r="KM41" s="2" t="s">
        <v>157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155</v>
      </c>
      <c r="MV41" s="2" t="s">
        <v>145</v>
      </c>
      <c r="MW41" s="2" t="s">
        <v>205</v>
      </c>
      <c r="MX41" s="2" t="s">
        <v>493</v>
      </c>
      <c r="MY41" s="2" t="s">
        <v>157</v>
      </c>
      <c r="MZ41" s="2" t="s">
        <v>157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132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494</v>
      </c>
      <c r="B42" s="2" t="s">
        <v>137</v>
      </c>
      <c r="C42" s="2" t="s">
        <v>138</v>
      </c>
      <c r="D42" s="2" t="s">
        <v>495</v>
      </c>
      <c r="E42" s="2" t="s">
        <v>496</v>
      </c>
      <c r="F42" s="2" t="s">
        <v>497</v>
      </c>
      <c r="G42" s="2" t="s">
        <v>497</v>
      </c>
      <c r="H42" s="2" t="s">
        <v>497</v>
      </c>
      <c r="I42" s="2" t="s">
        <v>498</v>
      </c>
      <c r="J42" s="2" t="s">
        <v>499</v>
      </c>
      <c r="K42" s="2" t="s">
        <v>425</v>
      </c>
      <c r="L42" s="3">
        <v>26.68</v>
      </c>
      <c r="M42" s="3">
        <v>28.01</v>
      </c>
      <c r="N42" s="3">
        <v>89.99</v>
      </c>
      <c r="O42" s="2" t="s">
        <v>145</v>
      </c>
      <c r="P42" s="2" t="s">
        <v>237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426</v>
      </c>
      <c r="V42" s="2" t="s">
        <v>500</v>
      </c>
      <c r="W42" s="2" t="s">
        <v>151</v>
      </c>
      <c r="X42" s="2" t="s">
        <v>148</v>
      </c>
      <c r="Y42" s="2" t="s">
        <v>178</v>
      </c>
      <c r="Z42" s="4">
        <v>101</v>
      </c>
      <c r="AA42" s="4">
        <f>=ROUNDDOWN(13.4666666666667,0)</f>
      </c>
      <c r="AB42" s="5">
        <v>7.5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6</v>
      </c>
      <c r="AQ42" s="8">
        <v>208.78</v>
      </c>
      <c r="AR42" s="4">
        <v>2</v>
      </c>
      <c r="AS42" s="8">
        <v>54.6</v>
      </c>
      <c r="AT42" s="7">
        <v>2</v>
      </c>
      <c r="AU42" s="7">
        <v>2.8238</v>
      </c>
      <c r="AV42" s="4">
        <v>6</v>
      </c>
      <c r="AW42" s="8">
        <v>208.78</v>
      </c>
      <c r="AX42" s="4">
        <v>2</v>
      </c>
      <c r="AY42" s="8">
        <v>54.6</v>
      </c>
      <c r="AZ42" s="7">
        <v>2</v>
      </c>
      <c r="BA42" s="7">
        <v>2.8238</v>
      </c>
      <c r="BB42" s="7">
        <v>1</v>
      </c>
      <c r="BC42" s="4">
        <v>6</v>
      </c>
      <c r="BD42" s="8">
        <v>208.78</v>
      </c>
      <c r="BE42" s="4">
        <v>2</v>
      </c>
      <c r="BF42" s="8">
        <v>54.6</v>
      </c>
      <c r="BG42" s="7">
        <v>2</v>
      </c>
      <c r="BH42" s="7">
        <v>2.8238</v>
      </c>
      <c r="BI42" s="7">
        <v>1</v>
      </c>
      <c r="BJ42" s="4">
        <v>6</v>
      </c>
      <c r="BK42" s="8">
        <v>208.78</v>
      </c>
      <c r="BL42" s="2" t="s">
        <v>501</v>
      </c>
      <c r="BM42" s="7">
        <v>1</v>
      </c>
      <c r="BN42" s="7">
        <v>1</v>
      </c>
      <c r="BO42" s="4">
        <v>2</v>
      </c>
      <c r="BP42" s="8">
        <v>93.58</v>
      </c>
      <c r="BQ42" s="4"/>
      <c r="BR42" s="8"/>
      <c r="BS42" s="7"/>
      <c r="BT42" s="7"/>
      <c r="BU42" s="2" t="s">
        <v>155</v>
      </c>
      <c r="BV42" s="2" t="s">
        <v>145</v>
      </c>
      <c r="BW42" s="2" t="s">
        <v>205</v>
      </c>
      <c r="BX42" s="2" t="s">
        <v>287</v>
      </c>
      <c r="BY42" s="2" t="s">
        <v>157</v>
      </c>
      <c r="BZ42" s="2" t="s">
        <v>157</v>
      </c>
      <c r="CA42" s="2" t="s">
        <v>148</v>
      </c>
      <c r="CB42" s="4">
        <v>2</v>
      </c>
      <c r="CC42" s="8">
        <v>61.18</v>
      </c>
      <c r="CD42" s="4"/>
      <c r="CE42" s="8"/>
      <c r="CF42" s="7"/>
      <c r="CG42" s="7"/>
      <c r="CH42" s="2" t="s">
        <v>155</v>
      </c>
      <c r="CI42" s="2" t="s">
        <v>145</v>
      </c>
      <c r="CJ42" s="2" t="s">
        <v>428</v>
      </c>
      <c r="CK42" s="2" t="s">
        <v>488</v>
      </c>
      <c r="CL42" s="2" t="s">
        <v>157</v>
      </c>
      <c r="CM42" s="2" t="s">
        <v>157</v>
      </c>
      <c r="CN42" s="2" t="s">
        <v>148</v>
      </c>
      <c r="CO42" s="4">
        <v>2</v>
      </c>
      <c r="CP42" s="8">
        <v>54.02</v>
      </c>
      <c r="CQ42" s="4"/>
      <c r="CR42" s="8"/>
      <c r="CS42" s="7"/>
      <c r="CT42" s="7"/>
      <c r="CU42" s="2" t="s">
        <v>155</v>
      </c>
      <c r="CV42" s="2" t="s">
        <v>145</v>
      </c>
      <c r="CW42" s="2" t="s">
        <v>160</v>
      </c>
      <c r="CX42" s="2" t="s">
        <v>455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216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248</v>
      </c>
      <c r="DW42" s="2" t="s">
        <v>163</v>
      </c>
      <c r="DX42" s="2" t="s">
        <v>450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433</v>
      </c>
      <c r="EK42" s="2" t="s">
        <v>502</v>
      </c>
      <c r="EL42" s="2" t="s">
        <v>157</v>
      </c>
      <c r="EM42" s="2" t="s">
        <v>157</v>
      </c>
      <c r="EN42" s="2" t="s">
        <v>148</v>
      </c>
      <c r="EO42" s="4"/>
      <c r="EP42" s="8"/>
      <c r="EQ42" s="4">
        <v>2</v>
      </c>
      <c r="ER42" s="8">
        <v>54.6</v>
      </c>
      <c r="ES42" s="7">
        <v>-1</v>
      </c>
      <c r="ET42" s="7">
        <v>-1</v>
      </c>
      <c r="EU42" s="2" t="s">
        <v>155</v>
      </c>
      <c r="EV42" s="2" t="s">
        <v>145</v>
      </c>
      <c r="EW42" s="2" t="s">
        <v>167</v>
      </c>
      <c r="EX42" s="2" t="s">
        <v>208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169</v>
      </c>
      <c r="FK42" s="2" t="s">
        <v>310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155</v>
      </c>
      <c r="IV42" s="2" t="s">
        <v>145</v>
      </c>
      <c r="IW42" s="2" t="s">
        <v>201</v>
      </c>
      <c r="IX42" s="2" t="s">
        <v>148</v>
      </c>
      <c r="IY42" s="2" t="s">
        <v>157</v>
      </c>
      <c r="IZ42" s="2" t="s">
        <v>157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155</v>
      </c>
      <c r="KI42" s="2" t="s">
        <v>145</v>
      </c>
      <c r="KJ42" s="2" t="s">
        <v>437</v>
      </c>
      <c r="KK42" s="2" t="s">
        <v>503</v>
      </c>
      <c r="KL42" s="2" t="s">
        <v>157</v>
      </c>
      <c r="KM42" s="2" t="s">
        <v>157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155</v>
      </c>
      <c r="MV42" s="2" t="s">
        <v>145</v>
      </c>
      <c r="MW42" s="2" t="s">
        <v>178</v>
      </c>
      <c r="MX42" s="2" t="s">
        <v>504</v>
      </c>
      <c r="MY42" s="2" t="s">
        <v>157</v>
      </c>
      <c r="MZ42" s="2" t="s">
        <v>157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101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505</v>
      </c>
      <c r="B43" s="2" t="s">
        <v>137</v>
      </c>
      <c r="C43" s="2" t="s">
        <v>138</v>
      </c>
      <c r="D43" s="2" t="s">
        <v>495</v>
      </c>
      <c r="E43" s="2" t="s">
        <v>496</v>
      </c>
      <c r="F43" s="2" t="s">
        <v>141</v>
      </c>
      <c r="G43" s="2" t="s">
        <v>148</v>
      </c>
      <c r="H43" s="2" t="s">
        <v>148</v>
      </c>
      <c r="I43" s="2" t="s">
        <v>506</v>
      </c>
      <c r="J43" s="2" t="s">
        <v>499</v>
      </c>
      <c r="K43" s="2" t="s">
        <v>236</v>
      </c>
      <c r="L43" s="3">
        <v>30.86</v>
      </c>
      <c r="M43" s="3">
        <v>32.4</v>
      </c>
      <c r="N43" s="3">
        <v>89.99</v>
      </c>
      <c r="O43" s="2" t="s">
        <v>145</v>
      </c>
      <c r="P43" s="2" t="s">
        <v>237</v>
      </c>
      <c r="Q43" s="2" t="s">
        <v>147</v>
      </c>
      <c r="R43" s="2" t="s">
        <v>148</v>
      </c>
      <c r="S43" s="2" t="s">
        <v>148</v>
      </c>
      <c r="T43" s="2" t="s">
        <v>238</v>
      </c>
      <c r="U43" s="2" t="s">
        <v>426</v>
      </c>
      <c r="V43" s="2" t="s">
        <v>239</v>
      </c>
      <c r="W43" s="2" t="s">
        <v>148</v>
      </c>
      <c r="X43" s="2" t="s">
        <v>148</v>
      </c>
      <c r="Y43" s="2" t="s">
        <v>507</v>
      </c>
      <c r="Z43" s="4">
        <v>190</v>
      </c>
      <c r="AA43" s="4">
        <f>=ROUNDDOWN(211.111111111111,0)</f>
      </c>
      <c r="AB43" s="5">
        <v>0.9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127.99</v>
      </c>
      <c r="AR43" s="4"/>
      <c r="AS43" s="8"/>
      <c r="AT43" s="7"/>
      <c r="AU43" s="7"/>
      <c r="AV43" s="4">
        <v>2</v>
      </c>
      <c r="AW43" s="8">
        <v>127.99</v>
      </c>
      <c r="AX43" s="4"/>
      <c r="AY43" s="8"/>
      <c r="AZ43" s="7"/>
      <c r="BA43" s="7"/>
      <c r="BB43" s="7">
        <v>1</v>
      </c>
      <c r="BC43" s="4">
        <v>2</v>
      </c>
      <c r="BD43" s="8">
        <v>127.99</v>
      </c>
      <c r="BE43" s="4"/>
      <c r="BF43" s="8"/>
      <c r="BG43" s="7"/>
      <c r="BH43" s="7"/>
      <c r="BI43" s="7">
        <v>1</v>
      </c>
      <c r="BJ43" s="4">
        <v>2</v>
      </c>
      <c r="BK43" s="8">
        <v>127.99</v>
      </c>
      <c r="BL43" s="2" t="s">
        <v>16</v>
      </c>
      <c r="BM43" s="7">
        <v>1</v>
      </c>
      <c r="BN43" s="7">
        <v>1</v>
      </c>
      <c r="BO43" s="4">
        <v>2</v>
      </c>
      <c r="BP43" s="8">
        <v>127.99</v>
      </c>
      <c r="BQ43" s="4"/>
      <c r="BR43" s="8"/>
      <c r="BS43" s="7"/>
      <c r="BT43" s="7"/>
      <c r="BU43" s="2" t="s">
        <v>155</v>
      </c>
      <c r="BV43" s="2" t="s">
        <v>145</v>
      </c>
      <c r="BW43" s="2" t="s">
        <v>148</v>
      </c>
      <c r="BX43" s="2" t="s">
        <v>252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148</v>
      </c>
      <c r="CI43" s="2" t="s">
        <v>148</v>
      </c>
      <c r="CJ43" s="2" t="s">
        <v>148</v>
      </c>
      <c r="CK43" s="2" t="s">
        <v>148</v>
      </c>
      <c r="CL43" s="2" t="s">
        <v>148</v>
      </c>
      <c r="CM43" s="2" t="s">
        <v>148</v>
      </c>
      <c r="CN43" s="2" t="s">
        <v>148</v>
      </c>
      <c r="CO43" s="4"/>
      <c r="CP43" s="8"/>
      <c r="CQ43" s="4"/>
      <c r="CR43" s="8"/>
      <c r="CS43" s="7"/>
      <c r="CT43" s="7"/>
      <c r="CU43" s="2" t="s">
        <v>148</v>
      </c>
      <c r="CV43" s="2" t="s">
        <v>148</v>
      </c>
      <c r="CW43" s="2" t="s">
        <v>148</v>
      </c>
      <c r="CX43" s="2" t="s">
        <v>148</v>
      </c>
      <c r="CY43" s="2" t="s">
        <v>148</v>
      </c>
      <c r="CZ43" s="2" t="s">
        <v>148</v>
      </c>
      <c r="DA43" s="2" t="s">
        <v>148</v>
      </c>
      <c r="DB43" s="4"/>
      <c r="DC43" s="8"/>
      <c r="DD43" s="4"/>
      <c r="DE43" s="8"/>
      <c r="DF43" s="7"/>
      <c r="DG43" s="7"/>
      <c r="DH43" s="2" t="s">
        <v>148</v>
      </c>
      <c r="DI43" s="2" t="s">
        <v>148</v>
      </c>
      <c r="DJ43" s="2" t="s">
        <v>148</v>
      </c>
      <c r="DK43" s="2" t="s">
        <v>148</v>
      </c>
      <c r="DL43" s="2" t="s">
        <v>148</v>
      </c>
      <c r="DM43" s="2" t="s">
        <v>148</v>
      </c>
      <c r="DN43" s="2" t="s">
        <v>148</v>
      </c>
      <c r="DO43" s="4"/>
      <c r="DP43" s="8"/>
      <c r="DQ43" s="4"/>
      <c r="DR43" s="8"/>
      <c r="DS43" s="7"/>
      <c r="DT43" s="7"/>
      <c r="DU43" s="2" t="s">
        <v>148</v>
      </c>
      <c r="DV43" s="2" t="s">
        <v>148</v>
      </c>
      <c r="DW43" s="2" t="s">
        <v>148</v>
      </c>
      <c r="DX43" s="2" t="s">
        <v>148</v>
      </c>
      <c r="DY43" s="2" t="s">
        <v>148</v>
      </c>
      <c r="DZ43" s="2" t="s">
        <v>148</v>
      </c>
      <c r="EA43" s="2" t="s">
        <v>148</v>
      </c>
      <c r="EB43" s="4"/>
      <c r="EC43" s="8"/>
      <c r="ED43" s="4"/>
      <c r="EE43" s="8"/>
      <c r="EF43" s="7"/>
      <c r="EG43" s="7"/>
      <c r="EH43" s="2" t="s">
        <v>148</v>
      </c>
      <c r="EI43" s="2" t="s">
        <v>148</v>
      </c>
      <c r="EJ43" s="2" t="s">
        <v>148</v>
      </c>
      <c r="EK43" s="2" t="s">
        <v>148</v>
      </c>
      <c r="EL43" s="2" t="s">
        <v>148</v>
      </c>
      <c r="EM43" s="2" t="s">
        <v>148</v>
      </c>
      <c r="EN43" s="2" t="s">
        <v>148</v>
      </c>
      <c r="EO43" s="4"/>
      <c r="EP43" s="8"/>
      <c r="EQ43" s="4"/>
      <c r="ER43" s="8"/>
      <c r="ES43" s="7"/>
      <c r="ET43" s="7"/>
      <c r="EU43" s="2" t="s">
        <v>148</v>
      </c>
      <c r="EV43" s="2" t="s">
        <v>148</v>
      </c>
      <c r="EW43" s="2" t="s">
        <v>148</v>
      </c>
      <c r="EX43" s="2" t="s">
        <v>148</v>
      </c>
      <c r="EY43" s="2" t="s">
        <v>148</v>
      </c>
      <c r="EZ43" s="2" t="s">
        <v>148</v>
      </c>
      <c r="FA43" s="2" t="s">
        <v>148</v>
      </c>
      <c r="FB43" s="4"/>
      <c r="FC43" s="8"/>
      <c r="FD43" s="4"/>
      <c r="FE43" s="8"/>
      <c r="FF43" s="7"/>
      <c r="FG43" s="7"/>
      <c r="FH43" s="2" t="s">
        <v>148</v>
      </c>
      <c r="FI43" s="2" t="s">
        <v>148</v>
      </c>
      <c r="FJ43" s="2" t="s">
        <v>148</v>
      </c>
      <c r="FK43" s="2" t="s">
        <v>148</v>
      </c>
      <c r="FL43" s="2" t="s">
        <v>148</v>
      </c>
      <c r="FM43" s="2" t="s">
        <v>148</v>
      </c>
      <c r="FN43" s="2" t="s">
        <v>148</v>
      </c>
      <c r="FO43" s="4"/>
      <c r="FP43" s="8"/>
      <c r="FQ43" s="4"/>
      <c r="FR43" s="8"/>
      <c r="FS43" s="7"/>
      <c r="FT43" s="7"/>
      <c r="FU43" s="2" t="s">
        <v>148</v>
      </c>
      <c r="FV43" s="2" t="s">
        <v>148</v>
      </c>
      <c r="FW43" s="2" t="s">
        <v>148</v>
      </c>
      <c r="FX43" s="2" t="s">
        <v>148</v>
      </c>
      <c r="FY43" s="2" t="s">
        <v>148</v>
      </c>
      <c r="FZ43" s="2" t="s">
        <v>148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155</v>
      </c>
      <c r="IV43" s="2" t="s">
        <v>145</v>
      </c>
      <c r="IW43" s="2" t="s">
        <v>148</v>
      </c>
      <c r="IX43" s="2" t="s">
        <v>148</v>
      </c>
      <c r="IY43" s="2" t="s">
        <v>157</v>
      </c>
      <c r="IZ43" s="2" t="s">
        <v>157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155</v>
      </c>
      <c r="MV43" s="2" t="s">
        <v>145</v>
      </c>
      <c r="MW43" s="2" t="s">
        <v>148</v>
      </c>
      <c r="MX43" s="2" t="s">
        <v>148</v>
      </c>
      <c r="MY43" s="2" t="s">
        <v>157</v>
      </c>
      <c r="MZ43" s="2" t="s">
        <v>157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>
        <v>190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508</v>
      </c>
      <c r="B44" s="2" t="s">
        <v>137</v>
      </c>
      <c r="C44" s="2" t="s">
        <v>138</v>
      </c>
      <c r="D44" s="2" t="s">
        <v>495</v>
      </c>
      <c r="E44" s="2" t="s">
        <v>509</v>
      </c>
      <c r="F44" s="2" t="s">
        <v>497</v>
      </c>
      <c r="G44" s="2" t="s">
        <v>497</v>
      </c>
      <c r="H44" s="2" t="s">
        <v>497</v>
      </c>
      <c r="I44" s="2" t="s">
        <v>498</v>
      </c>
      <c r="J44" s="2" t="s">
        <v>499</v>
      </c>
      <c r="K44" s="2" t="s">
        <v>204</v>
      </c>
      <c r="L44" s="3">
        <v>24.76</v>
      </c>
      <c r="M44" s="3">
        <v>26</v>
      </c>
      <c r="N44" s="3">
        <v>79.99</v>
      </c>
      <c r="O44" s="2" t="s">
        <v>472</v>
      </c>
      <c r="P44" s="2" t="s">
        <v>358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426</v>
      </c>
      <c r="V44" s="2" t="s">
        <v>500</v>
      </c>
      <c r="W44" s="2" t="s">
        <v>151</v>
      </c>
      <c r="X44" s="2" t="s">
        <v>148</v>
      </c>
      <c r="Y44" s="2" t="s">
        <v>178</v>
      </c>
      <c r="Z44" s="4">
        <v>62</v>
      </c>
      <c r="AA44" s="4">
        <f>=ROUNDDOWN(103.333333333333,0)</f>
      </c>
      <c r="AB44" s="5">
        <v>0.6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6</v>
      </c>
      <c r="AQ44" s="8">
        <v>116.22</v>
      </c>
      <c r="AR44" s="4">
        <v>2</v>
      </c>
      <c r="AS44" s="8">
        <v>135.98</v>
      </c>
      <c r="AT44" s="7">
        <v>2</v>
      </c>
      <c r="AU44" s="7">
        <v>-0.1453</v>
      </c>
      <c r="AV44" s="4">
        <v>6</v>
      </c>
      <c r="AW44" s="8">
        <v>116.22</v>
      </c>
      <c r="AX44" s="4">
        <v>2</v>
      </c>
      <c r="AY44" s="8">
        <v>135.98</v>
      </c>
      <c r="AZ44" s="7">
        <v>2</v>
      </c>
      <c r="BA44" s="7">
        <v>-0.1453</v>
      </c>
      <c r="BB44" s="7">
        <v>1</v>
      </c>
      <c r="BC44" s="4">
        <v>10</v>
      </c>
      <c r="BD44" s="8">
        <v>233.56</v>
      </c>
      <c r="BE44" s="4">
        <v>4</v>
      </c>
      <c r="BF44" s="8">
        <v>192.92</v>
      </c>
      <c r="BG44" s="7">
        <v>1.5</v>
      </c>
      <c r="BH44" s="7">
        <v>0.2107</v>
      </c>
      <c r="BI44" s="7">
        <v>0.4976</v>
      </c>
      <c r="BJ44" s="4">
        <v>6</v>
      </c>
      <c r="BK44" s="8">
        <v>116.22</v>
      </c>
      <c r="BL44" s="2" t="s">
        <v>339</v>
      </c>
      <c r="BM44" s="7">
        <v>1</v>
      </c>
      <c r="BN44" s="7">
        <v>1</v>
      </c>
      <c r="BO44" s="4"/>
      <c r="BP44" s="8"/>
      <c r="BQ44" s="4">
        <v>2</v>
      </c>
      <c r="BR44" s="8">
        <v>135.98</v>
      </c>
      <c r="BS44" s="7">
        <v>-1</v>
      </c>
      <c r="BT44" s="7">
        <v>-1</v>
      </c>
      <c r="BU44" s="2" t="s">
        <v>155</v>
      </c>
      <c r="BV44" s="2" t="s">
        <v>145</v>
      </c>
      <c r="BW44" s="2" t="s">
        <v>178</v>
      </c>
      <c r="BX44" s="2" t="s">
        <v>207</v>
      </c>
      <c r="BY44" s="2" t="s">
        <v>157</v>
      </c>
      <c r="BZ44" s="2" t="s">
        <v>157</v>
      </c>
      <c r="CA44" s="2" t="s">
        <v>148</v>
      </c>
      <c r="CB44" s="4">
        <v>4</v>
      </c>
      <c r="CC44" s="8">
        <v>112.32</v>
      </c>
      <c r="CD44" s="4"/>
      <c r="CE44" s="8"/>
      <c r="CF44" s="7"/>
      <c r="CG44" s="7"/>
      <c r="CH44" s="2" t="s">
        <v>155</v>
      </c>
      <c r="CI44" s="2" t="s">
        <v>145</v>
      </c>
      <c r="CJ44" s="2" t="s">
        <v>428</v>
      </c>
      <c r="CK44" s="2" t="s">
        <v>450</v>
      </c>
      <c r="CL44" s="2" t="s">
        <v>157</v>
      </c>
      <c r="CM44" s="2" t="s">
        <v>157</v>
      </c>
      <c r="CN44" s="2" t="s">
        <v>148</v>
      </c>
      <c r="CO44" s="4">
        <v>2</v>
      </c>
      <c r="CP44" s="8">
        <v>3.9</v>
      </c>
      <c r="CQ44" s="4"/>
      <c r="CR44" s="8"/>
      <c r="CS44" s="7"/>
      <c r="CT44" s="7"/>
      <c r="CU44" s="2" t="s">
        <v>155</v>
      </c>
      <c r="CV44" s="2" t="s">
        <v>145</v>
      </c>
      <c r="CW44" s="2" t="s">
        <v>160</v>
      </c>
      <c r="CX44" s="2" t="s">
        <v>510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511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248</v>
      </c>
      <c r="DW44" s="2" t="s">
        <v>163</v>
      </c>
      <c r="DX44" s="2" t="s">
        <v>512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433</v>
      </c>
      <c r="EK44" s="2" t="s">
        <v>148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167</v>
      </c>
      <c r="EX44" s="2" t="s">
        <v>382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169</v>
      </c>
      <c r="FK44" s="2" t="s">
        <v>295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155</v>
      </c>
      <c r="IV44" s="2" t="s">
        <v>145</v>
      </c>
      <c r="IW44" s="2" t="s">
        <v>201</v>
      </c>
      <c r="IX44" s="2" t="s">
        <v>148</v>
      </c>
      <c r="IY44" s="2" t="s">
        <v>157</v>
      </c>
      <c r="IZ44" s="2" t="s">
        <v>157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155</v>
      </c>
      <c r="KI44" s="2" t="s">
        <v>145</v>
      </c>
      <c r="KJ44" s="2" t="s">
        <v>437</v>
      </c>
      <c r="KK44" s="2" t="s">
        <v>148</v>
      </c>
      <c r="KL44" s="2" t="s">
        <v>157</v>
      </c>
      <c r="KM44" s="2" t="s">
        <v>157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155</v>
      </c>
      <c r="MV44" s="2" t="s">
        <v>145</v>
      </c>
      <c r="MW44" s="2" t="s">
        <v>178</v>
      </c>
      <c r="MX44" s="2" t="s">
        <v>233</v>
      </c>
      <c r="MY44" s="2" t="s">
        <v>157</v>
      </c>
      <c r="MZ44" s="2" t="s">
        <v>157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62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513</v>
      </c>
      <c r="B45" s="2" t="s">
        <v>137</v>
      </c>
      <c r="C45" s="2" t="s">
        <v>138</v>
      </c>
      <c r="D45" s="2" t="s">
        <v>495</v>
      </c>
      <c r="E45" s="2" t="s">
        <v>509</v>
      </c>
      <c r="F45" s="2" t="s">
        <v>497</v>
      </c>
      <c r="G45" s="2" t="s">
        <v>497</v>
      </c>
      <c r="H45" s="2" t="s">
        <v>497</v>
      </c>
      <c r="I45" s="2" t="s">
        <v>498</v>
      </c>
      <c r="J45" s="2" t="s">
        <v>499</v>
      </c>
      <c r="K45" s="2" t="s">
        <v>236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237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426</v>
      </c>
      <c r="V45" s="2" t="s">
        <v>500</v>
      </c>
      <c r="W45" s="2" t="s">
        <v>151</v>
      </c>
      <c r="X45" s="2" t="s">
        <v>148</v>
      </c>
      <c r="Y45" s="2" t="s">
        <v>178</v>
      </c>
      <c r="Z45" s="4">
        <v>132</v>
      </c>
      <c r="AA45" s="4">
        <f>=ROUNDDOWN(50.7692307692308,0)</f>
      </c>
      <c r="AB45" s="5">
        <v>2.6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2</v>
      </c>
      <c r="AQ45" s="8">
        <v>61.18</v>
      </c>
      <c r="AR45" s="4"/>
      <c r="AS45" s="8"/>
      <c r="AT45" s="7"/>
      <c r="AU45" s="7"/>
      <c r="AV45" s="4">
        <v>2</v>
      </c>
      <c r="AW45" s="8">
        <v>61.18</v>
      </c>
      <c r="AX45" s="4"/>
      <c r="AY45" s="8"/>
      <c r="AZ45" s="7"/>
      <c r="BA45" s="7"/>
      <c r="BB45" s="7">
        <v>1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>
        <v>0.2619</v>
      </c>
      <c r="BJ45" s="4">
        <v>2</v>
      </c>
      <c r="BK45" s="8">
        <v>61.18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205</v>
      </c>
      <c r="BX45" s="2" t="s">
        <v>373</v>
      </c>
      <c r="BY45" s="2" t="s">
        <v>157</v>
      </c>
      <c r="BZ45" s="2" t="s">
        <v>157</v>
      </c>
      <c r="CA45" s="2" t="s">
        <v>148</v>
      </c>
      <c r="CB45" s="4">
        <v>2</v>
      </c>
      <c r="CC45" s="8">
        <v>61.18</v>
      </c>
      <c r="CD45" s="4"/>
      <c r="CE45" s="8"/>
      <c r="CF45" s="7"/>
      <c r="CG45" s="7"/>
      <c r="CH45" s="2" t="s">
        <v>155</v>
      </c>
      <c r="CI45" s="2" t="s">
        <v>145</v>
      </c>
      <c r="CJ45" s="2" t="s">
        <v>428</v>
      </c>
      <c r="CK45" s="2" t="s">
        <v>447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160</v>
      </c>
      <c r="CX45" s="2" t="s">
        <v>514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148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248</v>
      </c>
      <c r="DW45" s="2" t="s">
        <v>163</v>
      </c>
      <c r="DX45" s="2" t="s">
        <v>515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433</v>
      </c>
      <c r="EK45" s="2" t="s">
        <v>516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167</v>
      </c>
      <c r="EX45" s="2" t="s">
        <v>475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169</v>
      </c>
      <c r="FK45" s="2" t="s">
        <v>517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155</v>
      </c>
      <c r="IV45" s="2" t="s">
        <v>145</v>
      </c>
      <c r="IW45" s="2" t="s">
        <v>201</v>
      </c>
      <c r="IX45" s="2" t="s">
        <v>148</v>
      </c>
      <c r="IY45" s="2" t="s">
        <v>157</v>
      </c>
      <c r="IZ45" s="2" t="s">
        <v>157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155</v>
      </c>
      <c r="KI45" s="2" t="s">
        <v>145</v>
      </c>
      <c r="KJ45" s="2" t="s">
        <v>437</v>
      </c>
      <c r="KK45" s="2" t="s">
        <v>148</v>
      </c>
      <c r="KL45" s="2" t="s">
        <v>157</v>
      </c>
      <c r="KM45" s="2" t="s">
        <v>157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155</v>
      </c>
      <c r="MV45" s="2" t="s">
        <v>145</v>
      </c>
      <c r="MW45" s="2" t="s">
        <v>178</v>
      </c>
      <c r="MX45" s="2" t="s">
        <v>493</v>
      </c>
      <c r="MY45" s="2" t="s">
        <v>157</v>
      </c>
      <c r="MZ45" s="2" t="s">
        <v>157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132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518</v>
      </c>
      <c r="B46" s="2" t="s">
        <v>137</v>
      </c>
      <c r="C46" s="2" t="s">
        <v>138</v>
      </c>
      <c r="D46" s="2" t="s">
        <v>495</v>
      </c>
      <c r="E46" s="2" t="s">
        <v>509</v>
      </c>
      <c r="F46" s="2" t="s">
        <v>497</v>
      </c>
      <c r="G46" s="2" t="s">
        <v>497</v>
      </c>
      <c r="H46" s="2" t="s">
        <v>497</v>
      </c>
      <c r="I46" s="2" t="s">
        <v>498</v>
      </c>
      <c r="J46" s="2" t="s">
        <v>499</v>
      </c>
      <c r="K46" s="2" t="s">
        <v>284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519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426</v>
      </c>
      <c r="V46" s="2" t="s">
        <v>500</v>
      </c>
      <c r="W46" s="2" t="s">
        <v>151</v>
      </c>
      <c r="X46" s="2" t="s">
        <v>148</v>
      </c>
      <c r="Y46" s="2" t="s">
        <v>178</v>
      </c>
      <c r="Z46" s="4">
        <v>24</v>
      </c>
      <c r="AA46" s="4">
        <f>=ROUNDDOWN(10.4347826086957,0)</f>
      </c>
      <c r="AB46" s="5">
        <v>2.3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2</v>
      </c>
      <c r="AQ46" s="8">
        <v>56.16</v>
      </c>
      <c r="AR46" s="4">
        <v>2</v>
      </c>
      <c r="AS46" s="8">
        <v>56.94</v>
      </c>
      <c r="AT46" s="7"/>
      <c r="AU46" s="7">
        <v>-0.0137</v>
      </c>
      <c r="AV46" s="4">
        <v>2</v>
      </c>
      <c r="AW46" s="8">
        <v>56.16</v>
      </c>
      <c r="AX46" s="4">
        <v>2</v>
      </c>
      <c r="AY46" s="8">
        <v>56.94</v>
      </c>
      <c r="AZ46" s="7"/>
      <c r="BA46" s="7">
        <v>-0.0137</v>
      </c>
      <c r="BB46" s="7">
        <v>1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0.2405</v>
      </c>
      <c r="BJ46" s="4">
        <v>2</v>
      </c>
      <c r="BK46" s="8">
        <v>56.16</v>
      </c>
      <c r="BL46" s="2" t="s">
        <v>520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205</v>
      </c>
      <c r="BX46" s="2" t="s">
        <v>180</v>
      </c>
      <c r="BY46" s="2" t="s">
        <v>157</v>
      </c>
      <c r="BZ46" s="2" t="s">
        <v>157</v>
      </c>
      <c r="CA46" s="2" t="s">
        <v>148</v>
      </c>
      <c r="CB46" s="4">
        <v>2</v>
      </c>
      <c r="CC46" s="8">
        <v>56.16</v>
      </c>
      <c r="CD46" s="4"/>
      <c r="CE46" s="8"/>
      <c r="CF46" s="7"/>
      <c r="CG46" s="7"/>
      <c r="CH46" s="2" t="s">
        <v>155</v>
      </c>
      <c r="CI46" s="2" t="s">
        <v>145</v>
      </c>
      <c r="CJ46" s="2" t="s">
        <v>428</v>
      </c>
      <c r="CK46" s="2" t="s">
        <v>521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160</v>
      </c>
      <c r="CX46" s="2" t="s">
        <v>475</v>
      </c>
      <c r="CY46" s="2" t="s">
        <v>157</v>
      </c>
      <c r="CZ46" s="2" t="s">
        <v>157</v>
      </c>
      <c r="DA46" s="2" t="s">
        <v>148</v>
      </c>
      <c r="DB46" s="4"/>
      <c r="DC46" s="8"/>
      <c r="DD46" s="4">
        <v>2</v>
      </c>
      <c r="DE46" s="8">
        <v>56.94</v>
      </c>
      <c r="DF46" s="7">
        <v>-1</v>
      </c>
      <c r="DG46" s="7">
        <v>-1</v>
      </c>
      <c r="DH46" s="2" t="s">
        <v>155</v>
      </c>
      <c r="DI46" s="2" t="s">
        <v>145</v>
      </c>
      <c r="DJ46" s="2" t="s">
        <v>148</v>
      </c>
      <c r="DK46" s="2" t="s">
        <v>148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248</v>
      </c>
      <c r="DW46" s="2" t="s">
        <v>163</v>
      </c>
      <c r="DX46" s="2" t="s">
        <v>450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433</v>
      </c>
      <c r="EK46" s="2" t="s">
        <v>148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167</v>
      </c>
      <c r="EX46" s="2" t="s">
        <v>475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169</v>
      </c>
      <c r="FK46" s="2" t="s">
        <v>522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148</v>
      </c>
      <c r="FV46" s="2" t="s">
        <v>148</v>
      </c>
      <c r="FW46" s="2" t="s">
        <v>148</v>
      </c>
      <c r="FX46" s="2" t="s">
        <v>148</v>
      </c>
      <c r="FY46" s="2" t="s">
        <v>148</v>
      </c>
      <c r="FZ46" s="2" t="s">
        <v>148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155</v>
      </c>
      <c r="IV46" s="2" t="s">
        <v>145</v>
      </c>
      <c r="IW46" s="2" t="s">
        <v>201</v>
      </c>
      <c r="IX46" s="2" t="s">
        <v>148</v>
      </c>
      <c r="IY46" s="2" t="s">
        <v>157</v>
      </c>
      <c r="IZ46" s="2" t="s">
        <v>157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155</v>
      </c>
      <c r="KI46" s="2" t="s">
        <v>145</v>
      </c>
      <c r="KJ46" s="2" t="s">
        <v>437</v>
      </c>
      <c r="KK46" s="2" t="s">
        <v>148</v>
      </c>
      <c r="KL46" s="2" t="s">
        <v>157</v>
      </c>
      <c r="KM46" s="2" t="s">
        <v>157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155</v>
      </c>
      <c r="MV46" s="2" t="s">
        <v>145</v>
      </c>
      <c r="MW46" s="2" t="s">
        <v>178</v>
      </c>
      <c r="MX46" s="2" t="s">
        <v>188</v>
      </c>
      <c r="MY46" s="2" t="s">
        <v>157</v>
      </c>
      <c r="MZ46" s="2" t="s">
        <v>157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24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523</v>
      </c>
      <c r="B47" s="2" t="s">
        <v>137</v>
      </c>
      <c r="C47" s="2" t="s">
        <v>138</v>
      </c>
      <c r="D47" s="2" t="s">
        <v>495</v>
      </c>
      <c r="E47" s="2" t="s">
        <v>509</v>
      </c>
      <c r="F47" s="2" t="s">
        <v>524</v>
      </c>
      <c r="G47" s="2" t="s">
        <v>524</v>
      </c>
      <c r="H47" s="2" t="s">
        <v>524</v>
      </c>
      <c r="I47" s="2" t="s">
        <v>498</v>
      </c>
      <c r="J47" s="2" t="s">
        <v>499</v>
      </c>
      <c r="K47" s="2" t="s">
        <v>440</v>
      </c>
      <c r="L47" s="3">
        <v>24.76</v>
      </c>
      <c r="M47" s="3">
        <v>26</v>
      </c>
      <c r="N47" s="3">
        <v>79.99</v>
      </c>
      <c r="O47" s="2" t="s">
        <v>472</v>
      </c>
      <c r="P47" s="2" t="s">
        <v>358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426</v>
      </c>
      <c r="V47" s="2" t="s">
        <v>285</v>
      </c>
      <c r="W47" s="2" t="s">
        <v>151</v>
      </c>
      <c r="X47" s="2" t="s">
        <v>148</v>
      </c>
      <c r="Y47" s="2" t="s">
        <v>178</v>
      </c>
      <c r="Z47" s="4">
        <v>25</v>
      </c>
      <c r="AA47" s="4">
        <f>=ROUNDDOWN(20.8333333333333,0)</f>
      </c>
      <c r="AB47" s="5">
        <v>1.2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178</v>
      </c>
      <c r="BX47" s="2" t="s">
        <v>427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428</v>
      </c>
      <c r="CK47" s="2" t="s">
        <v>148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160</v>
      </c>
      <c r="CX47" s="2" t="s">
        <v>361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525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163</v>
      </c>
      <c r="DX47" s="2" t="s">
        <v>515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433</v>
      </c>
      <c r="EK47" s="2" t="s">
        <v>526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167</v>
      </c>
      <c r="EX47" s="2" t="s">
        <v>527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169</v>
      </c>
      <c r="FK47" s="2" t="s">
        <v>528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148</v>
      </c>
      <c r="FV47" s="2" t="s">
        <v>148</v>
      </c>
      <c r="FW47" s="2" t="s">
        <v>148</v>
      </c>
      <c r="FX47" s="2" t="s">
        <v>148</v>
      </c>
      <c r="FY47" s="2" t="s">
        <v>148</v>
      </c>
      <c r="FZ47" s="2" t="s">
        <v>148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155</v>
      </c>
      <c r="IV47" s="2" t="s">
        <v>145</v>
      </c>
      <c r="IW47" s="2" t="s">
        <v>201</v>
      </c>
      <c r="IX47" s="2" t="s">
        <v>148</v>
      </c>
      <c r="IY47" s="2" t="s">
        <v>157</v>
      </c>
      <c r="IZ47" s="2" t="s">
        <v>157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155</v>
      </c>
      <c r="KI47" s="2" t="s">
        <v>145</v>
      </c>
      <c r="KJ47" s="2" t="s">
        <v>437</v>
      </c>
      <c r="KK47" s="2" t="s">
        <v>148</v>
      </c>
      <c r="KL47" s="2" t="s">
        <v>157</v>
      </c>
      <c r="KM47" s="2" t="s">
        <v>157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155</v>
      </c>
      <c r="MV47" s="2" t="s">
        <v>145</v>
      </c>
      <c r="MW47" s="2" t="s">
        <v>178</v>
      </c>
      <c r="MX47" s="2" t="s">
        <v>180</v>
      </c>
      <c r="MY47" s="2" t="s">
        <v>157</v>
      </c>
      <c r="MZ47" s="2" t="s">
        <v>157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25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16" t="s">
        <v>529</v>
      </c>
      <c r="B48" s="9" t="s">
        <v>148</v>
      </c>
      <c r="C48" s="9" t="s">
        <v>148</v>
      </c>
      <c r="D48" s="9" t="s">
        <v>148</v>
      </c>
      <c r="E48" s="9" t="s">
        <v>148</v>
      </c>
      <c r="F48" s="9" t="s">
        <v>148</v>
      </c>
      <c r="G48" s="9" t="s">
        <v>148</v>
      </c>
      <c r="H48" s="9" t="s">
        <v>148</v>
      </c>
      <c r="I48" s="9" t="s">
        <v>148</v>
      </c>
      <c r="J48" s="9" t="s">
        <v>148</v>
      </c>
      <c r="K48" s="9" t="s">
        <v>148</v>
      </c>
      <c r="L48" s="10"/>
      <c r="M48" s="10"/>
      <c r="N48" s="10"/>
      <c r="O48" s="9" t="s">
        <v>148</v>
      </c>
      <c r="P48" s="9" t="s">
        <v>148</v>
      </c>
      <c r="Q48" s="9" t="s">
        <v>148</v>
      </c>
      <c r="R48" s="9" t="s">
        <v>148</v>
      </c>
      <c r="S48" s="9" t="s">
        <v>148</v>
      </c>
      <c r="T48" s="9" t="s">
        <v>148</v>
      </c>
      <c r="U48" s="9" t="s">
        <v>148</v>
      </c>
      <c r="V48" s="9" t="s">
        <v>148</v>
      </c>
      <c r="W48" s="9" t="s">
        <v>148</v>
      </c>
      <c r="X48" s="9" t="s">
        <v>148</v>
      </c>
      <c r="Y48" s="9" t="s">
        <v>148</v>
      </c>
      <c r="Z48" s="11">
        <v>2731</v>
      </c>
      <c r="AA48" s="11">
        <f>=ROUNDDOWN({0},0)</f>
      </c>
      <c r="AB48" s="12">
        <v>186.4</v>
      </c>
      <c r="AC48" s="9" t="s">
        <v>148</v>
      </c>
      <c r="AD48" s="11"/>
      <c r="AE48" s="11">
        <v>3654</v>
      </c>
      <c r="AF48" s="13"/>
      <c r="AG48" s="13"/>
      <c r="AH48" s="14"/>
      <c r="AI48" s="11"/>
      <c r="AJ48" s="11">
        <f>=ROUNDDOWN({0},0)</f>
      </c>
      <c r="AK48" s="12"/>
      <c r="AL48" s="9" t="s">
        <v>148</v>
      </c>
      <c r="AM48" s="11"/>
      <c r="AN48" s="11"/>
      <c r="AO48" s="14"/>
      <c r="AP48" s="11">
        <v>171</v>
      </c>
      <c r="AQ48" s="15">
        <v>26240.83</v>
      </c>
      <c r="AR48" s="11">
        <v>95</v>
      </c>
      <c r="AS48" s="15">
        <v>15012.32</v>
      </c>
      <c r="AT48" s="14">
        <v>0.8</v>
      </c>
      <c r="AU48" s="14">
        <v>0.748</v>
      </c>
      <c r="AV48" s="11">
        <v>171</v>
      </c>
      <c r="AW48" s="15">
        <v>26240.83</v>
      </c>
      <c r="AX48" s="11">
        <v>95</v>
      </c>
      <c r="AY48" s="15">
        <v>15012.32</v>
      </c>
      <c r="AZ48" s="14">
        <v>0.8</v>
      </c>
      <c r="BA48" s="14">
        <v>0.748</v>
      </c>
      <c r="BB48" s="14"/>
      <c r="BC48" s="11">
        <v>171</v>
      </c>
      <c r="BD48" s="15">
        <v>26240.83</v>
      </c>
      <c r="BE48" s="11">
        <v>95</v>
      </c>
      <c r="BF48" s="15">
        <v>15012.32</v>
      </c>
      <c r="BG48" s="14">
        <v>0.8</v>
      </c>
      <c r="BH48" s="14">
        <v>0.748</v>
      </c>
      <c r="BI48" s="14"/>
      <c r="BJ48" s="11"/>
      <c r="BK48" s="15"/>
      <c r="BL48" s="9" t="s">
        <v>148</v>
      </c>
      <c r="BM48" s="14"/>
      <c r="BN48" s="14"/>
      <c r="BO48" s="11">
        <v>40</v>
      </c>
      <c r="BP48" s="15">
        <v>7289.72</v>
      </c>
      <c r="BQ48" s="11">
        <v>4</v>
      </c>
      <c r="BR48" s="15">
        <v>803.96</v>
      </c>
      <c r="BS48" s="14">
        <v>9</v>
      </c>
      <c r="BT48" s="14">
        <v>8.0673</v>
      </c>
      <c r="BU48" s="9" t="s">
        <v>148</v>
      </c>
      <c r="BV48" s="9" t="s">
        <v>148</v>
      </c>
      <c r="BW48" s="9" t="s">
        <v>148</v>
      </c>
      <c r="BX48" s="9" t="s">
        <v>148</v>
      </c>
      <c r="BY48" s="9" t="s">
        <v>148</v>
      </c>
      <c r="BZ48" s="9" t="s">
        <v>148</v>
      </c>
      <c r="CA48" s="9" t="s">
        <v>148</v>
      </c>
      <c r="CB48" s="11">
        <v>42</v>
      </c>
      <c r="CC48" s="15">
        <v>5656.62</v>
      </c>
      <c r="CD48" s="11">
        <v>20</v>
      </c>
      <c r="CE48" s="15">
        <v>3215.31</v>
      </c>
      <c r="CF48" s="14">
        <v>1.1</v>
      </c>
      <c r="CG48" s="14">
        <v>0.7593</v>
      </c>
      <c r="CH48" s="9" t="s">
        <v>148</v>
      </c>
      <c r="CI48" s="9" t="s">
        <v>148</v>
      </c>
      <c r="CJ48" s="9" t="s">
        <v>148</v>
      </c>
      <c r="CK48" s="9" t="s">
        <v>148</v>
      </c>
      <c r="CL48" s="9" t="s">
        <v>148</v>
      </c>
      <c r="CM48" s="9" t="s">
        <v>148</v>
      </c>
      <c r="CN48" s="9" t="s">
        <v>148</v>
      </c>
      <c r="CO48" s="11">
        <v>40</v>
      </c>
      <c r="CP48" s="15">
        <v>5501.4</v>
      </c>
      <c r="CQ48" s="11">
        <v>21</v>
      </c>
      <c r="CR48" s="15">
        <v>2770.63</v>
      </c>
      <c r="CS48" s="14">
        <v>0.9048</v>
      </c>
      <c r="CT48" s="14">
        <v>0.9856</v>
      </c>
      <c r="CU48" s="9" t="s">
        <v>148</v>
      </c>
      <c r="CV48" s="9" t="s">
        <v>148</v>
      </c>
      <c r="CW48" s="9" t="s">
        <v>148</v>
      </c>
      <c r="CX48" s="9" t="s">
        <v>148</v>
      </c>
      <c r="CY48" s="9" t="s">
        <v>148</v>
      </c>
      <c r="CZ48" s="9" t="s">
        <v>148</v>
      </c>
      <c r="DA48" s="9" t="s">
        <v>148</v>
      </c>
      <c r="DB48" s="11">
        <v>17</v>
      </c>
      <c r="DC48" s="15">
        <v>3166.43</v>
      </c>
      <c r="DD48" s="11">
        <v>27</v>
      </c>
      <c r="DE48" s="15">
        <v>4560.95</v>
      </c>
      <c r="DF48" s="14">
        <v>-0.3704</v>
      </c>
      <c r="DG48" s="14">
        <v>-0.3058</v>
      </c>
      <c r="DH48" s="9" t="s">
        <v>148</v>
      </c>
      <c r="DI48" s="9" t="s">
        <v>148</v>
      </c>
      <c r="DJ48" s="9" t="s">
        <v>148</v>
      </c>
      <c r="DK48" s="9" t="s">
        <v>148</v>
      </c>
      <c r="DL48" s="9" t="s">
        <v>148</v>
      </c>
      <c r="DM48" s="9" t="s">
        <v>148</v>
      </c>
      <c r="DN48" s="9" t="s">
        <v>148</v>
      </c>
      <c r="DO48" s="11">
        <v>21</v>
      </c>
      <c r="DP48" s="15">
        <v>3091.39</v>
      </c>
      <c r="DQ48" s="11">
        <v>15</v>
      </c>
      <c r="DR48" s="15">
        <v>2274.87</v>
      </c>
      <c r="DS48" s="14">
        <v>0.4</v>
      </c>
      <c r="DT48" s="14">
        <v>0.3589</v>
      </c>
      <c r="DU48" s="9" t="s">
        <v>148</v>
      </c>
      <c r="DV48" s="9" t="s">
        <v>148</v>
      </c>
      <c r="DW48" s="9" t="s">
        <v>148</v>
      </c>
      <c r="DX48" s="9" t="s">
        <v>148</v>
      </c>
      <c r="DY48" s="9" t="s">
        <v>148</v>
      </c>
      <c r="DZ48" s="9" t="s">
        <v>148</v>
      </c>
      <c r="EA48" s="9" t="s">
        <v>148</v>
      </c>
      <c r="EB48" s="11">
        <v>6</v>
      </c>
      <c r="EC48" s="15">
        <v>957.3</v>
      </c>
      <c r="ED48" s="11"/>
      <c r="EE48" s="15"/>
      <c r="EF48" s="14"/>
      <c r="EG48" s="14"/>
      <c r="EH48" s="9" t="s">
        <v>148</v>
      </c>
      <c r="EI48" s="9" t="s">
        <v>148</v>
      </c>
      <c r="EJ48" s="9" t="s">
        <v>148</v>
      </c>
      <c r="EK48" s="9" t="s">
        <v>148</v>
      </c>
      <c r="EL48" s="9" t="s">
        <v>148</v>
      </c>
      <c r="EM48" s="9" t="s">
        <v>148</v>
      </c>
      <c r="EN48" s="9" t="s">
        <v>148</v>
      </c>
      <c r="EO48" s="11">
        <v>5</v>
      </c>
      <c r="EP48" s="15">
        <v>577.97</v>
      </c>
      <c r="EQ48" s="11">
        <v>5</v>
      </c>
      <c r="ER48" s="15">
        <v>730.26</v>
      </c>
      <c r="ES48" s="14"/>
      <c r="ET48" s="14">
        <v>-0.2085</v>
      </c>
      <c r="EU48" s="9" t="s">
        <v>148</v>
      </c>
      <c r="EV48" s="9" t="s">
        <v>148</v>
      </c>
      <c r="EW48" s="9" t="s">
        <v>148</v>
      </c>
      <c r="EX48" s="9" t="s">
        <v>148</v>
      </c>
      <c r="EY48" s="9" t="s">
        <v>148</v>
      </c>
      <c r="EZ48" s="9" t="s">
        <v>148</v>
      </c>
      <c r="FA48" s="9" t="s">
        <v>148</v>
      </c>
      <c r="FB48" s="11"/>
      <c r="FC48" s="15"/>
      <c r="FD48" s="11">
        <v>3</v>
      </c>
      <c r="FE48" s="15">
        <v>656.34</v>
      </c>
      <c r="FF48" s="14">
        <v>-1</v>
      </c>
      <c r="FG48" s="14">
        <v>-1</v>
      </c>
      <c r="FH48" s="9" t="s">
        <v>148</v>
      </c>
      <c r="FI48" s="9" t="s">
        <v>148</v>
      </c>
      <c r="FJ48" s="9" t="s">
        <v>148</v>
      </c>
      <c r="FK48" s="9" t="s">
        <v>148</v>
      </c>
      <c r="FL48" s="9" t="s">
        <v>148</v>
      </c>
      <c r="FM48" s="9" t="s">
        <v>148</v>
      </c>
      <c r="FN48" s="9" t="s">
        <v>148</v>
      </c>
      <c r="FO48" s="11"/>
      <c r="FP48" s="15"/>
      <c r="FQ48" s="11"/>
      <c r="FR48" s="15"/>
      <c r="FS48" s="14"/>
      <c r="FT48" s="14"/>
      <c r="FU48" s="9" t="s">
        <v>148</v>
      </c>
      <c r="FV48" s="9" t="s">
        <v>148</v>
      </c>
      <c r="FW48" s="9" t="s">
        <v>148</v>
      </c>
      <c r="FX48" s="9" t="s">
        <v>148</v>
      </c>
      <c r="FY48" s="9" t="s">
        <v>148</v>
      </c>
      <c r="FZ48" s="9" t="s">
        <v>148</v>
      </c>
      <c r="GA48" s="9" t="s">
        <v>148</v>
      </c>
      <c r="GB48" s="11"/>
      <c r="GC48" s="15"/>
      <c r="GD48" s="11"/>
      <c r="GE48" s="15"/>
      <c r="GF48" s="14"/>
      <c r="GG48" s="14"/>
      <c r="GH48" s="9" t="s">
        <v>148</v>
      </c>
      <c r="GI48" s="9" t="s">
        <v>148</v>
      </c>
      <c r="GJ48" s="9" t="s">
        <v>148</v>
      </c>
      <c r="GK48" s="9" t="s">
        <v>148</v>
      </c>
      <c r="GL48" s="9" t="s">
        <v>148</v>
      </c>
      <c r="GM48" s="9" t="s">
        <v>148</v>
      </c>
      <c r="GN48" s="9" t="s">
        <v>148</v>
      </c>
      <c r="GO48" s="11"/>
      <c r="GP48" s="15"/>
      <c r="GQ48" s="11"/>
      <c r="GR48" s="15"/>
      <c r="GS48" s="14"/>
      <c r="GT48" s="14"/>
      <c r="GU48" s="9" t="s">
        <v>148</v>
      </c>
      <c r="GV48" s="9" t="s">
        <v>148</v>
      </c>
      <c r="GW48" s="9" t="s">
        <v>148</v>
      </c>
      <c r="GX48" s="9" t="s">
        <v>148</v>
      </c>
      <c r="GY48" s="9" t="s">
        <v>148</v>
      </c>
      <c r="GZ48" s="9" t="s">
        <v>148</v>
      </c>
      <c r="HA48" s="9" t="s">
        <v>148</v>
      </c>
      <c r="HB48" s="11"/>
      <c r="HC48" s="15"/>
      <c r="HD48" s="11"/>
      <c r="HE48" s="15"/>
      <c r="HF48" s="14"/>
      <c r="HG48" s="14"/>
      <c r="HH48" s="9" t="s">
        <v>148</v>
      </c>
      <c r="HI48" s="9" t="s">
        <v>148</v>
      </c>
      <c r="HJ48" s="9" t="s">
        <v>148</v>
      </c>
      <c r="HK48" s="9" t="s">
        <v>148</v>
      </c>
      <c r="HL48" s="9" t="s">
        <v>148</v>
      </c>
      <c r="HM48" s="9" t="s">
        <v>148</v>
      </c>
      <c r="HN48" s="9" t="s">
        <v>148</v>
      </c>
      <c r="HO48" s="11"/>
      <c r="HP48" s="15"/>
      <c r="HQ48" s="11"/>
      <c r="HR48" s="15"/>
      <c r="HS48" s="14"/>
      <c r="HT48" s="14"/>
      <c r="HU48" s="9" t="s">
        <v>148</v>
      </c>
      <c r="HV48" s="9" t="s">
        <v>148</v>
      </c>
      <c r="HW48" s="9" t="s">
        <v>148</v>
      </c>
      <c r="HX48" s="9" t="s">
        <v>148</v>
      </c>
      <c r="HY48" s="9" t="s">
        <v>148</v>
      </c>
      <c r="HZ48" s="9" t="s">
        <v>148</v>
      </c>
      <c r="IA48" s="9" t="s">
        <v>148</v>
      </c>
      <c r="IB48" s="11"/>
      <c r="IC48" s="15"/>
      <c r="ID48" s="11"/>
      <c r="IE48" s="15"/>
      <c r="IF48" s="14"/>
      <c r="IG48" s="14"/>
      <c r="IH48" s="9" t="s">
        <v>148</v>
      </c>
      <c r="II48" s="9" t="s">
        <v>148</v>
      </c>
      <c r="IJ48" s="9" t="s">
        <v>148</v>
      </c>
      <c r="IK48" s="9" t="s">
        <v>148</v>
      </c>
      <c r="IL48" s="9" t="s">
        <v>148</v>
      </c>
      <c r="IM48" s="9" t="s">
        <v>148</v>
      </c>
      <c r="IN48" s="9" t="s">
        <v>148</v>
      </c>
      <c r="IO48" s="11"/>
      <c r="IP48" s="15"/>
      <c r="IQ48" s="11"/>
      <c r="IR48" s="15"/>
      <c r="IS48" s="14"/>
      <c r="IT48" s="14"/>
      <c r="IU48" s="9" t="s">
        <v>148</v>
      </c>
      <c r="IV48" s="9" t="s">
        <v>148</v>
      </c>
      <c r="IW48" s="9" t="s">
        <v>148</v>
      </c>
      <c r="IX48" s="9" t="s">
        <v>148</v>
      </c>
      <c r="IY48" s="9" t="s">
        <v>148</v>
      </c>
      <c r="IZ48" s="9" t="s">
        <v>148</v>
      </c>
      <c r="JA48" s="9" t="s">
        <v>148</v>
      </c>
      <c r="JB48" s="11"/>
      <c r="JC48" s="15"/>
      <c r="JD48" s="11"/>
      <c r="JE48" s="15"/>
      <c r="JF48" s="14"/>
      <c r="JG48" s="14"/>
      <c r="JH48" s="9" t="s">
        <v>148</v>
      </c>
      <c r="JI48" s="9" t="s">
        <v>148</v>
      </c>
      <c r="JJ48" s="9" t="s">
        <v>148</v>
      </c>
      <c r="JK48" s="9" t="s">
        <v>148</v>
      </c>
      <c r="JL48" s="9" t="s">
        <v>148</v>
      </c>
      <c r="JM48" s="9" t="s">
        <v>148</v>
      </c>
      <c r="JN48" s="9" t="s">
        <v>148</v>
      </c>
      <c r="JO48" s="11"/>
      <c r="JP48" s="15"/>
      <c r="JQ48" s="11"/>
      <c r="JR48" s="15"/>
      <c r="JS48" s="14"/>
      <c r="JT48" s="14"/>
      <c r="JU48" s="9" t="s">
        <v>148</v>
      </c>
      <c r="JV48" s="9" t="s">
        <v>148</v>
      </c>
      <c r="JW48" s="9" t="s">
        <v>148</v>
      </c>
      <c r="JX48" s="9" t="s">
        <v>148</v>
      </c>
      <c r="JY48" s="9" t="s">
        <v>148</v>
      </c>
      <c r="JZ48" s="9" t="s">
        <v>148</v>
      </c>
      <c r="KA48" s="9" t="s">
        <v>148</v>
      </c>
      <c r="KB48" s="11"/>
      <c r="KC48" s="15"/>
      <c r="KD48" s="11"/>
      <c r="KE48" s="15"/>
      <c r="KF48" s="14"/>
      <c r="KG48" s="14"/>
      <c r="KH48" s="9" t="s">
        <v>148</v>
      </c>
      <c r="KI48" s="9" t="s">
        <v>148</v>
      </c>
      <c r="KJ48" s="9" t="s">
        <v>148</v>
      </c>
      <c r="KK48" s="9" t="s">
        <v>148</v>
      </c>
      <c r="KL48" s="9" t="s">
        <v>148</v>
      </c>
      <c r="KM48" s="9" t="s">
        <v>148</v>
      </c>
      <c r="KN48" s="9" t="s">
        <v>148</v>
      </c>
      <c r="KO48" s="11"/>
      <c r="KP48" s="15"/>
      <c r="KQ48" s="11"/>
      <c r="KR48" s="15"/>
      <c r="KS48" s="14"/>
      <c r="KT48" s="14"/>
      <c r="KU48" s="9" t="s">
        <v>148</v>
      </c>
      <c r="KV48" s="9" t="s">
        <v>148</v>
      </c>
      <c r="KW48" s="9" t="s">
        <v>148</v>
      </c>
      <c r="KX48" s="9" t="s">
        <v>148</v>
      </c>
      <c r="KY48" s="9" t="s">
        <v>148</v>
      </c>
      <c r="KZ48" s="9" t="s">
        <v>148</v>
      </c>
      <c r="LA48" s="9" t="s">
        <v>148</v>
      </c>
      <c r="LB48" s="11"/>
      <c r="LC48" s="15"/>
      <c r="LD48" s="11"/>
      <c r="LE48" s="15"/>
      <c r="LF48" s="14"/>
      <c r="LG48" s="14"/>
      <c r="LH48" s="9" t="s">
        <v>148</v>
      </c>
      <c r="LI48" s="9" t="s">
        <v>148</v>
      </c>
      <c r="LJ48" s="9" t="s">
        <v>148</v>
      </c>
      <c r="LK48" s="9" t="s">
        <v>148</v>
      </c>
      <c r="LL48" s="9" t="s">
        <v>148</v>
      </c>
      <c r="LM48" s="9" t="s">
        <v>148</v>
      </c>
      <c r="LN48" s="9" t="s">
        <v>148</v>
      </c>
      <c r="LO48" s="11"/>
      <c r="LP48" s="15"/>
      <c r="LQ48" s="11"/>
      <c r="LR48" s="15"/>
      <c r="LS48" s="14"/>
      <c r="LT48" s="14"/>
      <c r="LU48" s="9" t="s">
        <v>148</v>
      </c>
      <c r="LV48" s="9" t="s">
        <v>148</v>
      </c>
      <c r="LW48" s="9" t="s">
        <v>148</v>
      </c>
      <c r="LX48" s="9" t="s">
        <v>148</v>
      </c>
      <c r="LY48" s="9" t="s">
        <v>148</v>
      </c>
      <c r="LZ48" s="9" t="s">
        <v>148</v>
      </c>
      <c r="MA48" s="9" t="s">
        <v>148</v>
      </c>
      <c r="MB48" s="11"/>
      <c r="MC48" s="15"/>
      <c r="MD48" s="11"/>
      <c r="ME48" s="15"/>
      <c r="MF48" s="14"/>
      <c r="MG48" s="14"/>
      <c r="MH48" s="9" t="s">
        <v>148</v>
      </c>
      <c r="MI48" s="9" t="s">
        <v>148</v>
      </c>
      <c r="MJ48" s="9" t="s">
        <v>148</v>
      </c>
      <c r="MK48" s="9" t="s">
        <v>148</v>
      </c>
      <c r="ML48" s="9" t="s">
        <v>148</v>
      </c>
      <c r="MM48" s="9" t="s">
        <v>148</v>
      </c>
      <c r="MN48" s="9" t="s">
        <v>148</v>
      </c>
      <c r="MO48" s="11"/>
      <c r="MP48" s="15"/>
      <c r="MQ48" s="11"/>
      <c r="MR48" s="15"/>
      <c r="MS48" s="14"/>
      <c r="MT48" s="14"/>
      <c r="MU48" s="9" t="s">
        <v>148</v>
      </c>
      <c r="MV48" s="9" t="s">
        <v>148</v>
      </c>
      <c r="MW48" s="9" t="s">
        <v>148</v>
      </c>
      <c r="MX48" s="9" t="s">
        <v>148</v>
      </c>
      <c r="MY48" s="9" t="s">
        <v>148</v>
      </c>
      <c r="MZ48" s="9" t="s">
        <v>148</v>
      </c>
      <c r="NA48" s="9" t="s">
        <v>148</v>
      </c>
      <c r="NB48" s="11"/>
      <c r="NC48" s="15"/>
      <c r="ND48" s="11"/>
      <c r="NE48" s="15"/>
      <c r="NF48" s="14"/>
      <c r="NG48" s="14"/>
      <c r="NH48" s="9" t="s">
        <v>148</v>
      </c>
      <c r="NI48" s="9" t="s">
        <v>148</v>
      </c>
      <c r="NJ48" s="9" t="s">
        <v>148</v>
      </c>
      <c r="NK48" s="9" t="s">
        <v>148</v>
      </c>
      <c r="NL48" s="9" t="s">
        <v>148</v>
      </c>
      <c r="NM48" s="9" t="s">
        <v>148</v>
      </c>
      <c r="NN48" s="9" t="s">
        <v>148</v>
      </c>
      <c r="NO48" s="11"/>
      <c r="NP48" s="15"/>
      <c r="NQ48" s="11"/>
      <c r="NR48" s="15"/>
      <c r="NS48" s="14"/>
      <c r="NT48" s="14"/>
      <c r="NU48" s="9" t="s">
        <v>148</v>
      </c>
      <c r="NV48" s="9" t="s">
        <v>148</v>
      </c>
      <c r="NW48" s="9" t="s">
        <v>148</v>
      </c>
      <c r="NX48" s="9" t="s">
        <v>148</v>
      </c>
      <c r="NY48" s="9" t="s">
        <v>148</v>
      </c>
      <c r="NZ48" s="9" t="s">
        <v>148</v>
      </c>
      <c r="OA48" s="9" t="s">
        <v>148</v>
      </c>
      <c r="OB48" s="11"/>
      <c r="OC48" s="15"/>
      <c r="OD48" s="11"/>
      <c r="OE48" s="15"/>
      <c r="OF48" s="14"/>
      <c r="OG48" s="14"/>
      <c r="OH48" s="9" t="s">
        <v>148</v>
      </c>
      <c r="OI48" s="9" t="s">
        <v>148</v>
      </c>
      <c r="OJ48" s="9" t="s">
        <v>148</v>
      </c>
      <c r="OK48" s="9" t="s">
        <v>148</v>
      </c>
      <c r="OL48" s="9" t="s">
        <v>148</v>
      </c>
      <c r="OM48" s="9" t="s">
        <v>148</v>
      </c>
      <c r="ON48" s="9" t="s">
        <v>148</v>
      </c>
      <c r="OO48" s="11"/>
      <c r="OP48" s="15"/>
      <c r="OQ48" s="11"/>
      <c r="OR48" s="15"/>
      <c r="OS48" s="14"/>
      <c r="OT48" s="14"/>
      <c r="OU48" s="9" t="s">
        <v>148</v>
      </c>
      <c r="OV48" s="9" t="s">
        <v>148</v>
      </c>
      <c r="OW48" s="9" t="s">
        <v>148</v>
      </c>
      <c r="OX48" s="9" t="s">
        <v>148</v>
      </c>
      <c r="OY48" s="9" t="s">
        <v>148</v>
      </c>
      <c r="OZ48" s="9" t="s">
        <v>148</v>
      </c>
      <c r="PA48" s="9" t="s">
        <v>148</v>
      </c>
      <c r="PB48" s="11">
        <v>2441</v>
      </c>
      <c r="PC48" s="11"/>
      <c r="PD48" s="11"/>
      <c r="PE48" s="11">
        <v>290</v>
      </c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>
        <v>500</v>
      </c>
      <c r="PT48" s="11">
        <v>1622</v>
      </c>
      <c r="PU48" s="11">
        <v>1010</v>
      </c>
      <c r="PV48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4:BC46"/>
    <mergeCell ref="BD44:BD46"/>
    <mergeCell ref="BE44:BE46"/>
    <mergeCell ref="BF44:BF46"/>
    <mergeCell ref="BG44:BG46"/>
    <mergeCell ref="BH44:BH4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530</v>
      </c>
      <c r="D2" s="0" t="s">
        <v>531</v>
      </c>
      <c r="E2" s="0" t="s">
        <v>532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533</v>
      </c>
      <c r="J4" s="1" t="s">
        <v>534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535</v>
      </c>
      <c r="P4" s="1" t="s">
        <v>536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537</v>
      </c>
      <c r="F5" s="1" t="s">
        <v>538</v>
      </c>
      <c r="G5" s="1" t="s">
        <v>537</v>
      </c>
      <c r="H5" s="1" t="s">
        <v>538</v>
      </c>
      <c r="I5" s="1" t="s">
        <v>533</v>
      </c>
      <c r="J5" s="1" t="s">
        <v>534</v>
      </c>
      <c r="K5" s="1" t="s">
        <v>539</v>
      </c>
      <c r="L5" s="1" t="s">
        <v>540</v>
      </c>
      <c r="M5" s="1" t="s">
        <v>539</v>
      </c>
      <c r="N5" s="1" t="s">
        <v>540</v>
      </c>
      <c r="O5" s="1" t="s">
        <v>535</v>
      </c>
      <c r="P5" s="1" t="s">
        <v>536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134</v>
      </c>
      <c r="F6" s="8">
        <v>24384.31</v>
      </c>
      <c r="G6" s="4">
        <v>72</v>
      </c>
      <c r="H6" s="8">
        <v>14007.53</v>
      </c>
      <c r="I6" s="7">
        <v>0.8611</v>
      </c>
      <c r="J6" s="7">
        <v>0.7408</v>
      </c>
      <c r="K6" s="4">
        <v>134</v>
      </c>
      <c r="L6" s="8">
        <v>24384.31</v>
      </c>
      <c r="M6" s="4">
        <v>72</v>
      </c>
      <c r="N6" s="8">
        <v>14007.53</v>
      </c>
      <c r="O6" s="7">
        <v>0.8611</v>
      </c>
      <c r="P6" s="7">
        <v>0.7408</v>
      </c>
    </row>
    <row r="7">
      <c r="A7" s="2" t="s">
        <v>137</v>
      </c>
      <c r="B7" s="2" t="s">
        <v>138</v>
      </c>
      <c r="C7" s="2" t="s">
        <v>390</v>
      </c>
      <c r="D7" s="2" t="s">
        <v>391</v>
      </c>
      <c r="E7" s="4">
        <v>6</v>
      </c>
      <c r="F7" s="8">
        <v>682.62</v>
      </c>
      <c r="G7" s="4">
        <v>2</v>
      </c>
      <c r="H7" s="8">
        <v>190.9</v>
      </c>
      <c r="I7" s="7">
        <v>2</v>
      </c>
      <c r="J7" s="7">
        <v>2.5758</v>
      </c>
      <c r="K7" s="4">
        <v>6</v>
      </c>
      <c r="L7" s="8">
        <v>682.62</v>
      </c>
      <c r="M7" s="4">
        <v>2</v>
      </c>
      <c r="N7" s="8">
        <v>190.9</v>
      </c>
      <c r="O7" s="7">
        <v>2</v>
      </c>
      <c r="P7" s="7">
        <v>2.5758</v>
      </c>
    </row>
    <row r="8">
      <c r="A8" s="2" t="s">
        <v>137</v>
      </c>
      <c r="B8" s="2" t="s">
        <v>138</v>
      </c>
      <c r="C8" s="2" t="s">
        <v>420</v>
      </c>
      <c r="D8" s="2" t="s">
        <v>421</v>
      </c>
      <c r="E8" s="4">
        <v>13</v>
      </c>
      <c r="F8" s="8">
        <v>603.57</v>
      </c>
      <c r="G8" s="4">
        <v>15</v>
      </c>
      <c r="H8" s="8">
        <v>566.37</v>
      </c>
      <c r="I8" s="7">
        <v>-0.1333</v>
      </c>
      <c r="J8" s="7">
        <v>0.0657</v>
      </c>
      <c r="K8" s="4">
        <v>13</v>
      </c>
      <c r="L8" s="8">
        <v>603.57</v>
      </c>
      <c r="M8" s="4">
        <v>15</v>
      </c>
      <c r="N8" s="8">
        <v>566.37</v>
      </c>
      <c r="O8" s="7">
        <v>-0.1333</v>
      </c>
      <c r="P8" s="7">
        <v>0.0657</v>
      </c>
    </row>
    <row r="9">
      <c r="A9" s="2" t="s">
        <v>137</v>
      </c>
      <c r="B9" s="2" t="s">
        <v>138</v>
      </c>
      <c r="C9" s="2" t="s">
        <v>495</v>
      </c>
      <c r="D9" s="2" t="s">
        <v>496</v>
      </c>
      <c r="E9" s="4">
        <v>18</v>
      </c>
      <c r="F9" s="8">
        <v>570.33</v>
      </c>
      <c r="G9" s="4">
        <v>6</v>
      </c>
      <c r="H9" s="8">
        <v>247.52</v>
      </c>
      <c r="I9" s="7">
        <v>2</v>
      </c>
      <c r="J9" s="7">
        <v>1.3042</v>
      </c>
      <c r="K9" s="4">
        <v>8</v>
      </c>
      <c r="L9" s="8">
        <v>336.77</v>
      </c>
      <c r="M9" s="4">
        <v>2</v>
      </c>
      <c r="N9" s="8">
        <v>54.6</v>
      </c>
      <c r="O9" s="7">
        <v>3</v>
      </c>
      <c r="P9" s="7">
        <v>5.1679</v>
      </c>
    </row>
    <row r="10">
      <c r="A10" s="2" t="s">
        <v>137</v>
      </c>
      <c r="B10" s="2" t="s">
        <v>138</v>
      </c>
      <c r="C10" s="2" t="s">
        <v>495</v>
      </c>
      <c r="D10" s="2" t="s">
        <v>509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10</v>
      </c>
      <c r="L10" s="8">
        <v>233.56</v>
      </c>
      <c r="M10" s="4">
        <v>4</v>
      </c>
      <c r="N10" s="8">
        <v>192.92</v>
      </c>
      <c r="O10" s="7">
        <v>1.5</v>
      </c>
      <c r="P10" s="7">
        <v>0.2107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530</v>
      </c>
      <c r="D2" s="0" t="s">
        <v>531</v>
      </c>
      <c r="E2" s="0" t="s">
        <v>532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533</v>
      </c>
      <c r="I4" s="1" t="s">
        <v>534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535</v>
      </c>
      <c r="O4" s="1" t="s">
        <v>536</v>
      </c>
    </row>
    <row r="5">
      <c r="A5" s="1" t="s">
        <v>81</v>
      </c>
      <c r="B5" s="1" t="s">
        <v>83</v>
      </c>
      <c r="C5" s="1" t="s">
        <v>84</v>
      </c>
      <c r="D5" s="1" t="s">
        <v>537</v>
      </c>
      <c r="E5" s="1" t="s">
        <v>538</v>
      </c>
      <c r="F5" s="1" t="s">
        <v>537</v>
      </c>
      <c r="G5" s="1" t="s">
        <v>538</v>
      </c>
      <c r="H5" s="1" t="s">
        <v>533</v>
      </c>
      <c r="I5" s="1" t="s">
        <v>534</v>
      </c>
      <c r="J5" s="1" t="s">
        <v>539</v>
      </c>
      <c r="K5" s="1" t="s">
        <v>540</v>
      </c>
      <c r="L5" s="1" t="s">
        <v>539</v>
      </c>
      <c r="M5" s="1" t="s">
        <v>540</v>
      </c>
      <c r="N5" s="1" t="s">
        <v>535</v>
      </c>
      <c r="O5" s="1" t="s">
        <v>536</v>
      </c>
    </row>
    <row r="6">
      <c r="A6" s="2" t="s">
        <v>137</v>
      </c>
      <c r="B6" s="2" t="s">
        <v>139</v>
      </c>
      <c r="C6" s="2" t="s">
        <v>140</v>
      </c>
      <c r="D6" s="4">
        <v>134</v>
      </c>
      <c r="E6" s="8">
        <v>24384.31</v>
      </c>
      <c r="F6" s="4">
        <v>72</v>
      </c>
      <c r="G6" s="8">
        <v>14007.53</v>
      </c>
      <c r="H6" s="7">
        <v>0.8611</v>
      </c>
      <c r="I6" s="7">
        <v>0.7408</v>
      </c>
      <c r="J6" s="4">
        <v>134</v>
      </c>
      <c r="K6" s="8">
        <v>24384.31</v>
      </c>
      <c r="L6" s="4">
        <v>72</v>
      </c>
      <c r="M6" s="8">
        <v>14007.53</v>
      </c>
      <c r="N6" s="7">
        <v>0.8611</v>
      </c>
      <c r="O6" s="7">
        <v>0.7408</v>
      </c>
    </row>
    <row r="7">
      <c r="A7" s="2" t="s">
        <v>137</v>
      </c>
      <c r="B7" s="2" t="s">
        <v>390</v>
      </c>
      <c r="C7" s="2" t="s">
        <v>391</v>
      </c>
      <c r="D7" s="4">
        <v>6</v>
      </c>
      <c r="E7" s="8">
        <v>682.62</v>
      </c>
      <c r="F7" s="4">
        <v>2</v>
      </c>
      <c r="G7" s="8">
        <v>190.9</v>
      </c>
      <c r="H7" s="7">
        <v>2</v>
      </c>
      <c r="I7" s="7">
        <v>2.5758</v>
      </c>
      <c r="J7" s="4">
        <v>6</v>
      </c>
      <c r="K7" s="8">
        <v>682.62</v>
      </c>
      <c r="L7" s="4">
        <v>2</v>
      </c>
      <c r="M7" s="8">
        <v>190.9</v>
      </c>
      <c r="N7" s="7">
        <v>2</v>
      </c>
      <c r="O7" s="7">
        <v>2.5758</v>
      </c>
    </row>
    <row r="8">
      <c r="A8" s="2" t="s">
        <v>137</v>
      </c>
      <c r="B8" s="2" t="s">
        <v>420</v>
      </c>
      <c r="C8" s="2" t="s">
        <v>421</v>
      </c>
      <c r="D8" s="4">
        <v>13</v>
      </c>
      <c r="E8" s="8">
        <v>603.57</v>
      </c>
      <c r="F8" s="4">
        <v>15</v>
      </c>
      <c r="G8" s="8">
        <v>566.37</v>
      </c>
      <c r="H8" s="7">
        <v>-0.1333</v>
      </c>
      <c r="I8" s="7">
        <v>0.0657</v>
      </c>
      <c r="J8" s="4">
        <v>13</v>
      </c>
      <c r="K8" s="8">
        <v>603.57</v>
      </c>
      <c r="L8" s="4">
        <v>15</v>
      </c>
      <c r="M8" s="8">
        <v>566.37</v>
      </c>
      <c r="N8" s="7">
        <v>-0.1333</v>
      </c>
      <c r="O8" s="7">
        <v>0.0657</v>
      </c>
    </row>
    <row r="9">
      <c r="A9" s="2" t="s">
        <v>137</v>
      </c>
      <c r="B9" s="2" t="s">
        <v>495</v>
      </c>
      <c r="C9" s="2" t="s">
        <v>496</v>
      </c>
      <c r="D9" s="4">
        <v>18</v>
      </c>
      <c r="E9" s="8">
        <v>570.33</v>
      </c>
      <c r="F9" s="4">
        <v>6</v>
      </c>
      <c r="G9" s="8">
        <v>247.52</v>
      </c>
      <c r="H9" s="7">
        <v>2</v>
      </c>
      <c r="I9" s="7">
        <v>1.3042</v>
      </c>
      <c r="J9" s="4">
        <v>8</v>
      </c>
      <c r="K9" s="8">
        <v>336.77</v>
      </c>
      <c r="L9" s="4">
        <v>2</v>
      </c>
      <c r="M9" s="8">
        <v>54.6</v>
      </c>
      <c r="N9" s="7">
        <v>3</v>
      </c>
      <c r="O9" s="7">
        <v>5.1679</v>
      </c>
    </row>
    <row r="10">
      <c r="A10" s="2" t="s">
        <v>137</v>
      </c>
      <c r="B10" s="2" t="s">
        <v>495</v>
      </c>
      <c r="C10" s="2" t="s">
        <v>509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10</v>
      </c>
      <c r="K10" s="8">
        <v>233.56</v>
      </c>
      <c r="L10" s="4">
        <v>4</v>
      </c>
      <c r="M10" s="8">
        <v>192.92</v>
      </c>
      <c r="N10" s="7">
        <v>1.5</v>
      </c>
      <c r="O10" s="7">
        <v>0.2107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