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<sst xmlns="http://schemas.openxmlformats.org/spreadsheetml/2006/main" count="631" uniqueCount="631">
  <si>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</si>
  <si>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</si>
  <si>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</si>
  <si>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</si>
  <si>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</si>
  <si>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</si>
  <si>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</si>
  <si>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</si>
  <si>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</si>
  <si>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</si>
  <si>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</si>
  <si>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</si>
  <si>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</si>
  <si>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</si>
  <si>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</si>
  <si>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</si>
  <si>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</si>
  <si>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</si>
  <si>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</si>
  <si>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OVERSTOCK01</t>
  </si>
  <si>
    <t>JCPENNEY01</t>
  </si>
  <si>
    <t>OLLIIX</t>
  </si>
  <si>
    <t>ASHFURNDS</t>
  </si>
  <si>
    <t>KOHLDSN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</si>
  <si>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</si>
  <si>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</si>
  <si>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</si>
  <si>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</si>
  <si>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</si>
  <si>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</si>
  <si>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</si>
  <si>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</si>
  <si>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</si>
  <si>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</si>
  <si>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</si>
  <si>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</si>
  <si>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</si>
  <si>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</si>
  <si>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</si>
  <si>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</si>
  <si>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</si>
  <si>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</si>
  <si>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</si>
  <si>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</si>
  <si>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</si>
  <si>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</si>
  <si>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</si>
  <si>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</si>
  <si>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</si>
  <si>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</si>
  <si>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</si>
  <si>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</si>
  <si>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</si>
  <si>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</si>
  <si>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</si>
  <si>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</si>
  <si>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</si>
  <si>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</si>
  <si>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</si>
  <si>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</si>
  <si>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</si>
  <si>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</si>
  <si>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</si>
  <si>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</si>
  <si>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</si>
  <si>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</si>
  <si>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</si>
  <si>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</si>
  <si>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</si>
  <si>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</si>
  <si>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</si>
  <si>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</si>
  <si>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</si>
  <si>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</si>
  <si>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</si>
  <si>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</si>
  <si>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</si>
  <si>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</si>
  <si>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</si>
  <si>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</si>
  <si>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</si>
  <si>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</si>
  <si>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</si>
  <si>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</si>
  <si>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</si>
  <si>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</si>
  <si>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</si>
  <si>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</si>
  <si>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</si>
  <si>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</si>
  <si>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</si>
  <si>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</si>
  <si>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</si>
  <si>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</si>
  <si>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</si>
  <si>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</si>
  <si>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</si>
  <si>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</si>
  <si>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</si>
  <si>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</si>
  <si>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</si>
  <si>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</si>
  <si>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</si>
  <si>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</si>
  <si>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</si>
  <si>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</si>
  <si>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</si>
  <si>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</si>
  <si>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</si>
  <si>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</si>
  <si>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</si>
  <si>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</si>
  <si>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</si>
  <si>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</si>
  <si>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</si>
  <si>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</si>
  <si>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</si>
  <si>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</si>
  <si>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</si>
  <si>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</si>
  <si>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</si>
  <si>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</si>
  <si>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</si>
  <si>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</si>
  <si>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</si>
  <si>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</si>
  <si>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</si>
  <si>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</si>
  <si>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</si>
  <si>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</si>
  <si>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</si>
  <si>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</si>
  <si>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</si>
  <si>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</si>
  <si>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</si>
  <si>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</si>
  <si>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</si>
  <si>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</si>
  <si>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</si>
  <si>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</si>
  <si>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</si>
  <si>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</si>
  <si>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</si>
  <si>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</si>
  <si>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</si>
  <si>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</si>
  <si>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</si>
  <si>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</si>
  <si>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</si>
  <si>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</si>
  <si>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</si>
  <si>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</si>
  <si>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</si>
  <si>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CSNSTORES,MACY02,OLLIIX</t>
  </si>
  <si>
    <t>Setup</t>
  </si>
  <si>
    <t>10/1/2018</t>
  </si>
  <si>
    <t>12/10/2018</t>
  </si>
  <si>
    <t>No</t>
  </si>
  <si>
    <t>Dropped</t>
  </si>
  <si>
    <t>Discontinued</t>
  </si>
  <si>
    <t>2/25/2019</t>
  </si>
  <si>
    <t>10/30/2018</t>
  </si>
  <si>
    <t>7/23/2019</t>
  </si>
  <si>
    <t>5/17/2022</t>
  </si>
  <si>
    <t>6/29/2022</t>
  </si>
  <si>
    <t>11/20/2018</t>
  </si>
  <si>
    <t>5/9/2019</t>
  </si>
  <si>
    <t>1/24/2024</t>
  </si>
  <si>
    <t>8/11/2024</t>
  </si>
  <si>
    <t>11/7/2018</t>
  </si>
  <si>
    <t>12/6/2018</t>
  </si>
  <si>
    <t>12/31/2019</t>
  </si>
  <si>
    <t>1/14/2020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</si>
  <si>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</si>
  <si>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</si>
  <si>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</si>
  <si>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</si>
  <si>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</si>
  <si>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</si>
  <si>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</si>
  <si>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</si>
  <si>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</si>
  <si>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</si>
  <si>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</si>
  <si>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</si>
  <si>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</si>
  <si>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</si>
  <si>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</si>
  <si>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</si>
  <si>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ASHFURNDS,CSNSTORES,KOHLDSN,MACY02,OLLIIX,OVERSTOCK01</t>
  </si>
  <si>
    <t>7/5/2019</t>
  </si>
  <si>
    <t>10/22/2018</t>
  </si>
  <si>
    <t>12/19/2018</t>
  </si>
  <si>
    <t>10/12/2022</t>
  </si>
  <si>
    <t>12/11/2018</t>
  </si>
  <si>
    <t>1/9/2024</t>
  </si>
  <si>
    <t>5/30/2024</t>
  </si>
  <si>
    <t>12/5/2018</t>
  </si>
  <si>
    <t>1/31/2020</t>
  </si>
  <si>
    <t>Open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</si>
  <si>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</si>
  <si>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</si>
  <si>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</si>
  <si>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</si>
  <si>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</si>
  <si>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</si>
  <si>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</si>
  <si>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</si>
  <si>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CSNSTORES,OVERSTOCK01</t>
  </si>
  <si>
    <t>1/9/2019</t>
  </si>
  <si>
    <t>11/21/2018</t>
  </si>
  <si>
    <t>8/14/2019</t>
  </si>
  <si>
    <t>7/13/2022</t>
  </si>
  <si>
    <t>4/4/2019</t>
  </si>
  <si>
    <t>8/15/2019</t>
  </si>
  <si>
    <t>9/18/2024</t>
  </si>
  <si>
    <t>12/26/2018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</si>
  <si>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</si>
  <si>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</si>
  <si>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</si>
  <si>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</si>
  <si>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</si>
  <si>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</si>
  <si>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</si>
  <si>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</si>
  <si>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</si>
  <si>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</si>
  <si>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</si>
  <si>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</si>
  <si>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ASHFURNDS,CSNSTORES,JCPENNEY01,MACY02,OLLIIX</t>
  </si>
  <si>
    <t>3/4/2019</t>
  </si>
  <si>
    <t>11/13/2018</t>
  </si>
  <si>
    <t>5/23/2022</t>
  </si>
  <si>
    <t>4/25/2019</t>
  </si>
  <si>
    <t>1/29/2024</t>
  </si>
  <si>
    <t>4/23/2024</t>
  </si>
  <si>
    <t>12/23/2018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</si>
  <si>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</si>
  <si>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</si>
  <si>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</si>
  <si>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</si>
  <si>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</si>
  <si>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</si>
  <si>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</si>
  <si>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</si>
  <si>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</si>
  <si>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</si>
  <si>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</si>
  <si>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</si>
  <si>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</si>
  <si>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AMAZONDS,CSNSTORES,HSNDS,JCPENNEY01,MACY02</t>
  </si>
  <si>
    <t>6/25/2019</t>
  </si>
  <si>
    <t>10/24/2018</t>
  </si>
  <si>
    <t>10/26/2018</t>
  </si>
  <si>
    <t>11/29/2018</t>
  </si>
  <si>
    <t>5/21/2019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</si>
  <si>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</si>
  <si>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</si>
  <si>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</si>
  <si>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</si>
  <si>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</si>
  <si>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</si>
  <si>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</si>
  <si>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</si>
  <si>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</si>
  <si>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</si>
  <si>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</si>
  <si>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</si>
  <si>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</si>
  <si>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AMAZONDS,CSNSTORES,JCPENNEY01,KOHLDSN,MACY02</t>
  </si>
  <si>
    <t>11/19/2018</t>
  </si>
  <si>
    <t>11/2/2018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</si>
  <si>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</si>
  <si>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</si>
  <si>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</si>
  <si>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</si>
  <si>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</si>
  <si>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</si>
  <si>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</si>
  <si>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</si>
  <si>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</si>
  <si>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</si>
  <si>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</si>
  <si>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</si>
  <si>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</si>
  <si>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</si>
  <si>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</si>
  <si>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</si>
  <si>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</si>
  <si>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</si>
  <si>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3/11/2026</t>
  </si>
  <si>
    <t>8/1/2023</t>
  </si>
  <si>
    <t>8/17/2023</t>
  </si>
  <si>
    <t>5/29/2022</t>
  </si>
  <si>
    <t>6/20/2022</t>
  </si>
  <si>
    <t>5/27/2022</t>
  </si>
  <si>
    <t>8/18/2022</t>
  </si>
  <si>
    <t>9/14/2022</t>
  </si>
  <si>
    <t>10/28/2022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</si>
  <si>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</si>
  <si>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</si>
  <si>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</si>
  <si>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</si>
  <si>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</si>
  <si>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</si>
  <si>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</si>
  <si>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</si>
  <si>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</si>
  <si>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</si>
  <si>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</si>
  <si>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</si>
  <si>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</si>
  <si>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</si>
  <si>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</si>
  <si>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</si>
  <si>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</si>
  <si>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</si>
  <si>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</si>
  <si>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</si>
  <si>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</si>
  <si>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</si>
  <si>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</si>
  <si>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</si>
  <si>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</si>
  <si>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</si>
  <si>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</si>
  <si>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MACY02,OVERSTOCK01</t>
  </si>
  <si>
    <t>7/30/2016</t>
  </si>
  <si>
    <t>1/2/2015</t>
  </si>
  <si>
    <t>6/11/2015</t>
  </si>
  <si>
    <t>2/6/2015</t>
  </si>
  <si>
    <t>8/31/2016</t>
  </si>
  <si>
    <t>12/26/2016</t>
  </si>
  <si>
    <t>9/28/2017</t>
  </si>
  <si>
    <t>10/19/2017</t>
  </si>
  <si>
    <t>9/13/2015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</si>
  <si>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</si>
  <si>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</si>
  <si>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</si>
  <si>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</si>
  <si>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</si>
  <si>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</si>
  <si>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</si>
  <si>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</si>
  <si>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</si>
  <si>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</si>
  <si>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</si>
  <si>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</si>
  <si>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</si>
  <si>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</si>
  <si>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10/1/2015</t>
  </si>
  <si>
    <t>1/9/2015</t>
  </si>
  <si>
    <t>12/20/2016</t>
  </si>
  <si>
    <t>10/27/2017</t>
  </si>
  <si>
    <t>9/9/2015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</si>
  <si>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</si>
  <si>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</si>
  <si>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</si>
  <si>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</si>
  <si>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</si>
  <si>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</si>
  <si>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</si>
  <si>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</si>
  <si>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</si>
  <si>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</si>
  <si>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</si>
  <si>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</si>
  <si>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</si>
  <si>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</si>
  <si>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2/20/2023</t>
  </si>
  <si>
    <t>11/19/2021</t>
  </si>
  <si>
    <t>12/8/2021</t>
  </si>
  <si>
    <t>11/10/2021</t>
  </si>
  <si>
    <t>11/22/2021</t>
  </si>
  <si>
    <t>6/6/2022</t>
  </si>
  <si>
    <t>2/8/2022</t>
  </si>
  <si>
    <t>3/6/2022</t>
  </si>
  <si>
    <t>10/29/2024</t>
  </si>
  <si>
    <t>11/3/2021</t>
  </si>
  <si>
    <t>12/9/2021</t>
  </si>
  <si>
    <t>3/25/2024</t>
  </si>
  <si>
    <t>10/22/2024</t>
  </si>
  <si>
    <t>9/20/2022</t>
  </si>
  <si>
    <t>5/13/2025</t>
  </si>
  <si>
    <t>NS10-3654</t>
  </si>
  <si>
    <t>Close-out</t>
  </si>
  <si>
    <t>4/21/2022</t>
  </si>
  <si>
    <t>1/19/2023</t>
  </si>
  <si>
    <t>2/23/2022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</si>
  <si>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</si>
  <si>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</si>
  <si>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</si>
  <si>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</si>
  <si>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</si>
  <si>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</si>
  <si>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</si>
  <si>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</si>
  <si>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</si>
  <si>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</si>
  <si>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</si>
  <si>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</si>
  <si>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</si>
  <si>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</si>
  <si>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</si>
  <si>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</si>
  <si>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AMAZON,JCPENNEY01,MACY02,OVERSTOCK01</t>
  </si>
  <si>
    <t>7/12/2019</t>
  </si>
  <si>
    <t>11/6/2018</t>
  </si>
  <si>
    <t>1/15/2019</t>
  </si>
  <si>
    <t>5/13/2020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</si>
  <si>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</si>
  <si>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</si>
  <si>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</si>
  <si>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</si>
  <si>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</si>
  <si>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</si>
  <si>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</si>
  <si>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AMAZON,CSNSTORES,OVERSTOCK01</t>
  </si>
  <si>
    <t>1/8/2019</t>
  </si>
  <si>
    <t>11/26/2018</t>
  </si>
  <si>
    <t>12/17/2018</t>
  </si>
  <si>
    <t>7/17/2025</t>
  </si>
  <si>
    <t>12/7/2018</t>
  </si>
  <si>
    <t>1/21/2020</t>
  </si>
  <si>
    <t>6/30/2020</t>
  </si>
  <si>
    <t>8/6/2019</t>
  </si>
  <si>
    <t>8/21/2020</t>
  </si>
  <si>
    <t>NS12-3245</t>
  </si>
  <si>
    <t>Cotton Blend Yarn Dyed 3 Piece Duvet Cover Set</t>
  </si>
  <si>
    <t>MACY02,OLLIIX,OVERSTOCK01</t>
  </si>
  <si>
    <t>5/15/2019</t>
  </si>
  <si>
    <t>3/20/2019</t>
  </si>
  <si>
    <t>11/1/2018</t>
  </si>
  <si>
    <t>1/25/2019</t>
  </si>
  <si>
    <t>8/8/2022</t>
  </si>
  <si>
    <t>5/27/2019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</si>
  <si>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</si>
  <si>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</si>
  <si>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</si>
  <si>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</si>
  <si>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</si>
  <si>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</si>
  <si>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</si>
  <si>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CSNSTORES,MACY02,OVERSTOCK01</t>
  </si>
  <si>
    <t>1/2/2019</t>
  </si>
  <si>
    <t>2/26/2019</t>
  </si>
  <si>
    <t>10/14/2018</t>
  </si>
  <si>
    <t>4/22/2019</t>
  </si>
  <si>
    <t>7/14/2022</t>
  </si>
  <si>
    <t>4/19/2019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</si>
  <si>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</si>
  <si>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</si>
  <si>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</si>
  <si>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</si>
  <si>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</si>
  <si>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</si>
  <si>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</si>
  <si>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</si>
  <si>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2/5/2019</t>
  </si>
  <si>
    <t>11/22/2018</t>
  </si>
  <si>
    <t>7/8/2019</t>
  </si>
  <si>
    <t>8/4/2022</t>
  </si>
  <si>
    <t>12/20/2018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</si>
  <si>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</si>
  <si>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</si>
  <si>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</si>
  <si>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</si>
  <si>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</si>
  <si>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</si>
  <si>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</si>
  <si>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</si>
  <si>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</si>
  <si>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</si>
  <si>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</si>
  <si>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</si>
  <si>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</si>
  <si>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7/9/2015</t>
  </si>
  <si>
    <t>3/30/2015</t>
  </si>
  <si>
    <t>9/12/2016</t>
  </si>
  <si>
    <t>10/12/2017</t>
  </si>
  <si>
    <t>7/27/2016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</si>
  <si>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</si>
  <si>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</si>
  <si>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</si>
  <si>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</si>
  <si>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</si>
  <si>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</si>
  <si>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</si>
  <si>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</si>
  <si>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AMAZON,OVERSTOCK01</t>
  </si>
  <si>
    <t>8/7/2015</t>
  </si>
  <si>
    <t>9/6/2016</t>
  </si>
  <si>
    <t>11/6/2017</t>
  </si>
  <si>
    <t>4/20/2016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</si>
  <si>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</si>
  <si>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</si>
  <si>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</si>
  <si>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</si>
  <si>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</si>
  <si>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</si>
  <si>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</si>
  <si>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</si>
  <si>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CSNSTORES,KOHLDSN</t>
  </si>
  <si>
    <t>7/25/2022</t>
  </si>
  <si>
    <t>5/25/2022</t>
  </si>
  <si>
    <t>9/19/2022</t>
  </si>
  <si>
    <t>9/28/2022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</si>
  <si>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</si>
  <si>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</si>
  <si>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</si>
  <si>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</si>
  <si>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</si>
  <si>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</si>
  <si>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</si>
  <si>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AMAZONDS</t>
  </si>
  <si>
    <t>9/11/2023</t>
  </si>
  <si>
    <t>9/7/2022</t>
  </si>
  <si>
    <t>2/7/2023</t>
  </si>
  <si>
    <t>6/21/2022</t>
  </si>
  <si>
    <t>5/15/2025</t>
  </si>
  <si>
    <t>7/27/2022</t>
  </si>
  <si>
    <t>NS12-3656</t>
  </si>
  <si>
    <t>3 Piece Quilt Top Duvet Cover Mini Set</t>
  </si>
  <si>
    <t>4/20/2022</t>
  </si>
  <si>
    <t>2/3/2023</t>
  </si>
  <si>
    <t>11/29/2021</t>
  </si>
  <si>
    <t>4/3/2022</t>
  </si>
  <si>
    <t>11/5/2021</t>
  </si>
  <si>
    <t>11/21/2021</t>
  </si>
  <si>
    <t>2/4/2025</t>
  </si>
  <si>
    <t>4/22/2025</t>
  </si>
  <si>
    <t>NS11-1824A</t>
  </si>
  <si>
    <t>BED SKIRT&amp;SHAM</t>
  </si>
  <si>
    <t>Sham</t>
  </si>
  <si>
    <t>Euro Sham</t>
  </si>
  <si>
    <t>PF002589</t>
  </si>
  <si>
    <t>Striped</t>
  </si>
  <si>
    <t>6/25/2015</t>
  </si>
  <si>
    <t>8/24/2016</t>
  </si>
  <si>
    <t>NS11-3253</t>
  </si>
  <si>
    <t>Cotton Blend Yarn Dyed Euro Sham</t>
  </si>
  <si>
    <t>26x26"</t>
  </si>
  <si>
    <t>1</t>
  </si>
  <si>
    <t>5/22/2019</t>
  </si>
  <si>
    <t>9/30/2020</t>
  </si>
  <si>
    <t>10/3/2018</t>
  </si>
  <si>
    <t>11/27/2018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</si>
  <si>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</si>
  <si>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</si>
  <si>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</si>
  <si>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</si>
  <si>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</si>
  <si>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</si>
  <si>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</si>
  <si>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JCPENNEY01,MACY02,OLLIIX</t>
  </si>
  <si>
    <t>5/7/2019</t>
  </si>
  <si>
    <t>5/7/2021</t>
  </si>
  <si>
    <t>10/29/2018</t>
  </si>
  <si>
    <t>5/23/2019</t>
  </si>
  <si>
    <t>6/6/2024</t>
  </si>
  <si>
    <t>1/23/2020</t>
  </si>
  <si>
    <t>9/10/2019</t>
  </si>
  <si>
    <t>NS11-3662</t>
  </si>
  <si>
    <t>Quilt Top Euro Sham</t>
  </si>
  <si>
    <t>PP001696;PF005608</t>
  </si>
  <si>
    <t>Casual</t>
  </si>
  <si>
    <t>5/3/2022</t>
  </si>
  <si>
    <t>2/2/2022</t>
  </si>
  <si>
    <t>5/6/2022</t>
  </si>
  <si>
    <t>7/19/2022</t>
  </si>
  <si>
    <t>3/31/2022</t>
  </si>
  <si>
    <t>11/30/2021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</si>
  <si>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</si>
  <si>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</si>
  <si>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</si>
  <si>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</si>
  <si>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</si>
  <si>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</si>
  <si>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</si>
  <si>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</si>
  <si>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</si>
  <si>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</si>
  <si>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</si>
  <si>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</si>
  <si>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</si>
  <si>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1/11/2019</t>
  </si>
  <si>
    <t>7/19/2019</t>
  </si>
  <si>
    <t>5/28/2019</t>
  </si>
  <si>
    <t>9/18/2022</t>
  </si>
  <si>
    <t>12/27/2022</t>
  </si>
  <si>
    <t>4/17/2020</t>
  </si>
  <si>
    <t>4/29/2019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</si>
  <si>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</si>
  <si>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</si>
  <si>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</si>
  <si>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</si>
  <si>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</si>
  <si>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</si>
  <si>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</si>
  <si>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NS30-3259</t>
  </si>
  <si>
    <t>PP000992;PF004458</t>
  </si>
  <si>
    <t>AMAZONDS,HSNDS,MACY02</t>
  </si>
  <si>
    <t>12/27/2018</t>
  </si>
  <si>
    <t>12/14/2018</t>
  </si>
  <si>
    <t>3/8/2020</t>
  </si>
  <si>
    <t>11/12/2024</t>
  </si>
  <si>
    <t>11/5/2018</t>
  </si>
  <si>
    <t>NS30-1826A</t>
  </si>
  <si>
    <t>Square Pillow</t>
  </si>
  <si>
    <t>18x18"</t>
  </si>
  <si>
    <t>Red</t>
  </si>
  <si>
    <t>PF002591</t>
  </si>
  <si>
    <t>10/15/2015</t>
  </si>
  <si>
    <t>12/5/2016</t>
  </si>
  <si>
    <t>8/4/2017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</si>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</sst>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82</v>
      </c>
      <c r="AA6" s="4">
        <f>=ROUNDDOWN(26.4516129032258,0)</f>
      </c>
      <c r="AB6" s="5">
        <v>3.1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4</v>
      </c>
      <c r="AQ6" s="8">
        <v>444.12</v>
      </c>
      <c r="AR6" s="4">
        <v>2</v>
      </c>
      <c r="AS6" s="8">
        <v>182.4</v>
      </c>
      <c r="AT6" s="7">
        <v>1</v>
      </c>
      <c r="AU6" s="7">
        <v>1.4349</v>
      </c>
      <c r="AV6" s="4">
        <v>8</v>
      </c>
      <c r="AW6" s="8">
        <v>890.88</v>
      </c>
      <c r="AX6" s="4">
        <v>8</v>
      </c>
      <c r="AY6" s="8">
        <v>780.1</v>
      </c>
      <c r="AZ6" s="7" t="s">
        <v>145</v>
      </c>
      <c r="BA6" s="7">
        <v>0.142</v>
      </c>
      <c r="BB6" s="7">
        <v>0.4985</v>
      </c>
      <c r="BC6" s="4">
        <v>14</v>
      </c>
      <c r="BD6" s="8">
        <v>1488.57</v>
      </c>
      <c r="BE6" s="4">
        <v>35</v>
      </c>
      <c r="BF6" s="8">
        <v>3567.62</v>
      </c>
      <c r="BG6" s="7">
        <v>-0.6</v>
      </c>
      <c r="BH6" s="7">
        <v>-0.5828</v>
      </c>
      <c r="BI6" s="7">
        <v>0.5985</v>
      </c>
      <c r="BJ6" s="4">
        <v>4</v>
      </c>
      <c r="BK6" s="8">
        <v>444.12</v>
      </c>
      <c r="BL6" s="2" t="s">
        <v>153</v>
      </c>
      <c r="BM6" s="7">
        <v>1</v>
      </c>
      <c r="BN6" s="7">
        <v>1</v>
      </c>
      <c r="BO6" s="4">
        <v>1</v>
      </c>
      <c r="BP6" s="8">
        <v>99.94</v>
      </c>
      <c r="BQ6" s="4">
        <v>2</v>
      </c>
      <c r="BR6" s="8">
        <v>182.4</v>
      </c>
      <c r="BS6" s="7">
        <v>-0.5</v>
      </c>
      <c r="BT6" s="7">
        <v>-0.4521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158</v>
      </c>
      <c r="CI6" s="2" t="s">
        <v>159</v>
      </c>
      <c r="CJ6" s="2" t="s">
        <v>145</v>
      </c>
      <c r="CK6" s="2" t="s">
        <v>160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89.84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161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155</v>
      </c>
      <c r="DK6" s="2" t="s">
        <v>162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145</v>
      </c>
      <c r="EB6" s="4">
        <v>2</v>
      </c>
      <c r="EC6" s="8">
        <v>254.34</v>
      </c>
      <c r="ED6" s="4"/>
      <c r="EE6" s="8"/>
      <c r="EF6" s="7"/>
      <c r="EG6" s="7"/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173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176</v>
      </c>
      <c r="GV6" s="2" t="s">
        <v>142</v>
      </c>
      <c r="GW6" s="2" t="s">
        <v>145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159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159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159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176</v>
      </c>
      <c r="NV6" s="2" t="s">
        <v>159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71</v>
      </c>
      <c r="OP6" s="4">
        <v>11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279</v>
      </c>
      <c r="AA7" s="4">
        <f>=ROUNDDOWN(45.7377049180328,0)</f>
      </c>
      <c r="AB7" s="5">
        <v>6.1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4</v>
      </c>
      <c r="AQ7" s="8">
        <v>446.76</v>
      </c>
      <c r="AR7" s="4">
        <v>6</v>
      </c>
      <c r="AS7" s="8">
        <v>597.7</v>
      </c>
      <c r="AT7" s="7">
        <v>-0.3333</v>
      </c>
      <c r="AU7" s="7">
        <v>-0.2525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0.5015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4</v>
      </c>
      <c r="BK7" s="8">
        <v>446.76</v>
      </c>
      <c r="BL7" s="2" t="s">
        <v>189</v>
      </c>
      <c r="BM7" s="7">
        <v>1</v>
      </c>
      <c r="BN7" s="7">
        <v>1</v>
      </c>
      <c r="BO7" s="4">
        <v>1</v>
      </c>
      <c r="BP7" s="8">
        <v>111.15</v>
      </c>
      <c r="BQ7" s="4">
        <v>2</v>
      </c>
      <c r="BR7" s="8">
        <v>201.6</v>
      </c>
      <c r="BS7" s="7">
        <v>-0.5</v>
      </c>
      <c r="BT7" s="7">
        <v>-0.4487</v>
      </c>
      <c r="BU7" s="2" t="s">
        <v>154</v>
      </c>
      <c r="BV7" s="2" t="s">
        <v>142</v>
      </c>
      <c r="BW7" s="2" t="s">
        <v>155</v>
      </c>
      <c r="BX7" s="2" t="s">
        <v>156</v>
      </c>
      <c r="BY7" s="2" t="s">
        <v>157</v>
      </c>
      <c r="BZ7" s="2" t="s">
        <v>157</v>
      </c>
      <c r="CA7" s="2" t="s">
        <v>145</v>
      </c>
      <c r="CB7" s="4"/>
      <c r="CC7" s="8"/>
      <c r="CD7" s="4"/>
      <c r="CE7" s="8"/>
      <c r="CF7" s="7"/>
      <c r="CG7" s="7"/>
      <c r="CH7" s="2" t="s">
        <v>158</v>
      </c>
      <c r="CI7" s="2" t="s">
        <v>159</v>
      </c>
      <c r="CJ7" s="2" t="s">
        <v>145</v>
      </c>
      <c r="CK7" s="2" t="s">
        <v>190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107.98</v>
      </c>
      <c r="CQ7" s="4">
        <v>2</v>
      </c>
      <c r="CR7" s="8">
        <v>194.82</v>
      </c>
      <c r="CS7" s="7">
        <v>-0.5</v>
      </c>
      <c r="CT7" s="7">
        <v>-0.4457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>
        <v>1</v>
      </c>
      <c r="DC7" s="8">
        <v>114.38</v>
      </c>
      <c r="DD7" s="4"/>
      <c r="DE7" s="8"/>
      <c r="DF7" s="7"/>
      <c r="DG7" s="7"/>
      <c r="DH7" s="2" t="s">
        <v>154</v>
      </c>
      <c r="DI7" s="2" t="s">
        <v>142</v>
      </c>
      <c r="DJ7" s="2" t="s">
        <v>155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154</v>
      </c>
      <c r="DV7" s="2" t="s">
        <v>142</v>
      </c>
      <c r="DW7" s="2" t="s">
        <v>163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1</v>
      </c>
      <c r="EE7" s="8">
        <v>103.63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165</v>
      </c>
      <c r="EK7" s="2" t="s">
        <v>194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113.25</v>
      </c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1</v>
      </c>
      <c r="FE7" s="8">
        <v>97.65</v>
      </c>
      <c r="FF7" s="7">
        <v>-1</v>
      </c>
      <c r="FG7" s="7">
        <v>-1</v>
      </c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171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199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176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159</v>
      </c>
      <c r="HW7" s="2" t="s">
        <v>177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159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159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176</v>
      </c>
      <c r="NV7" s="2" t="s">
        <v>159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28</v>
      </c>
      <c r="OP7" s="4"/>
      <c r="OQ7" s="4"/>
      <c r="OR7" s="4">
        <v>251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151</v>
      </c>
      <c r="AA8" s="4">
        <f>=ROUNDDOWN(41.9444444444444,0)</f>
      </c>
      <c r="AB8" s="5">
        <v>3.6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</v>
      </c>
      <c r="AQ8" s="8">
        <v>86.94</v>
      </c>
      <c r="AR8" s="4">
        <v>1</v>
      </c>
      <c r="AS8" s="8">
        <v>93.13</v>
      </c>
      <c r="AT8" s="7"/>
      <c r="AU8" s="7">
        <v>-0.0665</v>
      </c>
      <c r="AV8" s="4">
        <v>6</v>
      </c>
      <c r="AW8" s="8">
        <v>597.69</v>
      </c>
      <c r="AX8" s="4">
        <v>27</v>
      </c>
      <c r="AY8" s="8">
        <v>2787.52</v>
      </c>
      <c r="AZ8" s="7">
        <v>-0.7778</v>
      </c>
      <c r="BA8" s="7">
        <v>-0.7856</v>
      </c>
      <c r="BB8" s="7">
        <v>0.1455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0.4015</v>
      </c>
      <c r="BJ8" s="4">
        <v>1</v>
      </c>
      <c r="BK8" s="8">
        <v>86.94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158</v>
      </c>
      <c r="CI8" s="2" t="s">
        <v>159</v>
      </c>
      <c r="CJ8" s="2" t="s">
        <v>145</v>
      </c>
      <c r="CK8" s="2" t="s">
        <v>160</v>
      </c>
      <c r="CL8" s="2" t="s">
        <v>157</v>
      </c>
      <c r="CM8" s="2" t="s">
        <v>157</v>
      </c>
      <c r="CN8" s="2" t="s">
        <v>145</v>
      </c>
      <c r="CO8" s="4">
        <v>1</v>
      </c>
      <c r="CP8" s="8">
        <v>86.94</v>
      </c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210</v>
      </c>
      <c r="CY8" s="2" t="s">
        <v>157</v>
      </c>
      <c r="CZ8" s="2" t="s">
        <v>157</v>
      </c>
      <c r="DA8" s="2" t="s">
        <v>145</v>
      </c>
      <c r="DB8" s="4"/>
      <c r="DC8" s="8"/>
      <c r="DD8" s="4">
        <v>1</v>
      </c>
      <c r="DE8" s="8">
        <v>93.13</v>
      </c>
      <c r="DF8" s="7">
        <v>-1</v>
      </c>
      <c r="DG8" s="7">
        <v>-1</v>
      </c>
      <c r="DH8" s="2" t="s">
        <v>154</v>
      </c>
      <c r="DI8" s="2" t="s">
        <v>142</v>
      </c>
      <c r="DJ8" s="2" t="s">
        <v>155</v>
      </c>
      <c r="DK8" s="2" t="s">
        <v>211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163</v>
      </c>
      <c r="DX8" s="2" t="s">
        <v>212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213</v>
      </c>
      <c r="EK8" s="2" t="s">
        <v>214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173</v>
      </c>
      <c r="GJ8" s="2" t="s">
        <v>219</v>
      </c>
      <c r="GK8" s="2" t="s">
        <v>220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221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159</v>
      </c>
      <c r="HW8" s="2" t="s">
        <v>177</v>
      </c>
      <c r="HX8" s="2" t="s">
        <v>222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159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159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159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151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435</v>
      </c>
      <c r="AA9" s="4">
        <f>=ROUNDDOWN(75,0)</f>
      </c>
      <c r="AB9" s="5">
        <v>5.8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5</v>
      </c>
      <c r="AQ9" s="8">
        <v>510.75</v>
      </c>
      <c r="AR9" s="4">
        <v>26</v>
      </c>
      <c r="AS9" s="8">
        <v>2694.39</v>
      </c>
      <c r="AT9" s="7">
        <v>-0.8077</v>
      </c>
      <c r="AU9" s="7">
        <v>-0.8104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0.8545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5</v>
      </c>
      <c r="BK9" s="8">
        <v>510.75</v>
      </c>
      <c r="BL9" s="2" t="s">
        <v>229</v>
      </c>
      <c r="BM9" s="7">
        <v>1</v>
      </c>
      <c r="BN9" s="7">
        <v>1</v>
      </c>
      <c r="BO9" s="4">
        <v>1</v>
      </c>
      <c r="BP9" s="8">
        <v>111.15</v>
      </c>
      <c r="BQ9" s="4"/>
      <c r="BR9" s="8"/>
      <c r="BS9" s="7"/>
      <c r="BT9" s="7"/>
      <c r="BU9" s="2" t="s">
        <v>154</v>
      </c>
      <c r="BV9" s="2" t="s">
        <v>142</v>
      </c>
      <c r="BW9" s="2" t="s">
        <v>155</v>
      </c>
      <c r="BX9" s="2" t="s">
        <v>194</v>
      </c>
      <c r="BY9" s="2" t="s">
        <v>157</v>
      </c>
      <c r="BZ9" s="2" t="s">
        <v>157</v>
      </c>
      <c r="CA9" s="2" t="s">
        <v>145</v>
      </c>
      <c r="CB9" s="4"/>
      <c r="CC9" s="8"/>
      <c r="CD9" s="4"/>
      <c r="CE9" s="8"/>
      <c r="CF9" s="7"/>
      <c r="CG9" s="7"/>
      <c r="CH9" s="2" t="s">
        <v>158</v>
      </c>
      <c r="CI9" s="2" t="s">
        <v>159</v>
      </c>
      <c r="CJ9" s="2" t="s">
        <v>145</v>
      </c>
      <c r="CK9" s="2" t="s">
        <v>230</v>
      </c>
      <c r="CL9" s="2" t="s">
        <v>157</v>
      </c>
      <c r="CM9" s="2" t="s">
        <v>157</v>
      </c>
      <c r="CN9" s="2" t="s">
        <v>145</v>
      </c>
      <c r="CO9" s="4">
        <v>2</v>
      </c>
      <c r="CP9" s="8">
        <v>161.98</v>
      </c>
      <c r="CQ9" s="4"/>
      <c r="CR9" s="8"/>
      <c r="CS9" s="7"/>
      <c r="CT9" s="7"/>
      <c r="CU9" s="2" t="s">
        <v>154</v>
      </c>
      <c r="CV9" s="2" t="s">
        <v>142</v>
      </c>
      <c r="CW9" s="2" t="s">
        <v>155</v>
      </c>
      <c r="CX9" s="2" t="s">
        <v>231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155</v>
      </c>
      <c r="DK9" s="2" t="s">
        <v>202</v>
      </c>
      <c r="DL9" s="2" t="s">
        <v>157</v>
      </c>
      <c r="DM9" s="2" t="s">
        <v>157</v>
      </c>
      <c r="DN9" s="2" t="s">
        <v>145</v>
      </c>
      <c r="DO9" s="4">
        <v>2</v>
      </c>
      <c r="DP9" s="8">
        <v>237.62</v>
      </c>
      <c r="DQ9" s="4"/>
      <c r="DR9" s="8"/>
      <c r="DS9" s="7"/>
      <c r="DT9" s="7"/>
      <c r="DU9" s="2" t="s">
        <v>154</v>
      </c>
      <c r="DV9" s="2" t="s">
        <v>142</v>
      </c>
      <c r="DW9" s="2" t="s">
        <v>163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>
        <v>25</v>
      </c>
      <c r="EE9" s="8">
        <v>2590.75</v>
      </c>
      <c r="EF9" s="7">
        <v>-1</v>
      </c>
      <c r="EG9" s="7">
        <v>-1</v>
      </c>
      <c r="EH9" s="2" t="s">
        <v>154</v>
      </c>
      <c r="EI9" s="2" t="s">
        <v>142</v>
      </c>
      <c r="EJ9" s="2" t="s">
        <v>213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>
        <v>1</v>
      </c>
      <c r="ER9" s="8">
        <v>103.64</v>
      </c>
      <c r="ES9" s="7">
        <v>-1</v>
      </c>
      <c r="ET9" s="7">
        <v>-1</v>
      </c>
      <c r="EU9" s="2" t="s">
        <v>154</v>
      </c>
      <c r="EV9" s="2" t="s">
        <v>142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171</v>
      </c>
      <c r="FX9" s="2" t="s">
        <v>218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173</v>
      </c>
      <c r="GJ9" s="2" t="s">
        <v>219</v>
      </c>
      <c r="GK9" s="2" t="s">
        <v>237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221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159</v>
      </c>
      <c r="HW9" s="2" t="s">
        <v>238</v>
      </c>
      <c r="HX9" s="2" t="s">
        <v>239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159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159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159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435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244</v>
      </c>
      <c r="AA10" s="4">
        <f>=ROUNDDOWN(71.7647058823529,0)</f>
      </c>
      <c r="AB10" s="5">
        <v>3.4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9</v>
      </c>
      <c r="AQ10" s="8">
        <v>834.24</v>
      </c>
      <c r="AR10" s="4">
        <v>2</v>
      </c>
      <c r="AS10" s="8">
        <v>190.81</v>
      </c>
      <c r="AT10" s="7">
        <v>3.5</v>
      </c>
      <c r="AU10" s="7">
        <v>3.3721</v>
      </c>
      <c r="AV10" s="4">
        <v>13</v>
      </c>
      <c r="AW10" s="8">
        <v>1242.49</v>
      </c>
      <c r="AX10" s="4">
        <v>5</v>
      </c>
      <c r="AY10" s="8">
        <v>483.52</v>
      </c>
      <c r="AZ10" s="7">
        <v>1.6</v>
      </c>
      <c r="BA10" s="7">
        <v>1.5697</v>
      </c>
      <c r="BB10" s="7">
        <v>0.6714</v>
      </c>
      <c r="BC10" s="4">
        <v>13</v>
      </c>
      <c r="BD10" s="8">
        <v>1242.49</v>
      </c>
      <c r="BE10" s="4">
        <v>5</v>
      </c>
      <c r="BF10" s="8">
        <v>483.52</v>
      </c>
      <c r="BG10" s="7">
        <v>1.6</v>
      </c>
      <c r="BH10" s="7">
        <v>1.5697</v>
      </c>
      <c r="BI10" s="7">
        <v>1</v>
      </c>
      <c r="BJ10" s="4">
        <v>9</v>
      </c>
      <c r="BK10" s="8">
        <v>834.24</v>
      </c>
      <c r="BL10" s="2" t="s">
        <v>250</v>
      </c>
      <c r="BM10" s="7">
        <v>1</v>
      </c>
      <c r="BN10" s="7">
        <v>1</v>
      </c>
      <c r="BO10" s="4">
        <v>3</v>
      </c>
      <c r="BP10" s="8">
        <v>267.9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249</v>
      </c>
      <c r="BX10" s="2" t="s">
        <v>156</v>
      </c>
      <c r="BY10" s="2" t="s">
        <v>157</v>
      </c>
      <c r="BZ10" s="2" t="s">
        <v>157</v>
      </c>
      <c r="CA10" s="2" t="s">
        <v>145</v>
      </c>
      <c r="CB10" s="4">
        <v>3</v>
      </c>
      <c r="CC10" s="8">
        <v>300.42</v>
      </c>
      <c r="CD10" s="4"/>
      <c r="CE10" s="8"/>
      <c r="CF10" s="7"/>
      <c r="CG10" s="7"/>
      <c r="CH10" s="2" t="s">
        <v>154</v>
      </c>
      <c r="CI10" s="2" t="s">
        <v>142</v>
      </c>
      <c r="CJ10" s="2" t="s">
        <v>145</v>
      </c>
      <c r="CK10" s="2" t="s">
        <v>251</v>
      </c>
      <c r="CL10" s="2" t="s">
        <v>157</v>
      </c>
      <c r="CM10" s="2" t="s">
        <v>157</v>
      </c>
      <c r="CN10" s="2" t="s">
        <v>145</v>
      </c>
      <c r="CO10" s="4">
        <v>2</v>
      </c>
      <c r="CP10" s="8">
        <v>175.34</v>
      </c>
      <c r="CQ10" s="4">
        <v>1</v>
      </c>
      <c r="CR10" s="8">
        <v>87.67</v>
      </c>
      <c r="CS10" s="7">
        <v>1</v>
      </c>
      <c r="CT10" s="7">
        <v>1</v>
      </c>
      <c r="CU10" s="2" t="s">
        <v>154</v>
      </c>
      <c r="CV10" s="2" t="s">
        <v>142</v>
      </c>
      <c r="CW10" s="2" t="s">
        <v>252</v>
      </c>
      <c r="CX10" s="2" t="s">
        <v>231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253</v>
      </c>
      <c r="DK10" s="2" t="s">
        <v>156</v>
      </c>
      <c r="DL10" s="2" t="s">
        <v>157</v>
      </c>
      <c r="DM10" s="2" t="s">
        <v>157</v>
      </c>
      <c r="DN10" s="2" t="s">
        <v>145</v>
      </c>
      <c r="DO10" s="4">
        <v>1</v>
      </c>
      <c r="DP10" s="8">
        <v>90.58</v>
      </c>
      <c r="DQ10" s="4"/>
      <c r="DR10" s="8"/>
      <c r="DS10" s="7"/>
      <c r="DT10" s="7"/>
      <c r="DU10" s="2" t="s">
        <v>154</v>
      </c>
      <c r="DV10" s="2" t="s">
        <v>142</v>
      </c>
      <c r="DW10" s="2" t="s">
        <v>254</v>
      </c>
      <c r="DX10" s="2" t="s">
        <v>156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165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256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170</v>
      </c>
      <c r="FL10" s="2" t="s">
        <v>157</v>
      </c>
      <c r="FM10" s="2" t="s">
        <v>157</v>
      </c>
      <c r="FN10" s="2" t="s">
        <v>145</v>
      </c>
      <c r="FO10" s="4"/>
      <c r="FP10" s="8"/>
      <c r="FQ10" s="4">
        <v>1</v>
      </c>
      <c r="FR10" s="8">
        <v>103.14</v>
      </c>
      <c r="FS10" s="7">
        <v>-1</v>
      </c>
      <c r="FT10" s="7">
        <v>-1</v>
      </c>
      <c r="FU10" s="2" t="s">
        <v>154</v>
      </c>
      <c r="FV10" s="2" t="s">
        <v>142</v>
      </c>
      <c r="FW10" s="2" t="s">
        <v>171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199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258</v>
      </c>
      <c r="GX10" s="2" t="s">
        <v>259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177</v>
      </c>
      <c r="HX10" s="2" t="s">
        <v>218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159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156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176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159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176</v>
      </c>
      <c r="NV10" s="2" t="s">
        <v>159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244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281</v>
      </c>
      <c r="AA11" s="4">
        <f>=ROUNDDOWN(52.037037037037,0)</f>
      </c>
      <c r="AB11" s="5">
        <v>5.4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</v>
      </c>
      <c r="AQ11" s="8">
        <v>408.25</v>
      </c>
      <c r="AR11" s="4">
        <v>3</v>
      </c>
      <c r="AS11" s="8">
        <v>292.71</v>
      </c>
      <c r="AT11" s="7">
        <v>0.3333</v>
      </c>
      <c r="AU11" s="7">
        <v>0.3947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0.3286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</v>
      </c>
      <c r="BK11" s="8">
        <v>408.25</v>
      </c>
      <c r="BL11" s="2" t="s">
        <v>269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249</v>
      </c>
      <c r="BX11" s="2" t="s">
        <v>156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111.26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145</v>
      </c>
      <c r="CK11" s="2" t="s">
        <v>251</v>
      </c>
      <c r="CL11" s="2" t="s">
        <v>157</v>
      </c>
      <c r="CM11" s="2" t="s">
        <v>157</v>
      </c>
      <c r="CN11" s="2" t="s">
        <v>145</v>
      </c>
      <c r="CO11" s="4"/>
      <c r="CP11" s="8"/>
      <c r="CQ11" s="4">
        <v>1</v>
      </c>
      <c r="CR11" s="8">
        <v>97.41</v>
      </c>
      <c r="CS11" s="7">
        <v>-1</v>
      </c>
      <c r="CT11" s="7">
        <v>-1</v>
      </c>
      <c r="CU11" s="2" t="s">
        <v>154</v>
      </c>
      <c r="CV11" s="2" t="s">
        <v>142</v>
      </c>
      <c r="CW11" s="2" t="s">
        <v>252</v>
      </c>
      <c r="CX11" s="2" t="s">
        <v>270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253</v>
      </c>
      <c r="DK11" s="2" t="s">
        <v>271</v>
      </c>
      <c r="DL11" s="2" t="s">
        <v>157</v>
      </c>
      <c r="DM11" s="2" t="s">
        <v>157</v>
      </c>
      <c r="DN11" s="2" t="s">
        <v>145</v>
      </c>
      <c r="DO11" s="4">
        <v>1</v>
      </c>
      <c r="DP11" s="8">
        <v>100.64</v>
      </c>
      <c r="DQ11" s="4"/>
      <c r="DR11" s="8"/>
      <c r="DS11" s="7"/>
      <c r="DT11" s="7"/>
      <c r="DU11" s="2" t="s">
        <v>154</v>
      </c>
      <c r="DV11" s="2" t="s">
        <v>142</v>
      </c>
      <c r="DW11" s="2" t="s">
        <v>254</v>
      </c>
      <c r="DX11" s="2" t="s">
        <v>272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165</v>
      </c>
      <c r="EK11" s="2" t="s">
        <v>273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274</v>
      </c>
      <c r="EY11" s="2" t="s">
        <v>157</v>
      </c>
      <c r="EZ11" s="2" t="s">
        <v>157</v>
      </c>
      <c r="FA11" s="2" t="s">
        <v>145</v>
      </c>
      <c r="FB11" s="4">
        <v>1</v>
      </c>
      <c r="FC11" s="8">
        <v>97.65</v>
      </c>
      <c r="FD11" s="4">
        <v>2</v>
      </c>
      <c r="FE11" s="8">
        <v>195.3</v>
      </c>
      <c r="FF11" s="7">
        <v>-0.5</v>
      </c>
      <c r="FG11" s="7">
        <v>-0.5</v>
      </c>
      <c r="FH11" s="2" t="s">
        <v>154</v>
      </c>
      <c r="FI11" s="2" t="s">
        <v>142</v>
      </c>
      <c r="FJ11" s="2" t="s">
        <v>169</v>
      </c>
      <c r="FK11" s="2" t="s">
        <v>216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171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199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258</v>
      </c>
      <c r="GX11" s="2" t="s">
        <v>275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177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159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176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159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159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281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82</v>
      </c>
      <c r="AA12" s="4">
        <f>=ROUNDDOWN(31.5384615384615,0)</f>
      </c>
      <c r="AB12" s="5">
        <v>2.6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229.62</v>
      </c>
      <c r="AR12" s="4"/>
      <c r="AS12" s="8"/>
      <c r="AT12" s="7"/>
      <c r="AU12" s="7"/>
      <c r="AV12" s="4">
        <v>4</v>
      </c>
      <c r="AW12" s="8">
        <v>316.31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0.7259</v>
      </c>
      <c r="BC12" s="4">
        <v>4</v>
      </c>
      <c r="BD12" s="8">
        <v>316.31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1</v>
      </c>
      <c r="BJ12" s="4">
        <v>3</v>
      </c>
      <c r="BK12" s="8">
        <v>229.62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291</v>
      </c>
      <c r="BX12" s="2" t="s">
        <v>292</v>
      </c>
      <c r="BY12" s="2" t="s">
        <v>157</v>
      </c>
      <c r="BZ12" s="2" t="s">
        <v>157</v>
      </c>
      <c r="CA12" s="2" t="s">
        <v>145</v>
      </c>
      <c r="CB12" s="4"/>
      <c r="CC12" s="8"/>
      <c r="CD12" s="4"/>
      <c r="CE12" s="8"/>
      <c r="CF12" s="7"/>
      <c r="CG12" s="7"/>
      <c r="CH12" s="2" t="s">
        <v>154</v>
      </c>
      <c r="CI12" s="2" t="s">
        <v>142</v>
      </c>
      <c r="CJ12" s="2" t="s">
        <v>145</v>
      </c>
      <c r="CK12" s="2" t="s">
        <v>145</v>
      </c>
      <c r="CL12" s="2" t="s">
        <v>157</v>
      </c>
      <c r="CM12" s="2" t="s">
        <v>157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293</v>
      </c>
      <c r="CX12" s="2" t="s">
        <v>294</v>
      </c>
      <c r="CY12" s="2" t="s">
        <v>157</v>
      </c>
      <c r="CZ12" s="2" t="s">
        <v>157</v>
      </c>
      <c r="DA12" s="2" t="s">
        <v>145</v>
      </c>
      <c r="DB12" s="4">
        <v>3</v>
      </c>
      <c r="DC12" s="8">
        <v>229.62</v>
      </c>
      <c r="DD12" s="4"/>
      <c r="DE12" s="8"/>
      <c r="DF12" s="7"/>
      <c r="DG12" s="7"/>
      <c r="DH12" s="2" t="s">
        <v>154</v>
      </c>
      <c r="DI12" s="2" t="s">
        <v>142</v>
      </c>
      <c r="DJ12" s="2" t="s">
        <v>295</v>
      </c>
      <c r="DK12" s="2" t="s">
        <v>296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297</v>
      </c>
      <c r="DX12" s="2" t="s">
        <v>298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299</v>
      </c>
      <c r="EK12" s="2" t="s">
        <v>300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199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301</v>
      </c>
      <c r="FK12" s="2" t="s">
        <v>302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176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199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176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176</v>
      </c>
      <c r="HI12" s="2" t="s">
        <v>159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159</v>
      </c>
      <c r="HW12" s="2" t="s">
        <v>303</v>
      </c>
      <c r="HX12" s="2" t="s">
        <v>304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199</v>
      </c>
      <c r="II12" s="2" t="s">
        <v>159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163</v>
      </c>
      <c r="JK12" s="2" t="s">
        <v>305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176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176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159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159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82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91</v>
      </c>
      <c r="AA13" s="4">
        <f>=ROUNDDOWN(18.9583333333333,0)</f>
      </c>
      <c r="AB13" s="5">
        <v>4.8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86.69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0.2741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86.69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291</v>
      </c>
      <c r="BX13" s="2" t="s">
        <v>311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142</v>
      </c>
      <c r="CJ13" s="2" t="s">
        <v>145</v>
      </c>
      <c r="CK13" s="2" t="s">
        <v>145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86.69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293</v>
      </c>
      <c r="CX13" s="2" t="s">
        <v>294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295</v>
      </c>
      <c r="DK13" s="2" t="s">
        <v>312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297</v>
      </c>
      <c r="DX13" s="2" t="s">
        <v>313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299</v>
      </c>
      <c r="EK13" s="2" t="s">
        <v>314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199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301</v>
      </c>
      <c r="FK13" s="2" t="s">
        <v>294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176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199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176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176</v>
      </c>
      <c r="HI13" s="2" t="s">
        <v>159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159</v>
      </c>
      <c r="HW13" s="2" t="s">
        <v>303</v>
      </c>
      <c r="HX13" s="2" t="s">
        <v>315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199</v>
      </c>
      <c r="II13" s="2" t="s">
        <v>159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163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176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316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176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159</v>
      </c>
      <c r="NJ13" s="2" t="s">
        <v>308</v>
      </c>
      <c r="NK13" s="2" t="s">
        <v>317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159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91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324</v>
      </c>
      <c r="Z14" s="4"/>
      <c r="AA14" s="4">
        <f>=ROUNDDOWN({0},0)</f>
      </c>
      <c r="AB14" s="5">
        <v>2</v>
      </c>
      <c r="AC14" s="2" t="s">
        <v>325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4</v>
      </c>
      <c r="AS14" s="8">
        <v>372.16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5</v>
      </c>
      <c r="AY14" s="8">
        <v>483.92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5</v>
      </c>
      <c r="BF14" s="8">
        <v>483.92</v>
      </c>
      <c r="BG14" s="7" t="s">
        <v>145</v>
      </c>
      <c r="BH14" s="7" t="s">
        <v>145</v>
      </c>
      <c r="BI14" s="7"/>
      <c r="BJ14" s="4"/>
      <c r="BK14" s="8"/>
      <c r="BL14" s="2" t="s">
        <v>326</v>
      </c>
      <c r="BM14" s="7"/>
      <c r="BN14" s="7"/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158</v>
      </c>
      <c r="CI14" s="2" t="s">
        <v>159</v>
      </c>
      <c r="CJ14" s="2" t="s">
        <v>145</v>
      </c>
      <c r="CK14" s="2" t="s">
        <v>329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327</v>
      </c>
      <c r="CX14" s="2" t="s">
        <v>330</v>
      </c>
      <c r="CY14" s="2" t="s">
        <v>157</v>
      </c>
      <c r="CZ14" s="2" t="s">
        <v>157</v>
      </c>
      <c r="DA14" s="2" t="s">
        <v>145</v>
      </c>
      <c r="DB14" s="4"/>
      <c r="DC14" s="8"/>
      <c r="DD14" s="4">
        <v>2</v>
      </c>
      <c r="DE14" s="8">
        <v>201.16</v>
      </c>
      <c r="DF14" s="7">
        <v>-1</v>
      </c>
      <c r="DG14" s="7">
        <v>-1</v>
      </c>
      <c r="DH14" s="2" t="s">
        <v>154</v>
      </c>
      <c r="DI14" s="2" t="s">
        <v>142</v>
      </c>
      <c r="DJ14" s="2" t="s">
        <v>331</v>
      </c>
      <c r="DK14" s="2" t="s">
        <v>332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333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327</v>
      </c>
      <c r="EK14" s="2" t="s">
        <v>335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199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159</v>
      </c>
      <c r="FW14" s="2" t="s">
        <v>338</v>
      </c>
      <c r="FX14" s="2" t="s">
        <v>339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182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176</v>
      </c>
      <c r="GV14" s="2" t="s">
        <v>142</v>
      </c>
      <c r="GW14" s="2" t="s">
        <v>340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159</v>
      </c>
      <c r="HW14" s="2" t="s">
        <v>177</v>
      </c>
      <c r="HX14" s="2" t="s">
        <v>341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159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327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176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176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159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176</v>
      </c>
      <c r="NV14" s="2" t="s">
        <v>159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268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324</v>
      </c>
      <c r="Z15" s="4">
        <v>2</v>
      </c>
      <c r="AA15" s="4">
        <f>=ROUNDDOWN(1.11111111111111,0)</f>
      </c>
      <c r="AB15" s="5">
        <v>1.8</v>
      </c>
      <c r="AC15" s="2" t="s">
        <v>325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158</v>
      </c>
      <c r="CI15" s="2" t="s">
        <v>159</v>
      </c>
      <c r="CJ15" s="2" t="s">
        <v>145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327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>
        <v>1</v>
      </c>
      <c r="DE15" s="8">
        <v>111.76</v>
      </c>
      <c r="DF15" s="7">
        <v>-1</v>
      </c>
      <c r="DG15" s="7">
        <v>-1</v>
      </c>
      <c r="DH15" s="2" t="s">
        <v>154</v>
      </c>
      <c r="DI15" s="2" t="s">
        <v>142</v>
      </c>
      <c r="DJ15" s="2" t="s">
        <v>331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333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327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199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336</v>
      </c>
      <c r="FK15" s="2" t="s">
        <v>355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159</v>
      </c>
      <c r="FW15" s="2" t="s">
        <v>338</v>
      </c>
      <c r="FX15" s="2" t="s">
        <v>356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182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176</v>
      </c>
      <c r="GV15" s="2" t="s">
        <v>142</v>
      </c>
      <c r="GW15" s="2" t="s">
        <v>340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159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159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327</v>
      </c>
      <c r="JK15" s="2" t="s">
        <v>357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176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159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176</v>
      </c>
      <c r="NV15" s="2" t="s">
        <v>159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79.38</v>
      </c>
      <c r="AT16" s="7">
        <v>-1</v>
      </c>
      <c r="AU16" s="7">
        <v>-1</v>
      </c>
      <c r="AV16" s="4">
        <v>1</v>
      </c>
      <c r="AW16" s="8">
        <v>71.53</v>
      </c>
      <c r="AX16" s="4">
        <v>1</v>
      </c>
      <c r="AY16" s="8">
        <v>79.38</v>
      </c>
      <c r="AZ16" s="7" t="s">
        <v>145</v>
      </c>
      <c r="BA16" s="7">
        <v>-0.0989</v>
      </c>
      <c r="BB16" s="7"/>
      <c r="BC16" s="4">
        <v>1</v>
      </c>
      <c r="BD16" s="8">
        <v>71.53</v>
      </c>
      <c r="BE16" s="4">
        <v>1</v>
      </c>
      <c r="BF16" s="8">
        <v>79.38</v>
      </c>
      <c r="BG16" s="7" t="s">
        <v>145</v>
      </c>
      <c r="BH16" s="7">
        <v>-0.0989</v>
      </c>
      <c r="BI16" s="7">
        <v>1</v>
      </c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159</v>
      </c>
      <c r="BW16" s="2" t="s">
        <v>367</v>
      </c>
      <c r="BX16" s="2" t="s">
        <v>368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159</v>
      </c>
      <c r="CJ16" s="2" t="s">
        <v>145</v>
      </c>
      <c r="CK16" s="2" t="s">
        <v>369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159</v>
      </c>
      <c r="CW16" s="2" t="s">
        <v>370</v>
      </c>
      <c r="CX16" s="2" t="s">
        <v>371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159</v>
      </c>
      <c r="DJ16" s="2" t="s">
        <v>372</v>
      </c>
      <c r="DK16" s="2" t="s">
        <v>373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1</v>
      </c>
      <c r="DR16" s="8">
        <v>79.38</v>
      </c>
      <c r="DS16" s="7">
        <v>-1</v>
      </c>
      <c r="DT16" s="7">
        <v>-1</v>
      </c>
      <c r="DU16" s="2" t="s">
        <v>154</v>
      </c>
      <c r="DV16" s="2" t="s">
        <v>159</v>
      </c>
      <c r="DW16" s="2" t="s">
        <v>163</v>
      </c>
      <c r="DX16" s="2" t="s">
        <v>374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159</v>
      </c>
      <c r="EJ16" s="2" t="s">
        <v>375</v>
      </c>
      <c r="EK16" s="2" t="s">
        <v>376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159</v>
      </c>
      <c r="EW16" s="2" t="s">
        <v>195</v>
      </c>
      <c r="EX16" s="2" t="s">
        <v>377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159</v>
      </c>
      <c r="FJ16" s="2" t="s">
        <v>378</v>
      </c>
      <c r="FK16" s="2" t="s">
        <v>379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176</v>
      </c>
      <c r="FV16" s="2" t="s">
        <v>159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159</v>
      </c>
      <c r="GJ16" s="2" t="s">
        <v>174</v>
      </c>
      <c r="GK16" s="2" t="s">
        <v>380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176</v>
      </c>
      <c r="GV16" s="2" t="s">
        <v>159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159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159</v>
      </c>
      <c r="HW16" s="2" t="s">
        <v>303</v>
      </c>
      <c r="HX16" s="2" t="s">
        <v>381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199</v>
      </c>
      <c r="II16" s="2" t="s">
        <v>159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159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159</v>
      </c>
      <c r="JJ16" s="2" t="s">
        <v>378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176</v>
      </c>
      <c r="JV16" s="2" t="s">
        <v>159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176</v>
      </c>
      <c r="KI16" s="2" t="s">
        <v>159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159</v>
      </c>
      <c r="KW16" s="2" t="s">
        <v>382</v>
      </c>
      <c r="KX16" s="2" t="s">
        <v>383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159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159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176</v>
      </c>
      <c r="MI16" s="2" t="s">
        <v>159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159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176</v>
      </c>
      <c r="NI16" s="2" t="s">
        <v>159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159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199</v>
      </c>
      <c r="OI16" s="2" t="s">
        <v>159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320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366</v>
      </c>
      <c r="Z17" s="4">
        <v>190</v>
      </c>
      <c r="AA17" s="4">
        <f>=ROUNDDOWN(70.3703703703704,0)</f>
      </c>
      <c r="AB17" s="5">
        <v>2.7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71.53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71.53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367</v>
      </c>
      <c r="BX17" s="2" t="s">
        <v>386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145</v>
      </c>
      <c r="CK17" s="2" t="s">
        <v>387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370</v>
      </c>
      <c r="CX17" s="2" t="s">
        <v>371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372</v>
      </c>
      <c r="DK17" s="2" t="s">
        <v>388</v>
      </c>
      <c r="DL17" s="2" t="s">
        <v>157</v>
      </c>
      <c r="DM17" s="2" t="s">
        <v>157</v>
      </c>
      <c r="DN17" s="2" t="s">
        <v>145</v>
      </c>
      <c r="DO17" s="4">
        <v>1</v>
      </c>
      <c r="DP17" s="8">
        <v>71.53</v>
      </c>
      <c r="DQ17" s="4"/>
      <c r="DR17" s="8"/>
      <c r="DS17" s="7"/>
      <c r="DT17" s="7"/>
      <c r="DU17" s="2" t="s">
        <v>154</v>
      </c>
      <c r="DV17" s="2" t="s">
        <v>142</v>
      </c>
      <c r="DW17" s="2" t="s">
        <v>163</v>
      </c>
      <c r="DX17" s="2" t="s">
        <v>389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375</v>
      </c>
      <c r="EK17" s="2" t="s">
        <v>390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195</v>
      </c>
      <c r="EX17" s="2" t="s">
        <v>391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378</v>
      </c>
      <c r="FK17" s="2" t="s">
        <v>371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176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173</v>
      </c>
      <c r="GJ17" s="2" t="s">
        <v>174</v>
      </c>
      <c r="GK17" s="2" t="s">
        <v>175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176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176</v>
      </c>
      <c r="HI17" s="2" t="s">
        <v>159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159</v>
      </c>
      <c r="HW17" s="2" t="s">
        <v>303</v>
      </c>
      <c r="HX17" s="2" t="s">
        <v>392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199</v>
      </c>
      <c r="II17" s="2" t="s">
        <v>159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378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176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176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306</v>
      </c>
      <c r="KV17" s="2" t="s">
        <v>142</v>
      </c>
      <c r="KW17" s="2" t="s">
        <v>382</v>
      </c>
      <c r="KX17" s="2" t="s">
        <v>393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176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176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176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176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199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190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394</v>
      </c>
      <c r="B18" s="2" t="s">
        <v>134</v>
      </c>
      <c r="C18" s="2" t="s">
        <v>135</v>
      </c>
      <c r="D18" s="2" t="s">
        <v>136</v>
      </c>
      <c r="E18" s="2" t="s">
        <v>395</v>
      </c>
      <c r="F18" s="2" t="s">
        <v>396</v>
      </c>
      <c r="G18" s="2" t="s">
        <v>145</v>
      </c>
      <c r="H18" s="2" t="s">
        <v>145</v>
      </c>
      <c r="I18" s="2" t="s">
        <v>145</v>
      </c>
      <c r="J18" s="2" t="s">
        <v>397</v>
      </c>
      <c r="K18" s="2" t="s">
        <v>322</v>
      </c>
      <c r="L18" s="3"/>
      <c r="M18" s="3"/>
      <c r="N18" s="3"/>
      <c r="O18" s="2" t="s">
        <v>398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395</v>
      </c>
      <c r="F19" s="2" t="s">
        <v>396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322</v>
      </c>
      <c r="L19" s="3"/>
      <c r="M19" s="3"/>
      <c r="N19" s="3"/>
      <c r="O19" s="2" t="s">
        <v>398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244</v>
      </c>
      <c r="G20" s="2" t="s">
        <v>244</v>
      </c>
      <c r="H20" s="2" t="s">
        <v>244</v>
      </c>
      <c r="I20" s="2" t="s">
        <v>404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238</v>
      </c>
      <c r="AA20" s="4">
        <f>=ROUNDDOWN(30.9090909090909,0)</f>
      </c>
      <c r="AB20" s="5">
        <v>7.7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6</v>
      </c>
      <c r="AQ20" s="8">
        <v>453.51</v>
      </c>
      <c r="AR20" s="4">
        <v>1</v>
      </c>
      <c r="AS20" s="8">
        <v>85.18</v>
      </c>
      <c r="AT20" s="7">
        <v>5</v>
      </c>
      <c r="AU20" s="7">
        <v>4.3241</v>
      </c>
      <c r="AV20" s="4">
        <v>10</v>
      </c>
      <c r="AW20" s="8">
        <v>800.27</v>
      </c>
      <c r="AX20" s="4">
        <v>3</v>
      </c>
      <c r="AY20" s="8">
        <v>270.82</v>
      </c>
      <c r="AZ20" s="7">
        <v>2.3333</v>
      </c>
      <c r="BA20" s="7">
        <v>1.955</v>
      </c>
      <c r="BB20" s="7">
        <v>0.5667</v>
      </c>
      <c r="BC20" s="4">
        <v>10</v>
      </c>
      <c r="BD20" s="8">
        <v>800.27</v>
      </c>
      <c r="BE20" s="4">
        <v>3</v>
      </c>
      <c r="BF20" s="8">
        <v>270.82</v>
      </c>
      <c r="BG20" s="7">
        <v>2.3333</v>
      </c>
      <c r="BH20" s="7">
        <v>1.955</v>
      </c>
      <c r="BI20" s="7">
        <v>1</v>
      </c>
      <c r="BJ20" s="4">
        <v>6</v>
      </c>
      <c r="BK20" s="8">
        <v>453.51</v>
      </c>
      <c r="BL20" s="2" t="s">
        <v>405</v>
      </c>
      <c r="BM20" s="7">
        <v>1</v>
      </c>
      <c r="BN20" s="7">
        <v>1</v>
      </c>
      <c r="BO20" s="4">
        <v>4</v>
      </c>
      <c r="BP20" s="8">
        <v>294.4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249</v>
      </c>
      <c r="BX20" s="2" t="s">
        <v>273</v>
      </c>
      <c r="BY20" s="2" t="s">
        <v>157</v>
      </c>
      <c r="BZ20" s="2" t="s">
        <v>157</v>
      </c>
      <c r="CA20" s="2" t="s">
        <v>145</v>
      </c>
      <c r="CB20" s="4"/>
      <c r="CC20" s="8"/>
      <c r="CD20" s="4">
        <v>1</v>
      </c>
      <c r="CE20" s="8">
        <v>85.18</v>
      </c>
      <c r="CF20" s="7">
        <v>-1</v>
      </c>
      <c r="CG20" s="7">
        <v>-1</v>
      </c>
      <c r="CH20" s="2" t="s">
        <v>154</v>
      </c>
      <c r="CI20" s="2" t="s">
        <v>142</v>
      </c>
      <c r="CJ20" s="2" t="s">
        <v>145</v>
      </c>
      <c r="CK20" s="2" t="s">
        <v>406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252</v>
      </c>
      <c r="CX20" s="2" t="s">
        <v>407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76.2</v>
      </c>
      <c r="DD20" s="4"/>
      <c r="DE20" s="8"/>
      <c r="DF20" s="7"/>
      <c r="DG20" s="7"/>
      <c r="DH20" s="2" t="s">
        <v>154</v>
      </c>
      <c r="DI20" s="2" t="s">
        <v>142</v>
      </c>
      <c r="DJ20" s="2" t="s">
        <v>253</v>
      </c>
      <c r="DK20" s="2" t="s">
        <v>225</v>
      </c>
      <c r="DL20" s="2" t="s">
        <v>157</v>
      </c>
      <c r="DM20" s="2" t="s">
        <v>157</v>
      </c>
      <c r="DN20" s="2" t="s">
        <v>145</v>
      </c>
      <c r="DO20" s="4">
        <v>1</v>
      </c>
      <c r="DP20" s="8">
        <v>82.91</v>
      </c>
      <c r="DQ20" s="4"/>
      <c r="DR20" s="8"/>
      <c r="DS20" s="7"/>
      <c r="DT20" s="7"/>
      <c r="DU20" s="2" t="s">
        <v>154</v>
      </c>
      <c r="DV20" s="2" t="s">
        <v>142</v>
      </c>
      <c r="DW20" s="2" t="s">
        <v>254</v>
      </c>
      <c r="DX20" s="2" t="s">
        <v>408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165</v>
      </c>
      <c r="EK20" s="2" t="s">
        <v>409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410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197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176</v>
      </c>
      <c r="FV20" s="2" t="s">
        <v>159</v>
      </c>
      <c r="FW20" s="2" t="s">
        <v>171</v>
      </c>
      <c r="FX20" s="2" t="s">
        <v>411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199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176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159</v>
      </c>
      <c r="HW20" s="2" t="s">
        <v>412</v>
      </c>
      <c r="HX20" s="2" t="s">
        <v>413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159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271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176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176</v>
      </c>
      <c r="KI20" s="2" t="s">
        <v>173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306</v>
      </c>
      <c r="KV20" s="2" t="s">
        <v>142</v>
      </c>
      <c r="KW20" s="2" t="s">
        <v>414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159</v>
      </c>
      <c r="NJ20" s="2" t="s">
        <v>264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176</v>
      </c>
      <c r="NV20" s="2" t="s">
        <v>159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238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244</v>
      </c>
      <c r="G21" s="2" t="s">
        <v>244</v>
      </c>
      <c r="H21" s="2" t="s">
        <v>244</v>
      </c>
      <c r="I21" s="2" t="s">
        <v>404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166</v>
      </c>
      <c r="AA21" s="4">
        <f>=ROUNDDOWN(33.2,0)</f>
      </c>
      <c r="AB21" s="5">
        <v>5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4</v>
      </c>
      <c r="AQ21" s="8">
        <v>346.76</v>
      </c>
      <c r="AR21" s="4">
        <v>2</v>
      </c>
      <c r="AS21" s="8">
        <v>185.64</v>
      </c>
      <c r="AT21" s="7">
        <v>1</v>
      </c>
      <c r="AU21" s="7">
        <v>0.8679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0.4333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4</v>
      </c>
      <c r="BK21" s="8">
        <v>346.76</v>
      </c>
      <c r="BL21" s="2" t="s">
        <v>417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154</v>
      </c>
      <c r="BV21" s="2" t="s">
        <v>142</v>
      </c>
      <c r="BW21" s="2" t="s">
        <v>249</v>
      </c>
      <c r="BX21" s="2" t="s">
        <v>418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92.82</v>
      </c>
      <c r="CD21" s="4">
        <v>2</v>
      </c>
      <c r="CE21" s="8">
        <v>185.64</v>
      </c>
      <c r="CF21" s="7">
        <v>-0.5</v>
      </c>
      <c r="CG21" s="7">
        <v>-0.5</v>
      </c>
      <c r="CH21" s="2" t="s">
        <v>154</v>
      </c>
      <c r="CI21" s="2" t="s">
        <v>142</v>
      </c>
      <c r="CJ21" s="2" t="s">
        <v>145</v>
      </c>
      <c r="CK21" s="2" t="s">
        <v>406</v>
      </c>
      <c r="CL21" s="2" t="s">
        <v>157</v>
      </c>
      <c r="CM21" s="2" t="s">
        <v>157</v>
      </c>
      <c r="CN21" s="2" t="s">
        <v>145</v>
      </c>
      <c r="CO21" s="4">
        <v>1</v>
      </c>
      <c r="CP21" s="8">
        <v>81.26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>
        <v>2</v>
      </c>
      <c r="DC21" s="8">
        <v>172.68</v>
      </c>
      <c r="DD21" s="4"/>
      <c r="DE21" s="8"/>
      <c r="DF21" s="7"/>
      <c r="DG21" s="7"/>
      <c r="DH21" s="2" t="s">
        <v>154</v>
      </c>
      <c r="DI21" s="2" t="s">
        <v>142</v>
      </c>
      <c r="DJ21" s="2" t="s">
        <v>253</v>
      </c>
      <c r="DK21" s="2" t="s">
        <v>169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254</v>
      </c>
      <c r="DX21" s="2" t="s">
        <v>420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213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421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422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176</v>
      </c>
      <c r="FV21" s="2" t="s">
        <v>159</v>
      </c>
      <c r="FW21" s="2" t="s">
        <v>171</v>
      </c>
      <c r="FX21" s="2" t="s">
        <v>423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199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176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159</v>
      </c>
      <c r="HW21" s="2" t="s">
        <v>412</v>
      </c>
      <c r="HX21" s="2" t="s">
        <v>424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159</v>
      </c>
      <c r="IJ21" s="2" t="s">
        <v>145</v>
      </c>
      <c r="IK21" s="2" t="s">
        <v>425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176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176</v>
      </c>
      <c r="KI21" s="2" t="s">
        <v>173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306</v>
      </c>
      <c r="KV21" s="2" t="s">
        <v>142</v>
      </c>
      <c r="KW21" s="2" t="s">
        <v>414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159</v>
      </c>
      <c r="NJ21" s="2" t="s">
        <v>264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176</v>
      </c>
      <c r="NV21" s="2" t="s">
        <v>159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166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138</v>
      </c>
      <c r="G22" s="2" t="s">
        <v>138</v>
      </c>
      <c r="H22" s="2" t="s">
        <v>138</v>
      </c>
      <c r="I22" s="2" t="s">
        <v>428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27</v>
      </c>
      <c r="AA22" s="4">
        <f>=ROUNDDOWN(27,0)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</v>
      </c>
      <c r="AQ22" s="8">
        <v>175.2</v>
      </c>
      <c r="AR22" s="4">
        <v>2</v>
      </c>
      <c r="AS22" s="8">
        <v>147.2</v>
      </c>
      <c r="AT22" s="7"/>
      <c r="AU22" s="7">
        <v>0.1902</v>
      </c>
      <c r="AV22" s="4">
        <v>5</v>
      </c>
      <c r="AW22" s="8">
        <v>443.77</v>
      </c>
      <c r="AX22" s="4">
        <v>3</v>
      </c>
      <c r="AY22" s="8">
        <v>230</v>
      </c>
      <c r="AZ22" s="7">
        <v>0.6667</v>
      </c>
      <c r="BA22" s="7">
        <v>0.9294</v>
      </c>
      <c r="BB22" s="7">
        <v>0.3948</v>
      </c>
      <c r="BC22" s="4">
        <v>8</v>
      </c>
      <c r="BD22" s="8">
        <v>712.34</v>
      </c>
      <c r="BE22" s="4">
        <v>5</v>
      </c>
      <c r="BF22" s="8">
        <v>395.6</v>
      </c>
      <c r="BG22" s="7">
        <v>0.6</v>
      </c>
      <c r="BH22" s="7">
        <v>0.8007</v>
      </c>
      <c r="BI22" s="7">
        <v>0.623</v>
      </c>
      <c r="BJ22" s="4">
        <v>2</v>
      </c>
      <c r="BK22" s="8">
        <v>175.2</v>
      </c>
      <c r="BL22" s="2" t="s">
        <v>429</v>
      </c>
      <c r="BM22" s="7">
        <v>1</v>
      </c>
      <c r="BN22" s="7">
        <v>1</v>
      </c>
      <c r="BO22" s="4"/>
      <c r="BP22" s="8"/>
      <c r="BQ22" s="4">
        <v>2</v>
      </c>
      <c r="BR22" s="8">
        <v>147.2</v>
      </c>
      <c r="BS22" s="7">
        <v>-1</v>
      </c>
      <c r="BT22" s="7">
        <v>-1</v>
      </c>
      <c r="BU22" s="2" t="s">
        <v>154</v>
      </c>
      <c r="BV22" s="2" t="s">
        <v>142</v>
      </c>
      <c r="BW22" s="2" t="s">
        <v>155</v>
      </c>
      <c r="BX22" s="2" t="s">
        <v>430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158</v>
      </c>
      <c r="CI22" s="2" t="s">
        <v>159</v>
      </c>
      <c r="CJ22" s="2" t="s">
        <v>145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>
        <v>1</v>
      </c>
      <c r="DC22" s="8">
        <v>76.2</v>
      </c>
      <c r="DD22" s="4"/>
      <c r="DE22" s="8"/>
      <c r="DF22" s="7"/>
      <c r="DG22" s="7"/>
      <c r="DH22" s="2" t="s">
        <v>154</v>
      </c>
      <c r="DI22" s="2" t="s">
        <v>142</v>
      </c>
      <c r="DJ22" s="2" t="s">
        <v>155</v>
      </c>
      <c r="DK22" s="2" t="s">
        <v>433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163</v>
      </c>
      <c r="DX22" s="2" t="s">
        <v>434</v>
      </c>
      <c r="DY22" s="2" t="s">
        <v>157</v>
      </c>
      <c r="DZ22" s="2" t="s">
        <v>157</v>
      </c>
      <c r="EA22" s="2" t="s">
        <v>145</v>
      </c>
      <c r="EB22" s="4">
        <v>1</v>
      </c>
      <c r="EC22" s="8">
        <v>99</v>
      </c>
      <c r="ED22" s="4"/>
      <c r="EE22" s="8"/>
      <c r="EF22" s="7"/>
      <c r="EG22" s="7"/>
      <c r="EH22" s="2" t="s">
        <v>154</v>
      </c>
      <c r="EI22" s="2" t="s">
        <v>142</v>
      </c>
      <c r="EJ22" s="2" t="s">
        <v>213</v>
      </c>
      <c r="EK22" s="2" t="s">
        <v>435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436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171</v>
      </c>
      <c r="FX22" s="2" t="s">
        <v>437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199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221</v>
      </c>
      <c r="GX22" s="2" t="s">
        <v>172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159</v>
      </c>
      <c r="HW22" s="2" t="s">
        <v>438</v>
      </c>
      <c r="HX22" s="2" t="s">
        <v>439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159</v>
      </c>
      <c r="IJ22" s="2" t="s">
        <v>145</v>
      </c>
      <c r="IK22" s="2" t="s">
        <v>223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224</v>
      </c>
      <c r="JK22" s="2" t="s">
        <v>440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176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199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199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159</v>
      </c>
      <c r="NJ22" s="2" t="s">
        <v>226</v>
      </c>
      <c r="NK22" s="2" t="s">
        <v>441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159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27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442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138</v>
      </c>
      <c r="G23" s="2" t="s">
        <v>138</v>
      </c>
      <c r="H23" s="2" t="s">
        <v>138</v>
      </c>
      <c r="I23" s="2" t="s">
        <v>428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153</v>
      </c>
      <c r="AA23" s="4">
        <f>=ROUNDDOWN(49.3548387096774,0)</f>
      </c>
      <c r="AB23" s="5">
        <v>3.1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268.57</v>
      </c>
      <c r="AR23" s="4">
        <v>1</v>
      </c>
      <c r="AS23" s="8">
        <v>82.8</v>
      </c>
      <c r="AT23" s="7">
        <v>2</v>
      </c>
      <c r="AU23" s="7">
        <v>2.2436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0.6052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268.57</v>
      </c>
      <c r="BL23" s="2" t="s">
        <v>443</v>
      </c>
      <c r="BM23" s="7">
        <v>1</v>
      </c>
      <c r="BN23" s="7">
        <v>1</v>
      </c>
      <c r="BO23" s="4">
        <v>1</v>
      </c>
      <c r="BP23" s="8">
        <v>91.79</v>
      </c>
      <c r="BQ23" s="4">
        <v>1</v>
      </c>
      <c r="BR23" s="8">
        <v>82.8</v>
      </c>
      <c r="BS23" s="7"/>
      <c r="BT23" s="7">
        <v>0.1086</v>
      </c>
      <c r="BU23" s="2" t="s">
        <v>154</v>
      </c>
      <c r="BV23" s="2" t="s">
        <v>142</v>
      </c>
      <c r="BW23" s="2" t="s">
        <v>155</v>
      </c>
      <c r="BX23" s="2" t="s">
        <v>444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158</v>
      </c>
      <c r="CI23" s="2" t="s">
        <v>159</v>
      </c>
      <c r="CJ23" s="2" t="s">
        <v>145</v>
      </c>
      <c r="CK23" s="2" t="s">
        <v>445</v>
      </c>
      <c r="CL23" s="2" t="s">
        <v>157</v>
      </c>
      <c r="CM23" s="2" t="s">
        <v>157</v>
      </c>
      <c r="CN23" s="2" t="s">
        <v>145</v>
      </c>
      <c r="CO23" s="4">
        <v>1</v>
      </c>
      <c r="CP23" s="8">
        <v>90.44</v>
      </c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446</v>
      </c>
      <c r="CY23" s="2" t="s">
        <v>157</v>
      </c>
      <c r="CZ23" s="2" t="s">
        <v>157</v>
      </c>
      <c r="DA23" s="2" t="s">
        <v>145</v>
      </c>
      <c r="DB23" s="4">
        <v>1</v>
      </c>
      <c r="DC23" s="8">
        <v>86.34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155</v>
      </c>
      <c r="DK23" s="2" t="s">
        <v>447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163</v>
      </c>
      <c r="DX23" s="2" t="s">
        <v>448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213</v>
      </c>
      <c r="EK23" s="2" t="s">
        <v>449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450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197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451</v>
      </c>
      <c r="FX23" s="2" t="s">
        <v>452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199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221</v>
      </c>
      <c r="GX23" s="2" t="s">
        <v>453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159</v>
      </c>
      <c r="HW23" s="2" t="s">
        <v>177</v>
      </c>
      <c r="HX23" s="2" t="s">
        <v>454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159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170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176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199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199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159</v>
      </c>
      <c r="NJ23" s="2" t="s">
        <v>226</v>
      </c>
      <c r="NK23" s="2" t="s">
        <v>456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159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41</v>
      </c>
      <c r="OP23" s="4">
        <v>33</v>
      </c>
      <c r="OQ23" s="4"/>
      <c r="OR23" s="4">
        <v>79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457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138</v>
      </c>
      <c r="G24" s="2" t="s">
        <v>138</v>
      </c>
      <c r="H24" s="2" t="s">
        <v>138</v>
      </c>
      <c r="I24" s="2" t="s">
        <v>428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72</v>
      </c>
      <c r="AA24" s="4">
        <f>=ROUNDDOWN(21.1764705882353,0)</f>
      </c>
      <c r="AB24" s="5">
        <v>3.4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80.97</v>
      </c>
      <c r="AR24" s="4"/>
      <c r="AS24" s="8"/>
      <c r="AT24" s="7"/>
      <c r="AU24" s="7"/>
      <c r="AV24" s="4">
        <v>3</v>
      </c>
      <c r="AW24" s="8">
        <v>268.57</v>
      </c>
      <c r="AX24" s="4">
        <v>2</v>
      </c>
      <c r="AY24" s="8">
        <v>165.6</v>
      </c>
      <c r="AZ24" s="7">
        <v>0.5</v>
      </c>
      <c r="BA24" s="7">
        <v>0.6218</v>
      </c>
      <c r="BB24" s="7">
        <v>0.3015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0.377</v>
      </c>
      <c r="BJ24" s="4">
        <v>1</v>
      </c>
      <c r="BK24" s="8">
        <v>80.97</v>
      </c>
      <c r="BL24" s="2" t="s">
        <v>16</v>
      </c>
      <c r="BM24" s="7">
        <v>1</v>
      </c>
      <c r="BN24" s="7">
        <v>1</v>
      </c>
      <c r="BO24" s="4">
        <v>1</v>
      </c>
      <c r="BP24" s="8">
        <v>80.97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458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158</v>
      </c>
      <c r="CI24" s="2" t="s">
        <v>159</v>
      </c>
      <c r="CJ24" s="2" t="s">
        <v>145</v>
      </c>
      <c r="CK24" s="2" t="s">
        <v>445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459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155</v>
      </c>
      <c r="DK24" s="2" t="s">
        <v>460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163</v>
      </c>
      <c r="DX24" s="2" t="s">
        <v>461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462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463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197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171</v>
      </c>
      <c r="FX24" s="2" t="s">
        <v>276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199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176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159</v>
      </c>
      <c r="HW24" s="2" t="s">
        <v>177</v>
      </c>
      <c r="HX24" s="2" t="s">
        <v>464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159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165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176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159</v>
      </c>
      <c r="NJ24" s="2" t="s">
        <v>226</v>
      </c>
      <c r="NK24" s="2" t="s">
        <v>465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159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7</v>
      </c>
      <c r="OP24" s="4"/>
      <c r="OQ24" s="4"/>
      <c r="OR24" s="4">
        <v>65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466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138</v>
      </c>
      <c r="G25" s="2" t="s">
        <v>138</v>
      </c>
      <c r="H25" s="2" t="s">
        <v>138</v>
      </c>
      <c r="I25" s="2" t="s">
        <v>428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142</v>
      </c>
      <c r="AA25" s="4">
        <f>=ROUNDDOWN(26.7924528301887,0)</f>
      </c>
      <c r="AB25" s="5">
        <v>5.3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187.6</v>
      </c>
      <c r="AR25" s="4">
        <v>2</v>
      </c>
      <c r="AS25" s="8">
        <v>165.6</v>
      </c>
      <c r="AT25" s="7"/>
      <c r="AU25" s="7">
        <v>0.1329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0.6985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187.6</v>
      </c>
      <c r="BL25" s="2" t="s">
        <v>326</v>
      </c>
      <c r="BM25" s="7">
        <v>1</v>
      </c>
      <c r="BN25" s="7">
        <v>1</v>
      </c>
      <c r="BO25" s="4">
        <v>1</v>
      </c>
      <c r="BP25" s="8">
        <v>91.79</v>
      </c>
      <c r="BQ25" s="4">
        <v>2</v>
      </c>
      <c r="BR25" s="8">
        <v>165.6</v>
      </c>
      <c r="BS25" s="7">
        <v>-0.5</v>
      </c>
      <c r="BT25" s="7">
        <v>-0.4457</v>
      </c>
      <c r="BU25" s="2" t="s">
        <v>154</v>
      </c>
      <c r="BV25" s="2" t="s">
        <v>142</v>
      </c>
      <c r="BW25" s="2" t="s">
        <v>155</v>
      </c>
      <c r="BX25" s="2" t="s">
        <v>467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158</v>
      </c>
      <c r="CI25" s="2" t="s">
        <v>159</v>
      </c>
      <c r="CJ25" s="2" t="s">
        <v>145</v>
      </c>
      <c r="CK25" s="2" t="s">
        <v>445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169</v>
      </c>
      <c r="CY25" s="2" t="s">
        <v>157</v>
      </c>
      <c r="CZ25" s="2" t="s">
        <v>157</v>
      </c>
      <c r="DA25" s="2" t="s">
        <v>145</v>
      </c>
      <c r="DB25" s="4">
        <v>1</v>
      </c>
      <c r="DC25" s="8">
        <v>95.81</v>
      </c>
      <c r="DD25" s="4"/>
      <c r="DE25" s="8"/>
      <c r="DF25" s="7"/>
      <c r="DG25" s="7"/>
      <c r="DH25" s="2" t="s">
        <v>154</v>
      </c>
      <c r="DI25" s="2" t="s">
        <v>142</v>
      </c>
      <c r="DJ25" s="2" t="s">
        <v>155</v>
      </c>
      <c r="DK25" s="2" t="s">
        <v>271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163</v>
      </c>
      <c r="DX25" s="2" t="s">
        <v>468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165</v>
      </c>
      <c r="EK25" s="2" t="s">
        <v>467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195</v>
      </c>
      <c r="EX25" s="2" t="s">
        <v>469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197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171</v>
      </c>
      <c r="FX25" s="2" t="s">
        <v>470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199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176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159</v>
      </c>
      <c r="HW25" s="2" t="s">
        <v>177</v>
      </c>
      <c r="HX25" s="2" t="s">
        <v>471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159</v>
      </c>
      <c r="IJ25" s="2" t="s">
        <v>145</v>
      </c>
      <c r="IK25" s="2" t="s">
        <v>425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472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176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159</v>
      </c>
      <c r="NJ25" s="2" t="s">
        <v>184</v>
      </c>
      <c r="NK25" s="2" t="s">
        <v>473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159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22</v>
      </c>
      <c r="OQ25" s="4"/>
      <c r="OR25" s="4">
        <v>120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474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319</v>
      </c>
      <c r="G26" s="2" t="s">
        <v>145</v>
      </c>
      <c r="H26" s="2" t="s">
        <v>145</v>
      </c>
      <c r="I26" s="2" t="s">
        <v>475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323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324</v>
      </c>
      <c r="Z26" s="4"/>
      <c r="AA26" s="4">
        <f>=ROUNDDOWN({0},0)</f>
      </c>
      <c r="AB26" s="5">
        <v>3.3</v>
      </c>
      <c r="AC26" s="2" t="s">
        <v>325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82.29</v>
      </c>
      <c r="AT26" s="7">
        <v>-1</v>
      </c>
      <c r="AU26" s="7">
        <v>-1</v>
      </c>
      <c r="AV26" s="4">
        <v>2</v>
      </c>
      <c r="AW26" s="8">
        <v>222.56</v>
      </c>
      <c r="AX26" s="4">
        <v>6</v>
      </c>
      <c r="AY26" s="8">
        <v>576.15</v>
      </c>
      <c r="AZ26" s="7">
        <v>-0.6667</v>
      </c>
      <c r="BA26" s="7">
        <v>-0.6137</v>
      </c>
      <c r="BB26" s="7"/>
      <c r="BC26" s="4">
        <v>2</v>
      </c>
      <c r="BD26" s="8">
        <v>222.56</v>
      </c>
      <c r="BE26" s="4">
        <v>6</v>
      </c>
      <c r="BF26" s="8">
        <v>576.15</v>
      </c>
      <c r="BG26" s="7">
        <v>-0.6667</v>
      </c>
      <c r="BH26" s="7">
        <v>-0.6137</v>
      </c>
      <c r="BI26" s="7">
        <v>1</v>
      </c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339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145</v>
      </c>
      <c r="CK26" s="2" t="s">
        <v>476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327</v>
      </c>
      <c r="CX26" s="2" t="s">
        <v>477</v>
      </c>
      <c r="CY26" s="2" t="s">
        <v>157</v>
      </c>
      <c r="CZ26" s="2" t="s">
        <v>157</v>
      </c>
      <c r="DA26" s="2" t="s">
        <v>145</v>
      </c>
      <c r="DB26" s="4"/>
      <c r="DC26" s="8"/>
      <c r="DD26" s="4">
        <v>1</v>
      </c>
      <c r="DE26" s="8">
        <v>82.29</v>
      </c>
      <c r="DF26" s="7">
        <v>-1</v>
      </c>
      <c r="DG26" s="7">
        <v>-1</v>
      </c>
      <c r="DH26" s="2" t="s">
        <v>154</v>
      </c>
      <c r="DI26" s="2" t="s">
        <v>142</v>
      </c>
      <c r="DJ26" s="2" t="s">
        <v>331</v>
      </c>
      <c r="DK26" s="2" t="s">
        <v>478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159</v>
      </c>
      <c r="DW26" s="2" t="s">
        <v>333</v>
      </c>
      <c r="DX26" s="2" t="s">
        <v>479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327</v>
      </c>
      <c r="EK26" s="2" t="s">
        <v>480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199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336</v>
      </c>
      <c r="FK26" s="2" t="s">
        <v>481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159</v>
      </c>
      <c r="FW26" s="2" t="s">
        <v>338</v>
      </c>
      <c r="FX26" s="2" t="s">
        <v>482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182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176</v>
      </c>
      <c r="GV26" s="2" t="s">
        <v>142</v>
      </c>
      <c r="GW26" s="2" t="s">
        <v>340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159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159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327</v>
      </c>
      <c r="JK26" s="2" t="s">
        <v>351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176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176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483</v>
      </c>
      <c r="KX26" s="2" t="s">
        <v>484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159</v>
      </c>
      <c r="NJ26" s="2" t="s">
        <v>485</v>
      </c>
      <c r="NK26" s="2" t="s">
        <v>486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176</v>
      </c>
      <c r="NV26" s="2" t="s">
        <v>159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487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319</v>
      </c>
      <c r="G27" s="2" t="s">
        <v>145</v>
      </c>
      <c r="H27" s="2" t="s">
        <v>145</v>
      </c>
      <c r="I27" s="2" t="s">
        <v>475</v>
      </c>
      <c r="J27" s="2" t="s">
        <v>268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323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488</v>
      </c>
      <c r="Z27" s="4">
        <v>1</v>
      </c>
      <c r="AA27" s="4">
        <f>=ROUNDDOWN(0.333333333333333,0)</f>
      </c>
      <c r="AB27" s="5">
        <v>3</v>
      </c>
      <c r="AC27" s="2" t="s">
        <v>325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222.56</v>
      </c>
      <c r="AR27" s="4">
        <v>5</v>
      </c>
      <c r="AS27" s="8">
        <v>493.86</v>
      </c>
      <c r="AT27" s="7">
        <v>-0.6</v>
      </c>
      <c r="AU27" s="7">
        <v>-0.5493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1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</v>
      </c>
      <c r="BK27" s="8">
        <v>222.56</v>
      </c>
      <c r="BL27" s="2" t="s">
        <v>489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327</v>
      </c>
      <c r="BX27" s="2" t="s">
        <v>339</v>
      </c>
      <c r="BY27" s="2" t="s">
        <v>157</v>
      </c>
      <c r="BZ27" s="2" t="s">
        <v>157</v>
      </c>
      <c r="CA27" s="2" t="s">
        <v>145</v>
      </c>
      <c r="CB27" s="4">
        <v>2</v>
      </c>
      <c r="CC27" s="8">
        <v>222.56</v>
      </c>
      <c r="CD27" s="4">
        <v>4</v>
      </c>
      <c r="CE27" s="8">
        <v>400.6</v>
      </c>
      <c r="CF27" s="7">
        <v>-0.5</v>
      </c>
      <c r="CG27" s="7">
        <v>-0.4444</v>
      </c>
      <c r="CH27" s="2" t="s">
        <v>154</v>
      </c>
      <c r="CI27" s="2" t="s">
        <v>142</v>
      </c>
      <c r="CJ27" s="2" t="s">
        <v>145</v>
      </c>
      <c r="CK27" s="2" t="s">
        <v>490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327</v>
      </c>
      <c r="CX27" s="2" t="s">
        <v>328</v>
      </c>
      <c r="CY27" s="2" t="s">
        <v>157</v>
      </c>
      <c r="CZ27" s="2" t="s">
        <v>157</v>
      </c>
      <c r="DA27" s="2" t="s">
        <v>145</v>
      </c>
      <c r="DB27" s="4"/>
      <c r="DC27" s="8"/>
      <c r="DD27" s="4">
        <v>1</v>
      </c>
      <c r="DE27" s="8">
        <v>93.26</v>
      </c>
      <c r="DF27" s="7">
        <v>-1</v>
      </c>
      <c r="DG27" s="7">
        <v>-1</v>
      </c>
      <c r="DH27" s="2" t="s">
        <v>154</v>
      </c>
      <c r="DI27" s="2" t="s">
        <v>142</v>
      </c>
      <c r="DJ27" s="2" t="s">
        <v>331</v>
      </c>
      <c r="DK27" s="2" t="s">
        <v>491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159</v>
      </c>
      <c r="DW27" s="2" t="s">
        <v>333</v>
      </c>
      <c r="DX27" s="2" t="s">
        <v>492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327</v>
      </c>
      <c r="EK27" s="2" t="s">
        <v>493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199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336</v>
      </c>
      <c r="FK27" s="2" t="s">
        <v>494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159</v>
      </c>
      <c r="FW27" s="2" t="s">
        <v>338</v>
      </c>
      <c r="FX27" s="2" t="s">
        <v>495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182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176</v>
      </c>
      <c r="GV27" s="2" t="s">
        <v>142</v>
      </c>
      <c r="GW27" s="2" t="s">
        <v>340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159</v>
      </c>
      <c r="HW27" s="2" t="s">
        <v>177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342</v>
      </c>
      <c r="II27" s="2" t="s">
        <v>159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327</v>
      </c>
      <c r="JK27" s="2" t="s">
        <v>496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176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176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483</v>
      </c>
      <c r="KX27" s="2" t="s">
        <v>497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159</v>
      </c>
      <c r="NJ27" s="2" t="s">
        <v>485</v>
      </c>
      <c r="NK27" s="2" t="s">
        <v>498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176</v>
      </c>
      <c r="NV27" s="2" t="s">
        <v>159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>
        <v>1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499</v>
      </c>
      <c r="B28" s="2" t="s">
        <v>134</v>
      </c>
      <c r="C28" s="2" t="s">
        <v>135</v>
      </c>
      <c r="D28" s="2" t="s">
        <v>402</v>
      </c>
      <c r="E28" s="2" t="s">
        <v>500</v>
      </c>
      <c r="F28" s="2" t="s">
        <v>282</v>
      </c>
      <c r="G28" s="2" t="s">
        <v>282</v>
      </c>
      <c r="H28" s="2" t="s">
        <v>282</v>
      </c>
      <c r="I28" s="2" t="s">
        <v>501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43</v>
      </c>
      <c r="AA28" s="4">
        <f>=ROUNDDOWN(10,0)</f>
      </c>
      <c r="AB28" s="5">
        <v>4.3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83.52</v>
      </c>
      <c r="AR28" s="4">
        <v>1</v>
      </c>
      <c r="AS28" s="8">
        <v>40.82</v>
      </c>
      <c r="AT28" s="7">
        <v>1</v>
      </c>
      <c r="AU28" s="7">
        <v>1.0461</v>
      </c>
      <c r="AV28" s="4">
        <v>2</v>
      </c>
      <c r="AW28" s="8">
        <v>83.52</v>
      </c>
      <c r="AX28" s="4">
        <v>2</v>
      </c>
      <c r="AY28" s="8">
        <v>92.57</v>
      </c>
      <c r="AZ28" s="7" t="s">
        <v>145</v>
      </c>
      <c r="BA28" s="7">
        <v>-0.0978</v>
      </c>
      <c r="BB28" s="7">
        <v>1</v>
      </c>
      <c r="BC28" s="4">
        <v>2</v>
      </c>
      <c r="BD28" s="8">
        <v>83.52</v>
      </c>
      <c r="BE28" s="4">
        <v>2</v>
      </c>
      <c r="BF28" s="8">
        <v>92.57</v>
      </c>
      <c r="BG28" s="7" t="s">
        <v>145</v>
      </c>
      <c r="BH28" s="7">
        <v>-0.0978</v>
      </c>
      <c r="BI28" s="7">
        <v>1</v>
      </c>
      <c r="BJ28" s="4">
        <v>2</v>
      </c>
      <c r="BK28" s="8">
        <v>83.52</v>
      </c>
      <c r="BL28" s="2" t="s">
        <v>502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291</v>
      </c>
      <c r="BX28" s="2" t="s">
        <v>311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145</v>
      </c>
      <c r="CK28" s="2" t="s">
        <v>145</v>
      </c>
      <c r="CL28" s="2" t="s">
        <v>157</v>
      </c>
      <c r="CM28" s="2" t="s">
        <v>157</v>
      </c>
      <c r="CN28" s="2" t="s">
        <v>145</v>
      </c>
      <c r="CO28" s="4">
        <v>2</v>
      </c>
      <c r="CP28" s="8">
        <v>83.52</v>
      </c>
      <c r="CQ28" s="4"/>
      <c r="CR28" s="8"/>
      <c r="CS28" s="7"/>
      <c r="CT28" s="7"/>
      <c r="CU28" s="2" t="s">
        <v>154</v>
      </c>
      <c r="CV28" s="2" t="s">
        <v>142</v>
      </c>
      <c r="CW28" s="2" t="s">
        <v>293</v>
      </c>
      <c r="CX28" s="2" t="s">
        <v>503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504</v>
      </c>
      <c r="DK28" s="2" t="s">
        <v>505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297</v>
      </c>
      <c r="DX28" s="2" t="s">
        <v>506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299</v>
      </c>
      <c r="EK28" s="2" t="s">
        <v>507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199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>
        <v>1</v>
      </c>
      <c r="FE28" s="8">
        <v>40.82</v>
      </c>
      <c r="FF28" s="7">
        <v>-1</v>
      </c>
      <c r="FG28" s="7">
        <v>-1</v>
      </c>
      <c r="FH28" s="2" t="s">
        <v>154</v>
      </c>
      <c r="FI28" s="2" t="s">
        <v>142</v>
      </c>
      <c r="FJ28" s="2" t="s">
        <v>301</v>
      </c>
      <c r="FK28" s="2" t="s">
        <v>508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176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199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176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176</v>
      </c>
      <c r="HI28" s="2" t="s">
        <v>159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159</v>
      </c>
      <c r="HW28" s="2" t="s">
        <v>303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199</v>
      </c>
      <c r="II28" s="2" t="s">
        <v>159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509</v>
      </c>
      <c r="JK28" s="2" t="s">
        <v>510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176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176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511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176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159</v>
      </c>
      <c r="NJ28" s="2" t="s">
        <v>308</v>
      </c>
      <c r="NK28" s="2" t="s">
        <v>512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159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43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513</v>
      </c>
      <c r="B29" s="2" t="s">
        <v>134</v>
      </c>
      <c r="C29" s="2" t="s">
        <v>135</v>
      </c>
      <c r="D29" s="2" t="s">
        <v>402</v>
      </c>
      <c r="E29" s="2" t="s">
        <v>500</v>
      </c>
      <c r="F29" s="2" t="s">
        <v>282</v>
      </c>
      <c r="G29" s="2" t="s">
        <v>282</v>
      </c>
      <c r="H29" s="2" t="s">
        <v>282</v>
      </c>
      <c r="I29" s="2" t="s">
        <v>501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=ROUNDDOWN(0.882352941176471,0)</f>
      </c>
      <c r="AB29" s="5">
        <v>3.4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51.75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514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291</v>
      </c>
      <c r="BX29" s="2" t="s">
        <v>515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1</v>
      </c>
      <c r="CE29" s="8">
        <v>51.75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145</v>
      </c>
      <c r="CK29" s="2" t="s">
        <v>145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293</v>
      </c>
      <c r="CX29" s="2" t="s">
        <v>294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504</v>
      </c>
      <c r="DK29" s="2" t="s">
        <v>516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297</v>
      </c>
      <c r="DX29" s="2" t="s">
        <v>506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299</v>
      </c>
      <c r="EK29" s="2" t="s">
        <v>517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199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301</v>
      </c>
      <c r="FK29" s="2" t="s">
        <v>518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176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199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176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176</v>
      </c>
      <c r="HI29" s="2" t="s">
        <v>159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159</v>
      </c>
      <c r="HW29" s="2" t="s">
        <v>303</v>
      </c>
      <c r="HX29" s="2" t="s">
        <v>519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199</v>
      </c>
      <c r="II29" s="2" t="s">
        <v>159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509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176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176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511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176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159</v>
      </c>
      <c r="NJ29" s="2" t="s">
        <v>308</v>
      </c>
      <c r="NK29" s="2" t="s">
        <v>520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159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199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521</v>
      </c>
      <c r="B30" s="2" t="s">
        <v>134</v>
      </c>
      <c r="C30" s="2" t="s">
        <v>135</v>
      </c>
      <c r="D30" s="2" t="s">
        <v>402</v>
      </c>
      <c r="E30" s="2" t="s">
        <v>500</v>
      </c>
      <c r="F30" s="2" t="s">
        <v>361</v>
      </c>
      <c r="G30" s="2" t="s">
        <v>361</v>
      </c>
      <c r="H30" s="2" t="s">
        <v>361</v>
      </c>
      <c r="I30" s="2" t="s">
        <v>522</v>
      </c>
      <c r="J30" s="2" t="s">
        <v>188</v>
      </c>
      <c r="K30" s="2" t="s">
        <v>205</v>
      </c>
      <c r="L30" s="3">
        <v>82.9</v>
      </c>
      <c r="M30" s="3">
        <v>87.04</v>
      </c>
      <c r="N30" s="3">
        <v>189.99</v>
      </c>
      <c r="O30" s="2" t="s">
        <v>385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366</v>
      </c>
      <c r="Z30" s="4">
        <v>47</v>
      </c>
      <c r="AA30" s="4">
        <f>=ROUNDDOWN(47,0)</f>
      </c>
      <c r="AB30" s="5">
        <v>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3</v>
      </c>
      <c r="AS30" s="8">
        <v>265.08</v>
      </c>
      <c r="AT30" s="7">
        <v>-1</v>
      </c>
      <c r="AU30" s="7">
        <v>-1</v>
      </c>
      <c r="AV30" s="4"/>
      <c r="AW30" s="8"/>
      <c r="AX30" s="4">
        <v>3</v>
      </c>
      <c r="AY30" s="8">
        <v>265.08</v>
      </c>
      <c r="AZ30" s="7">
        <v>-1</v>
      </c>
      <c r="BA30" s="7">
        <v>-1</v>
      </c>
      <c r="BB30" s="7"/>
      <c r="BC30" s="4"/>
      <c r="BD30" s="8"/>
      <c r="BE30" s="4">
        <v>3</v>
      </c>
      <c r="BF30" s="8">
        <v>265.08</v>
      </c>
      <c r="BG30" s="7">
        <v>-1</v>
      </c>
      <c r="BH30" s="7">
        <v>-1</v>
      </c>
      <c r="BI30" s="7"/>
      <c r="BJ30" s="4"/>
      <c r="BK30" s="8"/>
      <c r="BL30" s="2" t="s">
        <v>16</v>
      </c>
      <c r="BM30" s="7"/>
      <c r="BN30" s="7"/>
      <c r="BO30" s="4"/>
      <c r="BP30" s="8"/>
      <c r="BQ30" s="4">
        <v>3</v>
      </c>
      <c r="BR30" s="8">
        <v>265.08</v>
      </c>
      <c r="BS30" s="7">
        <v>-1</v>
      </c>
      <c r="BT30" s="7">
        <v>-1</v>
      </c>
      <c r="BU30" s="2" t="s">
        <v>154</v>
      </c>
      <c r="BV30" s="2" t="s">
        <v>142</v>
      </c>
      <c r="BW30" s="2" t="s">
        <v>367</v>
      </c>
      <c r="BX30" s="2" t="s">
        <v>523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145</v>
      </c>
      <c r="CK30" s="2" t="s">
        <v>524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370</v>
      </c>
      <c r="CX30" s="2" t="s">
        <v>371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372</v>
      </c>
      <c r="DK30" s="2" t="s">
        <v>525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163</v>
      </c>
      <c r="DX30" s="2" t="s">
        <v>508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375</v>
      </c>
      <c r="EK30" s="2" t="s">
        <v>526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186</v>
      </c>
      <c r="EV30" s="2" t="s">
        <v>159</v>
      </c>
      <c r="EW30" s="2" t="s">
        <v>195</v>
      </c>
      <c r="EX30" s="2" t="s">
        <v>450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527</v>
      </c>
      <c r="FK30" s="2" t="s">
        <v>528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176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173</v>
      </c>
      <c r="GJ30" s="2" t="s">
        <v>174</v>
      </c>
      <c r="GK30" s="2" t="s">
        <v>529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176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159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159</v>
      </c>
      <c r="HW30" s="2" t="s">
        <v>303</v>
      </c>
      <c r="HX30" s="2" t="s">
        <v>530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199</v>
      </c>
      <c r="II30" s="2" t="s">
        <v>159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527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176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176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382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176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176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>
        <v>47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532</v>
      </c>
      <c r="E31" s="2" t="s">
        <v>533</v>
      </c>
      <c r="F31" s="2" t="s">
        <v>319</v>
      </c>
      <c r="G31" s="2" t="s">
        <v>145</v>
      </c>
      <c r="H31" s="2" t="s">
        <v>145</v>
      </c>
      <c r="I31" s="2" t="s">
        <v>534</v>
      </c>
      <c r="J31" s="2" t="s">
        <v>534</v>
      </c>
      <c r="K31" s="2" t="s">
        <v>141</v>
      </c>
      <c r="L31" s="3">
        <v>28.87</v>
      </c>
      <c r="M31" s="3">
        <v>30.31</v>
      </c>
      <c r="N31" s="3">
        <v>64.99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535</v>
      </c>
      <c r="T31" s="2" t="s">
        <v>145</v>
      </c>
      <c r="U31" s="2" t="s">
        <v>145</v>
      </c>
      <c r="V31" s="2" t="s">
        <v>536</v>
      </c>
      <c r="W31" s="2" t="s">
        <v>151</v>
      </c>
      <c r="X31" s="2" t="s">
        <v>145</v>
      </c>
      <c r="Y31" s="2" t="s">
        <v>324</v>
      </c>
      <c r="Z31" s="4">
        <v>112</v>
      </c>
      <c r="AA31" s="4">
        <f>=ROUNDDOWN(56,0)</f>
      </c>
      <c r="AB31" s="5">
        <v>2</v>
      </c>
      <c r="AC31" s="2" t="s">
        <v>145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8</v>
      </c>
      <c r="AQ31" s="8">
        <v>225.36</v>
      </c>
      <c r="AR31" s="4">
        <v>8</v>
      </c>
      <c r="AS31" s="8">
        <v>189.92</v>
      </c>
      <c r="AT31" s="7"/>
      <c r="AU31" s="7">
        <v>0.1866</v>
      </c>
      <c r="AV31" s="4">
        <v>8</v>
      </c>
      <c r="AW31" s="8">
        <v>225.36</v>
      </c>
      <c r="AX31" s="4">
        <v>8</v>
      </c>
      <c r="AY31" s="8">
        <v>189.92</v>
      </c>
      <c r="AZ31" s="7"/>
      <c r="BA31" s="7">
        <v>0.1866</v>
      </c>
      <c r="BB31" s="7">
        <v>1</v>
      </c>
      <c r="BC31" s="4">
        <v>8</v>
      </c>
      <c r="BD31" s="8">
        <v>225.36</v>
      </c>
      <c r="BE31" s="4">
        <v>8</v>
      </c>
      <c r="BF31" s="8">
        <v>189.92</v>
      </c>
      <c r="BG31" s="7"/>
      <c r="BH31" s="7">
        <v>0.1866</v>
      </c>
      <c r="BI31" s="7">
        <v>1</v>
      </c>
      <c r="BJ31" s="4">
        <v>8</v>
      </c>
      <c r="BK31" s="8">
        <v>225.36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327</v>
      </c>
      <c r="BX31" s="2" t="s">
        <v>328</v>
      </c>
      <c r="BY31" s="2" t="s">
        <v>157</v>
      </c>
      <c r="BZ31" s="2" t="s">
        <v>157</v>
      </c>
      <c r="CA31" s="2" t="s">
        <v>145</v>
      </c>
      <c r="CB31" s="4">
        <v>8</v>
      </c>
      <c r="CC31" s="8">
        <v>225.36</v>
      </c>
      <c r="CD31" s="4">
        <v>8</v>
      </c>
      <c r="CE31" s="8">
        <v>189.92</v>
      </c>
      <c r="CF31" s="7"/>
      <c r="CG31" s="7">
        <v>0.1866</v>
      </c>
      <c r="CH31" s="2" t="s">
        <v>154</v>
      </c>
      <c r="CI31" s="2" t="s">
        <v>142</v>
      </c>
      <c r="CJ31" s="2" t="s">
        <v>145</v>
      </c>
      <c r="CK31" s="2" t="s">
        <v>537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327</v>
      </c>
      <c r="CX31" s="2" t="s">
        <v>351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538</v>
      </c>
      <c r="DK31" s="2" t="s">
        <v>491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192</v>
      </c>
      <c r="DX31" s="2" t="s">
        <v>458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327</v>
      </c>
      <c r="EK31" s="2" t="s">
        <v>335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199</v>
      </c>
      <c r="EV31" s="2" t="s">
        <v>142</v>
      </c>
      <c r="EW31" s="2" t="s">
        <v>145</v>
      </c>
      <c r="EX31" s="2" t="s">
        <v>145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336</v>
      </c>
      <c r="FK31" s="2" t="s">
        <v>337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142</v>
      </c>
      <c r="FW31" s="2" t="s">
        <v>338</v>
      </c>
      <c r="FX31" s="2" t="s">
        <v>339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182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176</v>
      </c>
      <c r="GV31" s="2" t="s">
        <v>142</v>
      </c>
      <c r="GW31" s="2" t="s">
        <v>340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159</v>
      </c>
      <c r="HW31" s="2" t="s">
        <v>177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342</v>
      </c>
      <c r="II31" s="2" t="s">
        <v>159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327</v>
      </c>
      <c r="JK31" s="2" t="s">
        <v>351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176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192</v>
      </c>
      <c r="KX31" s="2" t="s">
        <v>497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159</v>
      </c>
      <c r="NJ31" s="2" t="s">
        <v>226</v>
      </c>
      <c r="NK31" s="2" t="s">
        <v>184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159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>
        <v>112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539</v>
      </c>
      <c r="B32" s="2" t="s">
        <v>134</v>
      </c>
      <c r="C32" s="2" t="s">
        <v>135</v>
      </c>
      <c r="D32" s="2" t="s">
        <v>532</v>
      </c>
      <c r="E32" s="2" t="s">
        <v>533</v>
      </c>
      <c r="F32" s="2" t="s">
        <v>138</v>
      </c>
      <c r="G32" s="2" t="s">
        <v>138</v>
      </c>
      <c r="H32" s="2" t="s">
        <v>138</v>
      </c>
      <c r="I32" s="2" t="s">
        <v>540</v>
      </c>
      <c r="J32" s="2" t="s">
        <v>541</v>
      </c>
      <c r="K32" s="2" t="s">
        <v>141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146</v>
      </c>
      <c r="T32" s="2" t="s">
        <v>147</v>
      </c>
      <c r="U32" s="2" t="s">
        <v>542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227</v>
      </c>
      <c r="AA32" s="4">
        <f>=ROUNDDOWN(151.333333333333,0)</f>
      </c>
      <c r="AB32" s="5">
        <v>1.5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60.09</v>
      </c>
      <c r="AR32" s="4">
        <v>5</v>
      </c>
      <c r="AS32" s="8">
        <v>91.79</v>
      </c>
      <c r="AT32" s="7">
        <v>-0.4</v>
      </c>
      <c r="AU32" s="7">
        <v>-0.3454</v>
      </c>
      <c r="AV32" s="4">
        <v>3</v>
      </c>
      <c r="AW32" s="8">
        <v>60.09</v>
      </c>
      <c r="AX32" s="4">
        <v>5</v>
      </c>
      <c r="AY32" s="8">
        <v>91.79</v>
      </c>
      <c r="AZ32" s="7">
        <v>-0.4</v>
      </c>
      <c r="BA32" s="7">
        <v>-0.3454</v>
      </c>
      <c r="BB32" s="7">
        <v>1</v>
      </c>
      <c r="BC32" s="4">
        <v>3</v>
      </c>
      <c r="BD32" s="8">
        <v>60.09</v>
      </c>
      <c r="BE32" s="4">
        <v>13</v>
      </c>
      <c r="BF32" s="8">
        <v>240.62</v>
      </c>
      <c r="BG32" s="7">
        <v>-0.7692</v>
      </c>
      <c r="BH32" s="7">
        <v>-0.7503</v>
      </c>
      <c r="BI32" s="7">
        <v>1</v>
      </c>
      <c r="BJ32" s="4">
        <v>3</v>
      </c>
      <c r="BK32" s="8">
        <v>60.09</v>
      </c>
      <c r="BL32" s="2" t="s">
        <v>153</v>
      </c>
      <c r="BM32" s="7">
        <v>1</v>
      </c>
      <c r="BN32" s="7">
        <v>1</v>
      </c>
      <c r="BO32" s="4">
        <v>3</v>
      </c>
      <c r="BP32" s="8">
        <v>60.09</v>
      </c>
      <c r="BQ32" s="4">
        <v>1</v>
      </c>
      <c r="BR32" s="8">
        <v>18.92</v>
      </c>
      <c r="BS32" s="7">
        <v>2</v>
      </c>
      <c r="BT32" s="7">
        <v>2.176</v>
      </c>
      <c r="BU32" s="2" t="s">
        <v>154</v>
      </c>
      <c r="BV32" s="2" t="s">
        <v>142</v>
      </c>
      <c r="BW32" s="2" t="s">
        <v>155</v>
      </c>
      <c r="BX32" s="2" t="s">
        <v>543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145</v>
      </c>
      <c r="CK32" s="2" t="s">
        <v>544</v>
      </c>
      <c r="CL32" s="2" t="s">
        <v>157</v>
      </c>
      <c r="CM32" s="2" t="s">
        <v>157</v>
      </c>
      <c r="CN32" s="2" t="s">
        <v>145</v>
      </c>
      <c r="CO32" s="4"/>
      <c r="CP32" s="8"/>
      <c r="CQ32" s="4">
        <v>1</v>
      </c>
      <c r="CR32" s="8">
        <v>18.72</v>
      </c>
      <c r="CS32" s="7">
        <v>-1</v>
      </c>
      <c r="CT32" s="7">
        <v>-1</v>
      </c>
      <c r="CU32" s="2" t="s">
        <v>154</v>
      </c>
      <c r="CV32" s="2" t="s">
        <v>142</v>
      </c>
      <c r="CW32" s="2" t="s">
        <v>155</v>
      </c>
      <c r="CX32" s="2" t="s">
        <v>545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155</v>
      </c>
      <c r="DK32" s="2" t="s">
        <v>546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163</v>
      </c>
      <c r="DX32" s="2" t="s">
        <v>547</v>
      </c>
      <c r="DY32" s="2" t="s">
        <v>157</v>
      </c>
      <c r="DZ32" s="2" t="s">
        <v>157</v>
      </c>
      <c r="EA32" s="2" t="s">
        <v>145</v>
      </c>
      <c r="EB32" s="4"/>
      <c r="EC32" s="8"/>
      <c r="ED32" s="4">
        <v>3</v>
      </c>
      <c r="EE32" s="8">
        <v>54.15</v>
      </c>
      <c r="EF32" s="7">
        <v>-1</v>
      </c>
      <c r="EG32" s="7">
        <v>-1</v>
      </c>
      <c r="EH32" s="2" t="s">
        <v>154</v>
      </c>
      <c r="EI32" s="2" t="s">
        <v>142</v>
      </c>
      <c r="EJ32" s="2" t="s">
        <v>165</v>
      </c>
      <c r="EK32" s="2" t="s">
        <v>462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195</v>
      </c>
      <c r="EX32" s="2" t="s">
        <v>548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170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171</v>
      </c>
      <c r="FX32" s="2" t="s">
        <v>549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199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176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159</v>
      </c>
      <c r="HW32" s="2" t="s">
        <v>177</v>
      </c>
      <c r="HX32" s="2" t="s">
        <v>550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159</v>
      </c>
      <c r="IJ32" s="2" t="s">
        <v>145</v>
      </c>
      <c r="IK32" s="2" t="s">
        <v>551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407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176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414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199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199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159</v>
      </c>
      <c r="NJ32" s="2" t="s">
        <v>184</v>
      </c>
      <c r="NK32" s="2" t="s">
        <v>485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159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199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25</v>
      </c>
      <c r="OP32" s="4"/>
      <c r="OQ32" s="4"/>
      <c r="OR32" s="4">
        <v>202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552</v>
      </c>
      <c r="B33" s="2" t="s">
        <v>134</v>
      </c>
      <c r="C33" s="2" t="s">
        <v>135</v>
      </c>
      <c r="D33" s="2" t="s">
        <v>532</v>
      </c>
      <c r="E33" s="2" t="s">
        <v>533</v>
      </c>
      <c r="F33" s="2" t="s">
        <v>138</v>
      </c>
      <c r="G33" s="2" t="s">
        <v>138</v>
      </c>
      <c r="H33" s="2" t="s">
        <v>138</v>
      </c>
      <c r="I33" s="2" t="s">
        <v>540</v>
      </c>
      <c r="J33" s="2" t="s">
        <v>541</v>
      </c>
      <c r="K33" s="2" t="s">
        <v>205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553</v>
      </c>
      <c r="T33" s="2" t="s">
        <v>147</v>
      </c>
      <c r="U33" s="2" t="s">
        <v>542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167</v>
      </c>
      <c r="AA33" s="4">
        <f>=ROUNDDOWN(22.2666666666667,0)</f>
      </c>
      <c r="AB33" s="5">
        <v>7.5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8</v>
      </c>
      <c r="AS33" s="8">
        <v>148.83</v>
      </c>
      <c r="AT33" s="7">
        <v>-1</v>
      </c>
      <c r="AU33" s="7">
        <v>-1</v>
      </c>
      <c r="AV33" s="4"/>
      <c r="AW33" s="8"/>
      <c r="AX33" s="4">
        <v>8</v>
      </c>
      <c r="AY33" s="8">
        <v>148.83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554</v>
      </c>
      <c r="BM33" s="7"/>
      <c r="BN33" s="7"/>
      <c r="BO33" s="4"/>
      <c r="BP33" s="8"/>
      <c r="BQ33" s="4">
        <v>3</v>
      </c>
      <c r="BR33" s="8">
        <v>56.76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555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145</v>
      </c>
      <c r="CK33" s="2" t="s">
        <v>556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557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155</v>
      </c>
      <c r="DK33" s="2" t="s">
        <v>231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2</v>
      </c>
      <c r="DR33" s="8">
        <v>37.92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163</v>
      </c>
      <c r="DX33" s="2" t="s">
        <v>299</v>
      </c>
      <c r="DY33" s="2" t="s">
        <v>157</v>
      </c>
      <c r="DZ33" s="2" t="s">
        <v>157</v>
      </c>
      <c r="EA33" s="2" t="s">
        <v>145</v>
      </c>
      <c r="EB33" s="4"/>
      <c r="EC33" s="8"/>
      <c r="ED33" s="4">
        <v>3</v>
      </c>
      <c r="EE33" s="8">
        <v>54.15</v>
      </c>
      <c r="EF33" s="7">
        <v>-1</v>
      </c>
      <c r="EG33" s="7">
        <v>-1</v>
      </c>
      <c r="EH33" s="2" t="s">
        <v>154</v>
      </c>
      <c r="EI33" s="2" t="s">
        <v>142</v>
      </c>
      <c r="EJ33" s="2" t="s">
        <v>213</v>
      </c>
      <c r="EK33" s="2" t="s">
        <v>558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195</v>
      </c>
      <c r="EX33" s="2" t="s">
        <v>559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197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171</v>
      </c>
      <c r="FX33" s="2" t="s">
        <v>560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199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176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159</v>
      </c>
      <c r="HW33" s="2" t="s">
        <v>438</v>
      </c>
      <c r="HX33" s="2" t="s">
        <v>239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159</v>
      </c>
      <c r="IJ33" s="2" t="s">
        <v>145</v>
      </c>
      <c r="IK33" s="2" t="s">
        <v>561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224</v>
      </c>
      <c r="JK33" s="2" t="s">
        <v>440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176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176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414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199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199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159</v>
      </c>
      <c r="NJ33" s="2" t="s">
        <v>226</v>
      </c>
      <c r="NK33" s="2" t="s">
        <v>441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176</v>
      </c>
      <c r="NV33" s="2" t="s">
        <v>159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199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84</v>
      </c>
      <c r="OP33" s="4"/>
      <c r="OQ33" s="4"/>
      <c r="OR33" s="4">
        <v>83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562</v>
      </c>
      <c r="B34" s="2" t="s">
        <v>134</v>
      </c>
      <c r="C34" s="2" t="s">
        <v>135</v>
      </c>
      <c r="D34" s="2" t="s">
        <v>532</v>
      </c>
      <c r="E34" s="2" t="s">
        <v>533</v>
      </c>
      <c r="F34" s="2" t="s">
        <v>361</v>
      </c>
      <c r="G34" s="2" t="s">
        <v>361</v>
      </c>
      <c r="H34" s="2" t="s">
        <v>361</v>
      </c>
      <c r="I34" s="2" t="s">
        <v>563</v>
      </c>
      <c r="J34" s="2" t="s">
        <v>534</v>
      </c>
      <c r="K34" s="2" t="s">
        <v>141</v>
      </c>
      <c r="L34" s="3">
        <v>18</v>
      </c>
      <c r="M34" s="3">
        <v>18.9</v>
      </c>
      <c r="N34" s="3">
        <v>39.99</v>
      </c>
      <c r="O34" s="2" t="s">
        <v>363</v>
      </c>
      <c r="P34" s="2" t="s">
        <v>364</v>
      </c>
      <c r="Q34" s="2" t="s">
        <v>144</v>
      </c>
      <c r="R34" s="2" t="s">
        <v>145</v>
      </c>
      <c r="S34" s="2" t="s">
        <v>564</v>
      </c>
      <c r="T34" s="2" t="s">
        <v>286</v>
      </c>
      <c r="U34" s="2" t="s">
        <v>542</v>
      </c>
      <c r="V34" s="2" t="s">
        <v>149</v>
      </c>
      <c r="W34" s="2" t="s">
        <v>565</v>
      </c>
      <c r="X34" s="2" t="s">
        <v>151</v>
      </c>
      <c r="Y34" s="2" t="s">
        <v>366</v>
      </c>
      <c r="Z34" s="4">
        <v>247</v>
      </c>
      <c r="AA34" s="4">
        <f>=ROUNDDOWN(123.5,0)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3</v>
      </c>
      <c r="AS34" s="8">
        <v>62.37</v>
      </c>
      <c r="AT34" s="7">
        <v>-1</v>
      </c>
      <c r="AU34" s="7">
        <v>-1</v>
      </c>
      <c r="AV34" s="4"/>
      <c r="AW34" s="8"/>
      <c r="AX34" s="4">
        <v>3</v>
      </c>
      <c r="AY34" s="8">
        <v>62.37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>
        <v>3</v>
      </c>
      <c r="BF34" s="8">
        <v>62.37</v>
      </c>
      <c r="BG34" s="7" t="s">
        <v>145</v>
      </c>
      <c r="BH34" s="7" t="s">
        <v>145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3</v>
      </c>
      <c r="BR34" s="8">
        <v>62.37</v>
      </c>
      <c r="BS34" s="7">
        <v>-1</v>
      </c>
      <c r="BT34" s="7">
        <v>-1</v>
      </c>
      <c r="BU34" s="2" t="s">
        <v>154</v>
      </c>
      <c r="BV34" s="2" t="s">
        <v>142</v>
      </c>
      <c r="BW34" s="2" t="s">
        <v>367</v>
      </c>
      <c r="BX34" s="2" t="s">
        <v>566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145</v>
      </c>
      <c r="CK34" s="2" t="s">
        <v>145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370</v>
      </c>
      <c r="CX34" s="2" t="s">
        <v>567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372</v>
      </c>
      <c r="DK34" s="2" t="s">
        <v>568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163</v>
      </c>
      <c r="DX34" s="2" t="s">
        <v>569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375</v>
      </c>
      <c r="EK34" s="2" t="s">
        <v>570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186</v>
      </c>
      <c r="EV34" s="2" t="s">
        <v>159</v>
      </c>
      <c r="EW34" s="2" t="s">
        <v>195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366</v>
      </c>
      <c r="FK34" s="2" t="s">
        <v>571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176</v>
      </c>
      <c r="FV34" s="2" t="s">
        <v>142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199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176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176</v>
      </c>
      <c r="HI34" s="2" t="s">
        <v>159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159</v>
      </c>
      <c r="HW34" s="2" t="s">
        <v>303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199</v>
      </c>
      <c r="II34" s="2" t="s">
        <v>159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183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366</v>
      </c>
      <c r="JK34" s="2" t="s">
        <v>572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176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176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142</v>
      </c>
      <c r="KW34" s="2" t="s">
        <v>573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176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176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176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199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247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574</v>
      </c>
      <c r="B35" s="2" t="s">
        <v>134</v>
      </c>
      <c r="C35" s="2" t="s">
        <v>135</v>
      </c>
      <c r="D35" s="2" t="s">
        <v>532</v>
      </c>
      <c r="E35" s="2" t="s">
        <v>533</v>
      </c>
      <c r="F35" s="2" t="s">
        <v>361</v>
      </c>
      <c r="G35" s="2" t="s">
        <v>361</v>
      </c>
      <c r="H35" s="2" t="s">
        <v>361</v>
      </c>
      <c r="I35" s="2" t="s">
        <v>563</v>
      </c>
      <c r="J35" s="2" t="s">
        <v>534</v>
      </c>
      <c r="K35" s="2" t="s">
        <v>205</v>
      </c>
      <c r="L35" s="3">
        <v>18.77</v>
      </c>
      <c r="M35" s="3">
        <v>19.71</v>
      </c>
      <c r="N35" s="3">
        <v>39.99</v>
      </c>
      <c r="O35" s="2" t="s">
        <v>385</v>
      </c>
      <c r="P35" s="2" t="s">
        <v>364</v>
      </c>
      <c r="Q35" s="2" t="s">
        <v>144</v>
      </c>
      <c r="R35" s="2" t="s">
        <v>145</v>
      </c>
      <c r="S35" s="2" t="s">
        <v>365</v>
      </c>
      <c r="T35" s="2" t="s">
        <v>286</v>
      </c>
      <c r="U35" s="2" t="s">
        <v>542</v>
      </c>
      <c r="V35" s="2" t="s">
        <v>149</v>
      </c>
      <c r="W35" s="2" t="s">
        <v>151</v>
      </c>
      <c r="X35" s="2" t="s">
        <v>145</v>
      </c>
      <c r="Y35" s="2" t="s">
        <v>366</v>
      </c>
      <c r="Z35" s="4">
        <v>108</v>
      </c>
      <c r="AA35" s="4">
        <f>=ROUNDDOWN(25.7142857142857,0)</f>
      </c>
      <c r="AB35" s="5">
        <v>4.2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367</v>
      </c>
      <c r="BX35" s="2" t="s">
        <v>575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145</v>
      </c>
      <c r="CK35" s="2" t="s">
        <v>145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370</v>
      </c>
      <c r="CX35" s="2" t="s">
        <v>368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372</v>
      </c>
      <c r="DK35" s="2" t="s">
        <v>576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163</v>
      </c>
      <c r="DX35" s="2" t="s">
        <v>300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375</v>
      </c>
      <c r="EK35" s="2" t="s">
        <v>577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186</v>
      </c>
      <c r="EV35" s="2" t="s">
        <v>159</v>
      </c>
      <c r="EW35" s="2" t="s">
        <v>195</v>
      </c>
      <c r="EX35" s="2" t="s">
        <v>450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527</v>
      </c>
      <c r="FK35" s="2" t="s">
        <v>578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176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199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176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176</v>
      </c>
      <c r="HI35" s="2" t="s">
        <v>159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159</v>
      </c>
      <c r="HW35" s="2" t="s">
        <v>303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199</v>
      </c>
      <c r="II35" s="2" t="s">
        <v>159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183</v>
      </c>
      <c r="IV35" s="2" t="s">
        <v>142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527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176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176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306</v>
      </c>
      <c r="KV35" s="2" t="s">
        <v>142</v>
      </c>
      <c r="KW35" s="2" t="s">
        <v>573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176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176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199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108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579</v>
      </c>
      <c r="B36" s="2" t="s">
        <v>134</v>
      </c>
      <c r="C36" s="2" t="s">
        <v>135</v>
      </c>
      <c r="D36" s="2" t="s">
        <v>580</v>
      </c>
      <c r="E36" s="2" t="s">
        <v>581</v>
      </c>
      <c r="F36" s="2" t="s">
        <v>138</v>
      </c>
      <c r="G36" s="2" t="s">
        <v>138</v>
      </c>
      <c r="H36" s="2" t="s">
        <v>138</v>
      </c>
      <c r="I36" s="2" t="s">
        <v>582</v>
      </c>
      <c r="J36" s="2" t="s">
        <v>583</v>
      </c>
      <c r="K36" s="2" t="s">
        <v>141</v>
      </c>
      <c r="L36" s="3">
        <v>18.85</v>
      </c>
      <c r="M36" s="3">
        <v>19.79</v>
      </c>
      <c r="N36" s="3">
        <v>46.99</v>
      </c>
      <c r="O36" s="2" t="s">
        <v>142</v>
      </c>
      <c r="P36" s="2" t="s">
        <v>206</v>
      </c>
      <c r="Q36" s="2" t="s">
        <v>144</v>
      </c>
      <c r="R36" s="2" t="s">
        <v>145</v>
      </c>
      <c r="S36" s="2" t="s">
        <v>584</v>
      </c>
      <c r="T36" s="2" t="s">
        <v>147</v>
      </c>
      <c r="U36" s="2" t="s">
        <v>542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144</v>
      </c>
      <c r="AA36" s="4">
        <f>=ROUNDDOWN(57.6,0)</f>
      </c>
      <c r="AB36" s="5">
        <v>2.5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19.96</v>
      </c>
      <c r="AR36" s="4"/>
      <c r="AS36" s="8"/>
      <c r="AT36" s="7"/>
      <c r="AU36" s="7"/>
      <c r="AV36" s="4">
        <v>1</v>
      </c>
      <c r="AW36" s="8">
        <v>19.96</v>
      </c>
      <c r="AX36" s="4"/>
      <c r="AY36" s="8"/>
      <c r="AZ36" s="7"/>
      <c r="BA36" s="7"/>
      <c r="BB36" s="7">
        <v>1</v>
      </c>
      <c r="BC36" s="4">
        <v>1</v>
      </c>
      <c r="BD36" s="8">
        <v>19.96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1</v>
      </c>
      <c r="BJ36" s="4">
        <v>1</v>
      </c>
      <c r="BK36" s="8">
        <v>19.96</v>
      </c>
      <c r="BL36" s="2" t="s">
        <v>16</v>
      </c>
      <c r="BM36" s="7">
        <v>1</v>
      </c>
      <c r="BN36" s="7">
        <v>1</v>
      </c>
      <c r="BO36" s="4">
        <v>1</v>
      </c>
      <c r="BP36" s="8">
        <v>19.96</v>
      </c>
      <c r="BQ36" s="4"/>
      <c r="BR36" s="8"/>
      <c r="BS36" s="7"/>
      <c r="BT36" s="7"/>
      <c r="BU36" s="2" t="s">
        <v>154</v>
      </c>
      <c r="BV36" s="2" t="s">
        <v>142</v>
      </c>
      <c r="BW36" s="2" t="s">
        <v>155</v>
      </c>
      <c r="BX36" s="2" t="s">
        <v>585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145</v>
      </c>
      <c r="CK36" s="2" t="s">
        <v>586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155</v>
      </c>
      <c r="CX36" s="2" t="s">
        <v>420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155</v>
      </c>
      <c r="DK36" s="2" t="s">
        <v>587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588</v>
      </c>
      <c r="DX36" s="2" t="s">
        <v>589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165</v>
      </c>
      <c r="EK36" s="2" t="s">
        <v>462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195</v>
      </c>
      <c r="EX36" s="2" t="s">
        <v>548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170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171</v>
      </c>
      <c r="FX36" s="2" t="s">
        <v>423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199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176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159</v>
      </c>
      <c r="HW36" s="2" t="s">
        <v>177</v>
      </c>
      <c r="HX36" s="2" t="s">
        <v>590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159</v>
      </c>
      <c r="IJ36" s="2" t="s">
        <v>145</v>
      </c>
      <c r="IK36" s="2" t="s">
        <v>591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161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176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176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414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199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199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159</v>
      </c>
      <c r="NJ36" s="2" t="s">
        <v>184</v>
      </c>
      <c r="NK36" s="2" t="s">
        <v>498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176</v>
      </c>
      <c r="NV36" s="2" t="s">
        <v>159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199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144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592</v>
      </c>
      <c r="B37" s="2" t="s">
        <v>134</v>
      </c>
      <c r="C37" s="2" t="s">
        <v>135</v>
      </c>
      <c r="D37" s="2" t="s">
        <v>580</v>
      </c>
      <c r="E37" s="2" t="s">
        <v>581</v>
      </c>
      <c r="F37" s="2" t="s">
        <v>138</v>
      </c>
      <c r="G37" s="2" t="s">
        <v>138</v>
      </c>
      <c r="H37" s="2" t="s">
        <v>138</v>
      </c>
      <c r="I37" s="2" t="s">
        <v>582</v>
      </c>
      <c r="J37" s="2" t="s">
        <v>583</v>
      </c>
      <c r="K37" s="2" t="s">
        <v>205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584</v>
      </c>
      <c r="T37" s="2" t="s">
        <v>147</v>
      </c>
      <c r="U37" s="2" t="s">
        <v>542</v>
      </c>
      <c r="V37" s="2" t="s">
        <v>149</v>
      </c>
      <c r="W37" s="2" t="s">
        <v>150</v>
      </c>
      <c r="X37" s="2" t="s">
        <v>593</v>
      </c>
      <c r="Y37" s="2" t="s">
        <v>152</v>
      </c>
      <c r="Z37" s="4">
        <v>92</v>
      </c>
      <c r="AA37" s="4">
        <f>=ROUNDDOWN(30.6666666666667,0)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216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145</v>
      </c>
      <c r="CK37" s="2" t="s">
        <v>438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419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155</v>
      </c>
      <c r="DK37" s="2" t="s">
        <v>594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588</v>
      </c>
      <c r="DX37" s="2" t="s">
        <v>595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213</v>
      </c>
      <c r="EK37" s="2" t="s">
        <v>255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195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169</v>
      </c>
      <c r="FK37" s="2" t="s">
        <v>596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171</v>
      </c>
      <c r="FX37" s="2" t="s">
        <v>597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199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176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159</v>
      </c>
      <c r="HW37" s="2" t="s">
        <v>177</v>
      </c>
      <c r="HX37" s="2" t="s">
        <v>217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159</v>
      </c>
      <c r="IJ37" s="2" t="s">
        <v>145</v>
      </c>
      <c r="IK37" s="2" t="s">
        <v>598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180</v>
      </c>
      <c r="JK37" s="2" t="s">
        <v>253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176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306</v>
      </c>
      <c r="KV37" s="2" t="s">
        <v>142</v>
      </c>
      <c r="KW37" s="2" t="s">
        <v>414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199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199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159</v>
      </c>
      <c r="NJ37" s="2" t="s">
        <v>280</v>
      </c>
      <c r="NK37" s="2" t="s">
        <v>441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176</v>
      </c>
      <c r="NV37" s="2" t="s">
        <v>159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199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>
        <v>92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599</v>
      </c>
      <c r="B38" s="2" t="s">
        <v>134</v>
      </c>
      <c r="C38" s="2" t="s">
        <v>135</v>
      </c>
      <c r="D38" s="2" t="s">
        <v>580</v>
      </c>
      <c r="E38" s="2" t="s">
        <v>581</v>
      </c>
      <c r="F38" s="2" t="s">
        <v>244</v>
      </c>
      <c r="G38" s="2" t="s">
        <v>244</v>
      </c>
      <c r="H38" s="2" t="s">
        <v>244</v>
      </c>
      <c r="I38" s="2" t="s">
        <v>582</v>
      </c>
      <c r="J38" s="2" t="s">
        <v>583</v>
      </c>
      <c r="K38" s="2" t="s">
        <v>246</v>
      </c>
      <c r="L38" s="3">
        <v>18</v>
      </c>
      <c r="M38" s="3">
        <v>18.9</v>
      </c>
      <c r="N38" s="3">
        <v>44.99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600</v>
      </c>
      <c r="T38" s="2" t="s">
        <v>147</v>
      </c>
      <c r="U38" s="2" t="s">
        <v>542</v>
      </c>
      <c r="V38" s="2" t="s">
        <v>248</v>
      </c>
      <c r="W38" s="2" t="s">
        <v>151</v>
      </c>
      <c r="X38" s="2" t="s">
        <v>145</v>
      </c>
      <c r="Y38" s="2" t="s">
        <v>249</v>
      </c>
      <c r="Z38" s="4">
        <v>161</v>
      </c>
      <c r="AA38" s="4">
        <f>=ROUNDDOWN(32.2,0)</f>
      </c>
      <c r="AB38" s="5">
        <v>5</v>
      </c>
      <c r="AC38" s="2" t="s">
        <v>145</v>
      </c>
      <c r="AD38" s="4"/>
      <c r="AE38" s="4"/>
      <c r="AF38" s="6">
        <v>76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19.78</v>
      </c>
      <c r="AR38" s="4">
        <v>3</v>
      </c>
      <c r="AS38" s="8">
        <v>61.29</v>
      </c>
      <c r="AT38" s="7">
        <v>-0.6667</v>
      </c>
      <c r="AU38" s="7">
        <v>-0.6773</v>
      </c>
      <c r="AV38" s="4">
        <v>1</v>
      </c>
      <c r="AW38" s="8">
        <v>19.78</v>
      </c>
      <c r="AX38" s="4">
        <v>3</v>
      </c>
      <c r="AY38" s="8">
        <v>61.29</v>
      </c>
      <c r="AZ38" s="7">
        <v>-0.6667</v>
      </c>
      <c r="BA38" s="7">
        <v>-0.6773</v>
      </c>
      <c r="BB38" s="7">
        <v>1</v>
      </c>
      <c r="BC38" s="4">
        <v>1</v>
      </c>
      <c r="BD38" s="8">
        <v>19.78</v>
      </c>
      <c r="BE38" s="4">
        <v>3</v>
      </c>
      <c r="BF38" s="8">
        <v>61.29</v>
      </c>
      <c r="BG38" s="7">
        <v>-0.6667</v>
      </c>
      <c r="BH38" s="7">
        <v>-0.6773</v>
      </c>
      <c r="BI38" s="7">
        <v>1</v>
      </c>
      <c r="BJ38" s="4">
        <v>1</v>
      </c>
      <c r="BK38" s="8">
        <v>19.78</v>
      </c>
      <c r="BL38" s="2" t="s">
        <v>601</v>
      </c>
      <c r="BM38" s="7">
        <v>1</v>
      </c>
      <c r="BN38" s="7">
        <v>1</v>
      </c>
      <c r="BO38" s="4"/>
      <c r="BP38" s="8"/>
      <c r="BQ38" s="4">
        <v>2</v>
      </c>
      <c r="BR38" s="8">
        <v>40.5</v>
      </c>
      <c r="BS38" s="7">
        <v>-1</v>
      </c>
      <c r="BT38" s="7">
        <v>-1</v>
      </c>
      <c r="BU38" s="2" t="s">
        <v>154</v>
      </c>
      <c r="BV38" s="2" t="s">
        <v>142</v>
      </c>
      <c r="BW38" s="2" t="s">
        <v>249</v>
      </c>
      <c r="BX38" s="2" t="s">
        <v>602</v>
      </c>
      <c r="BY38" s="2" t="s">
        <v>157</v>
      </c>
      <c r="BZ38" s="2" t="s">
        <v>157</v>
      </c>
      <c r="CA38" s="2" t="s">
        <v>145</v>
      </c>
      <c r="CB38" s="4">
        <v>1</v>
      </c>
      <c r="CC38" s="8">
        <v>19.78</v>
      </c>
      <c r="CD38" s="4"/>
      <c r="CE38" s="8"/>
      <c r="CF38" s="7"/>
      <c r="CG38" s="7"/>
      <c r="CH38" s="2" t="s">
        <v>154</v>
      </c>
      <c r="CI38" s="2" t="s">
        <v>142</v>
      </c>
      <c r="CJ38" s="2" t="s">
        <v>145</v>
      </c>
      <c r="CK38" s="2" t="s">
        <v>558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252</v>
      </c>
      <c r="CX38" s="2" t="s">
        <v>156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253</v>
      </c>
      <c r="DK38" s="2" t="s">
        <v>271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254</v>
      </c>
      <c r="DX38" s="2" t="s">
        <v>603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165</v>
      </c>
      <c r="EK38" s="2" t="s">
        <v>604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195</v>
      </c>
      <c r="EX38" s="2" t="s">
        <v>605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169</v>
      </c>
      <c r="FK38" s="2" t="s">
        <v>197</v>
      </c>
      <c r="FL38" s="2" t="s">
        <v>157</v>
      </c>
      <c r="FM38" s="2" t="s">
        <v>157</v>
      </c>
      <c r="FN38" s="2" t="s">
        <v>145</v>
      </c>
      <c r="FO38" s="4"/>
      <c r="FP38" s="8"/>
      <c r="FQ38" s="4">
        <v>1</v>
      </c>
      <c r="FR38" s="8">
        <v>20.79</v>
      </c>
      <c r="FS38" s="7">
        <v>-1</v>
      </c>
      <c r="FT38" s="7">
        <v>-1</v>
      </c>
      <c r="FU38" s="2" t="s">
        <v>154</v>
      </c>
      <c r="FV38" s="2" t="s">
        <v>142</v>
      </c>
      <c r="FW38" s="2" t="s">
        <v>171</v>
      </c>
      <c r="FX38" s="2" t="s">
        <v>560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199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154</v>
      </c>
      <c r="GV38" s="2" t="s">
        <v>142</v>
      </c>
      <c r="GW38" s="2" t="s">
        <v>221</v>
      </c>
      <c r="GX38" s="2" t="s">
        <v>275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159</v>
      </c>
      <c r="HW38" s="2" t="s">
        <v>438</v>
      </c>
      <c r="HX38" s="2" t="s">
        <v>413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159</v>
      </c>
      <c r="IJ38" s="2" t="s">
        <v>145</v>
      </c>
      <c r="IK38" s="2" t="s">
        <v>543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180</v>
      </c>
      <c r="JK38" s="2" t="s">
        <v>606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176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262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159</v>
      </c>
      <c r="NJ38" s="2" t="s">
        <v>280</v>
      </c>
      <c r="NK38" s="2" t="s">
        <v>184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176</v>
      </c>
      <c r="NV38" s="2" t="s">
        <v>159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199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161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607</v>
      </c>
      <c r="B39" s="2" t="s">
        <v>134</v>
      </c>
      <c r="C39" s="2" t="s">
        <v>135</v>
      </c>
      <c r="D39" s="2" t="s">
        <v>580</v>
      </c>
      <c r="E39" s="2" t="s">
        <v>581</v>
      </c>
      <c r="F39" s="2" t="s">
        <v>319</v>
      </c>
      <c r="G39" s="2" t="s">
        <v>145</v>
      </c>
      <c r="H39" s="2" t="s">
        <v>145</v>
      </c>
      <c r="I39" s="2" t="s">
        <v>608</v>
      </c>
      <c r="J39" s="2" t="s">
        <v>609</v>
      </c>
      <c r="K39" s="2" t="s">
        <v>610</v>
      </c>
      <c r="L39" s="3">
        <v>27.5</v>
      </c>
      <c r="M39" s="3">
        <v>28.87</v>
      </c>
      <c r="N39" s="3">
        <v>54.99</v>
      </c>
      <c r="O39" s="2" t="s">
        <v>398</v>
      </c>
      <c r="P39" s="2" t="s">
        <v>364</v>
      </c>
      <c r="Q39" s="2" t="s">
        <v>144</v>
      </c>
      <c r="R39" s="2" t="s">
        <v>145</v>
      </c>
      <c r="S39" s="2" t="s">
        <v>611</v>
      </c>
      <c r="T39" s="2" t="s">
        <v>145</v>
      </c>
      <c r="U39" s="2" t="s">
        <v>145</v>
      </c>
      <c r="V39" s="2" t="s">
        <v>248</v>
      </c>
      <c r="W39" s="2" t="s">
        <v>151</v>
      </c>
      <c r="X39" s="2" t="s">
        <v>145</v>
      </c>
      <c r="Y39" s="2" t="s">
        <v>324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56.96</v>
      </c>
      <c r="AT39" s="7">
        <v>-1</v>
      </c>
      <c r="AU39" s="7">
        <v>-1</v>
      </c>
      <c r="AV39" s="4"/>
      <c r="AW39" s="8"/>
      <c r="AX39" s="4">
        <v>2</v>
      </c>
      <c r="AY39" s="8">
        <v>56.96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56.96</v>
      </c>
      <c r="BG39" s="7">
        <v>-1</v>
      </c>
      <c r="BH39" s="7">
        <v>-1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159</v>
      </c>
      <c r="BW39" s="2" t="s">
        <v>327</v>
      </c>
      <c r="BX39" s="2" t="s">
        <v>328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159</v>
      </c>
      <c r="CJ39" s="2" t="s">
        <v>145</v>
      </c>
      <c r="CK39" s="2" t="s">
        <v>612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159</v>
      </c>
      <c r="CW39" s="2" t="s">
        <v>327</v>
      </c>
      <c r="CX39" s="2" t="s">
        <v>351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159</v>
      </c>
      <c r="DJ39" s="2" t="s">
        <v>331</v>
      </c>
      <c r="DK39" s="2" t="s">
        <v>613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159</v>
      </c>
      <c r="DW39" s="2" t="s">
        <v>614</v>
      </c>
      <c r="DX39" s="2" t="s">
        <v>615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159</v>
      </c>
      <c r="EJ39" s="2" t="s">
        <v>327</v>
      </c>
      <c r="EK39" s="2" t="s">
        <v>335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199</v>
      </c>
      <c r="EV39" s="2" t="s">
        <v>159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>
        <v>2</v>
      </c>
      <c r="FE39" s="8">
        <v>56.96</v>
      </c>
      <c r="FF39" s="7">
        <v>-1</v>
      </c>
      <c r="FG39" s="7">
        <v>-1</v>
      </c>
      <c r="FH39" s="2" t="s">
        <v>154</v>
      </c>
      <c r="FI39" s="2" t="s">
        <v>159</v>
      </c>
      <c r="FJ39" s="2" t="s">
        <v>336</v>
      </c>
      <c r="FK39" s="2" t="s">
        <v>337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159</v>
      </c>
      <c r="FW39" s="2" t="s">
        <v>338</v>
      </c>
      <c r="FX39" s="2" t="s">
        <v>339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182</v>
      </c>
      <c r="GI39" s="2" t="s">
        <v>159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176</v>
      </c>
      <c r="GV39" s="2" t="s">
        <v>159</v>
      </c>
      <c r="GW39" s="2" t="s">
        <v>340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159</v>
      </c>
      <c r="HW39" s="2" t="s">
        <v>177</v>
      </c>
      <c r="HX39" s="2" t="s">
        <v>616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342</v>
      </c>
      <c r="II39" s="2" t="s">
        <v>159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159</v>
      </c>
      <c r="JJ39" s="2" t="s">
        <v>327</v>
      </c>
      <c r="JK39" s="2" t="s">
        <v>351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176</v>
      </c>
      <c r="JV39" s="2" t="s">
        <v>159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176</v>
      </c>
      <c r="KI39" s="2" t="s">
        <v>159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159</v>
      </c>
      <c r="KW39" s="2" t="s">
        <v>192</v>
      </c>
      <c r="KX39" s="2" t="s">
        <v>497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159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159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159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159</v>
      </c>
      <c r="NJ39" s="2" t="s">
        <v>617</v>
      </c>
      <c r="NK39" s="2" t="s">
        <v>618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176</v>
      </c>
      <c r="NV39" s="2" t="s">
        <v>159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199</v>
      </c>
      <c r="OI39" s="2" t="s">
        <v>159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16" t="s">
        <v>619</v>
      </c>
      <c r="B40" s="9" t="s">
        <v>145</v>
      </c>
      <c r="C40" s="9" t="s">
        <v>145</v>
      </c>
      <c r="D40" s="9" t="s">
        <v>145</v>
      </c>
      <c r="E40" s="9" t="s">
        <v>145</v>
      </c>
      <c r="F40" s="9" t="s">
        <v>145</v>
      </c>
      <c r="G40" s="9" t="s">
        <v>145</v>
      </c>
      <c r="H40" s="9" t="s">
        <v>145</v>
      </c>
      <c r="I40" s="9" t="s">
        <v>145</v>
      </c>
      <c r="J40" s="9" t="s">
        <v>145</v>
      </c>
      <c r="K40" s="9" t="s">
        <v>145</v>
      </c>
      <c r="L40" s="10"/>
      <c r="M40" s="10"/>
      <c r="N40" s="10"/>
      <c r="O40" s="9" t="s">
        <v>145</v>
      </c>
      <c r="P40" s="9" t="s">
        <v>145</v>
      </c>
      <c r="Q40" s="9" t="s">
        <v>145</v>
      </c>
      <c r="R40" s="9" t="s">
        <v>145</v>
      </c>
      <c r="S40" s="9" t="s">
        <v>145</v>
      </c>
      <c r="T40" s="9" t="s">
        <v>145</v>
      </c>
      <c r="U40" s="9" t="s">
        <v>145</v>
      </c>
      <c r="V40" s="9" t="s">
        <v>145</v>
      </c>
      <c r="W40" s="9" t="s">
        <v>145</v>
      </c>
      <c r="X40" s="9" t="s">
        <v>145</v>
      </c>
      <c r="Y40" s="9" t="s">
        <v>145</v>
      </c>
      <c r="Z40" s="11">
        <v>3987</v>
      </c>
      <c r="AA40" s="11">
        <f>=ROUNDDOWN({0},0)</f>
      </c>
      <c r="AB40" s="12">
        <v>110.8</v>
      </c>
      <c r="AC40" s="9" t="s">
        <v>145</v>
      </c>
      <c r="AD40" s="11"/>
      <c r="AE40" s="11">
        <v>935</v>
      </c>
      <c r="AF40" s="13"/>
      <c r="AG40" s="13"/>
      <c r="AH40" s="14"/>
      <c r="AI40" s="11"/>
      <c r="AJ40" s="11">
        <f>=ROUNDDOWN({0},0)</f>
      </c>
      <c r="AK40" s="12"/>
      <c r="AL40" s="9" t="s">
        <v>145</v>
      </c>
      <c r="AM40" s="11"/>
      <c r="AN40" s="11"/>
      <c r="AO40" s="14"/>
      <c r="AP40" s="11">
        <v>67</v>
      </c>
      <c r="AQ40" s="15">
        <v>5262.78</v>
      </c>
      <c r="AR40" s="11">
        <v>94</v>
      </c>
      <c r="AS40" s="15">
        <v>6825.82</v>
      </c>
      <c r="AT40" s="14">
        <v>-0.2872</v>
      </c>
      <c r="AU40" s="14">
        <v>-0.229</v>
      </c>
      <c r="AV40" s="11">
        <v>67</v>
      </c>
      <c r="AW40" s="15">
        <v>5262.78</v>
      </c>
      <c r="AX40" s="11">
        <v>94</v>
      </c>
      <c r="AY40" s="15">
        <v>6825.82</v>
      </c>
      <c r="AZ40" s="14">
        <v>-0.2872</v>
      </c>
      <c r="BA40" s="14">
        <v>-0.229</v>
      </c>
      <c r="BB40" s="14"/>
      <c r="BC40" s="11">
        <v>67</v>
      </c>
      <c r="BD40" s="15">
        <v>5262.78</v>
      </c>
      <c r="BE40" s="11">
        <v>94</v>
      </c>
      <c r="BF40" s="15">
        <v>6825.82</v>
      </c>
      <c r="BG40" s="14">
        <v>-0.2872</v>
      </c>
      <c r="BH40" s="14">
        <v>-0.229</v>
      </c>
      <c r="BI40" s="14"/>
      <c r="BJ40" s="11"/>
      <c r="BK40" s="15"/>
      <c r="BL40" s="9" t="s">
        <v>145</v>
      </c>
      <c r="BM40" s="14"/>
      <c r="BN40" s="14"/>
      <c r="BO40" s="11">
        <v>18</v>
      </c>
      <c r="BP40" s="15">
        <v>1327.84</v>
      </c>
      <c r="BQ40" s="11">
        <v>23</v>
      </c>
      <c r="BR40" s="15">
        <v>1394.23</v>
      </c>
      <c r="BS40" s="14">
        <v>-0.2174</v>
      </c>
      <c r="BT40" s="14">
        <v>-0.0476</v>
      </c>
      <c r="BU40" s="9" t="s">
        <v>145</v>
      </c>
      <c r="BV40" s="9" t="s">
        <v>145</v>
      </c>
      <c r="BW40" s="9" t="s">
        <v>145</v>
      </c>
      <c r="BX40" s="9" t="s">
        <v>145</v>
      </c>
      <c r="BY40" s="9" t="s">
        <v>145</v>
      </c>
      <c r="BZ40" s="9" t="s">
        <v>145</v>
      </c>
      <c r="CA40" s="9" t="s">
        <v>145</v>
      </c>
      <c r="CB40" s="11">
        <v>16</v>
      </c>
      <c r="CC40" s="15">
        <v>972.2</v>
      </c>
      <c r="CD40" s="11">
        <v>16</v>
      </c>
      <c r="CE40" s="15">
        <v>913.09</v>
      </c>
      <c r="CF40" s="14"/>
      <c r="CG40" s="14">
        <v>0.0647</v>
      </c>
      <c r="CH40" s="9" t="s">
        <v>145</v>
      </c>
      <c r="CI40" s="9" t="s">
        <v>145</v>
      </c>
      <c r="CJ40" s="9" t="s">
        <v>145</v>
      </c>
      <c r="CK40" s="9" t="s">
        <v>145</v>
      </c>
      <c r="CL40" s="9" t="s">
        <v>145</v>
      </c>
      <c r="CM40" s="9" t="s">
        <v>145</v>
      </c>
      <c r="CN40" s="9" t="s">
        <v>145</v>
      </c>
      <c r="CO40" s="11">
        <v>12</v>
      </c>
      <c r="CP40" s="15">
        <v>963.99</v>
      </c>
      <c r="CQ40" s="11">
        <v>5</v>
      </c>
      <c r="CR40" s="15">
        <v>398.62</v>
      </c>
      <c r="CS40" s="14">
        <v>1.4</v>
      </c>
      <c r="CT40" s="14">
        <v>1.4183</v>
      </c>
      <c r="CU40" s="9" t="s">
        <v>145</v>
      </c>
      <c r="CV40" s="9" t="s">
        <v>145</v>
      </c>
      <c r="CW40" s="9" t="s">
        <v>145</v>
      </c>
      <c r="CX40" s="9" t="s">
        <v>145</v>
      </c>
      <c r="CY40" s="9" t="s">
        <v>145</v>
      </c>
      <c r="CZ40" s="9" t="s">
        <v>145</v>
      </c>
      <c r="DA40" s="9" t="s">
        <v>145</v>
      </c>
      <c r="DB40" s="11">
        <v>10</v>
      </c>
      <c r="DC40" s="15">
        <v>851.23</v>
      </c>
      <c r="DD40" s="11">
        <v>6</v>
      </c>
      <c r="DE40" s="15">
        <v>581.6</v>
      </c>
      <c r="DF40" s="14">
        <v>0.6667</v>
      </c>
      <c r="DG40" s="14">
        <v>0.4636</v>
      </c>
      <c r="DH40" s="9" t="s">
        <v>145</v>
      </c>
      <c r="DI40" s="9" t="s">
        <v>145</v>
      </c>
      <c r="DJ40" s="9" t="s">
        <v>145</v>
      </c>
      <c r="DK40" s="9" t="s">
        <v>145</v>
      </c>
      <c r="DL40" s="9" t="s">
        <v>145</v>
      </c>
      <c r="DM40" s="9" t="s">
        <v>145</v>
      </c>
      <c r="DN40" s="9" t="s">
        <v>145</v>
      </c>
      <c r="DO40" s="11">
        <v>6</v>
      </c>
      <c r="DP40" s="15">
        <v>583.28</v>
      </c>
      <c r="DQ40" s="11">
        <v>3</v>
      </c>
      <c r="DR40" s="15">
        <v>117.3</v>
      </c>
      <c r="DS40" s="14">
        <v>1</v>
      </c>
      <c r="DT40" s="14">
        <v>3.9725</v>
      </c>
      <c r="DU40" s="9" t="s">
        <v>145</v>
      </c>
      <c r="DV40" s="9" t="s">
        <v>145</v>
      </c>
      <c r="DW40" s="9" t="s">
        <v>145</v>
      </c>
      <c r="DX40" s="9" t="s">
        <v>145</v>
      </c>
      <c r="DY40" s="9" t="s">
        <v>145</v>
      </c>
      <c r="DZ40" s="9" t="s">
        <v>145</v>
      </c>
      <c r="EA40" s="9" t="s">
        <v>145</v>
      </c>
      <c r="EB40" s="11">
        <v>3</v>
      </c>
      <c r="EC40" s="15">
        <v>353.34</v>
      </c>
      <c r="ED40" s="11">
        <v>32</v>
      </c>
      <c r="EE40" s="15">
        <v>2802.68</v>
      </c>
      <c r="EF40" s="14">
        <v>-0.9062</v>
      </c>
      <c r="EG40" s="14">
        <v>-0.8739</v>
      </c>
      <c r="EH40" s="9" t="s">
        <v>145</v>
      </c>
      <c r="EI40" s="9" t="s">
        <v>145</v>
      </c>
      <c r="EJ40" s="9" t="s">
        <v>145</v>
      </c>
      <c r="EK40" s="9" t="s">
        <v>145</v>
      </c>
      <c r="EL40" s="9" t="s">
        <v>145</v>
      </c>
      <c r="EM40" s="9" t="s">
        <v>145</v>
      </c>
      <c r="EN40" s="9" t="s">
        <v>145</v>
      </c>
      <c r="EO40" s="11">
        <v>1</v>
      </c>
      <c r="EP40" s="15">
        <v>113.25</v>
      </c>
      <c r="EQ40" s="11">
        <v>1</v>
      </c>
      <c r="ER40" s="15">
        <v>103.64</v>
      </c>
      <c r="ES40" s="14"/>
      <c r="ET40" s="14">
        <v>0.0927</v>
      </c>
      <c r="EU40" s="9" t="s">
        <v>145</v>
      </c>
      <c r="EV40" s="9" t="s">
        <v>145</v>
      </c>
      <c r="EW40" s="9" t="s">
        <v>145</v>
      </c>
      <c r="EX40" s="9" t="s">
        <v>145</v>
      </c>
      <c r="EY40" s="9" t="s">
        <v>145</v>
      </c>
      <c r="EZ40" s="9" t="s">
        <v>145</v>
      </c>
      <c r="FA40" s="9" t="s">
        <v>145</v>
      </c>
      <c r="FB40" s="11">
        <v>1</v>
      </c>
      <c r="FC40" s="15">
        <v>97.65</v>
      </c>
      <c r="FD40" s="11">
        <v>6</v>
      </c>
      <c r="FE40" s="15">
        <v>390.73</v>
      </c>
      <c r="FF40" s="14">
        <v>-0.8333</v>
      </c>
      <c r="FG40" s="14">
        <v>-0.7501</v>
      </c>
      <c r="FH40" s="9" t="s">
        <v>145</v>
      </c>
      <c r="FI40" s="9" t="s">
        <v>145</v>
      </c>
      <c r="FJ40" s="9" t="s">
        <v>145</v>
      </c>
      <c r="FK40" s="9" t="s">
        <v>145</v>
      </c>
      <c r="FL40" s="9" t="s">
        <v>145</v>
      </c>
      <c r="FM40" s="9" t="s">
        <v>145</v>
      </c>
      <c r="FN40" s="9" t="s">
        <v>145</v>
      </c>
      <c r="FO40" s="11"/>
      <c r="FP40" s="15"/>
      <c r="FQ40" s="11">
        <v>2</v>
      </c>
      <c r="FR40" s="15">
        <v>123.93</v>
      </c>
      <c r="FS40" s="14">
        <v>-1</v>
      </c>
      <c r="FT40" s="14">
        <v>-1</v>
      </c>
      <c r="FU40" s="9" t="s">
        <v>145</v>
      </c>
      <c r="FV40" s="9" t="s">
        <v>145</v>
      </c>
      <c r="FW40" s="9" t="s">
        <v>145</v>
      </c>
      <c r="FX40" s="9" t="s">
        <v>145</v>
      </c>
      <c r="FY40" s="9" t="s">
        <v>145</v>
      </c>
      <c r="FZ40" s="9" t="s">
        <v>145</v>
      </c>
      <c r="GA40" s="9" t="s">
        <v>145</v>
      </c>
      <c r="GB40" s="11"/>
      <c r="GC40" s="15"/>
      <c r="GD40" s="11"/>
      <c r="GE40" s="15"/>
      <c r="GF40" s="14"/>
      <c r="GG40" s="14"/>
      <c r="GH40" s="9" t="s">
        <v>145</v>
      </c>
      <c r="GI40" s="9" t="s">
        <v>145</v>
      </c>
      <c r="GJ40" s="9" t="s">
        <v>145</v>
      </c>
      <c r="GK40" s="9" t="s">
        <v>145</v>
      </c>
      <c r="GL40" s="9" t="s">
        <v>145</v>
      </c>
      <c r="GM40" s="9" t="s">
        <v>145</v>
      </c>
      <c r="GN40" s="9" t="s">
        <v>145</v>
      </c>
      <c r="GO40" s="11"/>
      <c r="GP40" s="15"/>
      <c r="GQ40" s="11"/>
      <c r="GR40" s="15"/>
      <c r="GS40" s="14"/>
      <c r="GT40" s="14"/>
      <c r="GU40" s="9" t="s">
        <v>145</v>
      </c>
      <c r="GV40" s="9" t="s">
        <v>145</v>
      </c>
      <c r="GW40" s="9" t="s">
        <v>145</v>
      </c>
      <c r="GX40" s="9" t="s">
        <v>145</v>
      </c>
      <c r="GY40" s="9" t="s">
        <v>145</v>
      </c>
      <c r="GZ40" s="9" t="s">
        <v>145</v>
      </c>
      <c r="HA40" s="9" t="s">
        <v>145</v>
      </c>
      <c r="HB40" s="11"/>
      <c r="HC40" s="15"/>
      <c r="HD40" s="11"/>
      <c r="HE40" s="15"/>
      <c r="HF40" s="14"/>
      <c r="HG40" s="14"/>
      <c r="HH40" s="9" t="s">
        <v>145</v>
      </c>
      <c r="HI40" s="9" t="s">
        <v>145</v>
      </c>
      <c r="HJ40" s="9" t="s">
        <v>145</v>
      </c>
      <c r="HK40" s="9" t="s">
        <v>145</v>
      </c>
      <c r="HL40" s="9" t="s">
        <v>145</v>
      </c>
      <c r="HM40" s="9" t="s">
        <v>145</v>
      </c>
      <c r="HN40" s="9" t="s">
        <v>145</v>
      </c>
      <c r="HO40" s="11"/>
      <c r="HP40" s="15"/>
      <c r="HQ40" s="11"/>
      <c r="HR40" s="15"/>
      <c r="HS40" s="14"/>
      <c r="HT40" s="14"/>
      <c r="HU40" s="9" t="s">
        <v>145</v>
      </c>
      <c r="HV40" s="9" t="s">
        <v>145</v>
      </c>
      <c r="HW40" s="9" t="s">
        <v>145</v>
      </c>
      <c r="HX40" s="9" t="s">
        <v>145</v>
      </c>
      <c r="HY40" s="9" t="s">
        <v>145</v>
      </c>
      <c r="HZ40" s="9" t="s">
        <v>145</v>
      </c>
      <c r="IA40" s="9" t="s">
        <v>145</v>
      </c>
      <c r="IB40" s="11"/>
      <c r="IC40" s="15"/>
      <c r="ID40" s="11"/>
      <c r="IE40" s="15"/>
      <c r="IF40" s="14"/>
      <c r="IG40" s="14"/>
      <c r="IH40" s="9" t="s">
        <v>145</v>
      </c>
      <c r="II40" s="9" t="s">
        <v>145</v>
      </c>
      <c r="IJ40" s="9" t="s">
        <v>145</v>
      </c>
      <c r="IK40" s="9" t="s">
        <v>145</v>
      </c>
      <c r="IL40" s="9" t="s">
        <v>145</v>
      </c>
      <c r="IM40" s="9" t="s">
        <v>145</v>
      </c>
      <c r="IN40" s="9" t="s">
        <v>145</v>
      </c>
      <c r="IO40" s="11"/>
      <c r="IP40" s="15"/>
      <c r="IQ40" s="11"/>
      <c r="IR40" s="15"/>
      <c r="IS40" s="14"/>
      <c r="IT40" s="14"/>
      <c r="IU40" s="9" t="s">
        <v>145</v>
      </c>
      <c r="IV40" s="9" t="s">
        <v>145</v>
      </c>
      <c r="IW40" s="9" t="s">
        <v>145</v>
      </c>
      <c r="IX40" s="9" t="s">
        <v>145</v>
      </c>
      <c r="IY40" s="9" t="s">
        <v>145</v>
      </c>
      <c r="IZ40" s="9" t="s">
        <v>145</v>
      </c>
      <c r="JA40" s="9" t="s">
        <v>145</v>
      </c>
      <c r="JB40" s="11"/>
      <c r="JC40" s="15"/>
      <c r="JD40" s="11"/>
      <c r="JE40" s="15"/>
      <c r="JF40" s="14"/>
      <c r="JG40" s="14"/>
      <c r="JH40" s="9" t="s">
        <v>145</v>
      </c>
      <c r="JI40" s="9" t="s">
        <v>145</v>
      </c>
      <c r="JJ40" s="9" t="s">
        <v>145</v>
      </c>
      <c r="JK40" s="9" t="s">
        <v>145</v>
      </c>
      <c r="JL40" s="9" t="s">
        <v>145</v>
      </c>
      <c r="JM40" s="9" t="s">
        <v>145</v>
      </c>
      <c r="JN40" s="9" t="s">
        <v>145</v>
      </c>
      <c r="JO40" s="11"/>
      <c r="JP40" s="15"/>
      <c r="JQ40" s="11"/>
      <c r="JR40" s="15"/>
      <c r="JS40" s="14"/>
      <c r="JT40" s="14"/>
      <c r="JU40" s="9" t="s">
        <v>145</v>
      </c>
      <c r="JV40" s="9" t="s">
        <v>145</v>
      </c>
      <c r="JW40" s="9" t="s">
        <v>145</v>
      </c>
      <c r="JX40" s="9" t="s">
        <v>145</v>
      </c>
      <c r="JY40" s="9" t="s">
        <v>145</v>
      </c>
      <c r="JZ40" s="9" t="s">
        <v>145</v>
      </c>
      <c r="KA40" s="9" t="s">
        <v>145</v>
      </c>
      <c r="KB40" s="11"/>
      <c r="KC40" s="15"/>
      <c r="KD40" s="11"/>
      <c r="KE40" s="15"/>
      <c r="KF40" s="14"/>
      <c r="KG40" s="14"/>
      <c r="KH40" s="9" t="s">
        <v>145</v>
      </c>
      <c r="KI40" s="9" t="s">
        <v>145</v>
      </c>
      <c r="KJ40" s="9" t="s">
        <v>145</v>
      </c>
      <c r="KK40" s="9" t="s">
        <v>145</v>
      </c>
      <c r="KL40" s="9" t="s">
        <v>145</v>
      </c>
      <c r="KM40" s="9" t="s">
        <v>145</v>
      </c>
      <c r="KN40" s="9" t="s">
        <v>145</v>
      </c>
      <c r="KO40" s="11"/>
      <c r="KP40" s="15"/>
      <c r="KQ40" s="11"/>
      <c r="KR40" s="15"/>
      <c r="KS40" s="14"/>
      <c r="KT40" s="14"/>
      <c r="KU40" s="9" t="s">
        <v>145</v>
      </c>
      <c r="KV40" s="9" t="s">
        <v>145</v>
      </c>
      <c r="KW40" s="9" t="s">
        <v>145</v>
      </c>
      <c r="KX40" s="9" t="s">
        <v>145</v>
      </c>
      <c r="KY40" s="9" t="s">
        <v>145</v>
      </c>
      <c r="KZ40" s="9" t="s">
        <v>145</v>
      </c>
      <c r="LA40" s="9" t="s">
        <v>145</v>
      </c>
      <c r="LB40" s="11"/>
      <c r="LC40" s="15"/>
      <c r="LD40" s="11"/>
      <c r="LE40" s="15"/>
      <c r="LF40" s="14"/>
      <c r="LG40" s="14"/>
      <c r="LH40" s="9" t="s">
        <v>145</v>
      </c>
      <c r="LI40" s="9" t="s">
        <v>145</v>
      </c>
      <c r="LJ40" s="9" t="s">
        <v>145</v>
      </c>
      <c r="LK40" s="9" t="s">
        <v>145</v>
      </c>
      <c r="LL40" s="9" t="s">
        <v>145</v>
      </c>
      <c r="LM40" s="9" t="s">
        <v>145</v>
      </c>
      <c r="LN40" s="9" t="s">
        <v>145</v>
      </c>
      <c r="LO40" s="11"/>
      <c r="LP40" s="15"/>
      <c r="LQ40" s="11"/>
      <c r="LR40" s="15"/>
      <c r="LS40" s="14"/>
      <c r="LT40" s="14"/>
      <c r="LU40" s="9" t="s">
        <v>145</v>
      </c>
      <c r="LV40" s="9" t="s">
        <v>145</v>
      </c>
      <c r="LW40" s="9" t="s">
        <v>145</v>
      </c>
      <c r="LX40" s="9" t="s">
        <v>145</v>
      </c>
      <c r="LY40" s="9" t="s">
        <v>145</v>
      </c>
      <c r="LZ40" s="9" t="s">
        <v>145</v>
      </c>
      <c r="MA40" s="9" t="s">
        <v>145</v>
      </c>
      <c r="MB40" s="11"/>
      <c r="MC40" s="15"/>
      <c r="MD40" s="11"/>
      <c r="ME40" s="15"/>
      <c r="MF40" s="14"/>
      <c r="MG40" s="14"/>
      <c r="MH40" s="9" t="s">
        <v>145</v>
      </c>
      <c r="MI40" s="9" t="s">
        <v>145</v>
      </c>
      <c r="MJ40" s="9" t="s">
        <v>145</v>
      </c>
      <c r="MK40" s="9" t="s">
        <v>145</v>
      </c>
      <c r="ML40" s="9" t="s">
        <v>145</v>
      </c>
      <c r="MM40" s="9" t="s">
        <v>145</v>
      </c>
      <c r="MN40" s="9" t="s">
        <v>145</v>
      </c>
      <c r="MO40" s="11"/>
      <c r="MP40" s="15"/>
      <c r="MQ40" s="11"/>
      <c r="MR40" s="15"/>
      <c r="MS40" s="14"/>
      <c r="MT40" s="14"/>
      <c r="MU40" s="9" t="s">
        <v>145</v>
      </c>
      <c r="MV40" s="9" t="s">
        <v>145</v>
      </c>
      <c r="MW40" s="9" t="s">
        <v>145</v>
      </c>
      <c r="MX40" s="9" t="s">
        <v>145</v>
      </c>
      <c r="MY40" s="9" t="s">
        <v>145</v>
      </c>
      <c r="MZ40" s="9" t="s">
        <v>145</v>
      </c>
      <c r="NA40" s="9" t="s">
        <v>145</v>
      </c>
      <c r="NB40" s="11"/>
      <c r="NC40" s="15"/>
      <c r="ND40" s="11"/>
      <c r="NE40" s="15"/>
      <c r="NF40" s="14"/>
      <c r="NG40" s="14"/>
      <c r="NH40" s="9" t="s">
        <v>145</v>
      </c>
      <c r="NI40" s="9" t="s">
        <v>145</v>
      </c>
      <c r="NJ40" s="9" t="s">
        <v>145</v>
      </c>
      <c r="NK40" s="9" t="s">
        <v>145</v>
      </c>
      <c r="NL40" s="9" t="s">
        <v>145</v>
      </c>
      <c r="NM40" s="9" t="s">
        <v>145</v>
      </c>
      <c r="NN40" s="9" t="s">
        <v>145</v>
      </c>
      <c r="NO40" s="11"/>
      <c r="NP40" s="15"/>
      <c r="NQ40" s="11"/>
      <c r="NR40" s="15"/>
      <c r="NS40" s="14"/>
      <c r="NT40" s="14"/>
      <c r="NU40" s="9" t="s">
        <v>145</v>
      </c>
      <c r="NV40" s="9" t="s">
        <v>145</v>
      </c>
      <c r="NW40" s="9" t="s">
        <v>145</v>
      </c>
      <c r="NX40" s="9" t="s">
        <v>145</v>
      </c>
      <c r="NY40" s="9" t="s">
        <v>145</v>
      </c>
      <c r="NZ40" s="9" t="s">
        <v>145</v>
      </c>
      <c r="OA40" s="9" t="s">
        <v>145</v>
      </c>
      <c r="OB40" s="11"/>
      <c r="OC40" s="15"/>
      <c r="OD40" s="11"/>
      <c r="OE40" s="15"/>
      <c r="OF40" s="14"/>
      <c r="OG40" s="14"/>
      <c r="OH40" s="9" t="s">
        <v>145</v>
      </c>
      <c r="OI40" s="9" t="s">
        <v>145</v>
      </c>
      <c r="OJ40" s="9" t="s">
        <v>145</v>
      </c>
      <c r="OK40" s="9" t="s">
        <v>145</v>
      </c>
      <c r="OL40" s="9" t="s">
        <v>145</v>
      </c>
      <c r="OM40" s="9" t="s">
        <v>145</v>
      </c>
      <c r="ON40" s="9" t="s">
        <v>145</v>
      </c>
      <c r="OO40" s="11">
        <v>2197</v>
      </c>
      <c r="OP40" s="11">
        <v>66</v>
      </c>
      <c r="OQ40" s="11"/>
      <c r="OR40" s="11">
        <v>1724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425</v>
      </c>
      <c r="PG40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620</v>
      </c>
      <c r="D2" s="0" t="s">
        <v>621</v>
      </c>
      <c r="E2" s="0" t="s">
        <v>622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623</v>
      </c>
      <c r="J4" s="1" t="s">
        <v>624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625</v>
      </c>
      <c r="P4" s="1" t="s">
        <v>626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627</v>
      </c>
      <c r="F5" s="1" t="s">
        <v>628</v>
      </c>
      <c r="G5" s="1" t="s">
        <v>627</v>
      </c>
      <c r="H5" s="1" t="s">
        <v>628</v>
      </c>
      <c r="I5" s="1" t="s">
        <v>623</v>
      </c>
      <c r="J5" s="1" t="s">
        <v>624</v>
      </c>
      <c r="K5" s="1" t="s">
        <v>629</v>
      </c>
      <c r="L5" s="1" t="s">
        <v>630</v>
      </c>
      <c r="M5" s="1" t="s">
        <v>629</v>
      </c>
      <c r="N5" s="1" t="s">
        <v>630</v>
      </c>
      <c r="O5" s="1" t="s">
        <v>625</v>
      </c>
      <c r="P5" s="1" t="s">
        <v>626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32</v>
      </c>
      <c r="F6" s="8">
        <v>3118.9</v>
      </c>
      <c r="G6" s="4">
        <v>46</v>
      </c>
      <c r="H6" s="8">
        <v>4614.44</v>
      </c>
      <c r="I6" s="7">
        <v>-0.3043</v>
      </c>
      <c r="J6" s="7">
        <v>-0.3241</v>
      </c>
      <c r="K6" s="4">
        <v>31</v>
      </c>
      <c r="L6" s="8">
        <v>3047.37</v>
      </c>
      <c r="M6" s="4">
        <v>45</v>
      </c>
      <c r="N6" s="8">
        <v>4535.06</v>
      </c>
      <c r="O6" s="7">
        <v>-0.3111</v>
      </c>
      <c r="P6" s="7">
        <v>-0.328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71.53</v>
      </c>
      <c r="M7" s="4">
        <v>1</v>
      </c>
      <c r="N7" s="8">
        <v>79.38</v>
      </c>
      <c r="O7" s="7"/>
      <c r="P7" s="7">
        <v>-0.0989</v>
      </c>
    </row>
    <row r="8">
      <c r="A8" s="2" t="s">
        <v>134</v>
      </c>
      <c r="B8" s="2" t="s">
        <v>135</v>
      </c>
      <c r="C8" s="2" t="s">
        <v>136</v>
      </c>
      <c r="D8" s="2" t="s">
        <v>395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22</v>
      </c>
      <c r="F9" s="8">
        <v>1818.69</v>
      </c>
      <c r="G9" s="4">
        <v>19</v>
      </c>
      <c r="H9" s="8">
        <v>1600.22</v>
      </c>
      <c r="I9" s="7">
        <v>0.1579</v>
      </c>
      <c r="J9" s="7">
        <v>0.1365</v>
      </c>
      <c r="K9" s="4">
        <v>20</v>
      </c>
      <c r="L9" s="8">
        <v>1735.17</v>
      </c>
      <c r="M9" s="4">
        <v>14</v>
      </c>
      <c r="N9" s="8">
        <v>1242.57</v>
      </c>
      <c r="O9" s="7">
        <v>0.4286</v>
      </c>
      <c r="P9" s="7">
        <v>0.3964</v>
      </c>
    </row>
    <row r="10">
      <c r="A10" s="2" t="s">
        <v>134</v>
      </c>
      <c r="B10" s="2" t="s">
        <v>135</v>
      </c>
      <c r="C10" s="2" t="s">
        <v>402</v>
      </c>
      <c r="D10" s="2" t="s">
        <v>500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83.52</v>
      </c>
      <c r="M10" s="4">
        <v>5</v>
      </c>
      <c r="N10" s="8">
        <v>357.65</v>
      </c>
      <c r="O10" s="7">
        <v>-0.6</v>
      </c>
      <c r="P10" s="7">
        <v>-0.7665</v>
      </c>
    </row>
    <row r="11">
      <c r="A11" s="2" t="s">
        <v>134</v>
      </c>
      <c r="B11" s="2" t="s">
        <v>135</v>
      </c>
      <c r="C11" s="2" t="s">
        <v>532</v>
      </c>
      <c r="D11" s="2" t="s">
        <v>533</v>
      </c>
      <c r="E11" s="4">
        <v>11</v>
      </c>
      <c r="F11" s="8">
        <v>285.45</v>
      </c>
      <c r="G11" s="4">
        <v>24</v>
      </c>
      <c r="H11" s="8">
        <v>492.91</v>
      </c>
      <c r="I11" s="7">
        <v>-0.5417</v>
      </c>
      <c r="J11" s="7">
        <v>-0.4209</v>
      </c>
      <c r="K11" s="4">
        <v>11</v>
      </c>
      <c r="L11" s="8">
        <v>285.45</v>
      </c>
      <c r="M11" s="4">
        <v>24</v>
      </c>
      <c r="N11" s="8">
        <v>492.91</v>
      </c>
      <c r="O11" s="7">
        <v>-0.5417</v>
      </c>
      <c r="P11" s="7">
        <v>-0.4209</v>
      </c>
    </row>
    <row r="12">
      <c r="A12" s="2" t="s">
        <v>134</v>
      </c>
      <c r="B12" s="2" t="s">
        <v>135</v>
      </c>
      <c r="C12" s="2" t="s">
        <v>580</v>
      </c>
      <c r="D12" s="2" t="s">
        <v>581</v>
      </c>
      <c r="E12" s="4">
        <v>2</v>
      </c>
      <c r="F12" s="8">
        <v>39.74</v>
      </c>
      <c r="G12" s="4">
        <v>5</v>
      </c>
      <c r="H12" s="8">
        <v>118.25</v>
      </c>
      <c r="I12" s="7">
        <v>-0.6</v>
      </c>
      <c r="J12" s="7">
        <v>-0.6639</v>
      </c>
      <c r="K12" s="4">
        <v>2</v>
      </c>
      <c r="L12" s="8">
        <v>39.74</v>
      </c>
      <c r="M12" s="4">
        <v>5</v>
      </c>
      <c r="N12" s="8">
        <v>118.25</v>
      </c>
      <c r="O12" s="7">
        <v>-0.6</v>
      </c>
      <c r="P12" s="7">
        <v>-0.6639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620</v>
      </c>
      <c r="D2" s="0" t="s">
        <v>621</v>
      </c>
      <c r="E2" s="0" t="s">
        <v>622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623</v>
      </c>
      <c r="I4" s="1" t="s">
        <v>624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625</v>
      </c>
      <c r="O4" s="1" t="s">
        <v>626</v>
      </c>
    </row>
    <row r="5">
      <c r="A5" s="1" t="s">
        <v>80</v>
      </c>
      <c r="B5" s="1" t="s">
        <v>82</v>
      </c>
      <c r="C5" s="1" t="s">
        <v>83</v>
      </c>
      <c r="D5" s="1" t="s">
        <v>627</v>
      </c>
      <c r="E5" s="1" t="s">
        <v>628</v>
      </c>
      <c r="F5" s="1" t="s">
        <v>627</v>
      </c>
      <c r="G5" s="1" t="s">
        <v>628</v>
      </c>
      <c r="H5" s="1" t="s">
        <v>623</v>
      </c>
      <c r="I5" s="1" t="s">
        <v>624</v>
      </c>
      <c r="J5" s="1" t="s">
        <v>629</v>
      </c>
      <c r="K5" s="1" t="s">
        <v>630</v>
      </c>
      <c r="L5" s="1" t="s">
        <v>629</v>
      </c>
      <c r="M5" s="1" t="s">
        <v>630</v>
      </c>
      <c r="N5" s="1" t="s">
        <v>625</v>
      </c>
      <c r="O5" s="1" t="s">
        <v>626</v>
      </c>
    </row>
    <row r="6">
      <c r="A6" s="2" t="s">
        <v>134</v>
      </c>
      <c r="B6" s="2" t="s">
        <v>136</v>
      </c>
      <c r="C6" s="2" t="s">
        <v>137</v>
      </c>
      <c r="D6" s="4">
        <v>32</v>
      </c>
      <c r="E6" s="8">
        <v>3118.9</v>
      </c>
      <c r="F6" s="4">
        <v>46</v>
      </c>
      <c r="G6" s="8">
        <v>4614.44</v>
      </c>
      <c r="H6" s="7">
        <v>-0.3043</v>
      </c>
      <c r="I6" s="7">
        <v>-0.3241</v>
      </c>
      <c r="J6" s="4">
        <v>31</v>
      </c>
      <c r="K6" s="8">
        <v>3047.37</v>
      </c>
      <c r="L6" s="4">
        <v>45</v>
      </c>
      <c r="M6" s="8">
        <v>4535.06</v>
      </c>
      <c r="N6" s="7">
        <v>-0.3111</v>
      </c>
      <c r="O6" s="7">
        <v>-0.328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71.53</v>
      </c>
      <c r="L7" s="4">
        <v>1</v>
      </c>
      <c r="M7" s="8">
        <v>79.38</v>
      </c>
      <c r="N7" s="7"/>
      <c r="O7" s="7">
        <v>-0.0989</v>
      </c>
    </row>
    <row r="8">
      <c r="A8" s="2" t="s">
        <v>134</v>
      </c>
      <c r="B8" s="2" t="s">
        <v>136</v>
      </c>
      <c r="C8" s="2" t="s">
        <v>395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22</v>
      </c>
      <c r="E9" s="8">
        <v>1818.69</v>
      </c>
      <c r="F9" s="4">
        <v>19</v>
      </c>
      <c r="G9" s="8">
        <v>1600.22</v>
      </c>
      <c r="H9" s="7">
        <v>0.1579</v>
      </c>
      <c r="I9" s="7">
        <v>0.1365</v>
      </c>
      <c r="J9" s="4">
        <v>20</v>
      </c>
      <c r="K9" s="8">
        <v>1735.17</v>
      </c>
      <c r="L9" s="4">
        <v>14</v>
      </c>
      <c r="M9" s="8">
        <v>1242.57</v>
      </c>
      <c r="N9" s="7">
        <v>0.4286</v>
      </c>
      <c r="O9" s="7">
        <v>0.3964</v>
      </c>
    </row>
    <row r="10">
      <c r="A10" s="2" t="s">
        <v>134</v>
      </c>
      <c r="B10" s="2" t="s">
        <v>402</v>
      </c>
      <c r="C10" s="2" t="s">
        <v>500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83.52</v>
      </c>
      <c r="L10" s="4">
        <v>5</v>
      </c>
      <c r="M10" s="8">
        <v>357.65</v>
      </c>
      <c r="N10" s="7">
        <v>-0.6</v>
      </c>
      <c r="O10" s="7">
        <v>-0.7665</v>
      </c>
    </row>
    <row r="11">
      <c r="A11" s="2" t="s">
        <v>134</v>
      </c>
      <c r="B11" s="2" t="s">
        <v>532</v>
      </c>
      <c r="C11" s="2" t="s">
        <v>533</v>
      </c>
      <c r="D11" s="4">
        <v>11</v>
      </c>
      <c r="E11" s="8">
        <v>285.45</v>
      </c>
      <c r="F11" s="4">
        <v>24</v>
      </c>
      <c r="G11" s="8">
        <v>492.91</v>
      </c>
      <c r="H11" s="7">
        <v>-0.5417</v>
      </c>
      <c r="I11" s="7">
        <v>-0.4209</v>
      </c>
      <c r="J11" s="4">
        <v>11</v>
      </c>
      <c r="K11" s="8">
        <v>285.45</v>
      </c>
      <c r="L11" s="4">
        <v>24</v>
      </c>
      <c r="M11" s="8">
        <v>492.91</v>
      </c>
      <c r="N11" s="7">
        <v>-0.5417</v>
      </c>
      <c r="O11" s="7">
        <v>-0.4209</v>
      </c>
    </row>
    <row r="12">
      <c r="A12" s="2" t="s">
        <v>134</v>
      </c>
      <c r="B12" s="2" t="s">
        <v>580</v>
      </c>
      <c r="C12" s="2" t="s">
        <v>581</v>
      </c>
      <c r="D12" s="4">
        <v>2</v>
      </c>
      <c r="E12" s="8">
        <v>39.74</v>
      </c>
      <c r="F12" s="4">
        <v>5</v>
      </c>
      <c r="G12" s="8">
        <v>118.25</v>
      </c>
      <c r="H12" s="7">
        <v>-0.6</v>
      </c>
      <c r="I12" s="7">
        <v>-0.6639</v>
      </c>
      <c r="J12" s="4">
        <v>2</v>
      </c>
      <c r="K12" s="8">
        <v>39.74</v>
      </c>
      <c r="L12" s="4">
        <v>5</v>
      </c>
      <c r="M12" s="8">
        <v>118.25</v>
      </c>
      <c r="N12" s="7">
        <v>-0.6</v>
      </c>
      <c r="O12" s="7">
        <v>-0.6639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