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<sst xmlns="http://schemas.openxmlformats.org/spreadsheetml/2006/main" count="52" uniqueCount="52">
  <si>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</si>
  <si>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</si>
  <si>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</si>
  <si>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12/01/2025</t>
  </si>
  <si>
    <t>End Date:</t>
  </si>
  <si>
    <t>12/28/2025</t>
  </si>
  <si>
    <t>Report Run Date:</t>
  </si>
  <si>
    <t>12/29/2025</t>
  </si>
  <si>
    <t>Division</t>
  </si>
  <si>
    <t>Current And Future Inventory</t>
  </si>
  <si>
    <t>Current And History Sales Comparison</t>
  </si>
  <si>
    <t>ASHFURNDS</t>
  </si>
  <si>
    <t>ROOMECOM</t>
  </si>
  <si>
    <t>ZOLA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</si>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</sst>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579976</v>
      </c>
      <c r="C5" s="11">
        <f>=ROUNDDOWN(25.8417173868487,0)</f>
      </c>
      <c r="D5" s="11">
        <v>284467</v>
      </c>
      <c r="E5" s="12">
        <v>0.8625</v>
      </c>
      <c r="F5" s="11"/>
      <c r="G5" s="11">
        <f>=ROUNDDOWN({0},0)</f>
      </c>
      <c r="H5" s="11">
        <v>220</v>
      </c>
      <c r="I5" s="12">
        <v>0.5388</v>
      </c>
      <c r="J5" s="11">
        <v>987</v>
      </c>
      <c r="K5" s="13">
        <v>66486.71</v>
      </c>
      <c r="L5" s="11">
        <v>2181</v>
      </c>
      <c r="M5" s="14">
        <v>30.48</v>
      </c>
      <c r="N5" s="11">
        <v>2437</v>
      </c>
      <c r="O5" s="13">
        <v>165712.44</v>
      </c>
      <c r="P5" s="11">
        <v>2181</v>
      </c>
      <c r="Q5" s="14">
        <v>75.98</v>
      </c>
      <c r="R5" s="12">
        <v>-0.595</v>
      </c>
      <c r="S5" s="12">
        <v>-0.5988</v>
      </c>
      <c r="T5" s="12"/>
      <c r="U5" s="12">
        <v>-0.5988</v>
      </c>
      <c r="V5" s="11">
        <v>814</v>
      </c>
      <c r="W5" s="13">
        <v>53544.75</v>
      </c>
      <c r="X5" s="11">
        <v>564</v>
      </c>
      <c r="Y5" s="11">
        <v>1876</v>
      </c>
      <c r="Z5" s="13">
        <v>122759.92</v>
      </c>
      <c r="AA5" s="11">
        <v>564</v>
      </c>
      <c r="AB5" s="12">
        <v>-0.5661</v>
      </c>
      <c r="AC5" s="12">
        <v>-0.5638</v>
      </c>
      <c r="AD5" s="11">
        <v>135</v>
      </c>
      <c r="AE5" s="13">
        <v>9873.53</v>
      </c>
      <c r="AF5" s="11">
        <v>553</v>
      </c>
      <c r="AG5" s="11">
        <v>416</v>
      </c>
      <c r="AH5" s="13">
        <v>31704.03</v>
      </c>
      <c r="AI5" s="11">
        <v>553</v>
      </c>
      <c r="AJ5" s="12">
        <v>-0.6755</v>
      </c>
      <c r="AK5" s="12">
        <v>-0.6886</v>
      </c>
      <c r="AL5" s="11">
        <v>32</v>
      </c>
      <c r="AM5" s="13">
        <v>2375.85</v>
      </c>
      <c r="AN5" s="11">
        <v>180</v>
      </c>
      <c r="AO5" s="11">
        <v>123</v>
      </c>
      <c r="AP5" s="13">
        <v>8935.13</v>
      </c>
      <c r="AQ5" s="11">
        <v>180</v>
      </c>
      <c r="AR5" s="12">
        <v>-0.7398</v>
      </c>
      <c r="AS5" s="12">
        <v>-0.7341</v>
      </c>
      <c r="AT5" s="11">
        <v>6</v>
      </c>
      <c r="AU5" s="13">
        <v>692.58</v>
      </c>
      <c r="AV5" s="11">
        <v>175</v>
      </c>
      <c r="AW5" s="11">
        <v>22</v>
      </c>
      <c r="AX5" s="13">
        <v>2313.36</v>
      </c>
      <c r="AY5" s="11">
        <v>175</v>
      </c>
      <c r="AZ5" s="12">
        <v>-0.7273</v>
      </c>
      <c r="BA5" s="12">
        <v>-0.7006</v>
      </c>
    </row>
    <row r="6">
      <c r="A6" s="10" t="s">
        <v>36</v>
      </c>
      <c r="B6" s="11">
        <v>192</v>
      </c>
      <c r="C6" s="11">
        <f>=ROUNDDOWN(60,0)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17093</v>
      </c>
      <c r="C7" s="11">
        <f>=ROUNDDOWN(16.4783572736913,0)</f>
      </c>
      <c r="D7" s="11">
        <v>11293</v>
      </c>
      <c r="E7" s="12">
        <v>0.9313</v>
      </c>
      <c r="F7" s="11"/>
      <c r="G7" s="11">
        <f>=ROUNDDOWN({0},0)</f>
      </c>
      <c r="H7" s="11"/>
      <c r="I7" s="12"/>
      <c r="J7" s="11">
        <v>133</v>
      </c>
      <c r="K7" s="13">
        <v>7090.88</v>
      </c>
      <c r="L7" s="11">
        <v>94</v>
      </c>
      <c r="M7" s="14">
        <v>75.43</v>
      </c>
      <c r="N7" s="11">
        <v>444</v>
      </c>
      <c r="O7" s="13">
        <v>25393.04</v>
      </c>
      <c r="P7" s="11">
        <v>94</v>
      </c>
      <c r="Q7" s="14">
        <v>270.14</v>
      </c>
      <c r="R7" s="12">
        <v>-0.7005</v>
      </c>
      <c r="S7" s="12">
        <v>-0.7208</v>
      </c>
      <c r="T7" s="12"/>
      <c r="U7" s="12">
        <v>-0.7208</v>
      </c>
      <c r="V7" s="11">
        <v>42</v>
      </c>
      <c r="W7" s="13">
        <v>2106.43</v>
      </c>
      <c r="X7" s="11">
        <v>58</v>
      </c>
      <c r="Y7" s="11">
        <v>119</v>
      </c>
      <c r="Z7" s="13">
        <v>6386.25</v>
      </c>
      <c r="AA7" s="11">
        <v>58</v>
      </c>
      <c r="AB7" s="12">
        <v>-0.6471</v>
      </c>
      <c r="AC7" s="12">
        <v>-0.6702</v>
      </c>
      <c r="AD7" s="11">
        <v>50</v>
      </c>
      <c r="AE7" s="13">
        <v>2257.3</v>
      </c>
      <c r="AF7" s="11">
        <v>77</v>
      </c>
      <c r="AG7" s="11">
        <v>158</v>
      </c>
      <c r="AH7" s="13">
        <v>6778.06</v>
      </c>
      <c r="AI7" s="11">
        <v>77</v>
      </c>
      <c r="AJ7" s="12">
        <v>-0.6835</v>
      </c>
      <c r="AK7" s="12">
        <v>-0.667</v>
      </c>
      <c r="AL7" s="11">
        <v>17</v>
      </c>
      <c r="AM7" s="13">
        <v>651.37</v>
      </c>
      <c r="AN7" s="11">
        <v>31</v>
      </c>
      <c r="AO7" s="11">
        <v>65</v>
      </c>
      <c r="AP7" s="13">
        <v>2931.71</v>
      </c>
      <c r="AQ7" s="11">
        <v>31</v>
      </c>
      <c r="AR7" s="12">
        <v>-0.7385</v>
      </c>
      <c r="AS7" s="12">
        <v>-0.7778</v>
      </c>
      <c r="AT7" s="11">
        <v>24</v>
      </c>
      <c r="AU7" s="13">
        <v>2075.78</v>
      </c>
      <c r="AV7" s="11">
        <v>82</v>
      </c>
      <c r="AW7" s="11">
        <v>102</v>
      </c>
      <c r="AX7" s="13">
        <v>9297.02</v>
      </c>
      <c r="AY7" s="11">
        <v>82</v>
      </c>
      <c r="AZ7" s="12">
        <v>-0.7647</v>
      </c>
      <c r="BA7" s="12">
        <v>-0.7767</v>
      </c>
    </row>
    <row r="8">
      <c r="A8" s="10" t="s">
        <v>38</v>
      </c>
      <c r="B8" s="11">
        <v>121331</v>
      </c>
      <c r="C8" s="11">
        <f>=ROUNDDOWN(19.9672508845553,0)</f>
      </c>
      <c r="D8" s="11">
        <v>55037</v>
      </c>
      <c r="E8" s="12">
        <v>0.9571</v>
      </c>
      <c r="F8" s="11"/>
      <c r="G8" s="11">
        <f>=ROUNDDOWN({0},0)</f>
      </c>
      <c r="H8" s="11"/>
      <c r="I8" s="12"/>
      <c r="J8" s="11">
        <v>40</v>
      </c>
      <c r="K8" s="13">
        <v>1797.85</v>
      </c>
      <c r="L8" s="11">
        <v>243</v>
      </c>
      <c r="M8" s="14">
        <v>7.4</v>
      </c>
      <c r="N8" s="11">
        <v>225</v>
      </c>
      <c r="O8" s="13">
        <v>12865.66</v>
      </c>
      <c r="P8" s="11">
        <v>243</v>
      </c>
      <c r="Q8" s="14">
        <v>52.95</v>
      </c>
      <c r="R8" s="12">
        <v>-0.8222</v>
      </c>
      <c r="S8" s="12">
        <v>-0.8603</v>
      </c>
      <c r="T8" s="12"/>
      <c r="U8" s="12">
        <v>-0.8602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40</v>
      </c>
      <c r="AM8" s="13">
        <v>1797.85</v>
      </c>
      <c r="AN8" s="11">
        <v>64</v>
      </c>
      <c r="AO8" s="11">
        <v>225</v>
      </c>
      <c r="AP8" s="13">
        <v>12865.66</v>
      </c>
      <c r="AQ8" s="11">
        <v>64</v>
      </c>
      <c r="AR8" s="12">
        <v>-0.8222</v>
      </c>
      <c r="AS8" s="12">
        <v>-0.8603</v>
      </c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256653</v>
      </c>
      <c r="C9" s="11">
        <f>=ROUNDDOWN(26.5606598433183,0)</f>
      </c>
      <c r="D9" s="11">
        <v>123320</v>
      </c>
      <c r="E9" s="12">
        <v>0.9572</v>
      </c>
      <c r="F9" s="11"/>
      <c r="G9" s="11">
        <f>=ROUNDDOWN({0},0)</f>
      </c>
      <c r="H9" s="11"/>
      <c r="I9" s="12"/>
      <c r="J9" s="11">
        <v>66</v>
      </c>
      <c r="K9" s="13">
        <v>1499.61</v>
      </c>
      <c r="L9" s="11">
        <v>333</v>
      </c>
      <c r="M9" s="14">
        <v>4.5</v>
      </c>
      <c r="N9" s="11">
        <v>319</v>
      </c>
      <c r="O9" s="13">
        <v>7110.65</v>
      </c>
      <c r="P9" s="11">
        <v>333</v>
      </c>
      <c r="Q9" s="14">
        <v>21.35</v>
      </c>
      <c r="R9" s="12">
        <v>-0.7931</v>
      </c>
      <c r="S9" s="12">
        <v>-0.7891</v>
      </c>
      <c r="T9" s="12"/>
      <c r="U9" s="12">
        <v>-0.7892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66</v>
      </c>
      <c r="AM9" s="13">
        <v>1499.61</v>
      </c>
      <c r="AN9" s="11">
        <v>79</v>
      </c>
      <c r="AO9" s="11">
        <v>319</v>
      </c>
      <c r="AP9" s="13">
        <v>7110.65</v>
      </c>
      <c r="AQ9" s="11">
        <v>79</v>
      </c>
      <c r="AR9" s="12">
        <v>-0.7931</v>
      </c>
      <c r="AS9" s="12">
        <v>-0.7891</v>
      </c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381976</v>
      </c>
      <c r="C10" s="11">
        <f>=ROUNDDOWN(28.2748308585133,0)</f>
      </c>
      <c r="D10" s="11">
        <v>146791</v>
      </c>
      <c r="E10" s="12">
        <v>0.8835</v>
      </c>
      <c r="F10" s="11"/>
      <c r="G10" s="11">
        <f>=ROUNDDOWN({0},0)</f>
      </c>
      <c r="H10" s="11"/>
      <c r="I10" s="12"/>
      <c r="J10" s="11">
        <v>826</v>
      </c>
      <c r="K10" s="13">
        <v>37396.4</v>
      </c>
      <c r="L10" s="11">
        <v>1085</v>
      </c>
      <c r="M10" s="14">
        <v>34.47</v>
      </c>
      <c r="N10" s="11">
        <v>2100</v>
      </c>
      <c r="O10" s="13">
        <v>95620.66</v>
      </c>
      <c r="P10" s="11">
        <v>1085</v>
      </c>
      <c r="Q10" s="14">
        <v>88.13</v>
      </c>
      <c r="R10" s="12">
        <v>-0.6067</v>
      </c>
      <c r="S10" s="12">
        <v>-0.6089</v>
      </c>
      <c r="T10" s="12"/>
      <c r="U10" s="12">
        <v>-0.6089</v>
      </c>
      <c r="V10" s="11">
        <v>701</v>
      </c>
      <c r="W10" s="13">
        <v>31013.2</v>
      </c>
      <c r="X10" s="11">
        <v>395</v>
      </c>
      <c r="Y10" s="11">
        <v>1391</v>
      </c>
      <c r="Z10" s="13">
        <v>59060.21</v>
      </c>
      <c r="AA10" s="11">
        <v>395</v>
      </c>
      <c r="AB10" s="12">
        <v>-0.496</v>
      </c>
      <c r="AC10" s="12">
        <v>-0.4749</v>
      </c>
      <c r="AD10" s="11">
        <v>2</v>
      </c>
      <c r="AE10" s="13">
        <v>43.5</v>
      </c>
      <c r="AF10" s="11">
        <v>20</v>
      </c>
      <c r="AG10" s="11">
        <v>24</v>
      </c>
      <c r="AH10" s="13">
        <v>874.5</v>
      </c>
      <c r="AI10" s="11">
        <v>20</v>
      </c>
      <c r="AJ10" s="12">
        <v>-0.9167</v>
      </c>
      <c r="AK10" s="12">
        <v>-0.9503</v>
      </c>
      <c r="AL10" s="11">
        <v>123</v>
      </c>
      <c r="AM10" s="13">
        <v>6339.7</v>
      </c>
      <c r="AN10" s="11">
        <v>107</v>
      </c>
      <c r="AO10" s="11">
        <v>685</v>
      </c>
      <c r="AP10" s="13">
        <v>35685.95</v>
      </c>
      <c r="AQ10" s="11">
        <v>107</v>
      </c>
      <c r="AR10" s="12">
        <v>-0.8204</v>
      </c>
      <c r="AS10" s="12">
        <v>-0.8223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846</v>
      </c>
      <c r="C11" s="11">
        <f>=ROUNDDOWN(67.68,0)</f>
      </c>
      <c r="D11" s="11"/>
      <c r="E11" s="12">
        <v>0.5714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21</v>
      </c>
      <c r="AG11" s="11"/>
      <c r="AH11" s="13"/>
      <c r="AI11" s="11">
        <v>21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48818</v>
      </c>
      <c r="C12" s="11">
        <f>=ROUNDDOWN(10.6357298474946,0)</f>
      </c>
      <c r="D12" s="11">
        <v>63851</v>
      </c>
      <c r="E12" s="12">
        <v>0.7705</v>
      </c>
      <c r="F12" s="11"/>
      <c r="G12" s="11">
        <f>=ROUNDDOWN({0},0)</f>
      </c>
      <c r="H12" s="11">
        <v>13009</v>
      </c>
      <c r="I12" s="12">
        <v>0.3861</v>
      </c>
      <c r="J12" s="11">
        <v>1363</v>
      </c>
      <c r="K12" s="13">
        <v>244508.03</v>
      </c>
      <c r="L12" s="11">
        <v>384</v>
      </c>
      <c r="M12" s="14">
        <v>636.74</v>
      </c>
      <c r="N12" s="11">
        <v>5487</v>
      </c>
      <c r="O12" s="13">
        <v>991111.9</v>
      </c>
      <c r="P12" s="11">
        <v>384</v>
      </c>
      <c r="Q12" s="14">
        <v>2581.02</v>
      </c>
      <c r="R12" s="12">
        <v>-0.7516</v>
      </c>
      <c r="S12" s="12">
        <v>-0.7533</v>
      </c>
      <c r="T12" s="12"/>
      <c r="U12" s="12">
        <v>-0.7533</v>
      </c>
      <c r="V12" s="11">
        <v>1126</v>
      </c>
      <c r="W12" s="13">
        <v>209286.17</v>
      </c>
      <c r="X12" s="11">
        <v>156</v>
      </c>
      <c r="Y12" s="11">
        <v>4651</v>
      </c>
      <c r="Z12" s="13">
        <v>876160.09</v>
      </c>
      <c r="AA12" s="11">
        <v>156</v>
      </c>
      <c r="AB12" s="12">
        <v>-0.7579</v>
      </c>
      <c r="AC12" s="12">
        <v>-0.7611</v>
      </c>
      <c r="AD12" s="11">
        <v>173</v>
      </c>
      <c r="AE12" s="13">
        <v>24998.37</v>
      </c>
      <c r="AF12" s="11">
        <v>237</v>
      </c>
      <c r="AG12" s="11">
        <v>485</v>
      </c>
      <c r="AH12" s="13">
        <v>65347.55</v>
      </c>
      <c r="AI12" s="11">
        <v>237</v>
      </c>
      <c r="AJ12" s="12">
        <v>-0.6433</v>
      </c>
      <c r="AK12" s="12">
        <v>-0.6175</v>
      </c>
      <c r="AL12" s="11">
        <v>22</v>
      </c>
      <c r="AM12" s="13">
        <v>2925.67</v>
      </c>
      <c r="AN12" s="11">
        <v>122</v>
      </c>
      <c r="AO12" s="11">
        <v>140</v>
      </c>
      <c r="AP12" s="13">
        <v>17144.85</v>
      </c>
      <c r="AQ12" s="11">
        <v>122</v>
      </c>
      <c r="AR12" s="12">
        <v>-0.8429</v>
      </c>
      <c r="AS12" s="12">
        <v>-0.8294</v>
      </c>
      <c r="AT12" s="11">
        <v>42</v>
      </c>
      <c r="AU12" s="13">
        <v>7297.82</v>
      </c>
      <c r="AV12" s="11">
        <v>277</v>
      </c>
      <c r="AW12" s="11">
        <v>211</v>
      </c>
      <c r="AX12" s="13">
        <v>32459.41</v>
      </c>
      <c r="AY12" s="11">
        <v>277</v>
      </c>
      <c r="AZ12" s="12">
        <v>-0.8009</v>
      </c>
      <c r="BA12" s="12">
        <v>-0.7752</v>
      </c>
    </row>
    <row r="13">
      <c r="A13" s="10" t="s">
        <v>43</v>
      </c>
      <c r="B13" s="11">
        <v>20023</v>
      </c>
      <c r="C13" s="11">
        <f>=ROUNDDOWN(52.1296537360062,0)</f>
      </c>
      <c r="D13" s="11">
        <v>9689</v>
      </c>
      <c r="E13" s="12">
        <v>0.9831</v>
      </c>
      <c r="F13" s="11"/>
      <c r="G13" s="11">
        <f>=ROUNDDOWN({0},0)</f>
      </c>
      <c r="H13" s="11"/>
      <c r="I13" s="12"/>
      <c r="J13" s="11">
        <v>7</v>
      </c>
      <c r="K13" s="13">
        <v>724.34</v>
      </c>
      <c r="L13" s="11">
        <v>107</v>
      </c>
      <c r="M13" s="14">
        <v>6.77</v>
      </c>
      <c r="N13" s="11">
        <v>26</v>
      </c>
      <c r="O13" s="13">
        <v>2584.41</v>
      </c>
      <c r="P13" s="11">
        <v>107</v>
      </c>
      <c r="Q13" s="14">
        <v>24.15</v>
      </c>
      <c r="R13" s="12">
        <v>-0.7308</v>
      </c>
      <c r="S13" s="12">
        <v>-0.7197</v>
      </c>
      <c r="T13" s="12"/>
      <c r="U13" s="12">
        <v>-0.7197</v>
      </c>
      <c r="V13" s="11">
        <v>4</v>
      </c>
      <c r="W13" s="13">
        <v>458.6</v>
      </c>
      <c r="X13" s="11">
        <v>4</v>
      </c>
      <c r="Y13" s="11">
        <v>8</v>
      </c>
      <c r="Z13" s="13">
        <v>917.2</v>
      </c>
      <c r="AA13" s="11">
        <v>4</v>
      </c>
      <c r="AB13" s="12">
        <v>-0.5</v>
      </c>
      <c r="AC13" s="12">
        <v>-0.5</v>
      </c>
      <c r="AD13" s="11">
        <v>3</v>
      </c>
      <c r="AE13" s="13">
        <v>265.74</v>
      </c>
      <c r="AF13" s="11">
        <v>41</v>
      </c>
      <c r="AG13" s="11">
        <v>18</v>
      </c>
      <c r="AH13" s="13">
        <v>1667.21</v>
      </c>
      <c r="AI13" s="11">
        <v>41</v>
      </c>
      <c r="AJ13" s="12">
        <v>-0.8333</v>
      </c>
      <c r="AK13" s="12">
        <v>-0.8406</v>
      </c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7494</v>
      </c>
      <c r="C14" s="11">
        <f>=ROUNDDOWN(15.7370852582948,0)</f>
      </c>
      <c r="D14" s="11">
        <v>5450</v>
      </c>
      <c r="E14" s="12">
        <v>0.8709</v>
      </c>
      <c r="F14" s="11"/>
      <c r="G14" s="11">
        <f>=ROUNDDOWN({0},0)</f>
      </c>
      <c r="H14" s="11"/>
      <c r="I14" s="12"/>
      <c r="J14" s="11">
        <v>145</v>
      </c>
      <c r="K14" s="13">
        <v>9512.29</v>
      </c>
      <c r="L14" s="11">
        <v>59</v>
      </c>
      <c r="M14" s="14">
        <v>161.23</v>
      </c>
      <c r="N14" s="11">
        <v>463</v>
      </c>
      <c r="O14" s="13">
        <v>33655.27</v>
      </c>
      <c r="P14" s="11">
        <v>59</v>
      </c>
      <c r="Q14" s="14">
        <v>570.43</v>
      </c>
      <c r="R14" s="12">
        <v>-0.6868</v>
      </c>
      <c r="S14" s="12">
        <v>-0.7174</v>
      </c>
      <c r="T14" s="12"/>
      <c r="U14" s="12">
        <v>-0.7174</v>
      </c>
      <c r="V14" s="11">
        <v>50</v>
      </c>
      <c r="W14" s="13">
        <v>3519.75</v>
      </c>
      <c r="X14" s="11">
        <v>48</v>
      </c>
      <c r="Y14" s="11">
        <v>131</v>
      </c>
      <c r="Z14" s="13">
        <v>10144.29</v>
      </c>
      <c r="AA14" s="11">
        <v>48</v>
      </c>
      <c r="AB14" s="12">
        <v>-0.6183</v>
      </c>
      <c r="AC14" s="12">
        <v>-0.653</v>
      </c>
      <c r="AD14" s="11">
        <v>34</v>
      </c>
      <c r="AE14" s="13">
        <v>2358.59</v>
      </c>
      <c r="AF14" s="11">
        <v>57</v>
      </c>
      <c r="AG14" s="11">
        <v>107</v>
      </c>
      <c r="AH14" s="13">
        <v>7772.37</v>
      </c>
      <c r="AI14" s="11">
        <v>57</v>
      </c>
      <c r="AJ14" s="12">
        <v>-0.6822</v>
      </c>
      <c r="AK14" s="12">
        <v>-0.6965</v>
      </c>
      <c r="AL14" s="11">
        <v>34</v>
      </c>
      <c r="AM14" s="13">
        <v>1858.26</v>
      </c>
      <c r="AN14" s="11">
        <v>26</v>
      </c>
      <c r="AO14" s="11">
        <v>136</v>
      </c>
      <c r="AP14" s="13">
        <v>8894.05</v>
      </c>
      <c r="AQ14" s="11">
        <v>26</v>
      </c>
      <c r="AR14" s="12">
        <v>-0.75</v>
      </c>
      <c r="AS14" s="12">
        <v>-0.7911</v>
      </c>
      <c r="AT14" s="11">
        <v>27</v>
      </c>
      <c r="AU14" s="13">
        <v>1775.69</v>
      </c>
      <c r="AV14" s="11">
        <v>48</v>
      </c>
      <c r="AW14" s="11">
        <v>89</v>
      </c>
      <c r="AX14" s="13">
        <v>6844.56</v>
      </c>
      <c r="AY14" s="11">
        <v>48</v>
      </c>
      <c r="AZ14" s="12">
        <v>-0.6966</v>
      </c>
      <c r="BA14" s="12">
        <v>-0.7406</v>
      </c>
    </row>
    <row r="15">
      <c r="A15" s="10" t="s">
        <v>45</v>
      </c>
      <c r="B15" s="11">
        <v>7258</v>
      </c>
      <c r="C15" s="11">
        <f>=ROUNDDOWN(163.837471783296,0)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20731</v>
      </c>
      <c r="C16" s="11">
        <f>=ROUNDDOWN(59.7263036588879,0)</f>
      </c>
      <c r="D16" s="11">
        <v>404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56</v>
      </c>
      <c r="M16" s="14"/>
      <c r="N16" s="11"/>
      <c r="O16" s="13"/>
      <c r="P16" s="11">
        <v>56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4049</v>
      </c>
      <c r="C17" s="11">
        <f>=ROUNDDOWN(262.922077922078,0)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307405</v>
      </c>
      <c r="C18" s="11">
        <f>=ROUNDDOWN(20.792102646655,0)</f>
      </c>
      <c r="D18" s="11">
        <v>53587</v>
      </c>
      <c r="E18" s="12">
        <v>0.9188</v>
      </c>
      <c r="F18" s="11"/>
      <c r="G18" s="11">
        <f>=ROUNDDOWN({0},0)</f>
      </c>
      <c r="H18" s="11"/>
      <c r="I18" s="12"/>
      <c r="J18" s="11">
        <v>83</v>
      </c>
      <c r="K18" s="13">
        <v>3396.34</v>
      </c>
      <c r="L18" s="11">
        <v>1365</v>
      </c>
      <c r="M18" s="14">
        <v>2.49</v>
      </c>
      <c r="N18" s="11">
        <v>465</v>
      </c>
      <c r="O18" s="13">
        <v>18784.95</v>
      </c>
      <c r="P18" s="11">
        <v>1365</v>
      </c>
      <c r="Q18" s="14">
        <v>13.76</v>
      </c>
      <c r="R18" s="12">
        <v>-0.8215</v>
      </c>
      <c r="S18" s="12">
        <v>-0.8192</v>
      </c>
      <c r="T18" s="12"/>
      <c r="U18" s="12">
        <v>-0.819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83</v>
      </c>
      <c r="AM18" s="13">
        <v>3396.34</v>
      </c>
      <c r="AN18" s="11">
        <v>84</v>
      </c>
      <c r="AO18" s="11">
        <v>465</v>
      </c>
      <c r="AP18" s="13">
        <v>18784.95</v>
      </c>
      <c r="AQ18" s="11">
        <v>84</v>
      </c>
      <c r="AR18" s="12">
        <v>-0.8215</v>
      </c>
      <c r="AS18" s="12">
        <v>-0.8192</v>
      </c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83421</v>
      </c>
      <c r="C19" s="11">
        <f>=ROUNDDOWN(27.0469798657718,0)</f>
      </c>
      <c r="D19" s="11">
        <v>47623</v>
      </c>
      <c r="E19" s="12">
        <v>0.867</v>
      </c>
      <c r="F19" s="11"/>
      <c r="G19" s="11">
        <f>=ROUNDDOWN({0},0)</f>
      </c>
      <c r="H19" s="11"/>
      <c r="I19" s="12"/>
      <c r="J19" s="11">
        <v>268</v>
      </c>
      <c r="K19" s="13">
        <v>9196.7</v>
      </c>
      <c r="L19" s="11">
        <v>136</v>
      </c>
      <c r="M19" s="14">
        <v>67.62</v>
      </c>
      <c r="N19" s="11">
        <v>1452</v>
      </c>
      <c r="O19" s="13">
        <v>49278.38</v>
      </c>
      <c r="P19" s="11">
        <v>136</v>
      </c>
      <c r="Q19" s="14">
        <v>362.34</v>
      </c>
      <c r="R19" s="12">
        <v>-0.8154</v>
      </c>
      <c r="S19" s="12">
        <v>-0.8134</v>
      </c>
      <c r="T19" s="12"/>
      <c r="U19" s="12">
        <v>-0.8134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>
        <v>268</v>
      </c>
      <c r="AM19" s="13">
        <v>9196.7</v>
      </c>
      <c r="AN19" s="11">
        <v>82</v>
      </c>
      <c r="AO19" s="11">
        <v>1452</v>
      </c>
      <c r="AP19" s="13">
        <v>49278.38</v>
      </c>
      <c r="AQ19" s="11">
        <v>82</v>
      </c>
      <c r="AR19" s="12">
        <v>-0.8154</v>
      </c>
      <c r="AS19" s="12">
        <v>-0.8134</v>
      </c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205296</v>
      </c>
      <c r="C20" s="11">
        <f>=ROUNDDOWN(25.6780487804878,0)</f>
      </c>
      <c r="D20" s="11">
        <v>105759</v>
      </c>
      <c r="E20" s="12">
        <v>0.9456</v>
      </c>
      <c r="F20" s="11"/>
      <c r="G20" s="11">
        <f>=ROUNDDOWN({0},0)</f>
      </c>
      <c r="H20" s="11"/>
      <c r="I20" s="12"/>
      <c r="J20" s="11">
        <v>774</v>
      </c>
      <c r="K20" s="13">
        <v>20752.99</v>
      </c>
      <c r="L20" s="11">
        <v>552</v>
      </c>
      <c r="M20" s="14">
        <v>37.6</v>
      </c>
      <c r="N20" s="11">
        <v>2469</v>
      </c>
      <c r="O20" s="13">
        <v>67279.79</v>
      </c>
      <c r="P20" s="11">
        <v>552</v>
      </c>
      <c r="Q20" s="14">
        <v>121.88</v>
      </c>
      <c r="R20" s="12">
        <v>-0.6865</v>
      </c>
      <c r="S20" s="12">
        <v>-0.6915</v>
      </c>
      <c r="T20" s="12"/>
      <c r="U20" s="12">
        <v>-0.6915</v>
      </c>
      <c r="V20" s="11">
        <v>774</v>
      </c>
      <c r="W20" s="13">
        <v>20752.99</v>
      </c>
      <c r="X20" s="11">
        <v>200</v>
      </c>
      <c r="Y20" s="11">
        <v>2469</v>
      </c>
      <c r="Z20" s="13">
        <v>67279.79</v>
      </c>
      <c r="AA20" s="11">
        <v>200</v>
      </c>
      <c r="AB20" s="12">
        <v>-0.6865</v>
      </c>
      <c r="AC20" s="12">
        <v>-0.6915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4692</v>
      </c>
      <c r="K21" s="17">
        <v>402362.14</v>
      </c>
      <c r="L21" s="15">
        <v>6657</v>
      </c>
      <c r="M21" s="18">
        <v>60.44</v>
      </c>
      <c r="N21" s="15">
        <v>15887</v>
      </c>
      <c r="O21" s="17">
        <v>1469397.15</v>
      </c>
      <c r="P21" s="15">
        <v>6657</v>
      </c>
      <c r="Q21" s="18">
        <v>220.73</v>
      </c>
      <c r="R21" s="16">
        <v>-0.7047</v>
      </c>
      <c r="S21" s="16">
        <v>-0.7262</v>
      </c>
      <c r="T21" s="16"/>
      <c r="U21" s="16">
        <v>-0.7262</v>
      </c>
      <c r="V21" s="15">
        <v>3511</v>
      </c>
      <c r="W21" s="17">
        <v>320681.89</v>
      </c>
      <c r="X21" s="15">
        <v>1431</v>
      </c>
      <c r="Y21" s="15">
        <v>10645</v>
      </c>
      <c r="Z21" s="17">
        <v>1142707.75</v>
      </c>
      <c r="AA21" s="15">
        <v>1431</v>
      </c>
      <c r="AB21" s="16">
        <v>-0.6702</v>
      </c>
      <c r="AC21" s="16">
        <v>-0.7194</v>
      </c>
      <c r="AD21" s="15">
        <v>397</v>
      </c>
      <c r="AE21" s="17">
        <v>39797.03</v>
      </c>
      <c r="AF21" s="15">
        <v>1006</v>
      </c>
      <c r="AG21" s="15">
        <v>1208</v>
      </c>
      <c r="AH21" s="17">
        <v>114143.72</v>
      </c>
      <c r="AI21" s="15">
        <v>1006</v>
      </c>
      <c r="AJ21" s="16">
        <v>-0.6714</v>
      </c>
      <c r="AK21" s="16">
        <v>-0.6513</v>
      </c>
      <c r="AL21" s="15">
        <v>685</v>
      </c>
      <c r="AM21" s="17">
        <v>30041.35</v>
      </c>
      <c r="AN21" s="15">
        <v>775</v>
      </c>
      <c r="AO21" s="15">
        <v>3610</v>
      </c>
      <c r="AP21" s="17">
        <v>161631.33</v>
      </c>
      <c r="AQ21" s="15">
        <v>775</v>
      </c>
      <c r="AR21" s="16">
        <v>-0.8102</v>
      </c>
      <c r="AS21" s="16">
        <v>-0.8141</v>
      </c>
      <c r="AT21" s="15">
        <v>99</v>
      </c>
      <c r="AU21" s="17">
        <v>11841.87</v>
      </c>
      <c r="AV21" s="15">
        <v>582</v>
      </c>
      <c r="AW21" s="15">
        <v>424</v>
      </c>
      <c r="AX21" s="17">
        <v>50914.35</v>
      </c>
      <c r="AY21" s="15">
        <v>582</v>
      </c>
      <c r="AZ21" s="16">
        <v>-0.7665</v>
      </c>
      <c r="BA21" s="16">
        <v>-0.7674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