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<sst xmlns="http://schemas.openxmlformats.org/spreadsheetml/2006/main" count="50" uniqueCount="50">
  <si>
    <t>Date Type:</t>
  </si>
  <si>
    <t>Order Date</t>
  </si>
  <si>
    <t>Start Date:</t>
  </si>
  <si>
    <t>12/15/2025</t>
  </si>
  <si>
    <t>End Date:</t>
  </si>
  <si>
    <t>12/28/2025</t>
  </si>
  <si>
    <t>Report Run Date:</t>
  </si>
  <si>
    <t>12/29/2025</t>
  </si>
  <si>
    <t>Division</t>
  </si>
  <si>
    <t>Current And Future Inventory</t>
  </si>
  <si>
    <t>Current And History Sales Comparison</t>
  </si>
  <si>
    <t>MACY02</t>
  </si>
  <si>
    <t>KOHLDSN</t>
  </si>
  <si>
    <t>JCPENNEY01</t>
  </si>
  <si>
    <t>TGTDVS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</si>
  <si>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</si>
  <si>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</si>
  <si>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</si>
  <si>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</si>
  <si>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</si>
  <si>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</si>
  <si>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</si>
  <si>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</si>
  <si>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</si>
  <si>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</si>
  <si>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</si>
  <si>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</si>
  <si>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</si>
  <si>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</si>
  <si>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</si>
  <si>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</si>
  <si>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</si>
  <si>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</si>
  <si>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</si>
  <si>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</si>
  <si>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</si>
  <si>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APL</t>
  </si>
  <si>
    <t>ART</t>
  </si>
  <si>
    <t>BASI</t>
  </si>
  <si>
    <t>BATH</t>
  </si>
  <si>
    <t>BLK</t>
  </si>
  <si>
    <t>FUR</t>
  </si>
  <si>
    <t>LGT</t>
  </si>
  <si>
    <t>PET</t>
  </si>
  <si>
    <t>PETB</t>
  </si>
  <si>
    <t>RUG</t>
  </si>
  <si>
    <t>SHET</t>
  </si>
  <si>
    <t>TOWL</t>
  </si>
  <si>
    <t>WIN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</si>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</sst>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A19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</row>
    <row r="2">
      <c r="A2" s="2" t="s">
        <v>8</v>
      </c>
      <c r="B2" s="3" t="s">
        <v>9</v>
      </c>
      <c r="C2" s="5" t="s">
        <v>9</v>
      </c>
      <c r="D2" s="5" t="s">
        <v>9</v>
      </c>
      <c r="E2" s="5" t="s">
        <v>9</v>
      </c>
      <c r="F2" s="5" t="s">
        <v>9</v>
      </c>
      <c r="G2" s="5" t="s">
        <v>9</v>
      </c>
      <c r="H2" s="5" t="s">
        <v>9</v>
      </c>
      <c r="I2" s="6" t="s">
        <v>9</v>
      </c>
      <c r="J2" s="7" t="s">
        <v>10</v>
      </c>
      <c r="K2" s="8" t="s">
        <v>10</v>
      </c>
      <c r="L2" s="8" t="s">
        <v>10</v>
      </c>
      <c r="M2" s="8" t="s">
        <v>10</v>
      </c>
      <c r="N2" s="8" t="s">
        <v>10</v>
      </c>
      <c r="O2" s="8" t="s">
        <v>10</v>
      </c>
      <c r="P2" s="8" t="s">
        <v>10</v>
      </c>
      <c r="Q2" s="8" t="s">
        <v>10</v>
      </c>
      <c r="R2" s="8" t="s">
        <v>10</v>
      </c>
      <c r="S2" s="8" t="s">
        <v>10</v>
      </c>
      <c r="T2" s="8" t="s">
        <v>10</v>
      </c>
      <c r="U2" s="9" t="s">
        <v>10</v>
      </c>
      <c r="V2" s="7" t="s">
        <v>11</v>
      </c>
      <c r="W2" s="8" t="s">
        <v>11</v>
      </c>
      <c r="X2" s="8" t="s">
        <v>11</v>
      </c>
      <c r="Y2" s="8" t="s">
        <v>11</v>
      </c>
      <c r="Z2" s="8" t="s">
        <v>11</v>
      </c>
      <c r="AA2" s="8" t="s">
        <v>11</v>
      </c>
      <c r="AB2" s="8" t="s">
        <v>11</v>
      </c>
      <c r="AC2" s="9" t="s">
        <v>11</v>
      </c>
      <c r="AD2" s="7" t="s">
        <v>12</v>
      </c>
      <c r="AE2" s="8" t="s">
        <v>12</v>
      </c>
      <c r="AF2" s="8" t="s">
        <v>12</v>
      </c>
      <c r="AG2" s="8" t="s">
        <v>12</v>
      </c>
      <c r="AH2" s="8" t="s">
        <v>12</v>
      </c>
      <c r="AI2" s="8" t="s">
        <v>12</v>
      </c>
      <c r="AJ2" s="8" t="s">
        <v>12</v>
      </c>
      <c r="AK2" s="9" t="s">
        <v>12</v>
      </c>
      <c r="AL2" s="7" t="s">
        <v>13</v>
      </c>
      <c r="AM2" s="8" t="s">
        <v>13</v>
      </c>
      <c r="AN2" s="8" t="s">
        <v>13</v>
      </c>
      <c r="AO2" s="8" t="s">
        <v>13</v>
      </c>
      <c r="AP2" s="8" t="s">
        <v>13</v>
      </c>
      <c r="AQ2" s="8" t="s">
        <v>13</v>
      </c>
      <c r="AR2" s="8" t="s">
        <v>13</v>
      </c>
      <c r="AS2" s="9" t="s">
        <v>13</v>
      </c>
      <c r="AT2" s="7" t="s">
        <v>14</v>
      </c>
      <c r="AU2" s="8" t="s">
        <v>14</v>
      </c>
      <c r="AV2" s="8" t="s">
        <v>14</v>
      </c>
      <c r="AW2" s="8" t="s">
        <v>14</v>
      </c>
      <c r="AX2" s="8" t="s">
        <v>14</v>
      </c>
      <c r="AY2" s="8" t="s">
        <v>14</v>
      </c>
      <c r="AZ2" s="8" t="s">
        <v>14</v>
      </c>
      <c r="BA2" s="9" t="s">
        <v>14</v>
      </c>
    </row>
    <row r="3">
      <c r="A3" s="4" t="s">
        <v>8</v>
      </c>
      <c r="B3" s="4" t="s">
        <v>9</v>
      </c>
      <c r="C3" s="4" t="s">
        <v>9</v>
      </c>
      <c r="D3" s="4" t="s">
        <v>9</v>
      </c>
      <c r="E3" s="4" t="s">
        <v>9</v>
      </c>
      <c r="F3" s="4" t="s">
        <v>9</v>
      </c>
      <c r="G3" s="4" t="s">
        <v>9</v>
      </c>
      <c r="H3" s="4" t="s">
        <v>9</v>
      </c>
      <c r="I3" s="4" t="s">
        <v>9</v>
      </c>
      <c r="J3" s="4" t="s">
        <v>15</v>
      </c>
      <c r="K3" s="4" t="s">
        <v>15</v>
      </c>
      <c r="L3" s="4" t="s">
        <v>15</v>
      </c>
      <c r="M3" s="4" t="s">
        <v>15</v>
      </c>
      <c r="N3" s="4" t="s">
        <v>16</v>
      </c>
      <c r="O3" s="4" t="s">
        <v>16</v>
      </c>
      <c r="P3" s="4" t="s">
        <v>16</v>
      </c>
      <c r="Q3" s="4" t="s">
        <v>16</v>
      </c>
      <c r="R3" s="4" t="s">
        <v>17</v>
      </c>
      <c r="S3" s="4" t="s">
        <v>18</v>
      </c>
      <c r="T3" s="4" t="s">
        <v>19</v>
      </c>
      <c r="U3" s="4" t="s">
        <v>20</v>
      </c>
      <c r="V3" s="4" t="s">
        <v>15</v>
      </c>
      <c r="W3" s="4" t="s">
        <v>15</v>
      </c>
      <c r="X3" s="4" t="s">
        <v>15</v>
      </c>
      <c r="Y3" s="4" t="s">
        <v>16</v>
      </c>
      <c r="Z3" s="4" t="s">
        <v>16</v>
      </c>
      <c r="AA3" s="4" t="s">
        <v>16</v>
      </c>
      <c r="AB3" s="4" t="s">
        <v>17</v>
      </c>
      <c r="AC3" s="4" t="s">
        <v>18</v>
      </c>
      <c r="AD3" s="4" t="s">
        <v>15</v>
      </c>
      <c r="AE3" s="4" t="s">
        <v>15</v>
      </c>
      <c r="AF3" s="4" t="s">
        <v>15</v>
      </c>
      <c r="AG3" s="4" t="s">
        <v>16</v>
      </c>
      <c r="AH3" s="4" t="s">
        <v>16</v>
      </c>
      <c r="AI3" s="4" t="s">
        <v>16</v>
      </c>
      <c r="AJ3" s="4" t="s">
        <v>17</v>
      </c>
      <c r="AK3" s="4" t="s">
        <v>18</v>
      </c>
      <c r="AL3" s="4" t="s">
        <v>15</v>
      </c>
      <c r="AM3" s="4" t="s">
        <v>15</v>
      </c>
      <c r="AN3" s="4" t="s">
        <v>15</v>
      </c>
      <c r="AO3" s="4" t="s">
        <v>16</v>
      </c>
      <c r="AP3" s="4" t="s">
        <v>16</v>
      </c>
      <c r="AQ3" s="4" t="s">
        <v>16</v>
      </c>
      <c r="AR3" s="4" t="s">
        <v>17</v>
      </c>
      <c r="AS3" s="4" t="s">
        <v>18</v>
      </c>
      <c r="AT3" s="4" t="s">
        <v>15</v>
      </c>
      <c r="AU3" s="4" t="s">
        <v>15</v>
      </c>
      <c r="AV3" s="4" t="s">
        <v>15</v>
      </c>
      <c r="AW3" s="4" t="s">
        <v>16</v>
      </c>
      <c r="AX3" s="4" t="s">
        <v>16</v>
      </c>
      <c r="AY3" s="4" t="s">
        <v>16</v>
      </c>
      <c r="AZ3" s="4" t="s">
        <v>17</v>
      </c>
      <c r="BA3" s="4" t="s">
        <v>18</v>
      </c>
    </row>
    <row r="4">
      <c r="A4" s="4" t="s">
        <v>8</v>
      </c>
      <c r="B4" s="4" t="s">
        <v>21</v>
      </c>
      <c r="C4" s="4" t="s">
        <v>22</v>
      </c>
      <c r="D4" s="4" t="s">
        <v>23</v>
      </c>
      <c r="E4" s="4" t="s">
        <v>24</v>
      </c>
      <c r="F4" s="4" t="s">
        <v>25</v>
      </c>
      <c r="G4" s="4" t="s">
        <v>26</v>
      </c>
      <c r="H4" s="4" t="s">
        <v>27</v>
      </c>
      <c r="I4" s="4" t="s">
        <v>28</v>
      </c>
      <c r="J4" s="4" t="s">
        <v>29</v>
      </c>
      <c r="K4" s="4" t="s">
        <v>30</v>
      </c>
      <c r="L4" s="4" t="s">
        <v>31</v>
      </c>
      <c r="M4" s="4" t="s">
        <v>32</v>
      </c>
      <c r="N4" s="4" t="s">
        <v>29</v>
      </c>
      <c r="O4" s="4" t="s">
        <v>30</v>
      </c>
      <c r="P4" s="4" t="s">
        <v>31</v>
      </c>
      <c r="Q4" s="4" t="s">
        <v>32</v>
      </c>
      <c r="R4" s="4" t="s">
        <v>17</v>
      </c>
      <c r="S4" s="4" t="s">
        <v>18</v>
      </c>
      <c r="T4" s="4" t="s">
        <v>19</v>
      </c>
      <c r="U4" s="4" t="s">
        <v>20</v>
      </c>
      <c r="V4" s="4" t="s">
        <v>33</v>
      </c>
      <c r="W4" s="4" t="s">
        <v>34</v>
      </c>
      <c r="X4" s="4" t="s">
        <v>31</v>
      </c>
      <c r="Y4" s="4" t="s">
        <v>33</v>
      </c>
      <c r="Z4" s="4" t="s">
        <v>34</v>
      </c>
      <c r="AA4" s="4" t="s">
        <v>31</v>
      </c>
      <c r="AB4" s="4" t="s">
        <v>17</v>
      </c>
      <c r="AC4" s="4" t="s">
        <v>18</v>
      </c>
      <c r="AD4" s="4" t="s">
        <v>33</v>
      </c>
      <c r="AE4" s="4" t="s">
        <v>34</v>
      </c>
      <c r="AF4" s="4" t="s">
        <v>31</v>
      </c>
      <c r="AG4" s="4" t="s">
        <v>33</v>
      </c>
      <c r="AH4" s="4" t="s">
        <v>34</v>
      </c>
      <c r="AI4" s="4" t="s">
        <v>31</v>
      </c>
      <c r="AJ4" s="4" t="s">
        <v>17</v>
      </c>
      <c r="AK4" s="4" t="s">
        <v>18</v>
      </c>
      <c r="AL4" s="4" t="s">
        <v>33</v>
      </c>
      <c r="AM4" s="4" t="s">
        <v>34</v>
      </c>
      <c r="AN4" s="4" t="s">
        <v>31</v>
      </c>
      <c r="AO4" s="4" t="s">
        <v>33</v>
      </c>
      <c r="AP4" s="4" t="s">
        <v>34</v>
      </c>
      <c r="AQ4" s="4" t="s">
        <v>31</v>
      </c>
      <c r="AR4" s="4" t="s">
        <v>17</v>
      </c>
      <c r="AS4" s="4" t="s">
        <v>18</v>
      </c>
      <c r="AT4" s="4" t="s">
        <v>33</v>
      </c>
      <c r="AU4" s="4" t="s">
        <v>34</v>
      </c>
      <c r="AV4" s="4" t="s">
        <v>31</v>
      </c>
      <c r="AW4" s="4" t="s">
        <v>33</v>
      </c>
      <c r="AX4" s="4" t="s">
        <v>34</v>
      </c>
      <c r="AY4" s="4" t="s">
        <v>31</v>
      </c>
      <c r="AZ4" s="4" t="s">
        <v>17</v>
      </c>
      <c r="BA4" s="4" t="s">
        <v>18</v>
      </c>
    </row>
    <row r="5">
      <c r="A5" s="10" t="s">
        <v>35</v>
      </c>
      <c r="B5" s="11">
        <v>557024</v>
      </c>
      <c r="C5" s="11">
        <f>=ROUNDDOWN(26.175447829928,0)</f>
      </c>
      <c r="D5" s="11">
        <v>269693</v>
      </c>
      <c r="E5" s="12">
        <v>0.8565</v>
      </c>
      <c r="F5" s="11"/>
      <c r="G5" s="11">
        <f>=ROUNDDOWN({0},0)</f>
      </c>
      <c r="H5" s="11">
        <v>220</v>
      </c>
      <c r="I5" s="12">
        <v>0.5909</v>
      </c>
      <c r="J5" s="11">
        <v>12532</v>
      </c>
      <c r="K5" s="13">
        <v>631329.42</v>
      </c>
      <c r="L5" s="11">
        <v>2108</v>
      </c>
      <c r="M5" s="14">
        <v>299.49</v>
      </c>
      <c r="N5" s="11">
        <v>43134</v>
      </c>
      <c r="O5" s="13">
        <v>1911345.82</v>
      </c>
      <c r="P5" s="11">
        <v>1813</v>
      </c>
      <c r="Q5" s="14">
        <v>1054.24</v>
      </c>
      <c r="R5" s="12">
        <v>-0.7095</v>
      </c>
      <c r="S5" s="12">
        <v>-0.6697</v>
      </c>
      <c r="T5" s="12">
        <v>0.1627</v>
      </c>
      <c r="U5" s="12">
        <v>-0.7159</v>
      </c>
      <c r="V5" s="11">
        <v>4977</v>
      </c>
      <c r="W5" s="13">
        <v>268922.09</v>
      </c>
      <c r="X5" s="11">
        <v>1867</v>
      </c>
      <c r="Y5" s="11">
        <v>10501</v>
      </c>
      <c r="Z5" s="13">
        <v>531661.56</v>
      </c>
      <c r="AA5" s="11">
        <v>1585</v>
      </c>
      <c r="AB5" s="12">
        <v>-0.526</v>
      </c>
      <c r="AC5" s="12">
        <v>-0.4942</v>
      </c>
      <c r="AD5" s="11">
        <v>3717</v>
      </c>
      <c r="AE5" s="13">
        <v>188241.52</v>
      </c>
      <c r="AF5" s="11">
        <v>2008</v>
      </c>
      <c r="AG5" s="11">
        <v>23112</v>
      </c>
      <c r="AH5" s="13">
        <v>959358.99</v>
      </c>
      <c r="AI5" s="11">
        <v>1718</v>
      </c>
      <c r="AJ5" s="12">
        <v>-0.8392</v>
      </c>
      <c r="AK5" s="12">
        <v>-0.8038</v>
      </c>
      <c r="AL5" s="11">
        <v>3045</v>
      </c>
      <c r="AM5" s="13">
        <v>140858.07</v>
      </c>
      <c r="AN5" s="11">
        <v>1930</v>
      </c>
      <c r="AO5" s="11">
        <v>5253</v>
      </c>
      <c r="AP5" s="13">
        <v>235217.3</v>
      </c>
      <c r="AQ5" s="11">
        <v>1658</v>
      </c>
      <c r="AR5" s="12">
        <v>-0.4203</v>
      </c>
      <c r="AS5" s="12">
        <v>-0.4012</v>
      </c>
      <c r="AT5" s="11">
        <v>793</v>
      </c>
      <c r="AU5" s="13">
        <v>33307.74</v>
      </c>
      <c r="AV5" s="11">
        <v>1066</v>
      </c>
      <c r="AW5" s="11">
        <v>4268</v>
      </c>
      <c r="AX5" s="13">
        <v>185107.97</v>
      </c>
      <c r="AY5" s="11">
        <v>1171</v>
      </c>
      <c r="AZ5" s="12">
        <v>-0.8142</v>
      </c>
      <c r="BA5" s="12">
        <v>-0.8201</v>
      </c>
    </row>
    <row r="6">
      <c r="A6" s="10" t="s">
        <v>36</v>
      </c>
      <c r="B6" s="11">
        <v>12968</v>
      </c>
      <c r="C6" s="11">
        <f>=ROUNDDOWN(32.2026322324311,0)</f>
      </c>
      <c r="D6" s="11"/>
      <c r="E6" s="12">
        <v>0.3534</v>
      </c>
      <c r="F6" s="11"/>
      <c r="G6" s="11">
        <f>=ROUNDDOWN({0},0)</f>
      </c>
      <c r="H6" s="11"/>
      <c r="I6" s="12"/>
      <c r="J6" s="11">
        <v>979</v>
      </c>
      <c r="K6" s="13">
        <v>21129.9</v>
      </c>
      <c r="L6" s="11">
        <v>67</v>
      </c>
      <c r="M6" s="14">
        <v>315.37</v>
      </c>
      <c r="N6" s="11">
        <v>2619</v>
      </c>
      <c r="O6" s="13">
        <v>49014.96</v>
      </c>
      <c r="P6" s="11">
        <v>162</v>
      </c>
      <c r="Q6" s="14">
        <v>302.56</v>
      </c>
      <c r="R6" s="12">
        <v>-0.6262</v>
      </c>
      <c r="S6" s="12">
        <v>-0.5689</v>
      </c>
      <c r="T6" s="12">
        <v>-0.5864</v>
      </c>
      <c r="U6" s="12">
        <v>0.0423</v>
      </c>
      <c r="V6" s="11">
        <v>396</v>
      </c>
      <c r="W6" s="13">
        <v>8866.85</v>
      </c>
      <c r="X6" s="11">
        <v>67</v>
      </c>
      <c r="Y6" s="11">
        <v>1024</v>
      </c>
      <c r="Z6" s="13">
        <v>15156.9</v>
      </c>
      <c r="AA6" s="11">
        <v>150</v>
      </c>
      <c r="AB6" s="12">
        <v>-0.6133</v>
      </c>
      <c r="AC6" s="12">
        <v>-0.415</v>
      </c>
      <c r="AD6" s="11">
        <v>387</v>
      </c>
      <c r="AE6" s="13">
        <v>8229.2</v>
      </c>
      <c r="AF6" s="11">
        <v>27</v>
      </c>
      <c r="AG6" s="11">
        <v>1240</v>
      </c>
      <c r="AH6" s="13">
        <v>27093.9</v>
      </c>
      <c r="AI6" s="11">
        <v>33</v>
      </c>
      <c r="AJ6" s="12">
        <v>-0.6879</v>
      </c>
      <c r="AK6" s="12">
        <v>-0.6963</v>
      </c>
      <c r="AL6" s="11">
        <v>196</v>
      </c>
      <c r="AM6" s="13">
        <v>4033.85</v>
      </c>
      <c r="AN6" s="11">
        <v>27</v>
      </c>
      <c r="AO6" s="11">
        <v>355</v>
      </c>
      <c r="AP6" s="13">
        <v>6764.16</v>
      </c>
      <c r="AQ6" s="11">
        <v>44</v>
      </c>
      <c r="AR6" s="12">
        <v>-0.4479</v>
      </c>
      <c r="AS6" s="12">
        <v>-0.4036</v>
      </c>
      <c r="AT6" s="11"/>
      <c r="AU6" s="13"/>
      <c r="AV6" s="11"/>
      <c r="AW6" s="11"/>
      <c r="AX6" s="13"/>
      <c r="AY6" s="11"/>
      <c r="AZ6" s="12"/>
      <c r="BA6" s="12"/>
    </row>
    <row r="7">
      <c r="A7" s="10" t="s">
        <v>37</v>
      </c>
      <c r="B7" s="11">
        <v>17106</v>
      </c>
      <c r="C7" s="11">
        <f>=ROUNDDOWN(16.0921919096896,0)</f>
      </c>
      <c r="D7" s="11">
        <v>11293</v>
      </c>
      <c r="E7" s="12">
        <v>0.9464</v>
      </c>
      <c r="F7" s="11"/>
      <c r="G7" s="11">
        <f>=ROUNDDOWN({0},0)</f>
      </c>
      <c r="H7" s="11"/>
      <c r="I7" s="12"/>
      <c r="J7" s="11">
        <v>178</v>
      </c>
      <c r="K7" s="13">
        <v>8463.5</v>
      </c>
      <c r="L7" s="11">
        <v>94</v>
      </c>
      <c r="M7" s="14">
        <v>90.04</v>
      </c>
      <c r="N7" s="11">
        <v>495</v>
      </c>
      <c r="O7" s="13">
        <v>21615.28</v>
      </c>
      <c r="P7" s="11">
        <v>153</v>
      </c>
      <c r="Q7" s="14">
        <v>141.28</v>
      </c>
      <c r="R7" s="12">
        <v>-0.6404</v>
      </c>
      <c r="S7" s="12">
        <v>-0.6084</v>
      </c>
      <c r="T7" s="12">
        <v>-0.3856</v>
      </c>
      <c r="U7" s="12">
        <v>-0.3627</v>
      </c>
      <c r="V7" s="11">
        <v>23</v>
      </c>
      <c r="W7" s="13">
        <v>885.63</v>
      </c>
      <c r="X7" s="11">
        <v>76</v>
      </c>
      <c r="Y7" s="11">
        <v>97</v>
      </c>
      <c r="Z7" s="13">
        <v>3419.64</v>
      </c>
      <c r="AA7" s="11">
        <v>153</v>
      </c>
      <c r="AB7" s="12">
        <v>-0.7629</v>
      </c>
      <c r="AC7" s="12">
        <v>-0.741</v>
      </c>
      <c r="AD7" s="11">
        <v>45</v>
      </c>
      <c r="AE7" s="13">
        <v>1706.2</v>
      </c>
      <c r="AF7" s="11">
        <v>91</v>
      </c>
      <c r="AG7" s="11">
        <v>152</v>
      </c>
      <c r="AH7" s="13">
        <v>5381.6</v>
      </c>
      <c r="AI7" s="11">
        <v>153</v>
      </c>
      <c r="AJ7" s="12">
        <v>-0.7039</v>
      </c>
      <c r="AK7" s="12">
        <v>-0.683</v>
      </c>
      <c r="AL7" s="11">
        <v>36</v>
      </c>
      <c r="AM7" s="13">
        <v>1627.93</v>
      </c>
      <c r="AN7" s="11">
        <v>54</v>
      </c>
      <c r="AO7" s="11">
        <v>77</v>
      </c>
      <c r="AP7" s="13">
        <v>2628.46</v>
      </c>
      <c r="AQ7" s="11">
        <v>97</v>
      </c>
      <c r="AR7" s="12">
        <v>-0.5325</v>
      </c>
      <c r="AS7" s="12">
        <v>-0.3807</v>
      </c>
      <c r="AT7" s="11">
        <v>74</v>
      </c>
      <c r="AU7" s="13">
        <v>4243.74</v>
      </c>
      <c r="AV7" s="11">
        <v>71</v>
      </c>
      <c r="AW7" s="11">
        <v>169</v>
      </c>
      <c r="AX7" s="13">
        <v>10185.58</v>
      </c>
      <c r="AY7" s="11">
        <v>123</v>
      </c>
      <c r="AZ7" s="12">
        <v>-0.5621</v>
      </c>
      <c r="BA7" s="12">
        <v>-0.5834</v>
      </c>
    </row>
    <row r="8">
      <c r="A8" s="10" t="s">
        <v>38</v>
      </c>
      <c r="B8" s="11">
        <v>121372</v>
      </c>
      <c r="C8" s="11">
        <f>=ROUNDDOWN(20.21081378116,0)</f>
      </c>
      <c r="D8" s="11">
        <v>55037</v>
      </c>
      <c r="E8" s="12">
        <v>0.9542</v>
      </c>
      <c r="F8" s="11"/>
      <c r="G8" s="11">
        <f>=ROUNDDOWN({0},0)</f>
      </c>
      <c r="H8" s="11"/>
      <c r="I8" s="12"/>
      <c r="J8" s="11">
        <v>3283</v>
      </c>
      <c r="K8" s="13">
        <v>95284.34</v>
      </c>
      <c r="L8" s="11">
        <v>243</v>
      </c>
      <c r="M8" s="14">
        <v>392.12</v>
      </c>
      <c r="N8" s="11">
        <v>8748</v>
      </c>
      <c r="O8" s="13">
        <v>277014.31</v>
      </c>
      <c r="P8" s="11">
        <v>258</v>
      </c>
      <c r="Q8" s="14">
        <v>1073.7</v>
      </c>
      <c r="R8" s="12">
        <v>-0.6247</v>
      </c>
      <c r="S8" s="12">
        <v>-0.656</v>
      </c>
      <c r="T8" s="12">
        <v>-0.0581</v>
      </c>
      <c r="U8" s="12">
        <v>-0.6348</v>
      </c>
      <c r="V8" s="11">
        <v>826</v>
      </c>
      <c r="W8" s="13">
        <v>25536.74</v>
      </c>
      <c r="X8" s="11">
        <v>229</v>
      </c>
      <c r="Y8" s="11">
        <v>1757</v>
      </c>
      <c r="Z8" s="13">
        <v>59712.38</v>
      </c>
      <c r="AA8" s="11">
        <v>254</v>
      </c>
      <c r="AB8" s="12">
        <v>-0.5299</v>
      </c>
      <c r="AC8" s="12">
        <v>-0.5723</v>
      </c>
      <c r="AD8" s="11">
        <v>915</v>
      </c>
      <c r="AE8" s="13">
        <v>26250.22</v>
      </c>
      <c r="AF8" s="11">
        <v>234</v>
      </c>
      <c r="AG8" s="11">
        <v>5055</v>
      </c>
      <c r="AH8" s="13">
        <v>153480.62</v>
      </c>
      <c r="AI8" s="11">
        <v>254</v>
      </c>
      <c r="AJ8" s="12">
        <v>-0.819</v>
      </c>
      <c r="AK8" s="12">
        <v>-0.829</v>
      </c>
      <c r="AL8" s="11">
        <v>1286</v>
      </c>
      <c r="AM8" s="13">
        <v>35625.38</v>
      </c>
      <c r="AN8" s="11">
        <v>200</v>
      </c>
      <c r="AO8" s="11">
        <v>1102</v>
      </c>
      <c r="AP8" s="13">
        <v>37324.52</v>
      </c>
      <c r="AQ8" s="11">
        <v>216</v>
      </c>
      <c r="AR8" s="12">
        <v>0.167</v>
      </c>
      <c r="AS8" s="12">
        <v>-0.0455</v>
      </c>
      <c r="AT8" s="11">
        <v>256</v>
      </c>
      <c r="AU8" s="13">
        <v>7872</v>
      </c>
      <c r="AV8" s="11">
        <v>131</v>
      </c>
      <c r="AW8" s="11">
        <v>834</v>
      </c>
      <c r="AX8" s="13">
        <v>26496.79</v>
      </c>
      <c r="AY8" s="11">
        <v>196</v>
      </c>
      <c r="AZ8" s="12">
        <v>-0.693</v>
      </c>
      <c r="BA8" s="12">
        <v>-0.7029</v>
      </c>
    </row>
    <row r="9">
      <c r="A9" s="10" t="s">
        <v>39</v>
      </c>
      <c r="B9" s="11">
        <v>279031</v>
      </c>
      <c r="C9" s="11">
        <f>=ROUNDDOWN(30.5549654515391,0)</f>
      </c>
      <c r="D9" s="11">
        <v>150508</v>
      </c>
      <c r="E9" s="12">
        <v>0.9638</v>
      </c>
      <c r="F9" s="11"/>
      <c r="G9" s="11">
        <f>=ROUNDDOWN({0},0)</f>
      </c>
      <c r="H9" s="11"/>
      <c r="I9" s="12"/>
      <c r="J9" s="11">
        <v>4448</v>
      </c>
      <c r="K9" s="13">
        <v>88910.44</v>
      </c>
      <c r="L9" s="11">
        <v>359</v>
      </c>
      <c r="M9" s="14">
        <v>247.66</v>
      </c>
      <c r="N9" s="11">
        <v>7778</v>
      </c>
      <c r="O9" s="13">
        <v>149543.87</v>
      </c>
      <c r="P9" s="11">
        <v>305</v>
      </c>
      <c r="Q9" s="14">
        <v>490.31</v>
      </c>
      <c r="R9" s="12">
        <v>-0.4281</v>
      </c>
      <c r="S9" s="12">
        <v>-0.4055</v>
      </c>
      <c r="T9" s="12">
        <v>0.177</v>
      </c>
      <c r="U9" s="12">
        <v>-0.4949</v>
      </c>
      <c r="V9" s="11">
        <v>2026</v>
      </c>
      <c r="W9" s="13">
        <v>40883.47</v>
      </c>
      <c r="X9" s="11">
        <v>296</v>
      </c>
      <c r="Y9" s="11">
        <v>2563</v>
      </c>
      <c r="Z9" s="13">
        <v>52821.09</v>
      </c>
      <c r="AA9" s="11">
        <v>222</v>
      </c>
      <c r="AB9" s="12">
        <v>-0.2095</v>
      </c>
      <c r="AC9" s="12">
        <v>-0.226</v>
      </c>
      <c r="AD9" s="11">
        <v>1184</v>
      </c>
      <c r="AE9" s="13">
        <v>22198.16</v>
      </c>
      <c r="AF9" s="11">
        <v>312</v>
      </c>
      <c r="AG9" s="11">
        <v>3646</v>
      </c>
      <c r="AH9" s="13">
        <v>66440.4</v>
      </c>
      <c r="AI9" s="11">
        <v>244</v>
      </c>
      <c r="AJ9" s="12">
        <v>-0.6753</v>
      </c>
      <c r="AK9" s="12">
        <v>-0.6659</v>
      </c>
      <c r="AL9" s="11">
        <v>936</v>
      </c>
      <c r="AM9" s="13">
        <v>19667.65</v>
      </c>
      <c r="AN9" s="11">
        <v>292</v>
      </c>
      <c r="AO9" s="11">
        <v>707</v>
      </c>
      <c r="AP9" s="13">
        <v>13233.12</v>
      </c>
      <c r="AQ9" s="11">
        <v>219</v>
      </c>
      <c r="AR9" s="12">
        <v>0.3239</v>
      </c>
      <c r="AS9" s="12">
        <v>0.4862</v>
      </c>
      <c r="AT9" s="11">
        <v>302</v>
      </c>
      <c r="AU9" s="13">
        <v>6161.16</v>
      </c>
      <c r="AV9" s="11">
        <v>114</v>
      </c>
      <c r="AW9" s="11">
        <v>862</v>
      </c>
      <c r="AX9" s="13">
        <v>17049.26</v>
      </c>
      <c r="AY9" s="11">
        <v>196</v>
      </c>
      <c r="AZ9" s="12">
        <v>-0.6497</v>
      </c>
      <c r="BA9" s="12">
        <v>-0.6386</v>
      </c>
    </row>
    <row r="10">
      <c r="A10" s="10" t="s">
        <v>40</v>
      </c>
      <c r="B10" s="11">
        <v>382577</v>
      </c>
      <c r="C10" s="11">
        <f>=ROUNDDOWN(30.9173118262191,0)</f>
      </c>
      <c r="D10" s="11">
        <v>147231</v>
      </c>
      <c r="E10" s="12">
        <v>0.8646</v>
      </c>
      <c r="F10" s="11"/>
      <c r="G10" s="11">
        <f>=ROUNDDOWN({0},0)</f>
      </c>
      <c r="H10" s="11"/>
      <c r="I10" s="12"/>
      <c r="J10" s="11">
        <v>18082</v>
      </c>
      <c r="K10" s="13">
        <v>646495.12</v>
      </c>
      <c r="L10" s="11">
        <v>1085</v>
      </c>
      <c r="M10" s="14">
        <v>595.85</v>
      </c>
      <c r="N10" s="11">
        <v>75455</v>
      </c>
      <c r="O10" s="13">
        <v>2549804.4</v>
      </c>
      <c r="P10" s="11">
        <v>1050</v>
      </c>
      <c r="Q10" s="14">
        <v>2428.39</v>
      </c>
      <c r="R10" s="12">
        <v>-0.7604</v>
      </c>
      <c r="S10" s="12">
        <v>-0.7465</v>
      </c>
      <c r="T10" s="12">
        <v>0.0333</v>
      </c>
      <c r="U10" s="12">
        <v>-0.7546</v>
      </c>
      <c r="V10" s="11">
        <v>8176</v>
      </c>
      <c r="W10" s="13">
        <v>280763.29</v>
      </c>
      <c r="X10" s="11">
        <v>890</v>
      </c>
      <c r="Y10" s="11">
        <v>20417</v>
      </c>
      <c r="Z10" s="13">
        <v>670584.48</v>
      </c>
      <c r="AA10" s="11">
        <v>863</v>
      </c>
      <c r="AB10" s="12">
        <v>-0.5995</v>
      </c>
      <c r="AC10" s="12">
        <v>-0.5813</v>
      </c>
      <c r="AD10" s="11">
        <v>4970</v>
      </c>
      <c r="AE10" s="13">
        <v>196291.79</v>
      </c>
      <c r="AF10" s="11">
        <v>912</v>
      </c>
      <c r="AG10" s="11">
        <v>43971</v>
      </c>
      <c r="AH10" s="13">
        <v>1480590.47</v>
      </c>
      <c r="AI10" s="11">
        <v>906</v>
      </c>
      <c r="AJ10" s="12">
        <v>-0.887</v>
      </c>
      <c r="AK10" s="12">
        <v>-0.8674</v>
      </c>
      <c r="AL10" s="11">
        <v>3625</v>
      </c>
      <c r="AM10" s="13">
        <v>119869.78</v>
      </c>
      <c r="AN10" s="11">
        <v>763</v>
      </c>
      <c r="AO10" s="11">
        <v>4935</v>
      </c>
      <c r="AP10" s="13">
        <v>182163.09</v>
      </c>
      <c r="AQ10" s="11">
        <v>717</v>
      </c>
      <c r="AR10" s="12">
        <v>-0.2655</v>
      </c>
      <c r="AS10" s="12">
        <v>-0.342</v>
      </c>
      <c r="AT10" s="11">
        <v>1311</v>
      </c>
      <c r="AU10" s="13">
        <v>49570.26</v>
      </c>
      <c r="AV10" s="11">
        <v>544</v>
      </c>
      <c r="AW10" s="11">
        <v>6132</v>
      </c>
      <c r="AX10" s="13">
        <v>216466.36</v>
      </c>
      <c r="AY10" s="11">
        <v>823</v>
      </c>
      <c r="AZ10" s="12">
        <v>-0.7862</v>
      </c>
      <c r="BA10" s="12">
        <v>-0.771</v>
      </c>
    </row>
    <row r="11">
      <c r="A11" s="10" t="s">
        <v>41</v>
      </c>
      <c r="B11" s="11">
        <v>50713</v>
      </c>
      <c r="C11" s="11">
        <f>=ROUNDDOWN(9.8443171891682,0)</f>
      </c>
      <c r="D11" s="11">
        <v>65344</v>
      </c>
      <c r="E11" s="12">
        <v>0.7649</v>
      </c>
      <c r="F11" s="11"/>
      <c r="G11" s="11">
        <f>=ROUNDDOWN({0},0)</f>
      </c>
      <c r="H11" s="11">
        <v>13931</v>
      </c>
      <c r="I11" s="12">
        <v>0.4</v>
      </c>
      <c r="J11" s="11">
        <v>755</v>
      </c>
      <c r="K11" s="13">
        <v>130267.98</v>
      </c>
      <c r="L11" s="11">
        <v>390</v>
      </c>
      <c r="M11" s="14">
        <v>334.02</v>
      </c>
      <c r="N11" s="11">
        <v>2062</v>
      </c>
      <c r="O11" s="13">
        <v>291536.18</v>
      </c>
      <c r="P11" s="11">
        <v>572</v>
      </c>
      <c r="Q11" s="14">
        <v>509.68</v>
      </c>
      <c r="R11" s="12">
        <v>-0.6339</v>
      </c>
      <c r="S11" s="12">
        <v>-0.5532</v>
      </c>
      <c r="T11" s="12">
        <v>-0.3182</v>
      </c>
      <c r="U11" s="12">
        <v>-0.3446</v>
      </c>
      <c r="V11" s="11">
        <v>45</v>
      </c>
      <c r="W11" s="13">
        <v>7353.62</v>
      </c>
      <c r="X11" s="11">
        <v>327</v>
      </c>
      <c r="Y11" s="11">
        <v>439</v>
      </c>
      <c r="Z11" s="13">
        <v>74143.73</v>
      </c>
      <c r="AA11" s="11">
        <v>453</v>
      </c>
      <c r="AB11" s="12">
        <v>-0.8975</v>
      </c>
      <c r="AC11" s="12">
        <v>-0.9008</v>
      </c>
      <c r="AD11" s="11">
        <v>513</v>
      </c>
      <c r="AE11" s="13">
        <v>89645.56</v>
      </c>
      <c r="AF11" s="11">
        <v>353</v>
      </c>
      <c r="AG11" s="11">
        <v>340</v>
      </c>
      <c r="AH11" s="13">
        <v>55076.8</v>
      </c>
      <c r="AI11" s="11">
        <v>541</v>
      </c>
      <c r="AJ11" s="12">
        <v>0.5088</v>
      </c>
      <c r="AK11" s="12">
        <v>0.6276</v>
      </c>
      <c r="AL11" s="11">
        <v>5</v>
      </c>
      <c r="AM11" s="13">
        <v>837.39</v>
      </c>
      <c r="AN11" s="11">
        <v>175</v>
      </c>
      <c r="AO11" s="11">
        <v>22</v>
      </c>
      <c r="AP11" s="13">
        <v>3317.64</v>
      </c>
      <c r="AQ11" s="11">
        <v>271</v>
      </c>
      <c r="AR11" s="12">
        <v>-0.7727</v>
      </c>
      <c r="AS11" s="12">
        <v>-0.7476</v>
      </c>
      <c r="AT11" s="11">
        <v>192</v>
      </c>
      <c r="AU11" s="13">
        <v>32431.41</v>
      </c>
      <c r="AV11" s="11">
        <v>222</v>
      </c>
      <c r="AW11" s="11">
        <v>1261</v>
      </c>
      <c r="AX11" s="13">
        <v>158998.01</v>
      </c>
      <c r="AY11" s="11">
        <v>389</v>
      </c>
      <c r="AZ11" s="12">
        <v>-0.8477</v>
      </c>
      <c r="BA11" s="12">
        <v>-0.796</v>
      </c>
    </row>
    <row r="12">
      <c r="A12" s="10" t="s">
        <v>42</v>
      </c>
      <c r="B12" s="11">
        <v>7527</v>
      </c>
      <c r="C12" s="11">
        <f>=ROUNDDOWN(15.5645161290323,0)</f>
      </c>
      <c r="D12" s="11">
        <v>5450</v>
      </c>
      <c r="E12" s="12">
        <v>0.9416</v>
      </c>
      <c r="F12" s="11"/>
      <c r="G12" s="11">
        <f>=ROUNDDOWN({0},0)</f>
      </c>
      <c r="H12" s="11"/>
      <c r="I12" s="12"/>
      <c r="J12" s="11">
        <v>113</v>
      </c>
      <c r="K12" s="13">
        <v>7282.41</v>
      </c>
      <c r="L12" s="11">
        <v>59</v>
      </c>
      <c r="M12" s="14">
        <v>123.43</v>
      </c>
      <c r="N12" s="11">
        <v>221</v>
      </c>
      <c r="O12" s="13">
        <v>12438.81</v>
      </c>
      <c r="P12" s="11">
        <v>143</v>
      </c>
      <c r="Q12" s="14">
        <v>86.98</v>
      </c>
      <c r="R12" s="12">
        <v>-0.4887</v>
      </c>
      <c r="S12" s="12">
        <v>-0.4145</v>
      </c>
      <c r="T12" s="12">
        <v>-0.5874</v>
      </c>
      <c r="U12" s="12">
        <v>0.4191</v>
      </c>
      <c r="V12" s="11">
        <v>3</v>
      </c>
      <c r="W12" s="13">
        <v>218.14</v>
      </c>
      <c r="X12" s="11">
        <v>58</v>
      </c>
      <c r="Y12" s="11">
        <v>12</v>
      </c>
      <c r="Z12" s="13">
        <v>571.68</v>
      </c>
      <c r="AA12" s="11">
        <v>118</v>
      </c>
      <c r="AB12" s="12">
        <v>-0.75</v>
      </c>
      <c r="AC12" s="12">
        <v>-0.6184</v>
      </c>
      <c r="AD12" s="11">
        <v>72</v>
      </c>
      <c r="AE12" s="13">
        <v>4794.36</v>
      </c>
      <c r="AF12" s="11">
        <v>57</v>
      </c>
      <c r="AG12" s="11">
        <v>112</v>
      </c>
      <c r="AH12" s="13">
        <v>6486.18</v>
      </c>
      <c r="AI12" s="11">
        <v>143</v>
      </c>
      <c r="AJ12" s="12">
        <v>-0.3571</v>
      </c>
      <c r="AK12" s="12">
        <v>-0.2608</v>
      </c>
      <c r="AL12" s="11">
        <v>18</v>
      </c>
      <c r="AM12" s="13">
        <v>1258.43</v>
      </c>
      <c r="AN12" s="11">
        <v>38</v>
      </c>
      <c r="AO12" s="11">
        <v>34</v>
      </c>
      <c r="AP12" s="13">
        <v>1994.94</v>
      </c>
      <c r="AQ12" s="11">
        <v>102</v>
      </c>
      <c r="AR12" s="12">
        <v>-0.4706</v>
      </c>
      <c r="AS12" s="12">
        <v>-0.3692</v>
      </c>
      <c r="AT12" s="11">
        <v>20</v>
      </c>
      <c r="AU12" s="13">
        <v>1011.48</v>
      </c>
      <c r="AV12" s="11">
        <v>44</v>
      </c>
      <c r="AW12" s="11">
        <v>63</v>
      </c>
      <c r="AX12" s="13">
        <v>3386.01</v>
      </c>
      <c r="AY12" s="11">
        <v>104</v>
      </c>
      <c r="AZ12" s="12">
        <v>-0.6825</v>
      </c>
      <c r="BA12" s="12">
        <v>-0.7013</v>
      </c>
    </row>
    <row r="13">
      <c r="A13" s="10" t="s">
        <v>43</v>
      </c>
      <c r="B13" s="11">
        <v>10969</v>
      </c>
      <c r="C13" s="11">
        <f>=ROUNDDOWN(219.38,0)</f>
      </c>
      <c r="D13" s="11"/>
      <c r="E13" s="12">
        <v>1</v>
      </c>
      <c r="F13" s="11"/>
      <c r="G13" s="11">
        <f>=ROUNDDOWN({0},0)</f>
      </c>
      <c r="H13" s="11"/>
      <c r="I13" s="12"/>
      <c r="J13" s="11">
        <v>11</v>
      </c>
      <c r="K13" s="13">
        <v>83.02</v>
      </c>
      <c r="L13" s="11">
        <v>22</v>
      </c>
      <c r="M13" s="14">
        <v>3.77</v>
      </c>
      <c r="N13" s="11">
        <v>126</v>
      </c>
      <c r="O13" s="13">
        <v>1027.81</v>
      </c>
      <c r="P13" s="11">
        <v>22</v>
      </c>
      <c r="Q13" s="14">
        <v>46.72</v>
      </c>
      <c r="R13" s="12">
        <v>-0.9127</v>
      </c>
      <c r="S13" s="12">
        <v>-0.9192</v>
      </c>
      <c r="T13" s="12"/>
      <c r="U13" s="12">
        <v>-0.9193</v>
      </c>
      <c r="V13" s="11"/>
      <c r="W13" s="13"/>
      <c r="X13" s="11"/>
      <c r="Y13" s="11"/>
      <c r="Z13" s="13"/>
      <c r="AA13" s="11"/>
      <c r="AB13" s="12"/>
      <c r="AC13" s="12"/>
      <c r="AD13" s="11">
        <v>11</v>
      </c>
      <c r="AE13" s="13">
        <v>83.02</v>
      </c>
      <c r="AF13" s="11">
        <v>6</v>
      </c>
      <c r="AG13" s="11">
        <v>126</v>
      </c>
      <c r="AH13" s="13">
        <v>1027.81</v>
      </c>
      <c r="AI13" s="11">
        <v>7</v>
      </c>
      <c r="AJ13" s="12">
        <v>-0.9127</v>
      </c>
      <c r="AK13" s="12">
        <v>-0.9192</v>
      </c>
      <c r="AL13" s="11"/>
      <c r="AM13" s="13"/>
      <c r="AN13" s="11"/>
      <c r="AO13" s="11"/>
      <c r="AP13" s="13"/>
      <c r="AQ13" s="11"/>
      <c r="AR13" s="12"/>
      <c r="AS13" s="12"/>
      <c r="AT13" s="11"/>
      <c r="AU13" s="13"/>
      <c r="AV13" s="11"/>
      <c r="AW13" s="11"/>
      <c r="AX13" s="13"/>
      <c r="AY13" s="11"/>
      <c r="AZ13" s="12"/>
      <c r="BA13" s="12"/>
    </row>
    <row r="14">
      <c r="A14" s="10" t="s">
        <v>44</v>
      </c>
      <c r="B14" s="11">
        <v>20139</v>
      </c>
      <c r="C14" s="11">
        <f>=ROUNDDOWN(59.1453744493392,0)</f>
      </c>
      <c r="D14" s="11">
        <v>404</v>
      </c>
      <c r="E14" s="12">
        <v>1</v>
      </c>
      <c r="F14" s="11"/>
      <c r="G14" s="11">
        <f>=ROUNDDOWN({0},0)</f>
      </c>
      <c r="H14" s="11"/>
      <c r="I14" s="12"/>
      <c r="J14" s="11">
        <v>21</v>
      </c>
      <c r="K14" s="13">
        <v>781.16</v>
      </c>
      <c r="L14" s="11">
        <v>56</v>
      </c>
      <c r="M14" s="14">
        <v>13.95</v>
      </c>
      <c r="N14" s="11">
        <v>442</v>
      </c>
      <c r="O14" s="13">
        <v>13937.04</v>
      </c>
      <c r="P14" s="11">
        <v>87</v>
      </c>
      <c r="Q14" s="14">
        <v>160.2</v>
      </c>
      <c r="R14" s="12">
        <v>-0.9525</v>
      </c>
      <c r="S14" s="12">
        <v>-0.944</v>
      </c>
      <c r="T14" s="12">
        <v>-0.3563</v>
      </c>
      <c r="U14" s="12">
        <v>-0.9129</v>
      </c>
      <c r="V14" s="11"/>
      <c r="W14" s="13"/>
      <c r="X14" s="11">
        <v>1</v>
      </c>
      <c r="Y14" s="11"/>
      <c r="Z14" s="13"/>
      <c r="AA14" s="11"/>
      <c r="AB14" s="12"/>
      <c r="AC14" s="12"/>
      <c r="AD14" s="11">
        <v>21</v>
      </c>
      <c r="AE14" s="13">
        <v>781.16</v>
      </c>
      <c r="AF14" s="11">
        <v>34</v>
      </c>
      <c r="AG14" s="11">
        <v>442</v>
      </c>
      <c r="AH14" s="13">
        <v>13937.04</v>
      </c>
      <c r="AI14" s="11">
        <v>47</v>
      </c>
      <c r="AJ14" s="12">
        <v>-0.9525</v>
      </c>
      <c r="AK14" s="12">
        <v>-0.944</v>
      </c>
      <c r="AL14" s="11"/>
      <c r="AM14" s="13"/>
      <c r="AN14" s="11"/>
      <c r="AO14" s="11"/>
      <c r="AP14" s="13"/>
      <c r="AQ14" s="11"/>
      <c r="AR14" s="12"/>
      <c r="AS14" s="12"/>
      <c r="AT14" s="11"/>
      <c r="AU14" s="13"/>
      <c r="AV14" s="11"/>
      <c r="AW14" s="11"/>
      <c r="AX14" s="13"/>
      <c r="AY14" s="11"/>
      <c r="AZ14" s="12"/>
      <c r="BA14" s="12"/>
    </row>
    <row r="15">
      <c r="A15" s="10" t="s">
        <v>45</v>
      </c>
      <c r="B15" s="11">
        <v>4116</v>
      </c>
      <c r="C15" s="11">
        <f>=ROUNDDOWN(263.846153846154,0)</f>
      </c>
      <c r="D15" s="11"/>
      <c r="E15" s="12"/>
      <c r="F15" s="11"/>
      <c r="G15" s="11">
        <f>=ROUNDDOWN({0},0)</f>
      </c>
      <c r="H15" s="11"/>
      <c r="I15" s="12"/>
      <c r="J15" s="11">
        <v>7</v>
      </c>
      <c r="K15" s="13">
        <v>387.58</v>
      </c>
      <c r="L15" s="11"/>
      <c r="M15" s="14"/>
      <c r="N15" s="11">
        <v>17</v>
      </c>
      <c r="O15" s="13">
        <v>848.98</v>
      </c>
      <c r="P15" s="11">
        <v>7</v>
      </c>
      <c r="Q15" s="14">
        <v>121.28</v>
      </c>
      <c r="R15" s="12">
        <v>-0.5882</v>
      </c>
      <c r="S15" s="12">
        <v>-0.5435</v>
      </c>
      <c r="T15" s="12"/>
      <c r="U15" s="12"/>
      <c r="V15" s="11"/>
      <c r="W15" s="13"/>
      <c r="X15" s="11"/>
      <c r="Y15" s="11"/>
      <c r="Z15" s="13"/>
      <c r="AA15" s="11"/>
      <c r="AB15" s="12"/>
      <c r="AC15" s="12"/>
      <c r="AD15" s="11"/>
      <c r="AE15" s="13"/>
      <c r="AF15" s="11"/>
      <c r="AG15" s="11">
        <v>10</v>
      </c>
      <c r="AH15" s="13">
        <v>596.06</v>
      </c>
      <c r="AI15" s="11">
        <v>7</v>
      </c>
      <c r="AJ15" s="12"/>
      <c r="AK15" s="12"/>
      <c r="AL15" s="11">
        <v>7</v>
      </c>
      <c r="AM15" s="13">
        <v>387.58</v>
      </c>
      <c r="AN15" s="11"/>
      <c r="AO15" s="11">
        <v>7</v>
      </c>
      <c r="AP15" s="13">
        <v>252.92</v>
      </c>
      <c r="AQ15" s="11">
        <v>6</v>
      </c>
      <c r="AR15" s="12"/>
      <c r="AS15" s="12">
        <v>0.5324</v>
      </c>
      <c r="AT15" s="11"/>
      <c r="AU15" s="13"/>
      <c r="AV15" s="11"/>
      <c r="AW15" s="11"/>
      <c r="AX15" s="13"/>
      <c r="AY15" s="11"/>
      <c r="AZ15" s="12"/>
      <c r="BA15" s="12"/>
    </row>
    <row r="16">
      <c r="A16" s="10" t="s">
        <v>46</v>
      </c>
      <c r="B16" s="11">
        <v>307862</v>
      </c>
      <c r="C16" s="11">
        <f>=ROUNDDOWN(22.1162052269364,0)</f>
      </c>
      <c r="D16" s="11">
        <v>50456</v>
      </c>
      <c r="E16" s="12">
        <v>0.9003</v>
      </c>
      <c r="F16" s="11"/>
      <c r="G16" s="11">
        <f>=ROUNDDOWN({0},0)</f>
      </c>
      <c r="H16" s="11"/>
      <c r="I16" s="12"/>
      <c r="J16" s="11">
        <v>12894</v>
      </c>
      <c r="K16" s="13">
        <v>336731.92</v>
      </c>
      <c r="L16" s="11">
        <v>1365</v>
      </c>
      <c r="M16" s="14">
        <v>246.69</v>
      </c>
      <c r="N16" s="11">
        <v>37113</v>
      </c>
      <c r="O16" s="13">
        <v>892345.47</v>
      </c>
      <c r="P16" s="11">
        <v>1354</v>
      </c>
      <c r="Q16" s="14">
        <v>659.04</v>
      </c>
      <c r="R16" s="12">
        <v>-0.6526</v>
      </c>
      <c r="S16" s="12">
        <v>-0.6226</v>
      </c>
      <c r="T16" s="12">
        <v>0.0081</v>
      </c>
      <c r="U16" s="12">
        <v>-0.6257</v>
      </c>
      <c r="V16" s="11">
        <v>4161</v>
      </c>
      <c r="W16" s="13">
        <v>109049.29</v>
      </c>
      <c r="X16" s="11">
        <v>979</v>
      </c>
      <c r="Y16" s="11">
        <v>17486</v>
      </c>
      <c r="Z16" s="13">
        <v>431231.26</v>
      </c>
      <c r="AA16" s="11">
        <v>1066</v>
      </c>
      <c r="AB16" s="12">
        <v>-0.762</v>
      </c>
      <c r="AC16" s="12">
        <v>-0.7471</v>
      </c>
      <c r="AD16" s="11">
        <v>2064</v>
      </c>
      <c r="AE16" s="13">
        <v>44226.19</v>
      </c>
      <c r="AF16" s="11">
        <v>987</v>
      </c>
      <c r="AG16" s="11">
        <v>13176</v>
      </c>
      <c r="AH16" s="13">
        <v>310416.28</v>
      </c>
      <c r="AI16" s="11">
        <v>1087</v>
      </c>
      <c r="AJ16" s="12">
        <v>-0.8434</v>
      </c>
      <c r="AK16" s="12">
        <v>-0.8575</v>
      </c>
      <c r="AL16" s="11">
        <v>5066</v>
      </c>
      <c r="AM16" s="13">
        <v>149999.84</v>
      </c>
      <c r="AN16" s="11">
        <v>957</v>
      </c>
      <c r="AO16" s="11">
        <v>3569</v>
      </c>
      <c r="AP16" s="13">
        <v>92934.75</v>
      </c>
      <c r="AQ16" s="11">
        <v>997</v>
      </c>
      <c r="AR16" s="12">
        <v>0.4194</v>
      </c>
      <c r="AS16" s="12">
        <v>0.614</v>
      </c>
      <c r="AT16" s="11">
        <v>1603</v>
      </c>
      <c r="AU16" s="13">
        <v>33456.6</v>
      </c>
      <c r="AV16" s="11">
        <v>646</v>
      </c>
      <c r="AW16" s="11">
        <v>2882</v>
      </c>
      <c r="AX16" s="13">
        <v>57763.18</v>
      </c>
      <c r="AY16" s="11">
        <v>895</v>
      </c>
      <c r="AZ16" s="12">
        <v>-0.4438</v>
      </c>
      <c r="BA16" s="12">
        <v>-0.4208</v>
      </c>
    </row>
    <row r="17">
      <c r="A17" s="10" t="s">
        <v>47</v>
      </c>
      <c r="B17" s="11">
        <v>83507</v>
      </c>
      <c r="C17" s="11">
        <f>=ROUNDDOWN(29.0075725996943,0)</f>
      </c>
      <c r="D17" s="11">
        <v>47623</v>
      </c>
      <c r="E17" s="12">
        <v>0.856</v>
      </c>
      <c r="F17" s="11"/>
      <c r="G17" s="11">
        <f>=ROUNDDOWN({0},0)</f>
      </c>
      <c r="H17" s="11"/>
      <c r="I17" s="12"/>
      <c r="J17" s="11">
        <v>2492</v>
      </c>
      <c r="K17" s="13">
        <v>80981.56</v>
      </c>
      <c r="L17" s="11">
        <v>136</v>
      </c>
      <c r="M17" s="14">
        <v>595.45</v>
      </c>
      <c r="N17" s="11">
        <v>6064</v>
      </c>
      <c r="O17" s="13">
        <v>195610.61</v>
      </c>
      <c r="P17" s="11">
        <v>163</v>
      </c>
      <c r="Q17" s="14">
        <v>1200.07</v>
      </c>
      <c r="R17" s="12">
        <v>-0.5891</v>
      </c>
      <c r="S17" s="12">
        <v>-0.586</v>
      </c>
      <c r="T17" s="12">
        <v>-0.1656</v>
      </c>
      <c r="U17" s="12">
        <v>-0.5038</v>
      </c>
      <c r="V17" s="11">
        <v>1146</v>
      </c>
      <c r="W17" s="13">
        <v>40940.35</v>
      </c>
      <c r="X17" s="11">
        <v>132</v>
      </c>
      <c r="Y17" s="11">
        <v>2108</v>
      </c>
      <c r="Z17" s="13">
        <v>75662</v>
      </c>
      <c r="AA17" s="11">
        <v>162</v>
      </c>
      <c r="AB17" s="12">
        <v>-0.4564</v>
      </c>
      <c r="AC17" s="12">
        <v>-0.4589</v>
      </c>
      <c r="AD17" s="11">
        <v>641</v>
      </c>
      <c r="AE17" s="13">
        <v>18756.83</v>
      </c>
      <c r="AF17" s="11">
        <v>132</v>
      </c>
      <c r="AG17" s="11">
        <v>2415</v>
      </c>
      <c r="AH17" s="13">
        <v>72741.74</v>
      </c>
      <c r="AI17" s="11">
        <v>162</v>
      </c>
      <c r="AJ17" s="12">
        <v>-0.7346</v>
      </c>
      <c r="AK17" s="12">
        <v>-0.7421</v>
      </c>
      <c r="AL17" s="11">
        <v>615</v>
      </c>
      <c r="AM17" s="13">
        <v>18294.49</v>
      </c>
      <c r="AN17" s="11">
        <v>132</v>
      </c>
      <c r="AO17" s="11">
        <v>772</v>
      </c>
      <c r="AP17" s="13">
        <v>22932.82</v>
      </c>
      <c r="AQ17" s="11">
        <v>123</v>
      </c>
      <c r="AR17" s="12">
        <v>-0.2034</v>
      </c>
      <c r="AS17" s="12">
        <v>-0.2023</v>
      </c>
      <c r="AT17" s="11">
        <v>90</v>
      </c>
      <c r="AU17" s="13">
        <v>2989.89</v>
      </c>
      <c r="AV17" s="11">
        <v>95</v>
      </c>
      <c r="AW17" s="11">
        <v>769</v>
      </c>
      <c r="AX17" s="13">
        <v>24274.05</v>
      </c>
      <c r="AY17" s="11">
        <v>108</v>
      </c>
      <c r="AZ17" s="12">
        <v>-0.883</v>
      </c>
      <c r="BA17" s="12">
        <v>-0.8768</v>
      </c>
    </row>
    <row r="18">
      <c r="A18" s="10" t="s">
        <v>48</v>
      </c>
      <c r="B18" s="11">
        <v>206841</v>
      </c>
      <c r="C18" s="11">
        <f>=ROUNDDOWN(29.763436218433,0)</f>
      </c>
      <c r="D18" s="11">
        <v>105759</v>
      </c>
      <c r="E18" s="12">
        <v>0.9396</v>
      </c>
      <c r="F18" s="11"/>
      <c r="G18" s="11">
        <f>=ROUNDDOWN({0},0)</f>
      </c>
      <c r="H18" s="11"/>
      <c r="I18" s="12"/>
      <c r="J18" s="11">
        <v>2236</v>
      </c>
      <c r="K18" s="13">
        <v>53945.54</v>
      </c>
      <c r="L18" s="11">
        <v>563</v>
      </c>
      <c r="M18" s="14">
        <v>95.82</v>
      </c>
      <c r="N18" s="11">
        <v>3995</v>
      </c>
      <c r="O18" s="13">
        <v>79400.47</v>
      </c>
      <c r="P18" s="11">
        <v>546</v>
      </c>
      <c r="Q18" s="14">
        <v>145.42</v>
      </c>
      <c r="R18" s="12">
        <v>-0.4403</v>
      </c>
      <c r="S18" s="12">
        <v>-0.3206</v>
      </c>
      <c r="T18" s="12">
        <v>0.0311</v>
      </c>
      <c r="U18" s="12">
        <v>-0.3411</v>
      </c>
      <c r="V18" s="11">
        <v>263</v>
      </c>
      <c r="W18" s="13">
        <v>7965.22</v>
      </c>
      <c r="X18" s="11">
        <v>21</v>
      </c>
      <c r="Y18" s="11">
        <v>274</v>
      </c>
      <c r="Z18" s="13">
        <v>6660.32</v>
      </c>
      <c r="AA18" s="11">
        <v>21</v>
      </c>
      <c r="AB18" s="12">
        <v>-0.0401</v>
      </c>
      <c r="AC18" s="12">
        <v>0.1959</v>
      </c>
      <c r="AD18" s="11">
        <v>1016</v>
      </c>
      <c r="AE18" s="13">
        <v>24863.71</v>
      </c>
      <c r="AF18" s="11">
        <v>539</v>
      </c>
      <c r="AG18" s="11">
        <v>1447</v>
      </c>
      <c r="AH18" s="13">
        <v>29215.77</v>
      </c>
      <c r="AI18" s="11">
        <v>540</v>
      </c>
      <c r="AJ18" s="12">
        <v>-0.2979</v>
      </c>
      <c r="AK18" s="12">
        <v>-0.149</v>
      </c>
      <c r="AL18" s="11">
        <v>657</v>
      </c>
      <c r="AM18" s="13">
        <v>14748.64</v>
      </c>
      <c r="AN18" s="11">
        <v>522</v>
      </c>
      <c r="AO18" s="11">
        <v>1259</v>
      </c>
      <c r="AP18" s="13">
        <v>23766.01</v>
      </c>
      <c r="AQ18" s="11">
        <v>525</v>
      </c>
      <c r="AR18" s="12">
        <v>-0.4782</v>
      </c>
      <c r="AS18" s="12">
        <v>-0.3794</v>
      </c>
      <c r="AT18" s="11">
        <v>300</v>
      </c>
      <c r="AU18" s="13">
        <v>6367.97</v>
      </c>
      <c r="AV18" s="11">
        <v>109</v>
      </c>
      <c r="AW18" s="11">
        <v>1015</v>
      </c>
      <c r="AX18" s="13">
        <v>19758.37</v>
      </c>
      <c r="AY18" s="11">
        <v>231</v>
      </c>
      <c r="AZ18" s="12">
        <v>-0.7044</v>
      </c>
      <c r="BA18" s="12">
        <v>-0.6777</v>
      </c>
    </row>
    <row r="19">
      <c r="A19" s="19" t="s">
        <v>49</v>
      </c>
      <c r="B19" s="15"/>
      <c r="C19" s="15">
        <f>=ROUNDDOWN({0},0)</f>
      </c>
      <c r="D19" s="15"/>
      <c r="E19" s="16"/>
      <c r="F19" s="15"/>
      <c r="G19" s="15">
        <f>=ROUNDDOWN({0},0)</f>
      </c>
      <c r="H19" s="15"/>
      <c r="I19" s="16"/>
      <c r="J19" s="15">
        <v>58031</v>
      </c>
      <c r="K19" s="17">
        <v>2102073.89</v>
      </c>
      <c r="L19" s="15">
        <v>6547</v>
      </c>
      <c r="M19" s="18">
        <v>321.07</v>
      </c>
      <c r="N19" s="15">
        <v>188269</v>
      </c>
      <c r="O19" s="17">
        <v>6445484.01</v>
      </c>
      <c r="P19" s="15">
        <v>6635</v>
      </c>
      <c r="Q19" s="18">
        <v>971.44</v>
      </c>
      <c r="R19" s="16">
        <v>-0.6918</v>
      </c>
      <c r="S19" s="16">
        <v>-0.6739</v>
      </c>
      <c r="T19" s="16">
        <v>-0.0133</v>
      </c>
      <c r="U19" s="16">
        <v>-0.6695</v>
      </c>
      <c r="V19" s="15">
        <v>22042</v>
      </c>
      <c r="W19" s="17">
        <v>791384.69</v>
      </c>
      <c r="X19" s="15">
        <v>4943</v>
      </c>
      <c r="Y19" s="15">
        <v>56678</v>
      </c>
      <c r="Z19" s="17">
        <v>1921625.04</v>
      </c>
      <c r="AA19" s="15">
        <v>5047</v>
      </c>
      <c r="AB19" s="16">
        <v>-0.6111</v>
      </c>
      <c r="AC19" s="16">
        <v>-0.5882</v>
      </c>
      <c r="AD19" s="15">
        <v>15556</v>
      </c>
      <c r="AE19" s="17">
        <v>626067.92</v>
      </c>
      <c r="AF19" s="15">
        <v>5692</v>
      </c>
      <c r="AG19" s="15">
        <v>95244</v>
      </c>
      <c r="AH19" s="17">
        <v>3181843.66</v>
      </c>
      <c r="AI19" s="15">
        <v>5842</v>
      </c>
      <c r="AJ19" s="16">
        <v>-0.8367</v>
      </c>
      <c r="AK19" s="16">
        <v>-0.8032</v>
      </c>
      <c r="AL19" s="15">
        <v>15492</v>
      </c>
      <c r="AM19" s="17">
        <v>507209.03</v>
      </c>
      <c r="AN19" s="15">
        <v>5090</v>
      </c>
      <c r="AO19" s="15">
        <v>18092</v>
      </c>
      <c r="AP19" s="17">
        <v>622529.73</v>
      </c>
      <c r="AQ19" s="15">
        <v>4975</v>
      </c>
      <c r="AR19" s="16">
        <v>-0.1437</v>
      </c>
      <c r="AS19" s="16">
        <v>-0.1852</v>
      </c>
      <c r="AT19" s="15">
        <v>4941</v>
      </c>
      <c r="AU19" s="17">
        <v>177412.25</v>
      </c>
      <c r="AV19" s="15">
        <v>3042</v>
      </c>
      <c r="AW19" s="15">
        <v>18255</v>
      </c>
      <c r="AX19" s="17">
        <v>719485.58</v>
      </c>
      <c r="AY19" s="15">
        <v>4236</v>
      </c>
      <c r="AZ19" s="16">
        <v>-0.7293</v>
      </c>
      <c r="BA19" s="16">
        <v>-0.7534</v>
      </c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  <mergeCell ref="AD2:AK2"/>
    <mergeCell ref="AD3:AF3"/>
    <mergeCell ref="AG3:AI3"/>
    <mergeCell ref="AJ3:AJ4"/>
    <mergeCell ref="AK3:AK4"/>
    <mergeCell ref="AL2:AS2"/>
    <mergeCell ref="AL3:AN3"/>
    <mergeCell ref="AO3:AQ3"/>
    <mergeCell ref="AR3:AR4"/>
    <mergeCell ref="AS3:AS4"/>
    <mergeCell ref="AT2:BA2"/>
    <mergeCell ref="AT3:AV3"/>
    <mergeCell ref="AW3:AY3"/>
    <mergeCell ref="AZ3:AZ4"/>
    <mergeCell ref="BA3:BA4"/>
  </mergeCells>
  <headerFooter/>
</worksheet>
</file>