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<sst xmlns="http://schemas.openxmlformats.org/spreadsheetml/2006/main" count="50" uniqueCount="50">
  <si>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</si>
  <si>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Order Date</t>
  </si>
  <si>
    <t>Start Date:</t>
  </si>
  <si>
    <t>12/01/2025</t>
  </si>
  <si>
    <t>End Date:</t>
  </si>
  <si>
    <t>12/14/2025</t>
  </si>
  <si>
    <t>Report Run Date:</t>
  </si>
  <si>
    <t>12/15/2025</t>
  </si>
  <si>
    <t>Division</t>
  </si>
  <si>
    <t>Current And Future Inventory</t>
  </si>
  <si>
    <t>Current And History Sales Comparison</t>
  </si>
  <si>
    <t>KOHLDSN</t>
  </si>
  <si>
    <t>MACY02</t>
  </si>
  <si>
    <t>JCPENNEY01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</si>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</sst>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581854</v>
      </c>
      <c r="C5" s="11">
        <f>=ROUNDDOWN(24.3310013757574,0)</f>
      </c>
      <c r="D5" s="11">
        <v>214847</v>
      </c>
      <c r="E5" s="12">
        <v>0.8732</v>
      </c>
      <c r="F5" s="11"/>
      <c r="G5" s="11">
        <f>=ROUNDDOWN({0},0)</f>
      </c>
      <c r="H5" s="11">
        <v>220</v>
      </c>
      <c r="I5" s="12">
        <v>0.6548</v>
      </c>
      <c r="J5" s="11">
        <v>37341</v>
      </c>
      <c r="K5" s="13">
        <v>1886373.51</v>
      </c>
      <c r="L5" s="11">
        <v>2116</v>
      </c>
      <c r="M5" s="14">
        <v>891.48</v>
      </c>
      <c r="N5" s="11">
        <v>89420</v>
      </c>
      <c r="O5" s="13">
        <v>4101125.53</v>
      </c>
      <c r="P5" s="11">
        <v>1835</v>
      </c>
      <c r="Q5" s="14">
        <v>2234.95</v>
      </c>
      <c r="R5" s="12">
        <v>-0.5824</v>
      </c>
      <c r="S5" s="12">
        <v>-0.54</v>
      </c>
      <c r="T5" s="12">
        <v>0.1531</v>
      </c>
      <c r="U5" s="12">
        <v>-0.6011</v>
      </c>
      <c r="V5" s="11">
        <v>21127</v>
      </c>
      <c r="W5" s="13">
        <v>1044514.34</v>
      </c>
      <c r="X5" s="11">
        <v>2016</v>
      </c>
      <c r="Y5" s="11">
        <v>47279</v>
      </c>
      <c r="Z5" s="13">
        <v>1989738.34</v>
      </c>
      <c r="AA5" s="11">
        <v>1750</v>
      </c>
      <c r="AB5" s="12">
        <v>-0.5531</v>
      </c>
      <c r="AC5" s="12">
        <v>-0.475</v>
      </c>
      <c r="AD5" s="11">
        <v>9810</v>
      </c>
      <c r="AE5" s="13">
        <v>550861.31</v>
      </c>
      <c r="AF5" s="11">
        <v>1880</v>
      </c>
      <c r="AG5" s="11">
        <v>27584</v>
      </c>
      <c r="AH5" s="13">
        <v>1471784.25</v>
      </c>
      <c r="AI5" s="11">
        <v>1606</v>
      </c>
      <c r="AJ5" s="12">
        <v>-0.6444</v>
      </c>
      <c r="AK5" s="12">
        <v>-0.6257</v>
      </c>
      <c r="AL5" s="11">
        <v>4870</v>
      </c>
      <c r="AM5" s="13">
        <v>228121.41</v>
      </c>
      <c r="AN5" s="11">
        <v>1911</v>
      </c>
      <c r="AO5" s="11">
        <v>8124</v>
      </c>
      <c r="AP5" s="13">
        <v>362875.14</v>
      </c>
      <c r="AQ5" s="11">
        <v>1634</v>
      </c>
      <c r="AR5" s="12">
        <v>-0.4005</v>
      </c>
      <c r="AS5" s="12">
        <v>-0.3714</v>
      </c>
      <c r="AT5" s="11">
        <v>1534</v>
      </c>
      <c r="AU5" s="13">
        <v>62876.45</v>
      </c>
      <c r="AV5" s="11">
        <v>951</v>
      </c>
      <c r="AW5" s="11">
        <v>6433</v>
      </c>
      <c r="AX5" s="13">
        <v>276727.8</v>
      </c>
      <c r="AY5" s="11">
        <v>1292</v>
      </c>
      <c r="AZ5" s="12">
        <v>-0.7615</v>
      </c>
      <c r="BA5" s="12">
        <v>-0.7728</v>
      </c>
    </row>
    <row r="6">
      <c r="A6" s="10" t="s">
        <v>36</v>
      </c>
      <c r="B6" s="11">
        <v>14292</v>
      </c>
      <c r="C6" s="11">
        <f>=ROUNDDOWN(33.6361496822782,0)</f>
      </c>
      <c r="D6" s="11"/>
      <c r="E6" s="12">
        <v>0.3855</v>
      </c>
      <c r="F6" s="11"/>
      <c r="G6" s="11">
        <f>=ROUNDDOWN({0},0)</f>
      </c>
      <c r="H6" s="11"/>
      <c r="I6" s="12"/>
      <c r="J6" s="11">
        <v>3800</v>
      </c>
      <c r="K6" s="13">
        <v>78977.59</v>
      </c>
      <c r="L6" s="11">
        <v>67</v>
      </c>
      <c r="M6" s="14">
        <v>1178.77</v>
      </c>
      <c r="N6" s="11">
        <v>2848</v>
      </c>
      <c r="O6" s="13">
        <v>53207.75</v>
      </c>
      <c r="P6" s="11">
        <v>352</v>
      </c>
      <c r="Q6" s="14">
        <v>151.16</v>
      </c>
      <c r="R6" s="12">
        <v>0.3343</v>
      </c>
      <c r="S6" s="12">
        <v>0.4843</v>
      </c>
      <c r="T6" s="12">
        <v>-0.8097</v>
      </c>
      <c r="U6" s="12">
        <v>6.7982</v>
      </c>
      <c r="V6" s="11">
        <v>2202</v>
      </c>
      <c r="W6" s="13">
        <v>46287.06</v>
      </c>
      <c r="X6" s="11">
        <v>27</v>
      </c>
      <c r="Y6" s="11">
        <v>1414</v>
      </c>
      <c r="Z6" s="13">
        <v>30455.02</v>
      </c>
      <c r="AA6" s="11">
        <v>33</v>
      </c>
      <c r="AB6" s="12">
        <v>0.5573</v>
      </c>
      <c r="AC6" s="12">
        <v>0.5198</v>
      </c>
      <c r="AD6" s="11">
        <v>1008</v>
      </c>
      <c r="AE6" s="13">
        <v>20769.12</v>
      </c>
      <c r="AF6" s="11">
        <v>67</v>
      </c>
      <c r="AG6" s="11">
        <v>1033</v>
      </c>
      <c r="AH6" s="13">
        <v>15076.83</v>
      </c>
      <c r="AI6" s="11">
        <v>340</v>
      </c>
      <c r="AJ6" s="12">
        <v>-0.0242</v>
      </c>
      <c r="AK6" s="12">
        <v>0.3776</v>
      </c>
      <c r="AL6" s="11">
        <v>590</v>
      </c>
      <c r="AM6" s="13">
        <v>11921.41</v>
      </c>
      <c r="AN6" s="11">
        <v>27</v>
      </c>
      <c r="AO6" s="11">
        <v>401</v>
      </c>
      <c r="AP6" s="13">
        <v>7675.9</v>
      </c>
      <c r="AQ6" s="11">
        <v>45</v>
      </c>
      <c r="AR6" s="12">
        <v>0.4713</v>
      </c>
      <c r="AS6" s="12">
        <v>0.5531</v>
      </c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17392</v>
      </c>
      <c r="C7" s="11">
        <f>=ROUNDDOWN(16.7118285769194,0)</f>
      </c>
      <c r="D7" s="11">
        <v>10784</v>
      </c>
      <c r="E7" s="12">
        <v>0.9162</v>
      </c>
      <c r="F7" s="11"/>
      <c r="G7" s="11">
        <f>=ROUNDDOWN({0},0)</f>
      </c>
      <c r="H7" s="11"/>
      <c r="I7" s="12"/>
      <c r="J7" s="11">
        <v>363</v>
      </c>
      <c r="K7" s="13">
        <v>15672.07</v>
      </c>
      <c r="L7" s="11">
        <v>93</v>
      </c>
      <c r="M7" s="14">
        <v>168.52</v>
      </c>
      <c r="N7" s="11">
        <v>524</v>
      </c>
      <c r="O7" s="13">
        <v>23243.34</v>
      </c>
      <c r="P7" s="11">
        <v>155</v>
      </c>
      <c r="Q7" s="14">
        <v>149.96</v>
      </c>
      <c r="R7" s="12">
        <v>-0.3073</v>
      </c>
      <c r="S7" s="12">
        <v>-0.3257</v>
      </c>
      <c r="T7" s="12">
        <v>-0.4</v>
      </c>
      <c r="U7" s="12">
        <v>0.1238</v>
      </c>
      <c r="V7" s="11">
        <v>168</v>
      </c>
      <c r="W7" s="13">
        <v>6509.97</v>
      </c>
      <c r="X7" s="11">
        <v>92</v>
      </c>
      <c r="Y7" s="11">
        <v>184</v>
      </c>
      <c r="Z7" s="13">
        <v>7833.88</v>
      </c>
      <c r="AA7" s="11">
        <v>155</v>
      </c>
      <c r="AB7" s="12">
        <v>-0.087</v>
      </c>
      <c r="AC7" s="12">
        <v>-0.169</v>
      </c>
      <c r="AD7" s="11">
        <v>86</v>
      </c>
      <c r="AE7" s="13">
        <v>3646.46</v>
      </c>
      <c r="AF7" s="11">
        <v>77</v>
      </c>
      <c r="AG7" s="11">
        <v>90</v>
      </c>
      <c r="AH7" s="13">
        <v>4051.46</v>
      </c>
      <c r="AI7" s="11">
        <v>155</v>
      </c>
      <c r="AJ7" s="12">
        <v>-0.0444</v>
      </c>
      <c r="AK7" s="12">
        <v>-0.1</v>
      </c>
      <c r="AL7" s="11">
        <v>40</v>
      </c>
      <c r="AM7" s="13">
        <v>1653.96</v>
      </c>
      <c r="AN7" s="11">
        <v>54</v>
      </c>
      <c r="AO7" s="11">
        <v>90</v>
      </c>
      <c r="AP7" s="13">
        <v>2605.1</v>
      </c>
      <c r="AQ7" s="11">
        <v>99</v>
      </c>
      <c r="AR7" s="12">
        <v>-0.5556</v>
      </c>
      <c r="AS7" s="12">
        <v>-0.3651</v>
      </c>
      <c r="AT7" s="11">
        <v>69</v>
      </c>
      <c r="AU7" s="13">
        <v>3861.68</v>
      </c>
      <c r="AV7" s="11">
        <v>71</v>
      </c>
      <c r="AW7" s="11">
        <v>160</v>
      </c>
      <c r="AX7" s="13">
        <v>8752.9</v>
      </c>
      <c r="AY7" s="11">
        <v>129</v>
      </c>
      <c r="AZ7" s="12">
        <v>-0.5688</v>
      </c>
      <c r="BA7" s="12">
        <v>-0.5588</v>
      </c>
    </row>
    <row r="8">
      <c r="A8" s="10" t="s">
        <v>38</v>
      </c>
      <c r="B8" s="11">
        <v>127964</v>
      </c>
      <c r="C8" s="11">
        <f>=ROUNDDOWN(20.8859437226611,0)</f>
      </c>
      <c r="D8" s="11">
        <v>50612</v>
      </c>
      <c r="E8" s="12">
        <v>0.9598</v>
      </c>
      <c r="F8" s="11"/>
      <c r="G8" s="11">
        <f>=ROUNDDOWN({0},0)</f>
      </c>
      <c r="H8" s="11"/>
      <c r="I8" s="12"/>
      <c r="J8" s="11">
        <v>10244</v>
      </c>
      <c r="K8" s="13">
        <v>318325.78</v>
      </c>
      <c r="L8" s="11">
        <v>244</v>
      </c>
      <c r="M8" s="14">
        <v>1304.61</v>
      </c>
      <c r="N8" s="11">
        <v>16911</v>
      </c>
      <c r="O8" s="13">
        <v>521090.56</v>
      </c>
      <c r="P8" s="11">
        <v>271</v>
      </c>
      <c r="Q8" s="14">
        <v>1922.84</v>
      </c>
      <c r="R8" s="12">
        <v>-0.3942</v>
      </c>
      <c r="S8" s="12">
        <v>-0.3891</v>
      </c>
      <c r="T8" s="12">
        <v>-0.0996</v>
      </c>
      <c r="U8" s="12">
        <v>-0.3215</v>
      </c>
      <c r="V8" s="11">
        <v>5817</v>
      </c>
      <c r="W8" s="13">
        <v>170935.1</v>
      </c>
      <c r="X8" s="11">
        <v>235</v>
      </c>
      <c r="Y8" s="11">
        <v>7419</v>
      </c>
      <c r="Z8" s="13">
        <v>228479.24</v>
      </c>
      <c r="AA8" s="11">
        <v>265</v>
      </c>
      <c r="AB8" s="12">
        <v>-0.2159</v>
      </c>
      <c r="AC8" s="12">
        <v>-0.2519</v>
      </c>
      <c r="AD8" s="11">
        <v>2841</v>
      </c>
      <c r="AE8" s="13">
        <v>98252.42</v>
      </c>
      <c r="AF8" s="11">
        <v>230</v>
      </c>
      <c r="AG8" s="11">
        <v>5742</v>
      </c>
      <c r="AH8" s="13">
        <v>176990.42</v>
      </c>
      <c r="AI8" s="11">
        <v>265</v>
      </c>
      <c r="AJ8" s="12">
        <v>-0.5052</v>
      </c>
      <c r="AK8" s="12">
        <v>-0.4449</v>
      </c>
      <c r="AL8" s="11">
        <v>1125</v>
      </c>
      <c r="AM8" s="13">
        <v>35235.93</v>
      </c>
      <c r="AN8" s="11">
        <v>201</v>
      </c>
      <c r="AO8" s="11">
        <v>2291</v>
      </c>
      <c r="AP8" s="13">
        <v>69900.75</v>
      </c>
      <c r="AQ8" s="11">
        <v>227</v>
      </c>
      <c r="AR8" s="12">
        <v>-0.5089</v>
      </c>
      <c r="AS8" s="12">
        <v>-0.4959</v>
      </c>
      <c r="AT8" s="11">
        <v>461</v>
      </c>
      <c r="AU8" s="13">
        <v>13902.33</v>
      </c>
      <c r="AV8" s="11">
        <v>122</v>
      </c>
      <c r="AW8" s="11">
        <v>1459</v>
      </c>
      <c r="AX8" s="13">
        <v>45720.15</v>
      </c>
      <c r="AY8" s="11">
        <v>216</v>
      </c>
      <c r="AZ8" s="12">
        <v>-0.684</v>
      </c>
      <c r="BA8" s="12">
        <v>-0.6959</v>
      </c>
    </row>
    <row r="9">
      <c r="A9" s="10" t="s">
        <v>39</v>
      </c>
      <c r="B9" s="11">
        <v>294524</v>
      </c>
      <c r="C9" s="11">
        <f>=ROUNDDOWN(28.5466158781852,0)</f>
      </c>
      <c r="D9" s="11">
        <v>130466</v>
      </c>
      <c r="E9" s="12">
        <v>0.9526</v>
      </c>
      <c r="F9" s="11"/>
      <c r="G9" s="11">
        <f>=ROUNDDOWN({0},0)</f>
      </c>
      <c r="H9" s="11"/>
      <c r="I9" s="12"/>
      <c r="J9" s="11">
        <v>10681</v>
      </c>
      <c r="K9" s="13">
        <v>209581.95</v>
      </c>
      <c r="L9" s="11">
        <v>359</v>
      </c>
      <c r="M9" s="14">
        <v>583.79</v>
      </c>
      <c r="N9" s="11">
        <v>10826</v>
      </c>
      <c r="O9" s="13">
        <v>206709.55</v>
      </c>
      <c r="P9" s="11">
        <v>287</v>
      </c>
      <c r="Q9" s="14">
        <v>720.24</v>
      </c>
      <c r="R9" s="12">
        <v>-0.0134</v>
      </c>
      <c r="S9" s="12">
        <v>0.0139</v>
      </c>
      <c r="T9" s="12">
        <v>0.2509</v>
      </c>
      <c r="U9" s="12">
        <v>-0.1895</v>
      </c>
      <c r="V9" s="11">
        <v>5971</v>
      </c>
      <c r="W9" s="13">
        <v>113191.46</v>
      </c>
      <c r="X9" s="11">
        <v>312</v>
      </c>
      <c r="Y9" s="11">
        <v>5770</v>
      </c>
      <c r="Z9" s="13">
        <v>101622.34</v>
      </c>
      <c r="AA9" s="11">
        <v>248</v>
      </c>
      <c r="AB9" s="12">
        <v>0.0348</v>
      </c>
      <c r="AC9" s="12">
        <v>0.1138</v>
      </c>
      <c r="AD9" s="11">
        <v>2791</v>
      </c>
      <c r="AE9" s="13">
        <v>56637.98</v>
      </c>
      <c r="AF9" s="11">
        <v>296</v>
      </c>
      <c r="AG9" s="11">
        <v>3469</v>
      </c>
      <c r="AH9" s="13">
        <v>73870.8</v>
      </c>
      <c r="AI9" s="11">
        <v>222</v>
      </c>
      <c r="AJ9" s="12">
        <v>-0.1954</v>
      </c>
      <c r="AK9" s="12">
        <v>-0.2333</v>
      </c>
      <c r="AL9" s="11">
        <v>1569</v>
      </c>
      <c r="AM9" s="13">
        <v>32872.28</v>
      </c>
      <c r="AN9" s="11">
        <v>292</v>
      </c>
      <c r="AO9" s="11">
        <v>612</v>
      </c>
      <c r="AP9" s="13">
        <v>11957.08</v>
      </c>
      <c r="AQ9" s="11">
        <v>222</v>
      </c>
      <c r="AR9" s="12">
        <v>1.5637</v>
      </c>
      <c r="AS9" s="12">
        <v>1.7492</v>
      </c>
      <c r="AT9" s="11">
        <v>350</v>
      </c>
      <c r="AU9" s="13">
        <v>6880.23</v>
      </c>
      <c r="AV9" s="11">
        <v>96</v>
      </c>
      <c r="AW9" s="11">
        <v>975</v>
      </c>
      <c r="AX9" s="13">
        <v>19259.33</v>
      </c>
      <c r="AY9" s="11">
        <v>185</v>
      </c>
      <c r="AZ9" s="12">
        <v>-0.641</v>
      </c>
      <c r="BA9" s="12">
        <v>-0.6428</v>
      </c>
    </row>
    <row r="10">
      <c r="A10" s="10" t="s">
        <v>40</v>
      </c>
      <c r="B10" s="11">
        <v>409789</v>
      </c>
      <c r="C10" s="11">
        <f>=ROUNDDOWN(29.3936763883111,0)</f>
      </c>
      <c r="D10" s="11">
        <v>142622</v>
      </c>
      <c r="E10" s="12">
        <v>0.9037</v>
      </c>
      <c r="F10" s="11"/>
      <c r="G10" s="11">
        <f>=ROUNDDOWN({0},0)</f>
      </c>
      <c r="H10" s="11"/>
      <c r="I10" s="12"/>
      <c r="J10" s="11">
        <v>69671</v>
      </c>
      <c r="K10" s="13">
        <v>2832934.26</v>
      </c>
      <c r="L10" s="11">
        <v>1086</v>
      </c>
      <c r="M10" s="14">
        <v>2608.6</v>
      </c>
      <c r="N10" s="11">
        <v>130845</v>
      </c>
      <c r="O10" s="13">
        <v>4234032.39</v>
      </c>
      <c r="P10" s="11">
        <v>1068</v>
      </c>
      <c r="Q10" s="14">
        <v>3964.45</v>
      </c>
      <c r="R10" s="12">
        <v>-0.4675</v>
      </c>
      <c r="S10" s="12">
        <v>-0.3309</v>
      </c>
      <c r="T10" s="12">
        <v>0.0169</v>
      </c>
      <c r="U10" s="12">
        <v>-0.342</v>
      </c>
      <c r="V10" s="11">
        <v>45045</v>
      </c>
      <c r="W10" s="13">
        <v>1783682.32</v>
      </c>
      <c r="X10" s="11">
        <v>918</v>
      </c>
      <c r="Y10" s="11">
        <v>55894</v>
      </c>
      <c r="Z10" s="13">
        <v>1891451.35</v>
      </c>
      <c r="AA10" s="11">
        <v>920</v>
      </c>
      <c r="AB10" s="12">
        <v>-0.1941</v>
      </c>
      <c r="AC10" s="12">
        <v>-0.057</v>
      </c>
      <c r="AD10" s="11">
        <v>16924</v>
      </c>
      <c r="AE10" s="13">
        <v>745726.97</v>
      </c>
      <c r="AF10" s="11">
        <v>895</v>
      </c>
      <c r="AG10" s="11">
        <v>60513</v>
      </c>
      <c r="AH10" s="13">
        <v>1814200.81</v>
      </c>
      <c r="AI10" s="11">
        <v>877</v>
      </c>
      <c r="AJ10" s="12">
        <v>-0.7203</v>
      </c>
      <c r="AK10" s="12">
        <v>-0.589</v>
      </c>
      <c r="AL10" s="11">
        <v>4470</v>
      </c>
      <c r="AM10" s="13">
        <v>179414.56</v>
      </c>
      <c r="AN10" s="11">
        <v>748</v>
      </c>
      <c r="AO10" s="11">
        <v>7606</v>
      </c>
      <c r="AP10" s="13">
        <v>283638.73</v>
      </c>
      <c r="AQ10" s="11">
        <v>700</v>
      </c>
      <c r="AR10" s="12">
        <v>-0.4123</v>
      </c>
      <c r="AS10" s="12">
        <v>-0.3675</v>
      </c>
      <c r="AT10" s="11">
        <v>3232</v>
      </c>
      <c r="AU10" s="13">
        <v>124110.41</v>
      </c>
      <c r="AV10" s="11">
        <v>477</v>
      </c>
      <c r="AW10" s="11">
        <v>6832</v>
      </c>
      <c r="AX10" s="13">
        <v>244741.5</v>
      </c>
      <c r="AY10" s="11">
        <v>760</v>
      </c>
      <c r="AZ10" s="12">
        <v>-0.5269</v>
      </c>
      <c r="BA10" s="12">
        <v>-0.4929</v>
      </c>
    </row>
    <row r="11">
      <c r="A11" s="10" t="s">
        <v>41</v>
      </c>
      <c r="B11" s="11">
        <v>50096</v>
      </c>
      <c r="C11" s="11">
        <f>=ROUNDDOWN(9.56304285577933,0)</f>
      </c>
      <c r="D11" s="11">
        <v>60971</v>
      </c>
      <c r="E11" s="12">
        <v>0.745</v>
      </c>
      <c r="F11" s="11"/>
      <c r="G11" s="11">
        <f>=ROUNDDOWN({0},0)</f>
      </c>
      <c r="H11" s="11">
        <v>6266</v>
      </c>
      <c r="I11" s="12">
        <v>0.4564</v>
      </c>
      <c r="J11" s="11">
        <v>2090</v>
      </c>
      <c r="K11" s="13">
        <v>351774.48</v>
      </c>
      <c r="L11" s="11">
        <v>395</v>
      </c>
      <c r="M11" s="14">
        <v>890.57</v>
      </c>
      <c r="N11" s="11">
        <v>3770</v>
      </c>
      <c r="O11" s="13">
        <v>577873.63</v>
      </c>
      <c r="P11" s="11">
        <v>588</v>
      </c>
      <c r="Q11" s="14">
        <v>982.78</v>
      </c>
      <c r="R11" s="12">
        <v>-0.4456</v>
      </c>
      <c r="S11" s="12">
        <v>-0.3913</v>
      </c>
      <c r="T11" s="12">
        <v>-0.3282</v>
      </c>
      <c r="U11" s="12">
        <v>-0.0938</v>
      </c>
      <c r="V11" s="11">
        <v>1642</v>
      </c>
      <c r="W11" s="13">
        <v>282910.71</v>
      </c>
      <c r="X11" s="11">
        <v>362</v>
      </c>
      <c r="Y11" s="11">
        <v>997</v>
      </c>
      <c r="Z11" s="13">
        <v>165265.47</v>
      </c>
      <c r="AA11" s="11">
        <v>559</v>
      </c>
      <c r="AB11" s="12">
        <v>0.6469</v>
      </c>
      <c r="AC11" s="12">
        <v>0.7119</v>
      </c>
      <c r="AD11" s="11">
        <v>160</v>
      </c>
      <c r="AE11" s="13">
        <v>24313.79</v>
      </c>
      <c r="AF11" s="11">
        <v>338</v>
      </c>
      <c r="AG11" s="11">
        <v>1041</v>
      </c>
      <c r="AH11" s="13">
        <v>178763.5</v>
      </c>
      <c r="AI11" s="11">
        <v>464</v>
      </c>
      <c r="AJ11" s="12">
        <v>-0.8463</v>
      </c>
      <c r="AK11" s="12">
        <v>-0.864</v>
      </c>
      <c r="AL11" s="11">
        <v>15</v>
      </c>
      <c r="AM11" s="13">
        <v>2718.14</v>
      </c>
      <c r="AN11" s="11">
        <v>183</v>
      </c>
      <c r="AO11" s="11">
        <v>38</v>
      </c>
      <c r="AP11" s="13">
        <v>5902.31</v>
      </c>
      <c r="AQ11" s="11">
        <v>279</v>
      </c>
      <c r="AR11" s="12">
        <v>-0.6053</v>
      </c>
      <c r="AS11" s="12">
        <v>-0.5395</v>
      </c>
      <c r="AT11" s="11">
        <v>273</v>
      </c>
      <c r="AU11" s="13">
        <v>41831.84</v>
      </c>
      <c r="AV11" s="11">
        <v>233</v>
      </c>
      <c r="AW11" s="11">
        <v>1694</v>
      </c>
      <c r="AX11" s="13">
        <v>227942.35</v>
      </c>
      <c r="AY11" s="11">
        <v>401</v>
      </c>
      <c r="AZ11" s="12">
        <v>-0.8388</v>
      </c>
      <c r="BA11" s="12">
        <v>-0.8165</v>
      </c>
    </row>
    <row r="12">
      <c r="A12" s="10" t="s">
        <v>42</v>
      </c>
      <c r="B12" s="11">
        <v>6390</v>
      </c>
      <c r="C12" s="11">
        <f>=ROUNDDOWN(12.9430828438323,0)</f>
      </c>
      <c r="D12" s="11">
        <v>6628</v>
      </c>
      <c r="E12" s="12">
        <v>0.8003</v>
      </c>
      <c r="F12" s="11"/>
      <c r="G12" s="11">
        <f>=ROUNDDOWN({0},0)</f>
      </c>
      <c r="H12" s="11"/>
      <c r="I12" s="12"/>
      <c r="J12" s="11">
        <v>337</v>
      </c>
      <c r="K12" s="13">
        <v>21572.61</v>
      </c>
      <c r="L12" s="11">
        <v>59</v>
      </c>
      <c r="M12" s="14">
        <v>365.64</v>
      </c>
      <c r="N12" s="11">
        <v>298</v>
      </c>
      <c r="O12" s="13">
        <v>17065.38</v>
      </c>
      <c r="P12" s="11">
        <v>147</v>
      </c>
      <c r="Q12" s="14">
        <v>116.09</v>
      </c>
      <c r="R12" s="12">
        <v>0.1309</v>
      </c>
      <c r="S12" s="12">
        <v>0.2641</v>
      </c>
      <c r="T12" s="12">
        <v>-0.5986</v>
      </c>
      <c r="U12" s="12">
        <v>2.1496</v>
      </c>
      <c r="V12" s="11">
        <v>268</v>
      </c>
      <c r="W12" s="13">
        <v>16708.48</v>
      </c>
      <c r="X12" s="11">
        <v>57</v>
      </c>
      <c r="Y12" s="11">
        <v>194</v>
      </c>
      <c r="Z12" s="13">
        <v>11147.94</v>
      </c>
      <c r="AA12" s="11">
        <v>147</v>
      </c>
      <c r="AB12" s="12">
        <v>0.3814</v>
      </c>
      <c r="AC12" s="12">
        <v>0.4988</v>
      </c>
      <c r="AD12" s="11">
        <v>8</v>
      </c>
      <c r="AE12" s="13">
        <v>474.8</v>
      </c>
      <c r="AF12" s="11">
        <v>58</v>
      </c>
      <c r="AG12" s="11">
        <v>17</v>
      </c>
      <c r="AH12" s="13">
        <v>823.94</v>
      </c>
      <c r="AI12" s="11">
        <v>122</v>
      </c>
      <c r="AJ12" s="12">
        <v>-0.5294</v>
      </c>
      <c r="AK12" s="12">
        <v>-0.4237</v>
      </c>
      <c r="AL12" s="11">
        <v>29</v>
      </c>
      <c r="AM12" s="13">
        <v>2296.02</v>
      </c>
      <c r="AN12" s="11">
        <v>38</v>
      </c>
      <c r="AO12" s="11">
        <v>34</v>
      </c>
      <c r="AP12" s="13">
        <v>2261.66</v>
      </c>
      <c r="AQ12" s="11">
        <v>105</v>
      </c>
      <c r="AR12" s="12">
        <v>-0.1471</v>
      </c>
      <c r="AS12" s="12">
        <v>0.0152</v>
      </c>
      <c r="AT12" s="11">
        <v>32</v>
      </c>
      <c r="AU12" s="13">
        <v>2093.31</v>
      </c>
      <c r="AV12" s="11">
        <v>45</v>
      </c>
      <c r="AW12" s="11">
        <v>53</v>
      </c>
      <c r="AX12" s="13">
        <v>2831.84</v>
      </c>
      <c r="AY12" s="11">
        <v>107</v>
      </c>
      <c r="AZ12" s="12">
        <v>-0.3962</v>
      </c>
      <c r="BA12" s="12">
        <v>-0.2608</v>
      </c>
    </row>
    <row r="13">
      <c r="A13" s="10" t="s">
        <v>43</v>
      </c>
      <c r="B13" s="11">
        <v>11015</v>
      </c>
      <c r="C13" s="11">
        <f>=ROUNDDOWN(215.980392156863,0)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112</v>
      </c>
      <c r="K13" s="13">
        <v>898.72</v>
      </c>
      <c r="L13" s="11">
        <v>22</v>
      </c>
      <c r="M13" s="14">
        <v>40.85</v>
      </c>
      <c r="N13" s="11">
        <v>253</v>
      </c>
      <c r="O13" s="13">
        <v>2059.7</v>
      </c>
      <c r="P13" s="11">
        <v>22</v>
      </c>
      <c r="Q13" s="14">
        <v>93.62</v>
      </c>
      <c r="R13" s="12">
        <v>-0.5573</v>
      </c>
      <c r="S13" s="12">
        <v>-0.5637</v>
      </c>
      <c r="T13" s="12"/>
      <c r="U13" s="12">
        <v>-0.5637</v>
      </c>
      <c r="V13" s="11">
        <v>112</v>
      </c>
      <c r="W13" s="13">
        <v>898.72</v>
      </c>
      <c r="X13" s="11">
        <v>6</v>
      </c>
      <c r="Y13" s="11">
        <v>253</v>
      </c>
      <c r="Z13" s="13">
        <v>2059.7</v>
      </c>
      <c r="AA13" s="11">
        <v>7</v>
      </c>
      <c r="AB13" s="12">
        <v>-0.5573</v>
      </c>
      <c r="AC13" s="12">
        <v>-0.5637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21957</v>
      </c>
      <c r="C14" s="11">
        <f>=ROUNDDOWN(62.7163667523565,0)</f>
      </c>
      <c r="D14" s="11"/>
      <c r="E14" s="12">
        <v>1</v>
      </c>
      <c r="F14" s="11"/>
      <c r="G14" s="11">
        <f>=ROUNDDOWN({0},0)</f>
      </c>
      <c r="H14" s="11"/>
      <c r="I14" s="12"/>
      <c r="J14" s="11">
        <v>219</v>
      </c>
      <c r="K14" s="13">
        <v>7633.15</v>
      </c>
      <c r="L14" s="11">
        <v>64</v>
      </c>
      <c r="M14" s="14">
        <v>119.27</v>
      </c>
      <c r="N14" s="11">
        <v>1012</v>
      </c>
      <c r="O14" s="13">
        <v>28856.22</v>
      </c>
      <c r="P14" s="11">
        <v>89</v>
      </c>
      <c r="Q14" s="14">
        <v>324.23</v>
      </c>
      <c r="R14" s="12">
        <v>-0.7836</v>
      </c>
      <c r="S14" s="12">
        <v>-0.7355</v>
      </c>
      <c r="T14" s="12">
        <v>-0.2809</v>
      </c>
      <c r="U14" s="12">
        <v>-0.6321</v>
      </c>
      <c r="V14" s="11">
        <v>219</v>
      </c>
      <c r="W14" s="13">
        <v>7633.15</v>
      </c>
      <c r="X14" s="11">
        <v>37</v>
      </c>
      <c r="Y14" s="11">
        <v>1012</v>
      </c>
      <c r="Z14" s="13">
        <v>28856.22</v>
      </c>
      <c r="AA14" s="11">
        <v>49</v>
      </c>
      <c r="AB14" s="12">
        <v>-0.7836</v>
      </c>
      <c r="AC14" s="12">
        <v>-0.7355</v>
      </c>
      <c r="AD14" s="11"/>
      <c r="AE14" s="13"/>
      <c r="AF14" s="11">
        <v>1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>
        <v>4145</v>
      </c>
      <c r="C15" s="11">
        <f>=ROUNDDOWN(260.691823899371,0)</f>
      </c>
      <c r="D15" s="11"/>
      <c r="E15" s="12"/>
      <c r="F15" s="11"/>
      <c r="G15" s="11">
        <f>=ROUNDDOWN({0},0)</f>
      </c>
      <c r="H15" s="11"/>
      <c r="I15" s="12"/>
      <c r="J15" s="11">
        <v>12</v>
      </c>
      <c r="K15" s="13">
        <v>580.97</v>
      </c>
      <c r="L15" s="11"/>
      <c r="M15" s="14"/>
      <c r="N15" s="11">
        <v>24</v>
      </c>
      <c r="O15" s="13">
        <v>1208.68</v>
      </c>
      <c r="P15" s="11">
        <v>51</v>
      </c>
      <c r="Q15" s="14">
        <v>23.7</v>
      </c>
      <c r="R15" s="12">
        <v>-0.5</v>
      </c>
      <c r="S15" s="12">
        <v>-0.5193</v>
      </c>
      <c r="T15" s="12"/>
      <c r="U15" s="12"/>
      <c r="V15" s="11"/>
      <c r="W15" s="13"/>
      <c r="X15" s="11"/>
      <c r="Y15" s="11">
        <v>16</v>
      </c>
      <c r="Z15" s="13">
        <v>842</v>
      </c>
      <c r="AA15" s="11">
        <v>51</v>
      </c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>
        <v>12</v>
      </c>
      <c r="AM15" s="13">
        <v>580.97</v>
      </c>
      <c r="AN15" s="11"/>
      <c r="AO15" s="11">
        <v>8</v>
      </c>
      <c r="AP15" s="13">
        <v>366.68</v>
      </c>
      <c r="AQ15" s="11">
        <v>38</v>
      </c>
      <c r="AR15" s="12">
        <v>0.5</v>
      </c>
      <c r="AS15" s="12">
        <v>0.5844</v>
      </c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339279</v>
      </c>
      <c r="C16" s="11">
        <f>=ROUNDDOWN(23.2952493425705,0)</f>
      </c>
      <c r="D16" s="11">
        <v>37638</v>
      </c>
      <c r="E16" s="12">
        <v>0.9376</v>
      </c>
      <c r="F16" s="11"/>
      <c r="G16" s="11">
        <f>=ROUNDDOWN({0},0)</f>
      </c>
      <c r="H16" s="11"/>
      <c r="I16" s="12"/>
      <c r="J16" s="11">
        <v>38060</v>
      </c>
      <c r="K16" s="13">
        <v>925946.45</v>
      </c>
      <c r="L16" s="11">
        <v>1387</v>
      </c>
      <c r="M16" s="14">
        <v>667.59</v>
      </c>
      <c r="N16" s="11">
        <v>75905</v>
      </c>
      <c r="O16" s="13">
        <v>1880496.01</v>
      </c>
      <c r="P16" s="11">
        <v>1381</v>
      </c>
      <c r="Q16" s="14">
        <v>1361.69</v>
      </c>
      <c r="R16" s="12">
        <v>-0.4986</v>
      </c>
      <c r="S16" s="12">
        <v>-0.5076</v>
      </c>
      <c r="T16" s="12">
        <v>0.0043</v>
      </c>
      <c r="U16" s="12">
        <v>-0.5097</v>
      </c>
      <c r="V16" s="11">
        <v>15799</v>
      </c>
      <c r="W16" s="13">
        <v>348793.61</v>
      </c>
      <c r="X16" s="11">
        <v>1001</v>
      </c>
      <c r="Y16" s="11">
        <v>17602</v>
      </c>
      <c r="Z16" s="13">
        <v>371543.4</v>
      </c>
      <c r="AA16" s="11">
        <v>1114</v>
      </c>
      <c r="AB16" s="12">
        <v>-0.1024</v>
      </c>
      <c r="AC16" s="12">
        <v>-0.0612</v>
      </c>
      <c r="AD16" s="11">
        <v>11009</v>
      </c>
      <c r="AE16" s="13">
        <v>291570.1</v>
      </c>
      <c r="AF16" s="11">
        <v>993</v>
      </c>
      <c r="AG16" s="11">
        <v>48210</v>
      </c>
      <c r="AH16" s="13">
        <v>1274499.69</v>
      </c>
      <c r="AI16" s="11">
        <v>1093</v>
      </c>
      <c r="AJ16" s="12">
        <v>-0.7716</v>
      </c>
      <c r="AK16" s="12">
        <v>-0.7712</v>
      </c>
      <c r="AL16" s="11">
        <v>6855</v>
      </c>
      <c r="AM16" s="13">
        <v>190765.62</v>
      </c>
      <c r="AN16" s="11">
        <v>970</v>
      </c>
      <c r="AO16" s="11">
        <v>6283</v>
      </c>
      <c r="AP16" s="13">
        <v>158192.69</v>
      </c>
      <c r="AQ16" s="11">
        <v>996</v>
      </c>
      <c r="AR16" s="12">
        <v>0.091</v>
      </c>
      <c r="AS16" s="12">
        <v>0.2059</v>
      </c>
      <c r="AT16" s="11">
        <v>4397</v>
      </c>
      <c r="AU16" s="13">
        <v>94817.12</v>
      </c>
      <c r="AV16" s="11">
        <v>610</v>
      </c>
      <c r="AW16" s="11">
        <v>3810</v>
      </c>
      <c r="AX16" s="13">
        <v>76260.23</v>
      </c>
      <c r="AY16" s="11">
        <v>886</v>
      </c>
      <c r="AZ16" s="12">
        <v>0.1541</v>
      </c>
      <c r="BA16" s="12">
        <v>0.2433</v>
      </c>
    </row>
    <row r="17">
      <c r="A17" s="10" t="s">
        <v>47</v>
      </c>
      <c r="B17" s="11">
        <v>81151</v>
      </c>
      <c r="C17" s="11">
        <f>=ROUNDDOWN(24.7812013314197,0)</f>
      </c>
      <c r="D17" s="11">
        <v>62051</v>
      </c>
      <c r="E17" s="12">
        <v>0.8779</v>
      </c>
      <c r="F17" s="11"/>
      <c r="G17" s="11">
        <f>=ROUNDDOWN({0},0)</f>
      </c>
      <c r="H17" s="11"/>
      <c r="I17" s="12"/>
      <c r="J17" s="11">
        <v>7324</v>
      </c>
      <c r="K17" s="13">
        <v>222169.05</v>
      </c>
      <c r="L17" s="11">
        <v>136</v>
      </c>
      <c r="M17" s="14">
        <v>1633.6</v>
      </c>
      <c r="N17" s="11">
        <v>10754</v>
      </c>
      <c r="O17" s="13">
        <v>335857.2</v>
      </c>
      <c r="P17" s="11">
        <v>164</v>
      </c>
      <c r="Q17" s="14">
        <v>2047.91</v>
      </c>
      <c r="R17" s="12">
        <v>-0.319</v>
      </c>
      <c r="S17" s="12">
        <v>-0.3385</v>
      </c>
      <c r="T17" s="12">
        <v>-0.1707</v>
      </c>
      <c r="U17" s="12">
        <v>-0.2023</v>
      </c>
      <c r="V17" s="11">
        <v>3689</v>
      </c>
      <c r="W17" s="13">
        <v>104492.56</v>
      </c>
      <c r="X17" s="11">
        <v>132</v>
      </c>
      <c r="Y17" s="11">
        <v>4424</v>
      </c>
      <c r="Z17" s="13">
        <v>129427.71</v>
      </c>
      <c r="AA17" s="11">
        <v>163</v>
      </c>
      <c r="AB17" s="12">
        <v>-0.1661</v>
      </c>
      <c r="AC17" s="12">
        <v>-0.1927</v>
      </c>
      <c r="AD17" s="11">
        <v>1829</v>
      </c>
      <c r="AE17" s="13">
        <v>65809.3</v>
      </c>
      <c r="AF17" s="11">
        <v>132</v>
      </c>
      <c r="AG17" s="11">
        <v>3343</v>
      </c>
      <c r="AH17" s="13">
        <v>114371.34</v>
      </c>
      <c r="AI17" s="11">
        <v>163</v>
      </c>
      <c r="AJ17" s="12">
        <v>-0.4529</v>
      </c>
      <c r="AK17" s="12">
        <v>-0.4246</v>
      </c>
      <c r="AL17" s="11">
        <v>1630</v>
      </c>
      <c r="AM17" s="13">
        <v>46422.36</v>
      </c>
      <c r="AN17" s="11">
        <v>132</v>
      </c>
      <c r="AO17" s="11">
        <v>1922</v>
      </c>
      <c r="AP17" s="13">
        <v>58199.91</v>
      </c>
      <c r="AQ17" s="11">
        <v>121</v>
      </c>
      <c r="AR17" s="12">
        <v>-0.1519</v>
      </c>
      <c r="AS17" s="12">
        <v>-0.2024</v>
      </c>
      <c r="AT17" s="11">
        <v>176</v>
      </c>
      <c r="AU17" s="13">
        <v>5444.83</v>
      </c>
      <c r="AV17" s="11">
        <v>89</v>
      </c>
      <c r="AW17" s="11">
        <v>1065</v>
      </c>
      <c r="AX17" s="13">
        <v>33858.24</v>
      </c>
      <c r="AY17" s="11">
        <v>90</v>
      </c>
      <c r="AZ17" s="12">
        <v>-0.8347</v>
      </c>
      <c r="BA17" s="12">
        <v>-0.8392</v>
      </c>
    </row>
    <row r="18">
      <c r="A18" s="10" t="s">
        <v>48</v>
      </c>
      <c r="B18" s="11">
        <v>211957</v>
      </c>
      <c r="C18" s="11">
        <f>=ROUNDDOWN(25.6420275828696,0)</f>
      </c>
      <c r="D18" s="11">
        <v>90609</v>
      </c>
      <c r="E18" s="12">
        <v>0.9523</v>
      </c>
      <c r="F18" s="11"/>
      <c r="G18" s="11">
        <f>=ROUNDDOWN({0},0)</f>
      </c>
      <c r="H18" s="11"/>
      <c r="I18" s="12"/>
      <c r="J18" s="11">
        <v>6523</v>
      </c>
      <c r="K18" s="13">
        <v>153878.2</v>
      </c>
      <c r="L18" s="11">
        <v>564</v>
      </c>
      <c r="M18" s="14">
        <v>272.83</v>
      </c>
      <c r="N18" s="11">
        <v>9170</v>
      </c>
      <c r="O18" s="13">
        <v>187549.93</v>
      </c>
      <c r="P18" s="11">
        <v>555</v>
      </c>
      <c r="Q18" s="14">
        <v>337.93</v>
      </c>
      <c r="R18" s="12">
        <v>-0.2887</v>
      </c>
      <c r="S18" s="12">
        <v>-0.1795</v>
      </c>
      <c r="T18" s="12">
        <v>0.0162</v>
      </c>
      <c r="U18" s="12">
        <v>-0.1926</v>
      </c>
      <c r="V18" s="11">
        <v>3796</v>
      </c>
      <c r="W18" s="13">
        <v>92726.91</v>
      </c>
      <c r="X18" s="11">
        <v>536</v>
      </c>
      <c r="Y18" s="11">
        <v>2407</v>
      </c>
      <c r="Z18" s="13">
        <v>50120.5</v>
      </c>
      <c r="AA18" s="11">
        <v>549</v>
      </c>
      <c r="AB18" s="12">
        <v>0.5771</v>
      </c>
      <c r="AC18" s="12">
        <v>0.8501</v>
      </c>
      <c r="AD18" s="11">
        <v>176</v>
      </c>
      <c r="AE18" s="13">
        <v>5163.67</v>
      </c>
      <c r="AF18" s="11">
        <v>21</v>
      </c>
      <c r="AG18" s="11">
        <v>1091</v>
      </c>
      <c r="AH18" s="13">
        <v>25934.36</v>
      </c>
      <c r="AI18" s="11">
        <v>21</v>
      </c>
      <c r="AJ18" s="12">
        <v>-0.8387</v>
      </c>
      <c r="AK18" s="12">
        <v>-0.8009</v>
      </c>
      <c r="AL18" s="11">
        <v>1684</v>
      </c>
      <c r="AM18" s="13">
        <v>37459.07</v>
      </c>
      <c r="AN18" s="11">
        <v>523</v>
      </c>
      <c r="AO18" s="11">
        <v>4344</v>
      </c>
      <c r="AP18" s="13">
        <v>83657.65</v>
      </c>
      <c r="AQ18" s="11">
        <v>534</v>
      </c>
      <c r="AR18" s="12">
        <v>-0.6123</v>
      </c>
      <c r="AS18" s="12">
        <v>-0.5522</v>
      </c>
      <c r="AT18" s="11">
        <v>867</v>
      </c>
      <c r="AU18" s="13">
        <v>18528.55</v>
      </c>
      <c r="AV18" s="11">
        <v>88</v>
      </c>
      <c r="AW18" s="11">
        <v>1328</v>
      </c>
      <c r="AX18" s="13">
        <v>27837.42</v>
      </c>
      <c r="AY18" s="11">
        <v>239</v>
      </c>
      <c r="AZ18" s="12">
        <v>-0.3471</v>
      </c>
      <c r="BA18" s="12">
        <v>-0.3344</v>
      </c>
    </row>
    <row r="19">
      <c r="A19" s="19" t="s">
        <v>49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186777</v>
      </c>
      <c r="K19" s="17">
        <v>7026318.79</v>
      </c>
      <c r="L19" s="15">
        <v>6592</v>
      </c>
      <c r="M19" s="18">
        <v>1065.89</v>
      </c>
      <c r="N19" s="15">
        <v>352560</v>
      </c>
      <c r="O19" s="17">
        <v>12170375.87</v>
      </c>
      <c r="P19" s="15">
        <v>6965</v>
      </c>
      <c r="Q19" s="18">
        <v>1747.36</v>
      </c>
      <c r="R19" s="16">
        <v>-0.4702</v>
      </c>
      <c r="S19" s="16">
        <v>-0.4227</v>
      </c>
      <c r="T19" s="16">
        <v>-0.0536</v>
      </c>
      <c r="U19" s="16">
        <v>-0.39</v>
      </c>
      <c r="V19" s="15">
        <v>105855</v>
      </c>
      <c r="W19" s="17">
        <v>4019284.39</v>
      </c>
      <c r="X19" s="15">
        <v>5731</v>
      </c>
      <c r="Y19" s="15">
        <v>144865</v>
      </c>
      <c r="Z19" s="17">
        <v>5008843.11</v>
      </c>
      <c r="AA19" s="15">
        <v>6010</v>
      </c>
      <c r="AB19" s="16">
        <v>-0.2693</v>
      </c>
      <c r="AC19" s="16">
        <v>-0.1976</v>
      </c>
      <c r="AD19" s="15">
        <v>46642</v>
      </c>
      <c r="AE19" s="17">
        <v>1863225.92</v>
      </c>
      <c r="AF19" s="15">
        <v>4988</v>
      </c>
      <c r="AG19" s="15">
        <v>152133</v>
      </c>
      <c r="AH19" s="17">
        <v>5150367.4</v>
      </c>
      <c r="AI19" s="15">
        <v>5328</v>
      </c>
      <c r="AJ19" s="16">
        <v>-0.6934</v>
      </c>
      <c r="AK19" s="16">
        <v>-0.6382</v>
      </c>
      <c r="AL19" s="15">
        <v>22889</v>
      </c>
      <c r="AM19" s="17">
        <v>769461.73</v>
      </c>
      <c r="AN19" s="15">
        <v>5079</v>
      </c>
      <c r="AO19" s="15">
        <v>31753</v>
      </c>
      <c r="AP19" s="17">
        <v>1047233.6</v>
      </c>
      <c r="AQ19" s="15">
        <v>5000</v>
      </c>
      <c r="AR19" s="16">
        <v>-0.2792</v>
      </c>
      <c r="AS19" s="16">
        <v>-0.2652</v>
      </c>
      <c r="AT19" s="15">
        <v>11391</v>
      </c>
      <c r="AU19" s="17">
        <v>374346.75</v>
      </c>
      <c r="AV19" s="15">
        <v>2782</v>
      </c>
      <c r="AW19" s="15">
        <v>23809</v>
      </c>
      <c r="AX19" s="17">
        <v>963931.76</v>
      </c>
      <c r="AY19" s="15">
        <v>4305</v>
      </c>
      <c r="AZ19" s="16">
        <v>-0.5216</v>
      </c>
      <c r="BA19" s="16">
        <v>-0.6116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