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<sst xmlns="http://schemas.openxmlformats.org/spreadsheetml/2006/main" count="52" uniqueCount="52">
  <si>
    <t>Date Type:</t>
  </si>
  <si>
    <t>Shipped Date</t>
  </si>
  <si>
    <t>Start Date:</t>
  </si>
  <si>
    <t>01/01/2025</t>
  </si>
  <si>
    <t>End Date:</t>
  </si>
  <si>
    <t>11/16/2025</t>
  </si>
  <si>
    <t>Report Run Date:</t>
  </si>
  <si>
    <t>11/18/2025</t>
  </si>
  <si>
    <t>Division</t>
  </si>
  <si>
    <t>Current And Future Inventory</t>
  </si>
  <si>
    <t>Current And History Sales Comparison</t>
  </si>
  <si>
    <t>ASHFURNDS</t>
  </si>
  <si>
    <t>ZOLA</t>
  </si>
  <si>
    <t>ROOMECOM</t>
  </si>
  <si>
    <t>LAMPDS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</si>
  <si>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</si>
  <si>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</si>
  <si>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</si>
  <si>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</si>
  <si>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</si>
  <si>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</si>
  <si>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</si>
  <si>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</si>
  <si>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</si>
  <si>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</si>
  <si>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</si>
  <si>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</si>
  <si>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</si>
  <si>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</si>
  <si>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</si>
  <si>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</si>
  <si>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</si>
  <si>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</si>
  <si>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</si>
  <si>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</si>
  <si>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</si>
  <si>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</si>
  <si>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</si>
  <si>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</si>
  <si>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</si>
  <si>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</si>
  <si>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</si>
  <si>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</si>
  <si>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HHL</t>
  </si>
  <si>
    <t>LGT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</si>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</sst>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A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15</v>
      </c>
      <c r="K3" s="4" t="s">
        <v>15</v>
      </c>
      <c r="L3" s="4" t="s">
        <v>15</v>
      </c>
      <c r="M3" s="4" t="s">
        <v>15</v>
      </c>
      <c r="N3" s="4" t="s">
        <v>16</v>
      </c>
      <c r="O3" s="4" t="s">
        <v>16</v>
      </c>
      <c r="P3" s="4" t="s">
        <v>16</v>
      </c>
      <c r="Q3" s="4" t="s">
        <v>16</v>
      </c>
      <c r="R3" s="4" t="s">
        <v>17</v>
      </c>
      <c r="S3" s="4" t="s">
        <v>18</v>
      </c>
      <c r="T3" s="4" t="s">
        <v>19</v>
      </c>
      <c r="U3" s="4" t="s">
        <v>20</v>
      </c>
      <c r="V3" s="4" t="s">
        <v>15</v>
      </c>
      <c r="W3" s="4" t="s">
        <v>15</v>
      </c>
      <c r="X3" s="4" t="s">
        <v>15</v>
      </c>
      <c r="Y3" s="4" t="s">
        <v>16</v>
      </c>
      <c r="Z3" s="4" t="s">
        <v>16</v>
      </c>
      <c r="AA3" s="4" t="s">
        <v>16</v>
      </c>
      <c r="AB3" s="4" t="s">
        <v>17</v>
      </c>
      <c r="AC3" s="4" t="s">
        <v>18</v>
      </c>
      <c r="AD3" s="4" t="s">
        <v>15</v>
      </c>
      <c r="AE3" s="4" t="s">
        <v>15</v>
      </c>
      <c r="AF3" s="4" t="s">
        <v>15</v>
      </c>
      <c r="AG3" s="4" t="s">
        <v>16</v>
      </c>
      <c r="AH3" s="4" t="s">
        <v>16</v>
      </c>
      <c r="AI3" s="4" t="s">
        <v>16</v>
      </c>
      <c r="AJ3" s="4" t="s">
        <v>17</v>
      </c>
      <c r="AK3" s="4" t="s">
        <v>18</v>
      </c>
      <c r="AL3" s="4" t="s">
        <v>15</v>
      </c>
      <c r="AM3" s="4" t="s">
        <v>15</v>
      </c>
      <c r="AN3" s="4" t="s">
        <v>15</v>
      </c>
      <c r="AO3" s="4" t="s">
        <v>16</v>
      </c>
      <c r="AP3" s="4" t="s">
        <v>16</v>
      </c>
      <c r="AQ3" s="4" t="s">
        <v>16</v>
      </c>
      <c r="AR3" s="4" t="s">
        <v>17</v>
      </c>
      <c r="AS3" s="4" t="s">
        <v>18</v>
      </c>
      <c r="AT3" s="4" t="s">
        <v>15</v>
      </c>
      <c r="AU3" s="4" t="s">
        <v>15</v>
      </c>
      <c r="AV3" s="4" t="s">
        <v>15</v>
      </c>
      <c r="AW3" s="4" t="s">
        <v>16</v>
      </c>
      <c r="AX3" s="4" t="s">
        <v>16</v>
      </c>
      <c r="AY3" s="4" t="s">
        <v>16</v>
      </c>
      <c r="AZ3" s="4" t="s">
        <v>17</v>
      </c>
      <c r="BA3" s="4" t="s">
        <v>18</v>
      </c>
    </row>
    <row r="4">
      <c r="A4" s="4" t="s">
        <v>8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 t="s">
        <v>31</v>
      </c>
      <c r="M4" s="4" t="s">
        <v>32</v>
      </c>
      <c r="N4" s="4" t="s">
        <v>29</v>
      </c>
      <c r="O4" s="4" t="s">
        <v>30</v>
      </c>
      <c r="P4" s="4" t="s">
        <v>31</v>
      </c>
      <c r="Q4" s="4" t="s">
        <v>32</v>
      </c>
      <c r="R4" s="4" t="s">
        <v>17</v>
      </c>
      <c r="S4" s="4" t="s">
        <v>18</v>
      </c>
      <c r="T4" s="4" t="s">
        <v>19</v>
      </c>
      <c r="U4" s="4" t="s">
        <v>20</v>
      </c>
      <c r="V4" s="4" t="s">
        <v>33</v>
      </c>
      <c r="W4" s="4" t="s">
        <v>34</v>
      </c>
      <c r="X4" s="4" t="s">
        <v>31</v>
      </c>
      <c r="Y4" s="4" t="s">
        <v>33</v>
      </c>
      <c r="Z4" s="4" t="s">
        <v>34</v>
      </c>
      <c r="AA4" s="4" t="s">
        <v>31</v>
      </c>
      <c r="AB4" s="4" t="s">
        <v>17</v>
      </c>
      <c r="AC4" s="4" t="s">
        <v>18</v>
      </c>
      <c r="AD4" s="4" t="s">
        <v>33</v>
      </c>
      <c r="AE4" s="4" t="s">
        <v>34</v>
      </c>
      <c r="AF4" s="4" t="s">
        <v>31</v>
      </c>
      <c r="AG4" s="4" t="s">
        <v>33</v>
      </c>
      <c r="AH4" s="4" t="s">
        <v>34</v>
      </c>
      <c r="AI4" s="4" t="s">
        <v>31</v>
      </c>
      <c r="AJ4" s="4" t="s">
        <v>17</v>
      </c>
      <c r="AK4" s="4" t="s">
        <v>18</v>
      </c>
      <c r="AL4" s="4" t="s">
        <v>33</v>
      </c>
      <c r="AM4" s="4" t="s">
        <v>34</v>
      </c>
      <c r="AN4" s="4" t="s">
        <v>31</v>
      </c>
      <c r="AO4" s="4" t="s">
        <v>33</v>
      </c>
      <c r="AP4" s="4" t="s">
        <v>34</v>
      </c>
      <c r="AQ4" s="4" t="s">
        <v>31</v>
      </c>
      <c r="AR4" s="4" t="s">
        <v>17</v>
      </c>
      <c r="AS4" s="4" t="s">
        <v>18</v>
      </c>
      <c r="AT4" s="4" t="s">
        <v>33</v>
      </c>
      <c r="AU4" s="4" t="s">
        <v>34</v>
      </c>
      <c r="AV4" s="4" t="s">
        <v>31</v>
      </c>
      <c r="AW4" s="4" t="s">
        <v>33</v>
      </c>
      <c r="AX4" s="4" t="s">
        <v>34</v>
      </c>
      <c r="AY4" s="4" t="s">
        <v>31</v>
      </c>
      <c r="AZ4" s="4" t="s">
        <v>17</v>
      </c>
      <c r="BA4" s="4" t="s">
        <v>18</v>
      </c>
    </row>
    <row r="5">
      <c r="A5" s="10" t="s">
        <v>35</v>
      </c>
      <c r="B5" s="11">
        <v>738792</v>
      </c>
      <c r="C5" s="11">
        <f>=ROUNDDOWN(30.0433087036261,0)</f>
      </c>
      <c r="D5" s="11">
        <v>180255</v>
      </c>
      <c r="E5" s="12">
        <v>0.9566</v>
      </c>
      <c r="F5" s="11"/>
      <c r="G5" s="11">
        <f>=ROUNDDOWN({0},0)</f>
      </c>
      <c r="H5" s="11"/>
      <c r="I5" s="12">
        <v>0.119</v>
      </c>
      <c r="J5" s="11">
        <v>9094</v>
      </c>
      <c r="K5" s="13">
        <v>566051.41</v>
      </c>
      <c r="L5" s="11">
        <v>2216</v>
      </c>
      <c r="M5" s="14">
        <v>255.44</v>
      </c>
      <c r="N5" s="11">
        <v>3882</v>
      </c>
      <c r="O5" s="13">
        <v>258142.68</v>
      </c>
      <c r="P5" s="11">
        <v>2216</v>
      </c>
      <c r="Q5" s="14">
        <v>116.49</v>
      </c>
      <c r="R5" s="12">
        <v>1.3426</v>
      </c>
      <c r="S5" s="12">
        <v>1.1928</v>
      </c>
      <c r="T5" s="12"/>
      <c r="U5" s="12">
        <v>1.1928</v>
      </c>
      <c r="V5" s="11">
        <v>7003</v>
      </c>
      <c r="W5" s="13">
        <v>420173.71</v>
      </c>
      <c r="X5" s="11">
        <v>586</v>
      </c>
      <c r="Y5" s="11">
        <v>2944</v>
      </c>
      <c r="Z5" s="13">
        <v>187242.97</v>
      </c>
      <c r="AA5" s="11">
        <v>586</v>
      </c>
      <c r="AB5" s="12">
        <v>1.3787</v>
      </c>
      <c r="AC5" s="12">
        <v>1.244</v>
      </c>
      <c r="AD5" s="11">
        <v>647</v>
      </c>
      <c r="AE5" s="13">
        <v>43511.55</v>
      </c>
      <c r="AF5" s="11">
        <v>189</v>
      </c>
      <c r="AG5" s="11">
        <v>277</v>
      </c>
      <c r="AH5" s="13">
        <v>19517.02</v>
      </c>
      <c r="AI5" s="11">
        <v>189</v>
      </c>
      <c r="AJ5" s="12">
        <v>1.3357</v>
      </c>
      <c r="AK5" s="12">
        <v>1.2294</v>
      </c>
      <c r="AL5" s="11">
        <v>1298</v>
      </c>
      <c r="AM5" s="13">
        <v>87479.26</v>
      </c>
      <c r="AN5" s="11">
        <v>562</v>
      </c>
      <c r="AO5" s="11">
        <v>610</v>
      </c>
      <c r="AP5" s="13">
        <v>45735.68</v>
      </c>
      <c r="AQ5" s="11">
        <v>562</v>
      </c>
      <c r="AR5" s="12">
        <v>1.1279</v>
      </c>
      <c r="AS5" s="12">
        <v>0.9127</v>
      </c>
      <c r="AT5" s="11">
        <v>146</v>
      </c>
      <c r="AU5" s="13">
        <v>14886.89</v>
      </c>
      <c r="AV5" s="11">
        <v>175</v>
      </c>
      <c r="AW5" s="11">
        <v>51</v>
      </c>
      <c r="AX5" s="13">
        <v>5647.01</v>
      </c>
      <c r="AY5" s="11">
        <v>175</v>
      </c>
      <c r="AZ5" s="12">
        <v>1.8627</v>
      </c>
      <c r="BA5" s="12">
        <v>1.6362</v>
      </c>
    </row>
    <row r="6">
      <c r="A6" s="10" t="s">
        <v>36</v>
      </c>
      <c r="B6" s="11">
        <v>200</v>
      </c>
      <c r="C6" s="11">
        <f>=ROUNDDOWN(105.263157894737,0)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12</v>
      </c>
      <c r="M6" s="14"/>
      <c r="N6" s="11"/>
      <c r="O6" s="13"/>
      <c r="P6" s="11">
        <v>12</v>
      </c>
      <c r="Q6" s="14"/>
      <c r="R6" s="12"/>
      <c r="S6" s="12"/>
      <c r="T6" s="12"/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</row>
    <row r="7">
      <c r="A7" s="10" t="s">
        <v>37</v>
      </c>
      <c r="B7" s="11">
        <v>19389</v>
      </c>
      <c r="C7" s="11">
        <f>=ROUNDDOWN(18.4131054131054,0)</f>
      </c>
      <c r="D7" s="11">
        <v>12341</v>
      </c>
      <c r="E7" s="12">
        <v>0.8591</v>
      </c>
      <c r="F7" s="11"/>
      <c r="G7" s="11">
        <f>=ROUNDDOWN({0},0)</f>
      </c>
      <c r="H7" s="11"/>
      <c r="I7" s="12"/>
      <c r="J7" s="11">
        <v>1906</v>
      </c>
      <c r="K7" s="13">
        <v>102991.45</v>
      </c>
      <c r="L7" s="11">
        <v>93</v>
      </c>
      <c r="M7" s="14">
        <v>1107.43</v>
      </c>
      <c r="N7" s="11">
        <v>845</v>
      </c>
      <c r="O7" s="13">
        <v>44391.35</v>
      </c>
      <c r="P7" s="11">
        <v>93</v>
      </c>
      <c r="Q7" s="14">
        <v>477.33</v>
      </c>
      <c r="R7" s="12">
        <v>1.2556</v>
      </c>
      <c r="S7" s="12">
        <v>1.3201</v>
      </c>
      <c r="T7" s="12"/>
      <c r="U7" s="12">
        <v>1.3201</v>
      </c>
      <c r="V7" s="11">
        <v>469</v>
      </c>
      <c r="W7" s="13">
        <v>24805.73</v>
      </c>
      <c r="X7" s="11">
        <v>61</v>
      </c>
      <c r="Y7" s="11">
        <v>208</v>
      </c>
      <c r="Z7" s="13">
        <v>11286.32</v>
      </c>
      <c r="AA7" s="11">
        <v>61</v>
      </c>
      <c r="AB7" s="12">
        <v>1.2548</v>
      </c>
      <c r="AC7" s="12">
        <v>1.1979</v>
      </c>
      <c r="AD7" s="11">
        <v>398</v>
      </c>
      <c r="AE7" s="13">
        <v>18688.95</v>
      </c>
      <c r="AF7" s="11">
        <v>32</v>
      </c>
      <c r="AG7" s="11">
        <v>195</v>
      </c>
      <c r="AH7" s="13">
        <v>8949.35</v>
      </c>
      <c r="AI7" s="11">
        <v>32</v>
      </c>
      <c r="AJ7" s="12">
        <v>1.041</v>
      </c>
      <c r="AK7" s="12">
        <v>1.0883</v>
      </c>
      <c r="AL7" s="11">
        <v>526</v>
      </c>
      <c r="AM7" s="13">
        <v>23181.46</v>
      </c>
      <c r="AN7" s="11">
        <v>78</v>
      </c>
      <c r="AO7" s="11">
        <v>251</v>
      </c>
      <c r="AP7" s="13">
        <v>10318.22</v>
      </c>
      <c r="AQ7" s="11">
        <v>78</v>
      </c>
      <c r="AR7" s="12">
        <v>1.0956</v>
      </c>
      <c r="AS7" s="12">
        <v>1.2467</v>
      </c>
      <c r="AT7" s="11">
        <v>513</v>
      </c>
      <c r="AU7" s="13">
        <v>36315.31</v>
      </c>
      <c r="AV7" s="11">
        <v>83</v>
      </c>
      <c r="AW7" s="11">
        <v>191</v>
      </c>
      <c r="AX7" s="13">
        <v>13837.46</v>
      </c>
      <c r="AY7" s="11">
        <v>83</v>
      </c>
      <c r="AZ7" s="12">
        <v>1.6859</v>
      </c>
      <c r="BA7" s="12">
        <v>1.6244</v>
      </c>
    </row>
    <row r="8">
      <c r="A8" s="10" t="s">
        <v>38</v>
      </c>
      <c r="B8" s="11">
        <v>152626</v>
      </c>
      <c r="C8" s="11">
        <f>=ROUNDDOWN(25.2591685423011,0)</f>
      </c>
      <c r="D8" s="11">
        <v>46670</v>
      </c>
      <c r="E8" s="12">
        <v>0.9866</v>
      </c>
      <c r="F8" s="11"/>
      <c r="G8" s="11">
        <f>=ROUNDDOWN({0},0)</f>
      </c>
      <c r="H8" s="11"/>
      <c r="I8" s="12"/>
      <c r="J8" s="11">
        <v>772</v>
      </c>
      <c r="K8" s="13">
        <v>37993.06</v>
      </c>
      <c r="L8" s="11">
        <v>248</v>
      </c>
      <c r="M8" s="14">
        <v>153.2</v>
      </c>
      <c r="N8" s="11">
        <v>394</v>
      </c>
      <c r="O8" s="13">
        <v>21404.21</v>
      </c>
      <c r="P8" s="11">
        <v>248</v>
      </c>
      <c r="Q8" s="14">
        <v>86.31</v>
      </c>
      <c r="R8" s="12">
        <v>0.9594</v>
      </c>
      <c r="S8" s="12">
        <v>0.775</v>
      </c>
      <c r="T8" s="12"/>
      <c r="U8" s="12">
        <v>0.775</v>
      </c>
      <c r="V8" s="11"/>
      <c r="W8" s="13"/>
      <c r="X8" s="11"/>
      <c r="Y8" s="11"/>
      <c r="Z8" s="13"/>
      <c r="AA8" s="11"/>
      <c r="AB8" s="12"/>
      <c r="AC8" s="12"/>
      <c r="AD8" s="11">
        <v>772</v>
      </c>
      <c r="AE8" s="13">
        <v>37993.06</v>
      </c>
      <c r="AF8" s="11">
        <v>64</v>
      </c>
      <c r="AG8" s="11">
        <v>394</v>
      </c>
      <c r="AH8" s="13">
        <v>21404.21</v>
      </c>
      <c r="AI8" s="11">
        <v>64</v>
      </c>
      <c r="AJ8" s="12">
        <v>0.9594</v>
      </c>
      <c r="AK8" s="12">
        <v>0.775</v>
      </c>
      <c r="AL8" s="11"/>
      <c r="AM8" s="13"/>
      <c r="AN8" s="11"/>
      <c r="AO8" s="11"/>
      <c r="AP8" s="13"/>
      <c r="AQ8" s="11"/>
      <c r="AR8" s="12"/>
      <c r="AS8" s="12"/>
      <c r="AT8" s="11"/>
      <c r="AU8" s="13"/>
      <c r="AV8" s="11"/>
      <c r="AW8" s="11"/>
      <c r="AX8" s="13"/>
      <c r="AY8" s="11"/>
      <c r="AZ8" s="12"/>
      <c r="BA8" s="12"/>
    </row>
    <row r="9">
      <c r="A9" s="10" t="s">
        <v>39</v>
      </c>
      <c r="B9" s="11">
        <v>305881</v>
      </c>
      <c r="C9" s="11">
        <f>=ROUNDDOWN(32.0210416121434,0)</f>
      </c>
      <c r="D9" s="11">
        <v>105118</v>
      </c>
      <c r="E9" s="12">
        <v>0.977</v>
      </c>
      <c r="F9" s="11"/>
      <c r="G9" s="11">
        <f>=ROUNDDOWN({0},0)</f>
      </c>
      <c r="H9" s="11"/>
      <c r="I9" s="12"/>
      <c r="J9" s="11">
        <v>1230</v>
      </c>
      <c r="K9" s="13">
        <v>26923.54</v>
      </c>
      <c r="L9" s="11">
        <v>333</v>
      </c>
      <c r="M9" s="14">
        <v>80.85</v>
      </c>
      <c r="N9" s="11">
        <v>608</v>
      </c>
      <c r="O9" s="13">
        <v>13493.16</v>
      </c>
      <c r="P9" s="11">
        <v>333</v>
      </c>
      <c r="Q9" s="14">
        <v>40.52</v>
      </c>
      <c r="R9" s="12">
        <v>1.023</v>
      </c>
      <c r="S9" s="12">
        <v>0.9953</v>
      </c>
      <c r="T9" s="12"/>
      <c r="U9" s="12">
        <v>0.9953</v>
      </c>
      <c r="V9" s="11"/>
      <c r="W9" s="13"/>
      <c r="X9" s="11">
        <v>2</v>
      </c>
      <c r="Y9" s="11"/>
      <c r="Z9" s="13"/>
      <c r="AA9" s="11">
        <v>2</v>
      </c>
      <c r="AB9" s="12"/>
      <c r="AC9" s="12"/>
      <c r="AD9" s="11">
        <v>1230</v>
      </c>
      <c r="AE9" s="13">
        <v>26923.54</v>
      </c>
      <c r="AF9" s="11">
        <v>79</v>
      </c>
      <c r="AG9" s="11">
        <v>608</v>
      </c>
      <c r="AH9" s="13">
        <v>13493.16</v>
      </c>
      <c r="AI9" s="11">
        <v>79</v>
      </c>
      <c r="AJ9" s="12">
        <v>1.023</v>
      </c>
      <c r="AK9" s="12">
        <v>0.9953</v>
      </c>
      <c r="AL9" s="11"/>
      <c r="AM9" s="13"/>
      <c r="AN9" s="11"/>
      <c r="AO9" s="11"/>
      <c r="AP9" s="13"/>
      <c r="AQ9" s="11"/>
      <c r="AR9" s="12"/>
      <c r="AS9" s="12"/>
      <c r="AT9" s="11"/>
      <c r="AU9" s="13"/>
      <c r="AV9" s="11"/>
      <c r="AW9" s="11"/>
      <c r="AX9" s="13"/>
      <c r="AY9" s="11"/>
      <c r="AZ9" s="12"/>
      <c r="BA9" s="12"/>
    </row>
    <row r="10">
      <c r="A10" s="10" t="s">
        <v>40</v>
      </c>
      <c r="B10" s="11">
        <v>597468</v>
      </c>
      <c r="C10" s="11">
        <f>=ROUNDDOWN(43.868892902771,0)</f>
      </c>
      <c r="D10" s="11">
        <v>131424</v>
      </c>
      <c r="E10" s="12">
        <v>0.9302</v>
      </c>
      <c r="F10" s="11"/>
      <c r="G10" s="11">
        <f>=ROUNDDOWN({0},0)</f>
      </c>
      <c r="H10" s="11"/>
      <c r="I10" s="12"/>
      <c r="J10" s="11">
        <v>5326</v>
      </c>
      <c r="K10" s="13">
        <v>219761.03</v>
      </c>
      <c r="L10" s="11">
        <v>1121</v>
      </c>
      <c r="M10" s="14">
        <v>196.04</v>
      </c>
      <c r="N10" s="11">
        <v>2644</v>
      </c>
      <c r="O10" s="13">
        <v>117140.71</v>
      </c>
      <c r="P10" s="11">
        <v>1121</v>
      </c>
      <c r="Q10" s="14">
        <v>104.5</v>
      </c>
      <c r="R10" s="12">
        <v>1.0144</v>
      </c>
      <c r="S10" s="12">
        <v>0.876</v>
      </c>
      <c r="T10" s="12"/>
      <c r="U10" s="12">
        <v>0.876</v>
      </c>
      <c r="V10" s="11">
        <v>2507</v>
      </c>
      <c r="W10" s="13">
        <v>93051.27</v>
      </c>
      <c r="X10" s="11">
        <v>405</v>
      </c>
      <c r="Y10" s="11">
        <v>1212</v>
      </c>
      <c r="Z10" s="13">
        <v>48166.01</v>
      </c>
      <c r="AA10" s="11">
        <v>405</v>
      </c>
      <c r="AB10" s="12">
        <v>1.0685</v>
      </c>
      <c r="AC10" s="12">
        <v>0.9319</v>
      </c>
      <c r="AD10" s="11">
        <v>2738</v>
      </c>
      <c r="AE10" s="13">
        <v>124470.27</v>
      </c>
      <c r="AF10" s="11">
        <v>108</v>
      </c>
      <c r="AG10" s="11">
        <v>1391</v>
      </c>
      <c r="AH10" s="13">
        <v>67692.2</v>
      </c>
      <c r="AI10" s="11">
        <v>108</v>
      </c>
      <c r="AJ10" s="12">
        <v>0.9684</v>
      </c>
      <c r="AK10" s="12">
        <v>0.8388</v>
      </c>
      <c r="AL10" s="11">
        <v>81</v>
      </c>
      <c r="AM10" s="13">
        <v>2239.49</v>
      </c>
      <c r="AN10" s="11">
        <v>20</v>
      </c>
      <c r="AO10" s="11">
        <v>41</v>
      </c>
      <c r="AP10" s="13">
        <v>1282.5</v>
      </c>
      <c r="AQ10" s="11">
        <v>20</v>
      </c>
      <c r="AR10" s="12">
        <v>0.9756</v>
      </c>
      <c r="AS10" s="12">
        <v>0.7462</v>
      </c>
      <c r="AT10" s="11"/>
      <c r="AU10" s="13"/>
      <c r="AV10" s="11"/>
      <c r="AW10" s="11"/>
      <c r="AX10" s="13"/>
      <c r="AY10" s="11"/>
      <c r="AZ10" s="12"/>
      <c r="BA10" s="12"/>
    </row>
    <row r="11">
      <c r="A11" s="10" t="s">
        <v>41</v>
      </c>
      <c r="B11" s="11">
        <v>870</v>
      </c>
      <c r="C11" s="11">
        <f>=ROUNDDOWN(55.0632911392405,0)</f>
      </c>
      <c r="D11" s="11"/>
      <c r="E11" s="12">
        <v>0.8235</v>
      </c>
      <c r="F11" s="11"/>
      <c r="G11" s="11">
        <f>=ROUNDDOWN({0},0)</f>
      </c>
      <c r="H11" s="11"/>
      <c r="I11" s="12"/>
      <c r="J11" s="11"/>
      <c r="K11" s="13"/>
      <c r="L11" s="11">
        <v>28</v>
      </c>
      <c r="M11" s="14"/>
      <c r="N11" s="11"/>
      <c r="O11" s="13"/>
      <c r="P11" s="11">
        <v>28</v>
      </c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>
        <v>21</v>
      </c>
      <c r="AO11" s="11"/>
      <c r="AP11" s="13"/>
      <c r="AQ11" s="11">
        <v>21</v>
      </c>
      <c r="AR11" s="12"/>
      <c r="AS11" s="12"/>
      <c r="AT11" s="11"/>
      <c r="AU11" s="13"/>
      <c r="AV11" s="11"/>
      <c r="AW11" s="11"/>
      <c r="AX11" s="13"/>
      <c r="AY11" s="11"/>
      <c r="AZ11" s="12"/>
      <c r="BA11" s="12"/>
    </row>
    <row r="12">
      <c r="A12" s="10" t="s">
        <v>42</v>
      </c>
      <c r="B12" s="11">
        <v>46228</v>
      </c>
      <c r="C12" s="11">
        <f>=ROUNDDOWN(10.004761286413,0)</f>
      </c>
      <c r="D12" s="11">
        <v>70466</v>
      </c>
      <c r="E12" s="12">
        <v>0.9355</v>
      </c>
      <c r="F12" s="11"/>
      <c r="G12" s="11">
        <f>=ROUNDDOWN({0},0)</f>
      </c>
      <c r="H12" s="11">
        <v>5215</v>
      </c>
      <c r="I12" s="12">
        <v>0.5774</v>
      </c>
      <c r="J12" s="11">
        <v>21935</v>
      </c>
      <c r="K12" s="13">
        <v>4023411.5</v>
      </c>
      <c r="L12" s="11">
        <v>402</v>
      </c>
      <c r="M12" s="14">
        <v>10008.49</v>
      </c>
      <c r="N12" s="11">
        <v>10811</v>
      </c>
      <c r="O12" s="13">
        <v>1993050.85</v>
      </c>
      <c r="P12" s="11">
        <v>402</v>
      </c>
      <c r="Q12" s="14">
        <v>4957.84</v>
      </c>
      <c r="R12" s="12">
        <v>1.029</v>
      </c>
      <c r="S12" s="12">
        <v>1.0187</v>
      </c>
      <c r="T12" s="12"/>
      <c r="U12" s="12">
        <v>1.0187</v>
      </c>
      <c r="V12" s="11">
        <v>18644</v>
      </c>
      <c r="W12" s="13">
        <v>3580858.97</v>
      </c>
      <c r="X12" s="11">
        <v>170</v>
      </c>
      <c r="Y12" s="11">
        <v>9349</v>
      </c>
      <c r="Z12" s="13">
        <v>1800917.83</v>
      </c>
      <c r="AA12" s="11">
        <v>170</v>
      </c>
      <c r="AB12" s="12">
        <v>0.9942</v>
      </c>
      <c r="AC12" s="12">
        <v>0.9884</v>
      </c>
      <c r="AD12" s="11">
        <v>760</v>
      </c>
      <c r="AE12" s="13">
        <v>90555.85</v>
      </c>
      <c r="AF12" s="11">
        <v>127</v>
      </c>
      <c r="AG12" s="11">
        <v>368</v>
      </c>
      <c r="AH12" s="13">
        <v>44580.38</v>
      </c>
      <c r="AI12" s="11">
        <v>127</v>
      </c>
      <c r="AJ12" s="12">
        <v>1.0652</v>
      </c>
      <c r="AK12" s="12">
        <v>1.0313</v>
      </c>
      <c r="AL12" s="11">
        <v>1770</v>
      </c>
      <c r="AM12" s="13">
        <v>229208.31</v>
      </c>
      <c r="AN12" s="11">
        <v>257</v>
      </c>
      <c r="AO12" s="11">
        <v>780</v>
      </c>
      <c r="AP12" s="13">
        <v>98515.28</v>
      </c>
      <c r="AQ12" s="11">
        <v>257</v>
      </c>
      <c r="AR12" s="12">
        <v>1.2692</v>
      </c>
      <c r="AS12" s="12">
        <v>1.3266</v>
      </c>
      <c r="AT12" s="11">
        <v>761</v>
      </c>
      <c r="AU12" s="13">
        <v>122788.37</v>
      </c>
      <c r="AV12" s="11">
        <v>297</v>
      </c>
      <c r="AW12" s="11">
        <v>314</v>
      </c>
      <c r="AX12" s="13">
        <v>49037.36</v>
      </c>
      <c r="AY12" s="11">
        <v>297</v>
      </c>
      <c r="AZ12" s="12">
        <v>1.4236</v>
      </c>
      <c r="BA12" s="12">
        <v>1.504</v>
      </c>
    </row>
    <row r="13">
      <c r="A13" s="10" t="s">
        <v>43</v>
      </c>
      <c r="B13" s="11">
        <v>20701</v>
      </c>
      <c r="C13" s="11">
        <f>=ROUNDDOWN(39.8249326664102,0)</f>
      </c>
      <c r="D13" s="11">
        <v>9553</v>
      </c>
      <c r="E13" s="12">
        <v>0.9267</v>
      </c>
      <c r="F13" s="11"/>
      <c r="G13" s="11">
        <f>=ROUNDDOWN({0},0)</f>
      </c>
      <c r="H13" s="11"/>
      <c r="I13" s="12"/>
      <c r="J13" s="11">
        <v>72</v>
      </c>
      <c r="K13" s="13">
        <v>7047.78</v>
      </c>
      <c r="L13" s="11">
        <v>110</v>
      </c>
      <c r="M13" s="14">
        <v>64.07</v>
      </c>
      <c r="N13" s="11">
        <v>35</v>
      </c>
      <c r="O13" s="13">
        <v>3776.36</v>
      </c>
      <c r="P13" s="11">
        <v>110</v>
      </c>
      <c r="Q13" s="14">
        <v>34.33</v>
      </c>
      <c r="R13" s="12">
        <v>1.0571</v>
      </c>
      <c r="S13" s="12">
        <v>0.8663</v>
      </c>
      <c r="T13" s="12"/>
      <c r="U13" s="12">
        <v>0.8663</v>
      </c>
      <c r="V13" s="11">
        <v>13</v>
      </c>
      <c r="W13" s="13">
        <v>1417.66</v>
      </c>
      <c r="X13" s="11">
        <v>4</v>
      </c>
      <c r="Y13" s="11">
        <v>6</v>
      </c>
      <c r="Z13" s="13">
        <v>662.06</v>
      </c>
      <c r="AA13" s="11">
        <v>4</v>
      </c>
      <c r="AB13" s="12">
        <v>1.1667</v>
      </c>
      <c r="AC13" s="12">
        <v>1.1413</v>
      </c>
      <c r="AD13" s="11"/>
      <c r="AE13" s="13"/>
      <c r="AF13" s="11"/>
      <c r="AG13" s="11"/>
      <c r="AH13" s="13"/>
      <c r="AI13" s="11"/>
      <c r="AJ13" s="12"/>
      <c r="AK13" s="12"/>
      <c r="AL13" s="11">
        <v>59</v>
      </c>
      <c r="AM13" s="13">
        <v>5630.12</v>
      </c>
      <c r="AN13" s="11">
        <v>43</v>
      </c>
      <c r="AO13" s="11">
        <v>29</v>
      </c>
      <c r="AP13" s="13">
        <v>3114.3</v>
      </c>
      <c r="AQ13" s="11">
        <v>43</v>
      </c>
      <c r="AR13" s="12">
        <v>1.0345</v>
      </c>
      <c r="AS13" s="12">
        <v>0.8078</v>
      </c>
      <c r="AT13" s="11"/>
      <c r="AU13" s="13"/>
      <c r="AV13" s="11"/>
      <c r="AW13" s="11"/>
      <c r="AX13" s="13"/>
      <c r="AY13" s="11"/>
      <c r="AZ13" s="12"/>
      <c r="BA13" s="12"/>
    </row>
    <row r="14">
      <c r="A14" s="10" t="s">
        <v>44</v>
      </c>
      <c r="B14" s="11">
        <v>7761</v>
      </c>
      <c r="C14" s="11">
        <f>=ROUNDDOWN(15.522,0)</f>
      </c>
      <c r="D14" s="11">
        <v>4803</v>
      </c>
      <c r="E14" s="12">
        <v>0.8147</v>
      </c>
      <c r="F14" s="11"/>
      <c r="G14" s="11">
        <f>=ROUNDDOWN({0},0)</f>
      </c>
      <c r="H14" s="11"/>
      <c r="I14" s="12"/>
      <c r="J14" s="11">
        <v>1286</v>
      </c>
      <c r="K14" s="13">
        <v>93980.2</v>
      </c>
      <c r="L14" s="11">
        <v>62</v>
      </c>
      <c r="M14" s="14">
        <v>1515.81</v>
      </c>
      <c r="N14" s="11">
        <v>559</v>
      </c>
      <c r="O14" s="13">
        <v>40526</v>
      </c>
      <c r="P14" s="11">
        <v>62</v>
      </c>
      <c r="Q14" s="14">
        <v>653.65</v>
      </c>
      <c r="R14" s="12">
        <v>1.3005</v>
      </c>
      <c r="S14" s="12">
        <v>1.319</v>
      </c>
      <c r="T14" s="12"/>
      <c r="U14" s="12">
        <v>1.319</v>
      </c>
      <c r="V14" s="11">
        <v>136</v>
      </c>
      <c r="W14" s="13">
        <v>10119.89</v>
      </c>
      <c r="X14" s="11">
        <v>49</v>
      </c>
      <c r="Y14" s="11">
        <v>122</v>
      </c>
      <c r="Z14" s="13">
        <v>9028.89</v>
      </c>
      <c r="AA14" s="11">
        <v>49</v>
      </c>
      <c r="AB14" s="12">
        <v>0.1148</v>
      </c>
      <c r="AC14" s="12">
        <v>0.1208</v>
      </c>
      <c r="AD14" s="11">
        <v>398</v>
      </c>
      <c r="AE14" s="13">
        <v>24113.85</v>
      </c>
      <c r="AF14" s="11">
        <v>26</v>
      </c>
      <c r="AG14" s="11">
        <v>218</v>
      </c>
      <c r="AH14" s="13">
        <v>14228.57</v>
      </c>
      <c r="AI14" s="11">
        <v>26</v>
      </c>
      <c r="AJ14" s="12">
        <v>0.8257</v>
      </c>
      <c r="AK14" s="12">
        <v>0.6947</v>
      </c>
      <c r="AL14" s="11">
        <v>480</v>
      </c>
      <c r="AM14" s="13">
        <v>28871.65</v>
      </c>
      <c r="AN14" s="11">
        <v>59</v>
      </c>
      <c r="AO14" s="11">
        <v>149</v>
      </c>
      <c r="AP14" s="13">
        <v>9533.22</v>
      </c>
      <c r="AQ14" s="11">
        <v>59</v>
      </c>
      <c r="AR14" s="12">
        <v>2.2215</v>
      </c>
      <c r="AS14" s="12">
        <v>2.0285</v>
      </c>
      <c r="AT14" s="11">
        <v>272</v>
      </c>
      <c r="AU14" s="13">
        <v>30874.81</v>
      </c>
      <c r="AV14" s="11">
        <v>51</v>
      </c>
      <c r="AW14" s="11">
        <v>70</v>
      </c>
      <c r="AX14" s="13">
        <v>7735.32</v>
      </c>
      <c r="AY14" s="11">
        <v>51</v>
      </c>
      <c r="AZ14" s="12">
        <v>2.8857</v>
      </c>
      <c r="BA14" s="12">
        <v>2.9914</v>
      </c>
    </row>
    <row r="15">
      <c r="A15" s="10" t="s">
        <v>45</v>
      </c>
      <c r="B15" s="11">
        <v>8514</v>
      </c>
      <c r="C15" s="11">
        <f>=ROUNDDOWN(176.273291925466,0)</f>
      </c>
      <c r="D15" s="11"/>
      <c r="E15" s="12">
        <v>1</v>
      </c>
      <c r="F15" s="11"/>
      <c r="G15" s="11">
        <f>=ROUNDDOWN({0},0)</f>
      </c>
      <c r="H15" s="11"/>
      <c r="I15" s="12"/>
      <c r="J15" s="11"/>
      <c r="K15" s="13"/>
      <c r="L15" s="11">
        <v>24</v>
      </c>
      <c r="M15" s="14"/>
      <c r="N15" s="11"/>
      <c r="O15" s="13"/>
      <c r="P15" s="11">
        <v>24</v>
      </c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</row>
    <row r="16">
      <c r="A16" s="10" t="s">
        <v>46</v>
      </c>
      <c r="B16" s="11">
        <v>24312</v>
      </c>
      <c r="C16" s="11">
        <f>=ROUNDDOWN(64.6767757382282,0)</f>
      </c>
      <c r="D16" s="11">
        <v>777</v>
      </c>
      <c r="E16" s="12">
        <v>0.8328</v>
      </c>
      <c r="F16" s="11"/>
      <c r="G16" s="11">
        <f>=ROUNDDOWN({0},0)</f>
      </c>
      <c r="H16" s="11"/>
      <c r="I16" s="12"/>
      <c r="J16" s="11"/>
      <c r="K16" s="13"/>
      <c r="L16" s="11">
        <v>66</v>
      </c>
      <c r="M16" s="14"/>
      <c r="N16" s="11"/>
      <c r="O16" s="13"/>
      <c r="P16" s="11">
        <v>66</v>
      </c>
      <c r="Q16" s="14"/>
      <c r="R16" s="12"/>
      <c r="S16" s="12"/>
      <c r="T16" s="12"/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</row>
    <row r="17">
      <c r="A17" s="10" t="s">
        <v>47</v>
      </c>
      <c r="B17" s="11">
        <v>4167</v>
      </c>
      <c r="C17" s="11">
        <f>=ROUNDDOWN(255.644171779141,0)</f>
      </c>
      <c r="D17" s="11"/>
      <c r="E17" s="12"/>
      <c r="F17" s="11"/>
      <c r="G17" s="11">
        <f>=ROUNDDOWN({0},0)</f>
      </c>
      <c r="H17" s="11"/>
      <c r="I17" s="12"/>
      <c r="J17" s="11"/>
      <c r="K17" s="13"/>
      <c r="L17" s="11"/>
      <c r="M17" s="14"/>
      <c r="N17" s="11"/>
      <c r="O17" s="13"/>
      <c r="P17" s="11"/>
      <c r="Q17" s="14"/>
      <c r="R17" s="12"/>
      <c r="S17" s="12"/>
      <c r="T17" s="12"/>
      <c r="U17" s="12"/>
      <c r="V17" s="11"/>
      <c r="W17" s="13"/>
      <c r="X17" s="11"/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  <c r="AL17" s="11"/>
      <c r="AM17" s="13"/>
      <c r="AN17" s="11"/>
      <c r="AO17" s="11"/>
      <c r="AP17" s="13"/>
      <c r="AQ17" s="11"/>
      <c r="AR17" s="12"/>
      <c r="AS17" s="12"/>
      <c r="AT17" s="11"/>
      <c r="AU17" s="13"/>
      <c r="AV17" s="11"/>
      <c r="AW17" s="11"/>
      <c r="AX17" s="13"/>
      <c r="AY17" s="11"/>
      <c r="AZ17" s="12"/>
      <c r="BA17" s="12"/>
    </row>
    <row r="18">
      <c r="A18" s="10" t="s">
        <v>48</v>
      </c>
      <c r="B18" s="11">
        <v>449305</v>
      </c>
      <c r="C18" s="11">
        <f>=ROUNDDOWN(29.8708249122434,0)</f>
      </c>
      <c r="D18" s="11">
        <v>60014</v>
      </c>
      <c r="E18" s="12">
        <v>0.9287</v>
      </c>
      <c r="F18" s="11"/>
      <c r="G18" s="11">
        <f>=ROUNDDOWN({0},0)</f>
      </c>
      <c r="H18" s="11"/>
      <c r="I18" s="12"/>
      <c r="J18" s="11">
        <v>2201</v>
      </c>
      <c r="K18" s="13">
        <v>84528.27</v>
      </c>
      <c r="L18" s="11">
        <v>1444</v>
      </c>
      <c r="M18" s="14">
        <v>58.54</v>
      </c>
      <c r="N18" s="11">
        <v>1118</v>
      </c>
      <c r="O18" s="13">
        <v>44224.26</v>
      </c>
      <c r="P18" s="11">
        <v>1444</v>
      </c>
      <c r="Q18" s="14">
        <v>30.63</v>
      </c>
      <c r="R18" s="12">
        <v>0.9687</v>
      </c>
      <c r="S18" s="12">
        <v>0.9114</v>
      </c>
      <c r="T18" s="12"/>
      <c r="U18" s="12">
        <v>0.9112</v>
      </c>
      <c r="V18" s="11"/>
      <c r="W18" s="13"/>
      <c r="X18" s="11"/>
      <c r="Y18" s="11"/>
      <c r="Z18" s="13"/>
      <c r="AA18" s="11"/>
      <c r="AB18" s="12"/>
      <c r="AC18" s="12"/>
      <c r="AD18" s="11">
        <v>2201</v>
      </c>
      <c r="AE18" s="13">
        <v>84528.27</v>
      </c>
      <c r="AF18" s="11">
        <v>92</v>
      </c>
      <c r="AG18" s="11">
        <v>1118</v>
      </c>
      <c r="AH18" s="13">
        <v>44224.26</v>
      </c>
      <c r="AI18" s="11">
        <v>92</v>
      </c>
      <c r="AJ18" s="12">
        <v>0.9687</v>
      </c>
      <c r="AK18" s="12">
        <v>0.9114</v>
      </c>
      <c r="AL18" s="11"/>
      <c r="AM18" s="13"/>
      <c r="AN18" s="11"/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</row>
    <row r="19">
      <c r="A19" s="10" t="s">
        <v>49</v>
      </c>
      <c r="B19" s="11">
        <v>100648</v>
      </c>
      <c r="C19" s="11">
        <f>=ROUNDDOWN(32.4482558514411,0)</f>
      </c>
      <c r="D19" s="11">
        <v>37675</v>
      </c>
      <c r="E19" s="12">
        <v>0.9614</v>
      </c>
      <c r="F19" s="11"/>
      <c r="G19" s="11">
        <f>=ROUNDDOWN({0},0)</f>
      </c>
      <c r="H19" s="11"/>
      <c r="I19" s="12"/>
      <c r="J19" s="11">
        <v>6658</v>
      </c>
      <c r="K19" s="13">
        <v>222912.31</v>
      </c>
      <c r="L19" s="11">
        <v>136</v>
      </c>
      <c r="M19" s="14">
        <v>1639.06</v>
      </c>
      <c r="N19" s="11">
        <v>3489</v>
      </c>
      <c r="O19" s="13">
        <v>114789.91</v>
      </c>
      <c r="P19" s="11">
        <v>136</v>
      </c>
      <c r="Q19" s="14">
        <v>844.04</v>
      </c>
      <c r="R19" s="12">
        <v>0.9083</v>
      </c>
      <c r="S19" s="12">
        <v>0.9419</v>
      </c>
      <c r="T19" s="12"/>
      <c r="U19" s="12">
        <v>0.9419</v>
      </c>
      <c r="V19" s="11"/>
      <c r="W19" s="13"/>
      <c r="X19" s="11">
        <v>4</v>
      </c>
      <c r="Y19" s="11"/>
      <c r="Z19" s="13"/>
      <c r="AA19" s="11">
        <v>4</v>
      </c>
      <c r="AB19" s="12"/>
      <c r="AC19" s="12"/>
      <c r="AD19" s="11">
        <v>6658</v>
      </c>
      <c r="AE19" s="13">
        <v>222912.31</v>
      </c>
      <c r="AF19" s="11">
        <v>82</v>
      </c>
      <c r="AG19" s="11">
        <v>3489</v>
      </c>
      <c r="AH19" s="13">
        <v>114789.91</v>
      </c>
      <c r="AI19" s="11">
        <v>82</v>
      </c>
      <c r="AJ19" s="12">
        <v>0.9083</v>
      </c>
      <c r="AK19" s="12">
        <v>0.9419</v>
      </c>
      <c r="AL19" s="11"/>
      <c r="AM19" s="13"/>
      <c r="AN19" s="11"/>
      <c r="AO19" s="11"/>
      <c r="AP19" s="13"/>
      <c r="AQ19" s="11"/>
      <c r="AR19" s="12"/>
      <c r="AS19" s="12"/>
      <c r="AT19" s="11"/>
      <c r="AU19" s="13"/>
      <c r="AV19" s="11"/>
      <c r="AW19" s="11"/>
      <c r="AX19" s="13"/>
      <c r="AY19" s="11"/>
      <c r="AZ19" s="12"/>
      <c r="BA19" s="12"/>
    </row>
    <row r="20">
      <c r="A20" s="10" t="s">
        <v>50</v>
      </c>
      <c r="B20" s="11">
        <v>238333</v>
      </c>
      <c r="C20" s="11">
        <f>=ROUNDDOWN(29.1143523778112,0)</f>
      </c>
      <c r="D20" s="11">
        <v>79498</v>
      </c>
      <c r="E20" s="12">
        <v>0.9872</v>
      </c>
      <c r="F20" s="11"/>
      <c r="G20" s="11">
        <f>=ROUNDDOWN({0},0)</f>
      </c>
      <c r="H20" s="11"/>
      <c r="I20" s="12"/>
      <c r="J20" s="11">
        <v>6837</v>
      </c>
      <c r="K20" s="13">
        <v>172170.19</v>
      </c>
      <c r="L20" s="11">
        <v>552</v>
      </c>
      <c r="M20" s="14">
        <v>311.9</v>
      </c>
      <c r="N20" s="11">
        <v>3526</v>
      </c>
      <c r="O20" s="13">
        <v>92894.74</v>
      </c>
      <c r="P20" s="11">
        <v>552</v>
      </c>
      <c r="Q20" s="14">
        <v>168.29</v>
      </c>
      <c r="R20" s="12">
        <v>0.939</v>
      </c>
      <c r="S20" s="12">
        <v>0.8534</v>
      </c>
      <c r="T20" s="12"/>
      <c r="U20" s="12">
        <v>0.8533</v>
      </c>
      <c r="V20" s="11">
        <v>6837</v>
      </c>
      <c r="W20" s="13">
        <v>172170.19</v>
      </c>
      <c r="X20" s="11">
        <v>206</v>
      </c>
      <c r="Y20" s="11">
        <v>3526</v>
      </c>
      <c r="Z20" s="13">
        <v>92894.74</v>
      </c>
      <c r="AA20" s="11">
        <v>206</v>
      </c>
      <c r="AB20" s="12">
        <v>0.939</v>
      </c>
      <c r="AC20" s="12">
        <v>0.8534</v>
      </c>
      <c r="AD20" s="11"/>
      <c r="AE20" s="13"/>
      <c r="AF20" s="11"/>
      <c r="AG20" s="11"/>
      <c r="AH20" s="13"/>
      <c r="AI20" s="11"/>
      <c r="AJ20" s="12"/>
      <c r="AK20" s="12"/>
      <c r="AL20" s="11"/>
      <c r="AM20" s="13"/>
      <c r="AN20" s="11"/>
      <c r="AO20" s="11"/>
      <c r="AP20" s="13"/>
      <c r="AQ20" s="11"/>
      <c r="AR20" s="12"/>
      <c r="AS20" s="12"/>
      <c r="AT20" s="11"/>
      <c r="AU20" s="13"/>
      <c r="AV20" s="11"/>
      <c r="AW20" s="11"/>
      <c r="AX20" s="13"/>
      <c r="AY20" s="11"/>
      <c r="AZ20" s="12"/>
      <c r="BA20" s="12"/>
    </row>
    <row r="21">
      <c r="A21" s="19" t="s">
        <v>51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57317</v>
      </c>
      <c r="K21" s="17">
        <v>5557770.74</v>
      </c>
      <c r="L21" s="15">
        <v>6847</v>
      </c>
      <c r="M21" s="18">
        <v>811.71</v>
      </c>
      <c r="N21" s="15">
        <v>27911</v>
      </c>
      <c r="O21" s="17">
        <v>2743834.23</v>
      </c>
      <c r="P21" s="15">
        <v>6847</v>
      </c>
      <c r="Q21" s="18">
        <v>400.74</v>
      </c>
      <c r="R21" s="16">
        <v>1.0536</v>
      </c>
      <c r="S21" s="16">
        <v>1.0255</v>
      </c>
      <c r="T21" s="16"/>
      <c r="U21" s="16">
        <v>1.0255</v>
      </c>
      <c r="V21" s="15">
        <v>35609</v>
      </c>
      <c r="W21" s="17">
        <v>4302597.42</v>
      </c>
      <c r="X21" s="15">
        <v>1487</v>
      </c>
      <c r="Y21" s="15">
        <v>17367</v>
      </c>
      <c r="Z21" s="17">
        <v>2150198.82</v>
      </c>
      <c r="AA21" s="15">
        <v>1487</v>
      </c>
      <c r="AB21" s="16">
        <v>1.0504</v>
      </c>
      <c r="AC21" s="16">
        <v>1.001</v>
      </c>
      <c r="AD21" s="15">
        <v>15802</v>
      </c>
      <c r="AE21" s="17">
        <v>673697.65</v>
      </c>
      <c r="AF21" s="15">
        <v>799</v>
      </c>
      <c r="AG21" s="15">
        <v>8058</v>
      </c>
      <c r="AH21" s="17">
        <v>348879.06</v>
      </c>
      <c r="AI21" s="15">
        <v>799</v>
      </c>
      <c r="AJ21" s="16">
        <v>0.961</v>
      </c>
      <c r="AK21" s="16">
        <v>0.931</v>
      </c>
      <c r="AL21" s="15">
        <v>4214</v>
      </c>
      <c r="AM21" s="17">
        <v>376610.29</v>
      </c>
      <c r="AN21" s="15">
        <v>1040</v>
      </c>
      <c r="AO21" s="15">
        <v>1860</v>
      </c>
      <c r="AP21" s="17">
        <v>168499.2</v>
      </c>
      <c r="AQ21" s="15">
        <v>1040</v>
      </c>
      <c r="AR21" s="16">
        <v>1.2656</v>
      </c>
      <c r="AS21" s="16">
        <v>1.2351</v>
      </c>
      <c r="AT21" s="15">
        <v>1692</v>
      </c>
      <c r="AU21" s="17">
        <v>204865.38</v>
      </c>
      <c r="AV21" s="15">
        <v>606</v>
      </c>
      <c r="AW21" s="15">
        <v>626</v>
      </c>
      <c r="AX21" s="17">
        <v>76257.15</v>
      </c>
      <c r="AY21" s="15">
        <v>606</v>
      </c>
      <c r="AZ21" s="16">
        <v>1.7029</v>
      </c>
      <c r="BA21" s="16">
        <v>1.6865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</mergeCells>
  <headerFooter/>
</worksheet>
</file>