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<sst xmlns="http://schemas.openxmlformats.org/spreadsheetml/2006/main" count="664" uniqueCount="664">
  <si>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</si>
  <si>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</si>
  <si>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</si>
  <si>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</si>
  <si>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</si>
  <si>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</si>
  <si>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</si>
  <si>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</si>
  <si>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</si>
  <si>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</si>
  <si>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</si>
  <si>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</si>
  <si>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</si>
  <si>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</si>
  <si>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</si>
  <si>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</si>
  <si>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</si>
  <si>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</si>
  <si>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DLCROSCILL</t>
  </si>
  <si>
    <t>AMAZON</t>
  </si>
  <si>
    <t>CSNSTORES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</si>
  <si>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</si>
  <si>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</si>
  <si>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</si>
  <si>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</si>
  <si>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</si>
  <si>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</si>
  <si>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</si>
  <si>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</si>
  <si>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</si>
  <si>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</si>
  <si>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</si>
  <si>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</si>
  <si>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</si>
  <si>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</si>
  <si>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</si>
  <si>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</si>
  <si>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</si>
  <si>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</si>
  <si>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</si>
  <si>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</si>
  <si>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</si>
  <si>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</si>
  <si>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</si>
  <si>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</si>
  <si>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</si>
  <si>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</si>
  <si>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</si>
  <si>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</si>
  <si>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</si>
  <si>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</si>
  <si>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</si>
  <si>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</si>
  <si>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</si>
  <si>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</si>
  <si>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</si>
  <si>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</si>
  <si>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</si>
  <si>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</si>
  <si>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</si>
  <si>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</si>
  <si>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</si>
  <si>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</si>
  <si>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</si>
  <si>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</si>
  <si>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</si>
  <si>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</si>
  <si>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</si>
  <si>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</si>
  <si>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</si>
  <si>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</si>
  <si>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</si>
  <si>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</si>
  <si>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</si>
  <si>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</si>
  <si>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</si>
  <si>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</si>
  <si>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</si>
  <si>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</si>
  <si>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</si>
  <si>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</si>
  <si>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</si>
  <si>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</si>
  <si>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</si>
  <si>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</si>
  <si>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</si>
  <si>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</si>
  <si>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</si>
  <si>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</si>
  <si>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</si>
  <si>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</si>
  <si>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</si>
  <si>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</si>
  <si>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</si>
  <si>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</si>
  <si>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</si>
  <si>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</si>
  <si>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</si>
  <si>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</si>
  <si>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</si>
  <si>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</si>
  <si>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</si>
  <si>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</si>
  <si>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</si>
  <si>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</si>
  <si>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</si>
  <si>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</si>
  <si>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</si>
  <si>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</si>
  <si>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</si>
  <si>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</si>
  <si>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</si>
  <si>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</si>
  <si>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</si>
  <si>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</si>
  <si>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</si>
  <si>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</si>
  <si>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</si>
  <si>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</si>
  <si>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</si>
  <si>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</si>
  <si>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</si>
  <si>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</si>
  <si>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</si>
  <si>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</si>
  <si>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</si>
  <si>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</si>
  <si>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</si>
  <si>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</si>
  <si>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</si>
  <si>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</si>
  <si>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</si>
  <si>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</si>
  <si>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</si>
  <si>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</si>
  <si>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</si>
  <si>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</si>
  <si>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</si>
  <si>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</si>
  <si>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</si>
  <si>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</si>
  <si>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</si>
  <si>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</si>
  <si>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</si>
  <si>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</si>
  <si>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</si>
  <si>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</si>
  <si>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</si>
  <si>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</si>
  <si>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</si>
  <si>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CSNSTORES,DLCROSCILL,JCPENNEY01,MACY02,NRTPORT,OLLIIX,OVERSTOCK01</t>
  </si>
  <si>
    <t>Setup</t>
  </si>
  <si>
    <t>8/2/2023</t>
  </si>
  <si>
    <t>5/7/2024</t>
  </si>
  <si>
    <t>No</t>
  </si>
  <si>
    <t>8/31/2023</t>
  </si>
  <si>
    <t>9/4/2023</t>
  </si>
  <si>
    <t>11/21/2022</t>
  </si>
  <si>
    <t>4/18/2024</t>
  </si>
  <si>
    <t>3/30/2023</t>
  </si>
  <si>
    <t>4/19/2023</t>
  </si>
  <si>
    <t>3/28/2023</t>
  </si>
  <si>
    <t>5/9/2023</t>
  </si>
  <si>
    <t>12/1/2022</t>
  </si>
  <si>
    <t>6/15/2023</t>
  </si>
  <si>
    <t>6/29/2023</t>
  </si>
  <si>
    <t>4/7/2024</t>
  </si>
  <si>
    <t>5/15/2024</t>
  </si>
  <si>
    <t>4/10/2023</t>
  </si>
  <si>
    <t>Temp Discontinued</t>
  </si>
  <si>
    <t>3/5/2025</t>
  </si>
  <si>
    <t>3/20/2023</t>
  </si>
  <si>
    <t>5/30/2024</t>
  </si>
  <si>
    <t>CCL10-0011</t>
  </si>
  <si>
    <t>King</t>
  </si>
  <si>
    <t>10/24/2022</t>
  </si>
  <si>
    <t>AMAZONDS,CSNSTORES,MACY02,NRTPORT,OVERSTOCK01</t>
  </si>
  <si>
    <t>11/13/2023</t>
  </si>
  <si>
    <t>11/16/2022</t>
  </si>
  <si>
    <t>5/2/2024</t>
  </si>
  <si>
    <t>4/4/2023</t>
  </si>
  <si>
    <t>10/5/2023</t>
  </si>
  <si>
    <t>10/26/2022</t>
  </si>
  <si>
    <t>7/17/2023</t>
  </si>
  <si>
    <t>4/22/2024</t>
  </si>
  <si>
    <t>Hold</t>
  </si>
  <si>
    <t>CCL10-0012</t>
  </si>
  <si>
    <t>Cal King</t>
  </si>
  <si>
    <t>AMAZON,CSNSTORES,KOHLDSN,MACY02,OVERSTOCK01</t>
  </si>
  <si>
    <t>4/3/2024</t>
  </si>
  <si>
    <t>6/12/2024</t>
  </si>
  <si>
    <t>4/12/2024</t>
  </si>
  <si>
    <t>11/1/2022</t>
  </si>
  <si>
    <t>4/25/2024</t>
  </si>
  <si>
    <t>4/5/2023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</si>
  <si>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</si>
  <si>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</si>
  <si>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</si>
  <si>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</si>
  <si>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</si>
  <si>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</si>
  <si>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</si>
  <si>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</si>
  <si>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AMAZON,BLK01,CSNSTORES,DLCROSCILL,KOHLDSN,MACY02,OLLIIX,OVERSTOCK01</t>
  </si>
  <si>
    <t>5/3/2024</t>
  </si>
  <si>
    <t>9/12/2023</t>
  </si>
  <si>
    <t>11/7/2022</t>
  </si>
  <si>
    <t>4/24/2024</t>
  </si>
  <si>
    <t>4/6/2023</t>
  </si>
  <si>
    <t>2/23/2025</t>
  </si>
  <si>
    <t>11/26/2022</t>
  </si>
  <si>
    <t>7/10/2023</t>
  </si>
  <si>
    <t>4/23/2024</t>
  </si>
  <si>
    <t>3/6/2025</t>
  </si>
  <si>
    <t>7/1/2024</t>
  </si>
  <si>
    <t>CCL10-0014</t>
  </si>
  <si>
    <t>AMAZON,AMAZONDS,BLK01,CSNSTORES,DLCROSCILL,JCPENNEY01,MACY02,OLLIIX,OVERSTOCK01</t>
  </si>
  <si>
    <t>11/10/2023</t>
  </si>
  <si>
    <t>11/14/2022</t>
  </si>
  <si>
    <t>4/3/2023</t>
  </si>
  <si>
    <t>5/14/2023</t>
  </si>
  <si>
    <t>7/19/2023</t>
  </si>
  <si>
    <t>CCL10-0015</t>
  </si>
  <si>
    <t>MACY02,OLLIIX,OVERSTOCK01</t>
  </si>
  <si>
    <t>5/8/2024</t>
  </si>
  <si>
    <t>11/25/2022</t>
  </si>
  <si>
    <t>4/26/2024</t>
  </si>
  <si>
    <t>5/6/2024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</si>
  <si>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</si>
  <si>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</si>
  <si>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</si>
  <si>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</si>
  <si>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</si>
  <si>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</si>
  <si>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</si>
  <si>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</si>
  <si>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</si>
  <si>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</si>
  <si>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DLCROSCILL,MACY02,OLLIIX,OVERSTOCK01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</si>
  <si>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</si>
  <si>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</si>
  <si>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</si>
  <si>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</si>
  <si>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</si>
  <si>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</si>
  <si>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</si>
  <si>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</t>
  </si>
  <si>
    <t>8/4/2025</t>
  </si>
  <si>
    <t>8/18/2025</t>
  </si>
  <si>
    <t>10/13/2025</t>
  </si>
  <si>
    <t>CCL10-0073</t>
  </si>
  <si>
    <t>11/11/2025</t>
  </si>
  <si>
    <t>9/29/2025</t>
  </si>
  <si>
    <t>8/12/2025</t>
  </si>
  <si>
    <t>8/1/2025</t>
  </si>
  <si>
    <t>10/22/2025</t>
  </si>
  <si>
    <t>CCL10-0001</t>
  </si>
  <si>
    <t>Julius</t>
  </si>
  <si>
    <t>Burgundy</t>
  </si>
  <si>
    <t>B</t>
  </si>
  <si>
    <t>Vintage</t>
  </si>
  <si>
    <t>AMAZON,DLCROSCILL,MACY02,OVERSTOCK01</t>
  </si>
  <si>
    <t>11/21/2023</t>
  </si>
  <si>
    <t>9/6/2023</t>
  </si>
  <si>
    <t>11/30/2022</t>
  </si>
  <si>
    <t>8/16/2024</t>
  </si>
  <si>
    <t>4/17/2023</t>
  </si>
  <si>
    <t>6/12/2023</t>
  </si>
  <si>
    <t>11/11/2022</t>
  </si>
  <si>
    <t>8/28/2023</t>
  </si>
  <si>
    <t>6/6/2024</t>
  </si>
  <si>
    <t>8/13/2024</t>
  </si>
  <si>
    <t>3/10/2025</t>
  </si>
  <si>
    <t>CCL10-0002</t>
  </si>
  <si>
    <t>AMAZON,BLK01,CSNSTORES,DLCROSCILL,MACY02,OVERSTOCK01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</si>
  <si>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</si>
  <si>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</si>
  <si>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</si>
  <si>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</si>
  <si>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</si>
  <si>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</si>
  <si>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</si>
  <si>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</si>
  <si>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</si>
  <si>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</si>
  <si>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</si>
  <si>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</si>
  <si>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</si>
  <si>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</si>
  <si>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</si>
  <si>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CCL10-0062</t>
  </si>
  <si>
    <t>Blue/Grey</t>
  </si>
  <si>
    <t>7/24/2023</t>
  </si>
  <si>
    <t>2/11/2026</t>
  </si>
  <si>
    <t>AMAZON,AMAZONDS,CSNSTORES,DLCROSCILL,OLLIIX</t>
  </si>
  <si>
    <t>11/8/2023</t>
  </si>
  <si>
    <t>7/10/2024</t>
  </si>
  <si>
    <t>7/25/2023</t>
  </si>
  <si>
    <t>8/21/2023</t>
  </si>
  <si>
    <t>1/5/2024</t>
  </si>
  <si>
    <t>7/27/2023</t>
  </si>
  <si>
    <t>8/8/2023</t>
  </si>
  <si>
    <t>10/11/2023</t>
  </si>
  <si>
    <t>7/3/2024</t>
  </si>
  <si>
    <t>7/2/2024</t>
  </si>
  <si>
    <t>12/19/2023</t>
  </si>
  <si>
    <t>3/19/2025</t>
  </si>
  <si>
    <t>CCL10-0063</t>
  </si>
  <si>
    <t>AMAZONDS,CSNSTORES,DLCROSCILL,OLLIIX,OVERSTOCK01</t>
  </si>
  <si>
    <t>9/7/2023</t>
  </si>
  <si>
    <t>10/9/2023</t>
  </si>
  <si>
    <t>9/5/2023</t>
  </si>
  <si>
    <t>8/23/2023</t>
  </si>
  <si>
    <t>8/4/2023</t>
  </si>
  <si>
    <t>CCL10-0064</t>
  </si>
  <si>
    <t>AMAZON,DLCROSCILL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</si>
  <si>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</si>
  <si>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</si>
  <si>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</si>
  <si>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</si>
  <si>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</si>
  <si>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</si>
  <si>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</si>
  <si>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Black</t>
  </si>
  <si>
    <t>BLK01,DLCROSCILL,MACY02,OVERSTOCK01</t>
  </si>
  <si>
    <t>10/30/2025</t>
  </si>
  <si>
    <t>8/6/2025</t>
  </si>
  <si>
    <t>8/14/2025</t>
  </si>
  <si>
    <t>11/3/2025</t>
  </si>
  <si>
    <t>10/10/2025</t>
  </si>
  <si>
    <t>CCL10-0069</t>
  </si>
  <si>
    <t>CSNSTORES,DLCROSCILL,MACY02,OVERSTOCK01</t>
  </si>
  <si>
    <t>7/31/2025</t>
  </si>
  <si>
    <t>9/15/2025</t>
  </si>
  <si>
    <t>CCL10-0070</t>
  </si>
  <si>
    <t>BLK01,CSNSTORES,MACY02,OVERSTOCK01</t>
  </si>
  <si>
    <t>8/7/2025</t>
  </si>
  <si>
    <t>9/1/2025</t>
  </si>
  <si>
    <t>11/12/2025</t>
  </si>
  <si>
    <t>CCL10-0004</t>
  </si>
  <si>
    <t>Valentina</t>
  </si>
  <si>
    <t>Donation</t>
  </si>
  <si>
    <t>C+</t>
  </si>
  <si>
    <t>CSNSTORES,DLCROSCILL,OVERSTOCK01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</si>
  <si>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</si>
  <si>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</si>
  <si>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</si>
  <si>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</si>
  <si>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</si>
  <si>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</si>
  <si>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</si>
  <si>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C</t>
  </si>
  <si>
    <t>AMAZON,CSNSTORES,DLCROSCILL,MACY02,OVERSTOCK01</t>
  </si>
  <si>
    <t>8/17/2023</t>
  </si>
  <si>
    <t>4/18/2023</t>
  </si>
  <si>
    <t>4/24/2023</t>
  </si>
  <si>
    <t>1/30/2023</t>
  </si>
  <si>
    <t>9/11/2023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</si>
  <si>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</si>
  <si>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</si>
  <si>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</si>
  <si>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</si>
  <si>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</si>
  <si>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</si>
  <si>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</si>
  <si>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</si>
  <si>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</si>
  <si>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</si>
  <si>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AMAZON,OVERSTOCK01</t>
  </si>
  <si>
    <t>Yes</t>
  </si>
  <si>
    <t>10/15/2023</t>
  </si>
  <si>
    <t>7/31/2023</t>
  </si>
  <si>
    <t>9/21/2023</t>
  </si>
  <si>
    <t>CCL10-0008</t>
  </si>
  <si>
    <t>CSNSTORES,DLCROSCILL,MACY02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</si>
  <si>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</si>
  <si>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</si>
  <si>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</si>
  <si>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</si>
  <si>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</si>
  <si>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</si>
  <si>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</si>
  <si>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</si>
  <si>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CSNSTORES,OLLIIX</t>
  </si>
  <si>
    <t>9/3/2023</t>
  </si>
  <si>
    <t>4/7/2023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</si>
  <si>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</si>
  <si>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</si>
  <si>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</si>
  <si>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</si>
  <si>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</si>
  <si>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</si>
  <si>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</si>
  <si>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</si>
  <si>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</si>
  <si>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</si>
  <si>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CSNSTORES,JCPENNEY01,MACY02</t>
  </si>
  <si>
    <t>11/22/2023</t>
  </si>
  <si>
    <t>8/3/2023</t>
  </si>
  <si>
    <t>10/17/2023</t>
  </si>
  <si>
    <t>8/19/2024</t>
  </si>
  <si>
    <t>7/14/2023</t>
  </si>
  <si>
    <t>3/20/2024</t>
  </si>
  <si>
    <t>7/7/2025</t>
  </si>
  <si>
    <t>6/21/2023</t>
  </si>
  <si>
    <t>1/10/2023</t>
  </si>
  <si>
    <t>5/10/2024</t>
  </si>
  <si>
    <t>CCL30-0036</t>
  </si>
  <si>
    <t>Gold</t>
  </si>
  <si>
    <t>11/28/2022</t>
  </si>
  <si>
    <t>8/2/2024</t>
  </si>
  <si>
    <t>8/26/2024</t>
  </si>
  <si>
    <t>2/13/2025</t>
  </si>
  <si>
    <t>CCL30-0038</t>
  </si>
  <si>
    <t>Close-out</t>
  </si>
  <si>
    <t>CSNSTORES,MACY02</t>
  </si>
  <si>
    <t>11/27/2023</t>
  </si>
  <si>
    <t>10/16/2023</t>
  </si>
  <si>
    <t>2/13/2023</t>
  </si>
  <si>
    <t>7/3/2023</t>
  </si>
  <si>
    <t>3/21/2023</t>
  </si>
  <si>
    <t>8/28/2024</t>
  </si>
  <si>
    <t>CCL30-0034</t>
  </si>
  <si>
    <t>Silver</t>
  </si>
  <si>
    <t>JCPENNEY01,OVERSTOCK01</t>
  </si>
  <si>
    <t>1/4/2024</t>
  </si>
  <si>
    <t>10/11/2024</t>
  </si>
  <si>
    <t>4/26/2023</t>
  </si>
  <si>
    <t>10/2/2023</t>
  </si>
  <si>
    <t>CCL30-0027</t>
  </si>
  <si>
    <t>Aumont</t>
  </si>
  <si>
    <t>Oblong Decor Pillow</t>
  </si>
  <si>
    <t>22x15"</t>
  </si>
  <si>
    <t>AMAZONDS,DLCROSCILL,MACY02</t>
  </si>
  <si>
    <t>1/15/2024</t>
  </si>
  <si>
    <t>10/1/2023</t>
  </si>
  <si>
    <t>6/28/2024</t>
  </si>
  <si>
    <t>5/5/2023</t>
  </si>
  <si>
    <t>8/20/2025</t>
  </si>
  <si>
    <t>5/5/2024</t>
  </si>
  <si>
    <t>6/13/2024</t>
  </si>
  <si>
    <t>CCL30-0026</t>
  </si>
  <si>
    <t>8/29/2023</t>
  </si>
  <si>
    <t>12/12/2022</t>
  </si>
  <si>
    <t>10/8/2024</t>
  </si>
  <si>
    <t>10/31/2022</t>
  </si>
  <si>
    <t>12/18/2024</t>
  </si>
  <si>
    <t>CCL30-0029</t>
  </si>
  <si>
    <t>AMAZON,CSNSTORES,MACY02</t>
  </si>
  <si>
    <t>11/24/2023</t>
  </si>
  <si>
    <t>5/29/2023</t>
  </si>
  <si>
    <t>CCL30-0061</t>
  </si>
  <si>
    <t>9/19/2024</t>
  </si>
  <si>
    <t>6/13/2023</t>
  </si>
  <si>
    <t>1/24/2023</t>
  </si>
  <si>
    <t>2/27/2024</t>
  </si>
  <si>
    <t>11/25/2024</t>
  </si>
  <si>
    <t>CCL30-0031</t>
  </si>
  <si>
    <t>Biron</t>
  </si>
  <si>
    <t>18x18"</t>
  </si>
  <si>
    <t>11/6/2023</t>
  </si>
  <si>
    <t>7/3/2025</t>
  </si>
  <si>
    <t>1/19/2023</t>
  </si>
  <si>
    <t>7/11/2023</t>
  </si>
  <si>
    <t>7/29/2024</t>
  </si>
  <si>
    <t>5/22/2024</t>
  </si>
  <si>
    <t>CCL30-0030</t>
  </si>
  <si>
    <t>CSNSTORES,MACY02,OVERSTOCK01</t>
  </si>
  <si>
    <t>12/29/2023</t>
  </si>
  <si>
    <t>9/27/2023</t>
  </si>
  <si>
    <t>11/14/2024</t>
  </si>
  <si>
    <t>CCL30-0033</t>
  </si>
  <si>
    <t>Inactive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</si>
  <si>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</si>
  <si>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</si>
  <si>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</si>
  <si>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</si>
  <si>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</si>
  <si>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</si>
  <si>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</si>
  <si>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</si>
  <si>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</si>
  <si>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</si>
  <si>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7/28/2023</t>
  </si>
  <si>
    <t>2/27/2023</t>
  </si>
  <si>
    <t>1/25/2023</t>
  </si>
  <si>
    <t>3/29/2024</t>
  </si>
  <si>
    <t>5/25/2023</t>
  </si>
  <si>
    <t>CCL13-0017</t>
  </si>
  <si>
    <t>DLCROSCILL,MACY02</t>
  </si>
  <si>
    <t>1/23/2023</t>
  </si>
  <si>
    <t>4/13/2023</t>
  </si>
  <si>
    <t>6/7/2023</t>
  </si>
  <si>
    <t>7/5/2023</t>
  </si>
  <si>
    <t>CCL13-0018</t>
  </si>
  <si>
    <t>Grey</t>
  </si>
  <si>
    <t>1/12/2024</t>
  </si>
  <si>
    <t>4/25/2023</t>
  </si>
  <si>
    <t>10/3/2023</t>
  </si>
  <si>
    <t>7/7/2023</t>
  </si>
  <si>
    <t>7/25/2024</t>
  </si>
  <si>
    <t>CCL13-0019</t>
  </si>
  <si>
    <t>11/26/2023</t>
  </si>
  <si>
    <t>3/23/2023</t>
  </si>
  <si>
    <t>1/8/2024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</si>
  <si>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</si>
  <si>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</si>
  <si>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</si>
  <si>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</si>
  <si>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</si>
  <si>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</si>
  <si>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</si>
  <si>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</si>
  <si>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DLCROSCILL,OVERSTOCK01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</si>
  <si>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</si>
  <si>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</si>
  <si>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</si>
  <si>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</si>
  <si>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</si>
  <si>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</si>
  <si>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</si>
  <si>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</si>
  <si>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B-</t>
  </si>
  <si>
    <t>OLLIIX,OVERSTOCK01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</si>
  <si>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</si>
  <si>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</si>
  <si>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</si>
  <si>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</si>
  <si>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</si>
  <si>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</si>
  <si>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</si>
  <si>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CCL11-0024</t>
  </si>
  <si>
    <t>12/12/2023</t>
  </si>
  <si>
    <t>10/4/2024</t>
  </si>
  <si>
    <t>5/15/2023</t>
  </si>
  <si>
    <t>CCL11-0021</t>
  </si>
  <si>
    <t>Montague</t>
  </si>
  <si>
    <t>DLCROSCILL,JCPENNEY01,KOHLDSN</t>
  </si>
  <si>
    <t>7/30/2024</t>
  </si>
  <si>
    <t>4/2/2024</t>
  </si>
  <si>
    <t>9/22/2023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</si>
  <si>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</si>
  <si>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</si>
  <si>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</si>
  <si>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</si>
  <si>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</si>
  <si>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</si>
  <si>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</si>
  <si>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</si>
  <si>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10/4/2022</t>
  </si>
  <si>
    <t>3/6/2024</t>
  </si>
  <si>
    <t>Offered</t>
  </si>
  <si>
    <t>CHM13-0010</t>
  </si>
  <si>
    <t>King/Cal King</t>
  </si>
  <si>
    <t>CSNSTORES,MACY02,OLLIIX</t>
  </si>
  <si>
    <t>1/16/2023</t>
  </si>
  <si>
    <t>11/2/2022</t>
  </si>
  <si>
    <t>6/22/2023</t>
  </si>
  <si>
    <t>CHM11-0011</t>
  </si>
  <si>
    <t>Perla</t>
  </si>
  <si>
    <t>Linen</t>
  </si>
  <si>
    <t>Pieced</t>
  </si>
  <si>
    <t>Modern/Contemporary</t>
  </si>
  <si>
    <t>10/20/2022</t>
  </si>
  <si>
    <t>BLK01,CSNSTORES</t>
  </si>
  <si>
    <t>10/21/2023</t>
  </si>
  <si>
    <t>12/7/2022</t>
  </si>
  <si>
    <t>7/20/2023</t>
  </si>
  <si>
    <t>12/6/2022</t>
  </si>
  <si>
    <t>4/17/2024</t>
  </si>
  <si>
    <t>CHM30-0015</t>
  </si>
  <si>
    <t>Melodia</t>
  </si>
  <si>
    <t>Botanical</t>
  </si>
  <si>
    <t>2/20/2023</t>
  </si>
  <si>
    <t>2/16/2024</t>
  </si>
  <si>
    <t>10/20/2023</t>
  </si>
  <si>
    <t>CHM30-0013</t>
  </si>
  <si>
    <t>Canova</t>
  </si>
  <si>
    <t>12x24"</t>
  </si>
  <si>
    <t>White</t>
  </si>
  <si>
    <t>CSNSTORES,OVERSTOCK01</t>
  </si>
  <si>
    <t>1/18/2023</t>
  </si>
  <si>
    <t>6/26/2023</t>
  </si>
  <si>
    <t>CHM30-0014</t>
  </si>
  <si>
    <t>Florio</t>
  </si>
  <si>
    <t>Figurative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</si>
  <si>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</si>
  <si>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</si>
  <si>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</si>
  <si>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</si>
  <si>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</si>
  <si>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</si>
  <si>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</si>
  <si>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</si>
  <si>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</si>
  <si>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</si>
  <si>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CCA13-0009</t>
  </si>
  <si>
    <t>Croscill Casual</t>
  </si>
  <si>
    <t>Gema</t>
  </si>
  <si>
    <t>3 Piece Grey Coverlet Set</t>
  </si>
  <si>
    <t>Gray</t>
  </si>
  <si>
    <t>10/14/2022</t>
  </si>
  <si>
    <t>AMAZON,JCPENNEY01,MACY02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</si>
  <si>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</si>
  <si>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</si>
  <si>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</si>
  <si>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</si>
  <si>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</si>
  <si>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</si>
  <si>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</si>
  <si>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CCA13-0008</t>
  </si>
  <si>
    <t>7/8/2024</t>
  </si>
  <si>
    <t>CCA12-0005</t>
  </si>
  <si>
    <t>Callista</t>
  </si>
  <si>
    <t>3 Piece Duvet Set</t>
  </si>
  <si>
    <t>Blue</t>
  </si>
  <si>
    <t>Striped</t>
  </si>
  <si>
    <t>11/18/2023</t>
  </si>
  <si>
    <t>10/25/2023</t>
  </si>
  <si>
    <t>1/9/2023</t>
  </si>
  <si>
    <t>6/5/2023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</si>
  <si>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</si>
  <si>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</si>
  <si>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</si>
  <si>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</si>
  <si>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</si>
  <si>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</si>
  <si>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</si>
  <si>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11/17/2023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</si>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</sst>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179</v>
      </c>
      <c r="AA6" s="4">
        <f>=ROUNDDOWN(19.8888888888889,0)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10</v>
      </c>
      <c r="AQ6" s="8">
        <v>1601.73</v>
      </c>
      <c r="AR6" s="4">
        <v>6</v>
      </c>
      <c r="AS6" s="8">
        <v>1099.26</v>
      </c>
      <c r="AT6" s="7">
        <v>0.6667</v>
      </c>
      <c r="AU6" s="7">
        <v>0.4571</v>
      </c>
      <c r="AV6" s="4">
        <v>34</v>
      </c>
      <c r="AW6" s="8">
        <v>5851.88</v>
      </c>
      <c r="AX6" s="4">
        <v>20</v>
      </c>
      <c r="AY6" s="8">
        <v>4181.59</v>
      </c>
      <c r="AZ6" s="7">
        <v>0.7</v>
      </c>
      <c r="BA6" s="7">
        <v>0.3994</v>
      </c>
      <c r="BB6" s="7">
        <v>0.2737</v>
      </c>
      <c r="BC6" s="4">
        <v>92</v>
      </c>
      <c r="BD6" s="8">
        <v>16075.64</v>
      </c>
      <c r="BE6" s="4">
        <v>38</v>
      </c>
      <c r="BF6" s="8">
        <v>7865.01</v>
      </c>
      <c r="BG6" s="7">
        <v>1.4211</v>
      </c>
      <c r="BH6" s="7">
        <v>1.0439</v>
      </c>
      <c r="BI6" s="7">
        <v>0.364</v>
      </c>
      <c r="BJ6" s="4">
        <v>10</v>
      </c>
      <c r="BK6" s="8">
        <v>1601.73</v>
      </c>
      <c r="BL6" s="2" t="s">
        <v>150</v>
      </c>
      <c r="BM6" s="7">
        <v>1</v>
      </c>
      <c r="BN6" s="7">
        <v>1</v>
      </c>
      <c r="BO6" s="4">
        <v>1</v>
      </c>
      <c r="BP6" s="8">
        <v>156</v>
      </c>
      <c r="BQ6" s="4">
        <v>1</v>
      </c>
      <c r="BR6" s="8">
        <v>200.19</v>
      </c>
      <c r="BS6" s="7"/>
      <c r="BT6" s="7">
        <v>-0.2207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5</v>
      </c>
      <c r="CC6" s="8">
        <v>755.05</v>
      </c>
      <c r="CD6" s="4">
        <v>1</v>
      </c>
      <c r="CE6" s="8">
        <v>193.04</v>
      </c>
      <c r="CF6" s="7">
        <v>4</v>
      </c>
      <c r="CG6" s="7">
        <v>2.9114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1</v>
      </c>
      <c r="CP6" s="8">
        <v>186.48</v>
      </c>
      <c r="CQ6" s="4"/>
      <c r="CR6" s="8"/>
      <c r="CS6" s="7"/>
      <c r="CT6" s="7"/>
      <c r="CU6" s="2" t="s">
        <v>151</v>
      </c>
      <c r="CV6" s="2" t="s">
        <v>142</v>
      </c>
      <c r="CW6" s="2" t="s">
        <v>149</v>
      </c>
      <c r="CX6" s="2" t="s">
        <v>157</v>
      </c>
      <c r="CY6" s="2" t="s">
        <v>154</v>
      </c>
      <c r="CZ6" s="2" t="s">
        <v>154</v>
      </c>
      <c r="DA6" s="2" t="s">
        <v>145</v>
      </c>
      <c r="DB6" s="4"/>
      <c r="DC6" s="8"/>
      <c r="DD6" s="4"/>
      <c r="DE6" s="8"/>
      <c r="DF6" s="7"/>
      <c r="DG6" s="7"/>
      <c r="DH6" s="2" t="s">
        <v>151</v>
      </c>
      <c r="DI6" s="2" t="s">
        <v>142</v>
      </c>
      <c r="DJ6" s="2" t="s">
        <v>145</v>
      </c>
      <c r="DK6" s="2" t="s">
        <v>158</v>
      </c>
      <c r="DL6" s="2" t="s">
        <v>154</v>
      </c>
      <c r="DM6" s="2" t="s">
        <v>154</v>
      </c>
      <c r="DN6" s="2" t="s">
        <v>145</v>
      </c>
      <c r="DO6" s="4">
        <v>2</v>
      </c>
      <c r="DP6" s="8">
        <v>280.7</v>
      </c>
      <c r="DQ6" s="4">
        <v>3</v>
      </c>
      <c r="DR6" s="8">
        <v>518.35</v>
      </c>
      <c r="DS6" s="7">
        <v>-0.3333</v>
      </c>
      <c r="DT6" s="7">
        <v>-0.4585</v>
      </c>
      <c r="DU6" s="2" t="s">
        <v>151</v>
      </c>
      <c r="DV6" s="2" t="s">
        <v>142</v>
      </c>
      <c r="DW6" s="2" t="s">
        <v>159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223.5</v>
      </c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154</v>
      </c>
      <c r="JM6" s="2" t="s">
        <v>154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169</v>
      </c>
      <c r="KJ6" s="2" t="s">
        <v>145</v>
      </c>
      <c r="KK6" s="2" t="s">
        <v>170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171</v>
      </c>
      <c r="KX6" s="2" t="s">
        <v>172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179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173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175</v>
      </c>
      <c r="Z7" s="4">
        <v>351</v>
      </c>
      <c r="AA7" s="4">
        <f>=ROUNDDOWN(25.0714285714286,0)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13</v>
      </c>
      <c r="AQ7" s="8">
        <v>2296.38</v>
      </c>
      <c r="AR7" s="4">
        <v>7</v>
      </c>
      <c r="AS7" s="8">
        <v>1479.98</v>
      </c>
      <c r="AT7" s="7">
        <v>0.8571</v>
      </c>
      <c r="AU7" s="7">
        <v>0.5516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0.3924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13</v>
      </c>
      <c r="BK7" s="8">
        <v>2296.38</v>
      </c>
      <c r="BL7" s="2" t="s">
        <v>176</v>
      </c>
      <c r="BM7" s="7">
        <v>1</v>
      </c>
      <c r="BN7" s="7">
        <v>1</v>
      </c>
      <c r="BO7" s="4">
        <v>2</v>
      </c>
      <c r="BP7" s="8">
        <v>370.94</v>
      </c>
      <c r="BQ7" s="4"/>
      <c r="BR7" s="8"/>
      <c r="BS7" s="7"/>
      <c r="BT7" s="7"/>
      <c r="BU7" s="2" t="s">
        <v>151</v>
      </c>
      <c r="BV7" s="2" t="s">
        <v>142</v>
      </c>
      <c r="BW7" s="2" t="s">
        <v>152</v>
      </c>
      <c r="BX7" s="2" t="s">
        <v>177</v>
      </c>
      <c r="BY7" s="2" t="s">
        <v>154</v>
      </c>
      <c r="BZ7" s="2" t="s">
        <v>154</v>
      </c>
      <c r="CA7" s="2" t="s">
        <v>145</v>
      </c>
      <c r="CB7" s="4">
        <v>2</v>
      </c>
      <c r="CC7" s="8">
        <v>358.92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/>
      <c r="CP7" s="8"/>
      <c r="CQ7" s="4"/>
      <c r="CR7" s="8"/>
      <c r="CS7" s="7"/>
      <c r="CT7" s="7"/>
      <c r="CU7" s="2" t="s">
        <v>151</v>
      </c>
      <c r="CV7" s="2" t="s">
        <v>142</v>
      </c>
      <c r="CW7" s="2" t="s">
        <v>175</v>
      </c>
      <c r="CX7" s="2" t="s">
        <v>178</v>
      </c>
      <c r="CY7" s="2" t="s">
        <v>154</v>
      </c>
      <c r="CZ7" s="2" t="s">
        <v>154</v>
      </c>
      <c r="DA7" s="2" t="s">
        <v>145</v>
      </c>
      <c r="DB7" s="4">
        <v>4</v>
      </c>
      <c r="DC7" s="8">
        <v>732.92</v>
      </c>
      <c r="DD7" s="4"/>
      <c r="DE7" s="8"/>
      <c r="DF7" s="7"/>
      <c r="DG7" s="7"/>
      <c r="DH7" s="2" t="s">
        <v>151</v>
      </c>
      <c r="DI7" s="2" t="s">
        <v>142</v>
      </c>
      <c r="DJ7" s="2" t="s">
        <v>145</v>
      </c>
      <c r="DK7" s="2" t="s">
        <v>179</v>
      </c>
      <c r="DL7" s="2" t="s">
        <v>154</v>
      </c>
      <c r="DM7" s="2" t="s">
        <v>154</v>
      </c>
      <c r="DN7" s="2" t="s">
        <v>145</v>
      </c>
      <c r="DO7" s="4">
        <v>5</v>
      </c>
      <c r="DP7" s="8">
        <v>833.6</v>
      </c>
      <c r="DQ7" s="4">
        <v>7</v>
      </c>
      <c r="DR7" s="8">
        <v>1479.98</v>
      </c>
      <c r="DS7" s="7">
        <v>-0.2857</v>
      </c>
      <c r="DT7" s="7">
        <v>-0.4367</v>
      </c>
      <c r="DU7" s="2" t="s">
        <v>151</v>
      </c>
      <c r="DV7" s="2" t="s">
        <v>142</v>
      </c>
      <c r="DW7" s="2" t="s">
        <v>159</v>
      </c>
      <c r="DX7" s="2" t="s">
        <v>180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181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175</v>
      </c>
      <c r="EX7" s="2" t="s">
        <v>182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151</v>
      </c>
      <c r="FI7" s="2" t="s">
        <v>142</v>
      </c>
      <c r="FJ7" s="2" t="s">
        <v>164</v>
      </c>
      <c r="FK7" s="2" t="s">
        <v>183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151</v>
      </c>
      <c r="FV7" s="2" t="s">
        <v>142</v>
      </c>
      <c r="FW7" s="2" t="s">
        <v>166</v>
      </c>
      <c r="FX7" s="2" t="s">
        <v>184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154</v>
      </c>
      <c r="JM7" s="2" t="s">
        <v>154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185</v>
      </c>
      <c r="KI7" s="2" t="s">
        <v>142</v>
      </c>
      <c r="KJ7" s="2" t="s">
        <v>145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171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351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175</v>
      </c>
      <c r="Z8" s="4">
        <v>169</v>
      </c>
      <c r="AA8" s="4">
        <f>=ROUNDDOWN(33.8,0)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1953.77</v>
      </c>
      <c r="AR8" s="4">
        <v>7</v>
      </c>
      <c r="AS8" s="8">
        <v>1602.35</v>
      </c>
      <c r="AT8" s="7">
        <v>0.5714</v>
      </c>
      <c r="AU8" s="7">
        <v>0.2193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0.3339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11</v>
      </c>
      <c r="BK8" s="8">
        <v>1953.77</v>
      </c>
      <c r="BL8" s="2" t="s">
        <v>188</v>
      </c>
      <c r="BM8" s="7">
        <v>1</v>
      </c>
      <c r="BN8" s="7">
        <v>1</v>
      </c>
      <c r="BO8" s="4">
        <v>2</v>
      </c>
      <c r="BP8" s="8">
        <v>371.32</v>
      </c>
      <c r="BQ8" s="4">
        <v>1</v>
      </c>
      <c r="BR8" s="8">
        <v>240.23</v>
      </c>
      <c r="BS8" s="7">
        <v>1</v>
      </c>
      <c r="BT8" s="7">
        <v>0.5457</v>
      </c>
      <c r="BU8" s="2" t="s">
        <v>151</v>
      </c>
      <c r="BV8" s="2" t="s">
        <v>142</v>
      </c>
      <c r="BW8" s="2" t="s">
        <v>189</v>
      </c>
      <c r="BX8" s="2" t="s">
        <v>190</v>
      </c>
      <c r="BY8" s="2" t="s">
        <v>154</v>
      </c>
      <c r="BZ8" s="2" t="s">
        <v>154</v>
      </c>
      <c r="CA8" s="2" t="s">
        <v>145</v>
      </c>
      <c r="CB8" s="4">
        <v>5</v>
      </c>
      <c r="CC8" s="8">
        <v>898.3</v>
      </c>
      <c r="CD8" s="4">
        <v>1</v>
      </c>
      <c r="CE8" s="8">
        <v>231.65</v>
      </c>
      <c r="CF8" s="7">
        <v>4</v>
      </c>
      <c r="CG8" s="7">
        <v>2.8778</v>
      </c>
      <c r="CH8" s="2" t="s">
        <v>151</v>
      </c>
      <c r="CI8" s="2" t="s">
        <v>142</v>
      </c>
      <c r="CJ8" s="2" t="s">
        <v>166</v>
      </c>
      <c r="CK8" s="2" t="s">
        <v>191</v>
      </c>
      <c r="CL8" s="2" t="s">
        <v>154</v>
      </c>
      <c r="CM8" s="2" t="s">
        <v>154</v>
      </c>
      <c r="CN8" s="2" t="s">
        <v>145</v>
      </c>
      <c r="CO8" s="4"/>
      <c r="CP8" s="8"/>
      <c r="CQ8" s="4"/>
      <c r="CR8" s="8"/>
      <c r="CS8" s="7"/>
      <c r="CT8" s="7"/>
      <c r="CU8" s="2" t="s">
        <v>151</v>
      </c>
      <c r="CV8" s="2" t="s">
        <v>142</v>
      </c>
      <c r="CW8" s="2" t="s">
        <v>175</v>
      </c>
      <c r="CX8" s="2" t="s">
        <v>192</v>
      </c>
      <c r="CY8" s="2" t="s">
        <v>154</v>
      </c>
      <c r="CZ8" s="2" t="s">
        <v>154</v>
      </c>
      <c r="DA8" s="2" t="s">
        <v>145</v>
      </c>
      <c r="DB8" s="4">
        <v>1</v>
      </c>
      <c r="DC8" s="8">
        <v>183.45</v>
      </c>
      <c r="DD8" s="4">
        <v>2</v>
      </c>
      <c r="DE8" s="8">
        <v>469.84</v>
      </c>
      <c r="DF8" s="7">
        <v>-0.5</v>
      </c>
      <c r="DG8" s="7">
        <v>-0.6095</v>
      </c>
      <c r="DH8" s="2" t="s">
        <v>151</v>
      </c>
      <c r="DI8" s="2" t="s">
        <v>142</v>
      </c>
      <c r="DJ8" s="2" t="s">
        <v>145</v>
      </c>
      <c r="DK8" s="2" t="s">
        <v>193</v>
      </c>
      <c r="DL8" s="2" t="s">
        <v>154</v>
      </c>
      <c r="DM8" s="2" t="s">
        <v>154</v>
      </c>
      <c r="DN8" s="2" t="s">
        <v>145</v>
      </c>
      <c r="DO8" s="4">
        <v>3</v>
      </c>
      <c r="DP8" s="8">
        <v>500.7</v>
      </c>
      <c r="DQ8" s="4">
        <v>2</v>
      </c>
      <c r="DR8" s="8">
        <v>428.98</v>
      </c>
      <c r="DS8" s="7">
        <v>0.5</v>
      </c>
      <c r="DT8" s="7">
        <v>0.1672</v>
      </c>
      <c r="DU8" s="2" t="s">
        <v>151</v>
      </c>
      <c r="DV8" s="2" t="s">
        <v>142</v>
      </c>
      <c r="DW8" s="2" t="s">
        <v>159</v>
      </c>
      <c r="DX8" s="2" t="s">
        <v>194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195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175</v>
      </c>
      <c r="EX8" s="2" t="s">
        <v>196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189</v>
      </c>
      <c r="FK8" s="2" t="s">
        <v>197</v>
      </c>
      <c r="FL8" s="2" t="s">
        <v>154</v>
      </c>
      <c r="FM8" s="2" t="s">
        <v>154</v>
      </c>
      <c r="FN8" s="2" t="s">
        <v>145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151</v>
      </c>
      <c r="FV8" s="2" t="s">
        <v>142</v>
      </c>
      <c r="FW8" s="2" t="s">
        <v>166</v>
      </c>
      <c r="FX8" s="2" t="s">
        <v>198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199</v>
      </c>
      <c r="JK8" s="2" t="s">
        <v>145</v>
      </c>
      <c r="JL8" s="2" t="s">
        <v>154</v>
      </c>
      <c r="JM8" s="2" t="s">
        <v>154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185</v>
      </c>
      <c r="KI8" s="2" t="s">
        <v>142</v>
      </c>
      <c r="KJ8" s="2" t="s">
        <v>145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171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169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110</v>
      </c>
      <c r="AA9" s="4">
        <f>=ROUNDDOWN(11.8279569892473,0)</f>
      </c>
      <c r="AB9" s="5">
        <v>9.3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17</v>
      </c>
      <c r="AQ9" s="8">
        <v>2571.89</v>
      </c>
      <c r="AR9" s="4">
        <v>8</v>
      </c>
      <c r="AS9" s="8">
        <v>1499.79</v>
      </c>
      <c r="AT9" s="7">
        <v>1.125</v>
      </c>
      <c r="AU9" s="7">
        <v>0.7148</v>
      </c>
      <c r="AV9" s="4">
        <v>34</v>
      </c>
      <c r="AW9" s="8">
        <v>5768.52</v>
      </c>
      <c r="AX9" s="4">
        <v>18</v>
      </c>
      <c r="AY9" s="8">
        <v>3683.42</v>
      </c>
      <c r="AZ9" s="7">
        <v>0.8889</v>
      </c>
      <c r="BA9" s="7">
        <v>0.5661</v>
      </c>
      <c r="BB9" s="7">
        <v>0.4458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0.3588</v>
      </c>
      <c r="BJ9" s="4">
        <v>17</v>
      </c>
      <c r="BK9" s="8">
        <v>2571.89</v>
      </c>
      <c r="BL9" s="2" t="s">
        <v>203</v>
      </c>
      <c r="BM9" s="7">
        <v>1</v>
      </c>
      <c r="BN9" s="7">
        <v>1</v>
      </c>
      <c r="BO9" s="4">
        <v>4</v>
      </c>
      <c r="BP9" s="8">
        <v>624</v>
      </c>
      <c r="BQ9" s="4"/>
      <c r="BR9" s="8"/>
      <c r="BS9" s="7"/>
      <c r="BT9" s="7"/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5</v>
      </c>
      <c r="CC9" s="8">
        <v>755.05</v>
      </c>
      <c r="CD9" s="4">
        <v>1</v>
      </c>
      <c r="CE9" s="8">
        <v>193.04</v>
      </c>
      <c r="CF9" s="7">
        <v>4</v>
      </c>
      <c r="CG9" s="7">
        <v>2.9114</v>
      </c>
      <c r="CH9" s="2" t="s">
        <v>151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</v>
      </c>
      <c r="CP9" s="8">
        <v>191.66</v>
      </c>
      <c r="CQ9" s="4"/>
      <c r="CR9" s="8"/>
      <c r="CS9" s="7"/>
      <c r="CT9" s="7"/>
      <c r="CU9" s="2" t="s">
        <v>151</v>
      </c>
      <c r="CV9" s="2" t="s">
        <v>142</v>
      </c>
      <c r="CW9" s="2" t="s">
        <v>182</v>
      </c>
      <c r="CX9" s="2" t="s">
        <v>206</v>
      </c>
      <c r="CY9" s="2" t="s">
        <v>154</v>
      </c>
      <c r="CZ9" s="2" t="s">
        <v>154</v>
      </c>
      <c r="DA9" s="2" t="s">
        <v>145</v>
      </c>
      <c r="DB9" s="4">
        <v>1</v>
      </c>
      <c r="DC9" s="8">
        <v>154.33</v>
      </c>
      <c r="DD9" s="4">
        <v>4</v>
      </c>
      <c r="DE9" s="8">
        <v>783.04</v>
      </c>
      <c r="DF9" s="7">
        <v>-0.75</v>
      </c>
      <c r="DG9" s="7">
        <v>-0.8029</v>
      </c>
      <c r="DH9" s="2" t="s">
        <v>151</v>
      </c>
      <c r="DI9" s="2" t="s">
        <v>142</v>
      </c>
      <c r="DJ9" s="2" t="s">
        <v>145</v>
      </c>
      <c r="DK9" s="2" t="s">
        <v>207</v>
      </c>
      <c r="DL9" s="2" t="s">
        <v>154</v>
      </c>
      <c r="DM9" s="2" t="s">
        <v>154</v>
      </c>
      <c r="DN9" s="2" t="s">
        <v>145</v>
      </c>
      <c r="DO9" s="4">
        <v>5</v>
      </c>
      <c r="DP9" s="8">
        <v>701.75</v>
      </c>
      <c r="DQ9" s="4">
        <v>1</v>
      </c>
      <c r="DR9" s="8">
        <v>178.74</v>
      </c>
      <c r="DS9" s="7">
        <v>4</v>
      </c>
      <c r="DT9" s="7">
        <v>2.9261</v>
      </c>
      <c r="DU9" s="2" t="s">
        <v>151</v>
      </c>
      <c r="DV9" s="2" t="s">
        <v>142</v>
      </c>
      <c r="DW9" s="2" t="s">
        <v>159</v>
      </c>
      <c r="DX9" s="2" t="s">
        <v>208</v>
      </c>
      <c r="DY9" s="2" t="s">
        <v>154</v>
      </c>
      <c r="DZ9" s="2" t="s">
        <v>154</v>
      </c>
      <c r="EA9" s="2" t="s">
        <v>145</v>
      </c>
      <c r="EB9" s="4">
        <v>1</v>
      </c>
      <c r="EC9" s="8">
        <v>145.1</v>
      </c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>
        <v>1</v>
      </c>
      <c r="ER9" s="8">
        <v>151.93</v>
      </c>
      <c r="ES9" s="7">
        <v>-1</v>
      </c>
      <c r="ET9" s="7">
        <v>-1</v>
      </c>
      <c r="EU9" s="2" t="s">
        <v>151</v>
      </c>
      <c r="EV9" s="2" t="s">
        <v>142</v>
      </c>
      <c r="EW9" s="2" t="s">
        <v>182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164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166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154</v>
      </c>
      <c r="JM9" s="2" t="s">
        <v>154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169</v>
      </c>
      <c r="KJ9" s="2" t="s">
        <v>145</v>
      </c>
      <c r="KK9" s="2" t="s">
        <v>213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171</v>
      </c>
      <c r="KX9" s="2" t="s">
        <v>214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110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174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155</v>
      </c>
      <c r="AA10" s="4">
        <f>=ROUNDDOWN(15.6565656565657,0)</f>
      </c>
      <c r="AB10" s="5">
        <v>9.9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10</v>
      </c>
      <c r="AQ10" s="8">
        <v>1927.01</v>
      </c>
      <c r="AR10" s="4">
        <v>8</v>
      </c>
      <c r="AS10" s="8">
        <v>1761.08</v>
      </c>
      <c r="AT10" s="7">
        <v>0.25</v>
      </c>
      <c r="AU10" s="7">
        <v>0.0942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0.3341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10</v>
      </c>
      <c r="BK10" s="8">
        <v>1927.01</v>
      </c>
      <c r="BL10" s="2" t="s">
        <v>216</v>
      </c>
      <c r="BM10" s="7">
        <v>1</v>
      </c>
      <c r="BN10" s="7">
        <v>1</v>
      </c>
      <c r="BO10" s="4">
        <v>2</v>
      </c>
      <c r="BP10" s="8">
        <v>370.94</v>
      </c>
      <c r="BQ10" s="4">
        <v>1</v>
      </c>
      <c r="BR10" s="8">
        <v>240.23</v>
      </c>
      <c r="BS10" s="7">
        <v>1</v>
      </c>
      <c r="BT10" s="7">
        <v>0.5441</v>
      </c>
      <c r="BU10" s="2" t="s">
        <v>151</v>
      </c>
      <c r="BV10" s="2" t="s">
        <v>142</v>
      </c>
      <c r="BW10" s="2" t="s">
        <v>152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4</v>
      </c>
      <c r="CC10" s="8">
        <v>717.84</v>
      </c>
      <c r="CD10" s="4"/>
      <c r="CE10" s="8"/>
      <c r="CF10" s="7"/>
      <c r="CG10" s="7"/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2</v>
      </c>
      <c r="CP10" s="8">
        <v>481.84</v>
      </c>
      <c r="CQ10" s="4"/>
      <c r="CR10" s="8"/>
      <c r="CS10" s="7"/>
      <c r="CT10" s="7"/>
      <c r="CU10" s="2" t="s">
        <v>151</v>
      </c>
      <c r="CV10" s="2" t="s">
        <v>142</v>
      </c>
      <c r="CW10" s="2" t="s">
        <v>182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>
        <v>2</v>
      </c>
      <c r="DE10" s="8">
        <v>469.84</v>
      </c>
      <c r="DF10" s="7">
        <v>-0.5</v>
      </c>
      <c r="DG10" s="7">
        <v>-0.609</v>
      </c>
      <c r="DH10" s="2" t="s">
        <v>151</v>
      </c>
      <c r="DI10" s="2" t="s">
        <v>142</v>
      </c>
      <c r="DJ10" s="2" t="s">
        <v>145</v>
      </c>
      <c r="DK10" s="2" t="s">
        <v>179</v>
      </c>
      <c r="DL10" s="2" t="s">
        <v>154</v>
      </c>
      <c r="DM10" s="2" t="s">
        <v>154</v>
      </c>
      <c r="DN10" s="2" t="s">
        <v>145</v>
      </c>
      <c r="DO10" s="4"/>
      <c r="DP10" s="8"/>
      <c r="DQ10" s="4">
        <v>3</v>
      </c>
      <c r="DR10" s="8">
        <v>643.47</v>
      </c>
      <c r="DS10" s="7">
        <v>-1</v>
      </c>
      <c r="DT10" s="7">
        <v>-1</v>
      </c>
      <c r="DU10" s="2" t="s">
        <v>151</v>
      </c>
      <c r="DV10" s="2" t="s">
        <v>142</v>
      </c>
      <c r="DW10" s="2" t="s">
        <v>159</v>
      </c>
      <c r="DX10" s="2" t="s">
        <v>219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172.68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1</v>
      </c>
      <c r="ER10" s="8">
        <v>182.32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182</v>
      </c>
      <c r="EX10" s="2" t="s">
        <v>192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164</v>
      </c>
      <c r="FK10" s="2" t="s">
        <v>221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151</v>
      </c>
      <c r="FV10" s="2" t="s">
        <v>142</v>
      </c>
      <c r="FW10" s="2" t="s">
        <v>166</v>
      </c>
      <c r="FX10" s="2" t="s">
        <v>204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154</v>
      </c>
      <c r="JM10" s="2" t="s">
        <v>154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185</v>
      </c>
      <c r="KI10" s="2" t="s">
        <v>142</v>
      </c>
      <c r="KJ10" s="2" t="s">
        <v>145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171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155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58</v>
      </c>
      <c r="AA11" s="4">
        <f>=ROUNDDOWN(17.0588235294118,0)</f>
      </c>
      <c r="AB11" s="5">
        <v>3.4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7</v>
      </c>
      <c r="AQ11" s="8">
        <v>1269.62</v>
      </c>
      <c r="AR11" s="4">
        <v>2</v>
      </c>
      <c r="AS11" s="8">
        <v>422.55</v>
      </c>
      <c r="AT11" s="7">
        <v>2.5</v>
      </c>
      <c r="AU11" s="7">
        <v>2.0047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0.2201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7</v>
      </c>
      <c r="BK11" s="8">
        <v>1269.62</v>
      </c>
      <c r="BL11" s="2" t="s">
        <v>223</v>
      </c>
      <c r="BM11" s="7">
        <v>1</v>
      </c>
      <c r="BN11" s="7">
        <v>1</v>
      </c>
      <c r="BO11" s="4">
        <v>2</v>
      </c>
      <c r="BP11" s="8">
        <v>371.32</v>
      </c>
      <c r="BQ11" s="4">
        <v>1</v>
      </c>
      <c r="BR11" s="8">
        <v>240.23</v>
      </c>
      <c r="BS11" s="7">
        <v>1</v>
      </c>
      <c r="BT11" s="7">
        <v>0.5457</v>
      </c>
      <c r="BU11" s="2" t="s">
        <v>151</v>
      </c>
      <c r="BV11" s="2" t="s">
        <v>142</v>
      </c>
      <c r="BW11" s="2" t="s">
        <v>189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5</v>
      </c>
      <c r="CC11" s="8">
        <v>898.3</v>
      </c>
      <c r="CD11" s="4"/>
      <c r="CE11" s="8"/>
      <c r="CF11" s="7"/>
      <c r="CG11" s="7"/>
      <c r="CH11" s="2" t="s">
        <v>151</v>
      </c>
      <c r="CI11" s="2" t="s">
        <v>142</v>
      </c>
      <c r="CJ11" s="2" t="s">
        <v>166</v>
      </c>
      <c r="CK11" s="2" t="s">
        <v>191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151</v>
      </c>
      <c r="CV11" s="2" t="s">
        <v>142</v>
      </c>
      <c r="CW11" s="2" t="s">
        <v>182</v>
      </c>
      <c r="CX11" s="2" t="s">
        <v>225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159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161</v>
      </c>
      <c r="EK11" s="2" t="s">
        <v>228</v>
      </c>
      <c r="EL11" s="2" t="s">
        <v>154</v>
      </c>
      <c r="EM11" s="2" t="s">
        <v>154</v>
      </c>
      <c r="EN11" s="2" t="s">
        <v>145</v>
      </c>
      <c r="EO11" s="4"/>
      <c r="EP11" s="8"/>
      <c r="EQ11" s="4">
        <v>1</v>
      </c>
      <c r="ER11" s="8">
        <v>182.32</v>
      </c>
      <c r="ES11" s="7">
        <v>-1</v>
      </c>
      <c r="ET11" s="7">
        <v>-1</v>
      </c>
      <c r="EU11" s="2" t="s">
        <v>151</v>
      </c>
      <c r="EV11" s="2" t="s">
        <v>142</v>
      </c>
      <c r="EW11" s="2" t="s">
        <v>182</v>
      </c>
      <c r="EX11" s="2" t="s">
        <v>229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189</v>
      </c>
      <c r="FK11" s="2" t="s">
        <v>193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151</v>
      </c>
      <c r="FV11" s="2" t="s">
        <v>142</v>
      </c>
      <c r="FW11" s="2" t="s">
        <v>166</v>
      </c>
      <c r="FX11" s="2" t="s">
        <v>230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199</v>
      </c>
      <c r="JK11" s="2" t="s">
        <v>145</v>
      </c>
      <c r="JL11" s="2" t="s">
        <v>154</v>
      </c>
      <c r="JM11" s="2" t="s">
        <v>154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185</v>
      </c>
      <c r="KI11" s="2" t="s">
        <v>142</v>
      </c>
      <c r="KJ11" s="2" t="s">
        <v>145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171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58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237</v>
      </c>
      <c r="Z12" s="4">
        <v>276</v>
      </c>
      <c r="AA12" s="4">
        <f>=ROUNDDOWN(34.5,0)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11</v>
      </c>
      <c r="AQ12" s="8">
        <v>1961.9</v>
      </c>
      <c r="AR12" s="4"/>
      <c r="AS12" s="8"/>
      <c r="AT12" s="7"/>
      <c r="AU12" s="7"/>
      <c r="AV12" s="4">
        <v>24</v>
      </c>
      <c r="AW12" s="8">
        <v>4455.24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0.4404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0.2771</v>
      </c>
      <c r="BJ12" s="4">
        <v>11</v>
      </c>
      <c r="BK12" s="8">
        <v>1961.9</v>
      </c>
      <c r="BL12" s="2" t="s">
        <v>238</v>
      </c>
      <c r="BM12" s="7">
        <v>1</v>
      </c>
      <c r="BN12" s="7">
        <v>1</v>
      </c>
      <c r="BO12" s="4">
        <v>4</v>
      </c>
      <c r="BP12" s="8">
        <v>624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239</v>
      </c>
      <c r="BY12" s="2" t="s">
        <v>154</v>
      </c>
      <c r="BZ12" s="2" t="s">
        <v>154</v>
      </c>
      <c r="CA12" s="2" t="s">
        <v>145</v>
      </c>
      <c r="CB12" s="4">
        <v>2</v>
      </c>
      <c r="CC12" s="8">
        <v>302.02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240</v>
      </c>
      <c r="CL12" s="2" t="s">
        <v>154</v>
      </c>
      <c r="CM12" s="2" t="s">
        <v>154</v>
      </c>
      <c r="CN12" s="2" t="s">
        <v>145</v>
      </c>
      <c r="CO12" s="4">
        <v>4</v>
      </c>
      <c r="CP12" s="8">
        <v>812.38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237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241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240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242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223.5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243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241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185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241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241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185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185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241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185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243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241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185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185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241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185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241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185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185</v>
      </c>
      <c r="OI12" s="2" t="s">
        <v>244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241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276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245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174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237</v>
      </c>
      <c r="Z13" s="4">
        <v>358</v>
      </c>
      <c r="AA13" s="4">
        <f>=ROUNDDOWN(29.8333333333333,0)</f>
      </c>
      <c r="AB13" s="5">
        <v>12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11</v>
      </c>
      <c r="AQ13" s="8">
        <v>2122.02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0.4763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11</v>
      </c>
      <c r="BK13" s="8">
        <v>2122.02</v>
      </c>
      <c r="BL13" s="2" t="s">
        <v>246</v>
      </c>
      <c r="BM13" s="7">
        <v>1</v>
      </c>
      <c r="BN13" s="7">
        <v>1</v>
      </c>
      <c r="BO13" s="4">
        <v>7</v>
      </c>
      <c r="BP13" s="8">
        <v>1298.29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3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247</v>
      </c>
      <c r="CL13" s="2" t="s">
        <v>154</v>
      </c>
      <c r="CM13" s="2" t="s">
        <v>154</v>
      </c>
      <c r="CN13" s="2" t="s">
        <v>145</v>
      </c>
      <c r="CO13" s="4">
        <v>2</v>
      </c>
      <c r="CP13" s="8">
        <v>483.96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240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241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1</v>
      </c>
      <c r="DP13" s="8">
        <v>166.72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248</v>
      </c>
      <c r="DY13" s="2" t="s">
        <v>154</v>
      </c>
      <c r="DZ13" s="2" t="s">
        <v>154</v>
      </c>
      <c r="EA13" s="2" t="s">
        <v>145</v>
      </c>
      <c r="EB13" s="4">
        <v>1</v>
      </c>
      <c r="EC13" s="8">
        <v>173.05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249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241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185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241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241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185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185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241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185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241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185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185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241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185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241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185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185</v>
      </c>
      <c r="OI13" s="2" t="s">
        <v>244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241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358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187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237</v>
      </c>
      <c r="Z14" s="4">
        <v>132</v>
      </c>
      <c r="AA14" s="4">
        <f>=ROUNDDOWN(26.4,0)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</v>
      </c>
      <c r="AQ14" s="8">
        <v>371.32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0.0833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2</v>
      </c>
      <c r="BK14" s="8">
        <v>371.32</v>
      </c>
      <c r="BL14" s="2" t="s">
        <v>16</v>
      </c>
      <c r="BM14" s="7">
        <v>1</v>
      </c>
      <c r="BN14" s="7">
        <v>1</v>
      </c>
      <c r="BO14" s="4">
        <v>2</v>
      </c>
      <c r="BP14" s="8">
        <v>371.32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251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241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254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241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185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241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241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185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185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241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185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241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185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185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241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185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241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185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185</v>
      </c>
      <c r="OI14" s="2" t="s">
        <v>244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241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132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257</v>
      </c>
      <c r="G15" s="2" t="s">
        <v>257</v>
      </c>
      <c r="H15" s="2" t="s">
        <v>257</v>
      </c>
      <c r="I15" s="2" t="s">
        <v>139</v>
      </c>
      <c r="J15" s="2" t="s">
        <v>140</v>
      </c>
      <c r="K15" s="2" t="s">
        <v>258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259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260</v>
      </c>
      <c r="W15" s="2" t="s">
        <v>148</v>
      </c>
      <c r="X15" s="2" t="s">
        <v>145</v>
      </c>
      <c r="Y15" s="2" t="s">
        <v>149</v>
      </c>
      <c r="Z15" s="4">
        <v>10</v>
      </c>
      <c r="AA15" s="4">
        <f>=ROUNDDOWN(1.26582278481013,0)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4</v>
      </c>
      <c r="AQ15" s="8">
        <v>623.78</v>
      </c>
      <c r="AR15" s="4">
        <v>5</v>
      </c>
      <c r="AS15" s="8">
        <v>1199.87</v>
      </c>
      <c r="AT15" s="7">
        <v>-0.2</v>
      </c>
      <c r="AU15" s="7">
        <v>-0.4801</v>
      </c>
      <c r="AV15" s="4">
        <v>33</v>
      </c>
      <c r="AW15" s="8">
        <v>6116.49</v>
      </c>
      <c r="AX15" s="4">
        <v>11</v>
      </c>
      <c r="AY15" s="8">
        <v>2606.12</v>
      </c>
      <c r="AZ15" s="7">
        <v>2</v>
      </c>
      <c r="BA15" s="7">
        <v>1.347</v>
      </c>
      <c r="BB15" s="7">
        <v>0.102</v>
      </c>
      <c r="BC15" s="4">
        <v>65</v>
      </c>
      <c r="BD15" s="8">
        <v>12354.57</v>
      </c>
      <c r="BE15" s="4">
        <v>30</v>
      </c>
      <c r="BF15" s="8">
        <v>6856.32</v>
      </c>
      <c r="BG15" s="7">
        <v>1.1667</v>
      </c>
      <c r="BH15" s="7">
        <v>0.8019</v>
      </c>
      <c r="BI15" s="7">
        <v>0.4951</v>
      </c>
      <c r="BJ15" s="4">
        <v>4</v>
      </c>
      <c r="BK15" s="8">
        <v>623.78</v>
      </c>
      <c r="BL15" s="2" t="s">
        <v>261</v>
      </c>
      <c r="BM15" s="7">
        <v>1</v>
      </c>
      <c r="BN15" s="7">
        <v>1</v>
      </c>
      <c r="BO15" s="4">
        <v>2</v>
      </c>
      <c r="BP15" s="8">
        <v>316.84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152</v>
      </c>
      <c r="BX15" s="2" t="s">
        <v>262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306.94</v>
      </c>
      <c r="CD15" s="4">
        <v>3</v>
      </c>
      <c r="CE15" s="8">
        <v>579.12</v>
      </c>
      <c r="CF15" s="7">
        <v>-0.3333</v>
      </c>
      <c r="CG15" s="7">
        <v>-0.47</v>
      </c>
      <c r="CH15" s="2" t="s">
        <v>151</v>
      </c>
      <c r="CI15" s="2" t="s">
        <v>142</v>
      </c>
      <c r="CJ15" s="2" t="s">
        <v>155</v>
      </c>
      <c r="CK15" s="2" t="s">
        <v>263</v>
      </c>
      <c r="CL15" s="2" t="s">
        <v>154</v>
      </c>
      <c r="CM15" s="2" t="s">
        <v>154</v>
      </c>
      <c r="CN15" s="2" t="s">
        <v>145</v>
      </c>
      <c r="CO15" s="4"/>
      <c r="CP15" s="8"/>
      <c r="CQ15" s="4">
        <v>1</v>
      </c>
      <c r="CR15" s="8">
        <v>424.99</v>
      </c>
      <c r="CS15" s="7">
        <v>-1</v>
      </c>
      <c r="CT15" s="7">
        <v>-1</v>
      </c>
      <c r="CU15" s="2" t="s">
        <v>151</v>
      </c>
      <c r="CV15" s="2" t="s">
        <v>142</v>
      </c>
      <c r="CW15" s="2" t="s">
        <v>149</v>
      </c>
      <c r="CX15" s="2" t="s">
        <v>264</v>
      </c>
      <c r="CY15" s="2" t="s">
        <v>154</v>
      </c>
      <c r="CZ15" s="2" t="s">
        <v>154</v>
      </c>
      <c r="DA15" s="2" t="s">
        <v>145</v>
      </c>
      <c r="DB15" s="4"/>
      <c r="DC15" s="8"/>
      <c r="DD15" s="4">
        <v>1</v>
      </c>
      <c r="DE15" s="8">
        <v>195.76</v>
      </c>
      <c r="DF15" s="7">
        <v>-1</v>
      </c>
      <c r="DG15" s="7">
        <v>-1</v>
      </c>
      <c r="DH15" s="2" t="s">
        <v>151</v>
      </c>
      <c r="DI15" s="2" t="s">
        <v>142</v>
      </c>
      <c r="DJ15" s="2" t="s">
        <v>145</v>
      </c>
      <c r="DK15" s="2" t="s">
        <v>265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159</v>
      </c>
      <c r="DX15" s="2" t="s">
        <v>266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149</v>
      </c>
      <c r="EX15" s="2" t="s">
        <v>268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164</v>
      </c>
      <c r="FK15" s="2" t="s">
        <v>269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270</v>
      </c>
      <c r="FX15" s="2" t="s">
        <v>271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272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171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>
        <v>10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257</v>
      </c>
      <c r="G16" s="2" t="s">
        <v>257</v>
      </c>
      <c r="H16" s="2" t="s">
        <v>257</v>
      </c>
      <c r="I16" s="2" t="s">
        <v>139</v>
      </c>
      <c r="J16" s="2" t="s">
        <v>174</v>
      </c>
      <c r="K16" s="2" t="s">
        <v>258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259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260</v>
      </c>
      <c r="W16" s="2" t="s">
        <v>148</v>
      </c>
      <c r="X16" s="2" t="s">
        <v>145</v>
      </c>
      <c r="Y16" s="2" t="s">
        <v>149</v>
      </c>
      <c r="Z16" s="4">
        <v>145</v>
      </c>
      <c r="AA16" s="4">
        <f>=ROUNDDOWN(15.9340659340659,0)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19</v>
      </c>
      <c r="AQ16" s="8">
        <v>3622.55</v>
      </c>
      <c r="AR16" s="4"/>
      <c r="AS16" s="8"/>
      <c r="AT16" s="7"/>
      <c r="AU16" s="7"/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0.5923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19</v>
      </c>
      <c r="BK16" s="8">
        <v>3622.55</v>
      </c>
      <c r="BL16" s="2" t="s">
        <v>274</v>
      </c>
      <c r="BM16" s="7">
        <v>1</v>
      </c>
      <c r="BN16" s="7">
        <v>1</v>
      </c>
      <c r="BO16" s="4">
        <v>3</v>
      </c>
      <c r="BP16" s="8">
        <v>567.21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152</v>
      </c>
      <c r="BX16" s="2" t="s">
        <v>275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366.22</v>
      </c>
      <c r="CD16" s="4"/>
      <c r="CE16" s="8"/>
      <c r="CF16" s="7"/>
      <c r="CG16" s="7"/>
      <c r="CH16" s="2" t="s">
        <v>151</v>
      </c>
      <c r="CI16" s="2" t="s">
        <v>142</v>
      </c>
      <c r="CJ16" s="2" t="s">
        <v>155</v>
      </c>
      <c r="CK16" s="2" t="s">
        <v>276</v>
      </c>
      <c r="CL16" s="2" t="s">
        <v>154</v>
      </c>
      <c r="CM16" s="2" t="s">
        <v>154</v>
      </c>
      <c r="CN16" s="2" t="s">
        <v>145</v>
      </c>
      <c r="CO16" s="4">
        <v>2</v>
      </c>
      <c r="CP16" s="8">
        <v>481.84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149</v>
      </c>
      <c r="CX16" s="2" t="s">
        <v>206</v>
      </c>
      <c r="CY16" s="2" t="s">
        <v>154</v>
      </c>
      <c r="CZ16" s="2" t="s">
        <v>154</v>
      </c>
      <c r="DA16" s="2" t="s">
        <v>145</v>
      </c>
      <c r="DB16" s="4">
        <v>9</v>
      </c>
      <c r="DC16" s="8">
        <v>1691.1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277</v>
      </c>
      <c r="DL16" s="2" t="s">
        <v>154</v>
      </c>
      <c r="DM16" s="2" t="s">
        <v>154</v>
      </c>
      <c r="DN16" s="2" t="s">
        <v>145</v>
      </c>
      <c r="DO16" s="4">
        <v>2</v>
      </c>
      <c r="DP16" s="8">
        <v>340.5</v>
      </c>
      <c r="DQ16" s="4"/>
      <c r="DR16" s="8"/>
      <c r="DS16" s="7"/>
      <c r="DT16" s="7"/>
      <c r="DU16" s="2" t="s">
        <v>151</v>
      </c>
      <c r="DV16" s="2" t="s">
        <v>142</v>
      </c>
      <c r="DW16" s="2" t="s">
        <v>159</v>
      </c>
      <c r="DX16" s="2" t="s">
        <v>160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275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149</v>
      </c>
      <c r="EX16" s="2" t="s">
        <v>278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164</v>
      </c>
      <c r="FK16" s="2" t="s">
        <v>279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151</v>
      </c>
      <c r="FV16" s="2" t="s">
        <v>142</v>
      </c>
      <c r="FW16" s="2" t="s">
        <v>166</v>
      </c>
      <c r="FX16" s="2" t="s">
        <v>280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185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171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108</v>
      </c>
      <c r="PC16" s="4"/>
      <c r="PD16" s="4"/>
      <c r="PE16" s="4">
        <v>37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281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257</v>
      </c>
      <c r="G17" s="2" t="s">
        <v>257</v>
      </c>
      <c r="H17" s="2" t="s">
        <v>257</v>
      </c>
      <c r="I17" s="2" t="s">
        <v>139</v>
      </c>
      <c r="J17" s="2" t="s">
        <v>187</v>
      </c>
      <c r="K17" s="2" t="s">
        <v>258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259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260</v>
      </c>
      <c r="W17" s="2" t="s">
        <v>148</v>
      </c>
      <c r="X17" s="2" t="s">
        <v>145</v>
      </c>
      <c r="Y17" s="2" t="s">
        <v>149</v>
      </c>
      <c r="Z17" s="4">
        <v>65</v>
      </c>
      <c r="AA17" s="4">
        <f>=ROUNDDOWN(12.5,0)</f>
      </c>
      <c r="AB17" s="5">
        <v>5.2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10</v>
      </c>
      <c r="AQ17" s="8">
        <v>1870.16</v>
      </c>
      <c r="AR17" s="4">
        <v>6</v>
      </c>
      <c r="AS17" s="8">
        <v>1406.25</v>
      </c>
      <c r="AT17" s="7">
        <v>0.6667</v>
      </c>
      <c r="AU17" s="7">
        <v>0.3299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0.3058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10</v>
      </c>
      <c r="BK17" s="8">
        <v>1870.16</v>
      </c>
      <c r="BL17" s="2" t="s">
        <v>282</v>
      </c>
      <c r="BM17" s="7">
        <v>1</v>
      </c>
      <c r="BN17" s="7">
        <v>1</v>
      </c>
      <c r="BO17" s="4">
        <v>1</v>
      </c>
      <c r="BP17" s="8">
        <v>188.81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270</v>
      </c>
      <c r="BX17" s="2" t="s">
        <v>283</v>
      </c>
      <c r="BY17" s="2" t="s">
        <v>154</v>
      </c>
      <c r="BZ17" s="2" t="s">
        <v>154</v>
      </c>
      <c r="CA17" s="2" t="s">
        <v>145</v>
      </c>
      <c r="CB17" s="4">
        <v>2</v>
      </c>
      <c r="CC17" s="8">
        <v>365.7</v>
      </c>
      <c r="CD17" s="4">
        <v>1</v>
      </c>
      <c r="CE17" s="8">
        <v>231.65</v>
      </c>
      <c r="CF17" s="7">
        <v>1</v>
      </c>
      <c r="CG17" s="7">
        <v>0.5787</v>
      </c>
      <c r="CH17" s="2" t="s">
        <v>151</v>
      </c>
      <c r="CI17" s="2" t="s">
        <v>142</v>
      </c>
      <c r="CJ17" s="2" t="s">
        <v>284</v>
      </c>
      <c r="CK17" s="2" t="s">
        <v>285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151</v>
      </c>
      <c r="CV17" s="2" t="s">
        <v>142</v>
      </c>
      <c r="CW17" s="2" t="s">
        <v>149</v>
      </c>
      <c r="CX17" s="2" t="s">
        <v>192</v>
      </c>
      <c r="CY17" s="2" t="s">
        <v>154</v>
      </c>
      <c r="CZ17" s="2" t="s">
        <v>154</v>
      </c>
      <c r="DA17" s="2" t="s">
        <v>145</v>
      </c>
      <c r="DB17" s="4">
        <v>7</v>
      </c>
      <c r="DC17" s="8">
        <v>1315.65</v>
      </c>
      <c r="DD17" s="4">
        <v>5</v>
      </c>
      <c r="DE17" s="8">
        <v>1174.6</v>
      </c>
      <c r="DF17" s="7">
        <v>0.4</v>
      </c>
      <c r="DG17" s="7">
        <v>0.1201</v>
      </c>
      <c r="DH17" s="2" t="s">
        <v>151</v>
      </c>
      <c r="DI17" s="2" t="s">
        <v>142</v>
      </c>
      <c r="DJ17" s="2" t="s">
        <v>145</v>
      </c>
      <c r="DK17" s="2" t="s">
        <v>286</v>
      </c>
      <c r="DL17" s="2" t="s">
        <v>154</v>
      </c>
      <c r="DM17" s="2" t="s">
        <v>154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159</v>
      </c>
      <c r="DX17" s="2" t="s">
        <v>194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287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151</v>
      </c>
      <c r="EV17" s="2" t="s">
        <v>142</v>
      </c>
      <c r="EW17" s="2" t="s">
        <v>149</v>
      </c>
      <c r="EX17" s="2" t="s">
        <v>182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164</v>
      </c>
      <c r="FK17" s="2" t="s">
        <v>288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151</v>
      </c>
      <c r="FV17" s="2" t="s">
        <v>142</v>
      </c>
      <c r="FW17" s="2" t="s">
        <v>270</v>
      </c>
      <c r="FX17" s="2" t="s">
        <v>289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199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185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171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65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290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257</v>
      </c>
      <c r="G18" s="2" t="s">
        <v>257</v>
      </c>
      <c r="H18" s="2" t="s">
        <v>257</v>
      </c>
      <c r="I18" s="2" t="s">
        <v>139</v>
      </c>
      <c r="J18" s="2" t="s">
        <v>140</v>
      </c>
      <c r="K18" s="2" t="s">
        <v>291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260</v>
      </c>
      <c r="W18" s="2" t="s">
        <v>148</v>
      </c>
      <c r="X18" s="2" t="s">
        <v>145</v>
      </c>
      <c r="Y18" s="2" t="s">
        <v>292</v>
      </c>
      <c r="Z18" s="4"/>
      <c r="AA18" s="4">
        <f>=ROUNDDOWN({0},0)</f>
      </c>
      <c r="AB18" s="5">
        <v>10.8</v>
      </c>
      <c r="AC18" s="2" t="s">
        <v>293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1057.4</v>
      </c>
      <c r="AR18" s="4">
        <v>11</v>
      </c>
      <c r="AS18" s="8">
        <v>2102.31</v>
      </c>
      <c r="AT18" s="7">
        <v>-0.5455</v>
      </c>
      <c r="AU18" s="7">
        <v>-0.497</v>
      </c>
      <c r="AV18" s="4">
        <v>15</v>
      </c>
      <c r="AW18" s="8">
        <v>3166.46</v>
      </c>
      <c r="AX18" s="4">
        <v>19</v>
      </c>
      <c r="AY18" s="8">
        <v>4250.2</v>
      </c>
      <c r="AZ18" s="7">
        <v>-0.2105</v>
      </c>
      <c r="BA18" s="7">
        <v>-0.255</v>
      </c>
      <c r="BB18" s="7">
        <v>0.3339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0.2563</v>
      </c>
      <c r="BJ18" s="4">
        <v>5</v>
      </c>
      <c r="BK18" s="8">
        <v>1057.4</v>
      </c>
      <c r="BL18" s="2" t="s">
        <v>294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142</v>
      </c>
      <c r="BW18" s="2" t="s">
        <v>295</v>
      </c>
      <c r="BX18" s="2" t="s">
        <v>296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151</v>
      </c>
      <c r="CI18" s="2" t="s">
        <v>142</v>
      </c>
      <c r="CJ18" s="2" t="s">
        <v>155</v>
      </c>
      <c r="CK18" s="2" t="s">
        <v>276</v>
      </c>
      <c r="CL18" s="2" t="s">
        <v>154</v>
      </c>
      <c r="CM18" s="2" t="s">
        <v>154</v>
      </c>
      <c r="CN18" s="2" t="s">
        <v>145</v>
      </c>
      <c r="CO18" s="4">
        <v>5</v>
      </c>
      <c r="CP18" s="8">
        <v>1057.4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297</v>
      </c>
      <c r="CX18" s="2" t="s">
        <v>298</v>
      </c>
      <c r="CY18" s="2" t="s">
        <v>154</v>
      </c>
      <c r="CZ18" s="2" t="s">
        <v>154</v>
      </c>
      <c r="DA18" s="2" t="s">
        <v>145</v>
      </c>
      <c r="DB18" s="4"/>
      <c r="DC18" s="8"/>
      <c r="DD18" s="4">
        <v>8</v>
      </c>
      <c r="DE18" s="8">
        <v>1566.08</v>
      </c>
      <c r="DF18" s="7">
        <v>-1</v>
      </c>
      <c r="DG18" s="7">
        <v>-1</v>
      </c>
      <c r="DH18" s="2" t="s">
        <v>151</v>
      </c>
      <c r="DI18" s="2" t="s">
        <v>142</v>
      </c>
      <c r="DJ18" s="2" t="s">
        <v>145</v>
      </c>
      <c r="DK18" s="2" t="s">
        <v>299</v>
      </c>
      <c r="DL18" s="2" t="s">
        <v>154</v>
      </c>
      <c r="DM18" s="2" t="s">
        <v>154</v>
      </c>
      <c r="DN18" s="2" t="s">
        <v>145</v>
      </c>
      <c r="DO18" s="4"/>
      <c r="DP18" s="8"/>
      <c r="DQ18" s="4">
        <v>2</v>
      </c>
      <c r="DR18" s="8">
        <v>357.48</v>
      </c>
      <c r="DS18" s="7">
        <v>-1</v>
      </c>
      <c r="DT18" s="7">
        <v>-1</v>
      </c>
      <c r="DU18" s="2" t="s">
        <v>151</v>
      </c>
      <c r="DV18" s="2" t="s">
        <v>142</v>
      </c>
      <c r="DW18" s="2" t="s">
        <v>300</v>
      </c>
      <c r="DX18" s="2" t="s">
        <v>301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297</v>
      </c>
      <c r="EK18" s="2" t="s">
        <v>302</v>
      </c>
      <c r="EL18" s="2" t="s">
        <v>154</v>
      </c>
      <c r="EM18" s="2" t="s">
        <v>154</v>
      </c>
      <c r="EN18" s="2" t="s">
        <v>145</v>
      </c>
      <c r="EO18" s="4"/>
      <c r="EP18" s="8"/>
      <c r="EQ18" s="4">
        <v>1</v>
      </c>
      <c r="ER18" s="8">
        <v>178.75</v>
      </c>
      <c r="ES18" s="7">
        <v>-1</v>
      </c>
      <c r="ET18" s="7">
        <v>-1</v>
      </c>
      <c r="EU18" s="2" t="s">
        <v>151</v>
      </c>
      <c r="EV18" s="2" t="s">
        <v>142</v>
      </c>
      <c r="EW18" s="2" t="s">
        <v>297</v>
      </c>
      <c r="EX18" s="2" t="s">
        <v>303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297</v>
      </c>
      <c r="FK18" s="2" t="s">
        <v>156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304</v>
      </c>
      <c r="FX18" s="2" t="s">
        <v>283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297</v>
      </c>
      <c r="JK18" s="2" t="s">
        <v>305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169</v>
      </c>
      <c r="KJ18" s="2" t="s">
        <v>145</v>
      </c>
      <c r="KK18" s="2" t="s">
        <v>306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</row>
    <row r="19">
      <c r="A19" s="2" t="s">
        <v>307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257</v>
      </c>
      <c r="G19" s="2" t="s">
        <v>257</v>
      </c>
      <c r="H19" s="2" t="s">
        <v>257</v>
      </c>
      <c r="I19" s="2" t="s">
        <v>139</v>
      </c>
      <c r="J19" s="2" t="s">
        <v>174</v>
      </c>
      <c r="K19" s="2" t="s">
        <v>291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260</v>
      </c>
      <c r="W19" s="2" t="s">
        <v>148</v>
      </c>
      <c r="X19" s="2" t="s">
        <v>145</v>
      </c>
      <c r="Y19" s="2" t="s">
        <v>292</v>
      </c>
      <c r="Z19" s="4"/>
      <c r="AA19" s="4">
        <f>=ROUNDDOWN({0},0)</f>
      </c>
      <c r="AB19" s="5">
        <v>10.3</v>
      </c>
      <c r="AC19" s="2" t="s">
        <v>293</v>
      </c>
      <c r="AD19" s="4">
        <v>160</v>
      </c>
      <c r="AE19" s="4">
        <v>160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10</v>
      </c>
      <c r="AQ19" s="8">
        <v>2109.06</v>
      </c>
      <c r="AR19" s="4">
        <v>2</v>
      </c>
      <c r="AS19" s="8">
        <v>463.3</v>
      </c>
      <c r="AT19" s="7">
        <v>4</v>
      </c>
      <c r="AU19" s="7">
        <v>3.5523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0.6661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10</v>
      </c>
      <c r="BK19" s="8">
        <v>2109.06</v>
      </c>
      <c r="BL19" s="2" t="s">
        <v>308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151</v>
      </c>
      <c r="BV19" s="2" t="s">
        <v>142</v>
      </c>
      <c r="BW19" s="2" t="s">
        <v>295</v>
      </c>
      <c r="BX19" s="2" t="s">
        <v>286</v>
      </c>
      <c r="BY19" s="2" t="s">
        <v>154</v>
      </c>
      <c r="BZ19" s="2" t="s">
        <v>154</v>
      </c>
      <c r="CA19" s="2" t="s">
        <v>145</v>
      </c>
      <c r="CB19" s="4">
        <v>4</v>
      </c>
      <c r="CC19" s="8">
        <v>732.44</v>
      </c>
      <c r="CD19" s="4">
        <v>2</v>
      </c>
      <c r="CE19" s="8">
        <v>463.3</v>
      </c>
      <c r="CF19" s="7">
        <v>1</v>
      </c>
      <c r="CG19" s="7">
        <v>0.5809</v>
      </c>
      <c r="CH19" s="2" t="s">
        <v>151</v>
      </c>
      <c r="CI19" s="2" t="s">
        <v>142</v>
      </c>
      <c r="CJ19" s="2" t="s">
        <v>155</v>
      </c>
      <c r="CK19" s="2" t="s">
        <v>309</v>
      </c>
      <c r="CL19" s="2" t="s">
        <v>154</v>
      </c>
      <c r="CM19" s="2" t="s">
        <v>154</v>
      </c>
      <c r="CN19" s="2" t="s">
        <v>145</v>
      </c>
      <c r="CO19" s="4">
        <v>3</v>
      </c>
      <c r="CP19" s="8">
        <v>729.1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297</v>
      </c>
      <c r="CX19" s="2" t="s">
        <v>310</v>
      </c>
      <c r="CY19" s="2" t="s">
        <v>154</v>
      </c>
      <c r="CZ19" s="2" t="s">
        <v>154</v>
      </c>
      <c r="DA19" s="2" t="s">
        <v>145</v>
      </c>
      <c r="DB19" s="4">
        <v>1</v>
      </c>
      <c r="DC19" s="8">
        <v>187.29</v>
      </c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299</v>
      </c>
      <c r="DL19" s="2" t="s">
        <v>154</v>
      </c>
      <c r="DM19" s="2" t="s">
        <v>154</v>
      </c>
      <c r="DN19" s="2" t="s">
        <v>145</v>
      </c>
      <c r="DO19" s="4">
        <v>1</v>
      </c>
      <c r="DP19" s="8">
        <v>170.25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300</v>
      </c>
      <c r="DX19" s="2" t="s">
        <v>156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297</v>
      </c>
      <c r="EK19" s="2" t="s">
        <v>311</v>
      </c>
      <c r="EL19" s="2" t="s">
        <v>154</v>
      </c>
      <c r="EM19" s="2" t="s">
        <v>154</v>
      </c>
      <c r="EN19" s="2" t="s">
        <v>145</v>
      </c>
      <c r="EO19" s="4">
        <v>1</v>
      </c>
      <c r="EP19" s="8">
        <v>289.98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297</v>
      </c>
      <c r="EX19" s="2" t="s">
        <v>312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297</v>
      </c>
      <c r="FK19" s="2" t="s">
        <v>313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166</v>
      </c>
      <c r="FX19" s="2" t="s">
        <v>179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297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</row>
    <row r="20">
      <c r="A20" s="2" t="s">
        <v>314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257</v>
      </c>
      <c r="G20" s="2" t="s">
        <v>257</v>
      </c>
      <c r="H20" s="2" t="s">
        <v>257</v>
      </c>
      <c r="I20" s="2" t="s">
        <v>139</v>
      </c>
      <c r="J20" s="2" t="s">
        <v>187</v>
      </c>
      <c r="K20" s="2" t="s">
        <v>291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260</v>
      </c>
      <c r="W20" s="2" t="s">
        <v>148</v>
      </c>
      <c r="X20" s="2" t="s">
        <v>145</v>
      </c>
      <c r="Y20" s="2" t="s">
        <v>292</v>
      </c>
      <c r="Z20" s="4"/>
      <c r="AA20" s="4">
        <f>=ROUNDDOWN({0},0)</f>
      </c>
      <c r="AB20" s="5">
        <v>7.5</v>
      </c>
      <c r="AC20" s="2" t="s">
        <v>293</v>
      </c>
      <c r="AD20" s="4">
        <v>160</v>
      </c>
      <c r="AE20" s="4">
        <v>160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6</v>
      </c>
      <c r="AS20" s="8">
        <v>1684.59</v>
      </c>
      <c r="AT20" s="7">
        <v>-1</v>
      </c>
      <c r="AU20" s="7">
        <v>-1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/>
      <c r="BK20" s="8"/>
      <c r="BL20" s="2" t="s">
        <v>315</v>
      </c>
      <c r="BM20" s="7"/>
      <c r="BN20" s="7"/>
      <c r="BO20" s="4"/>
      <c r="BP20" s="8"/>
      <c r="BQ20" s="4"/>
      <c r="BR20" s="8"/>
      <c r="BS20" s="7"/>
      <c r="BT20" s="7"/>
      <c r="BU20" s="2" t="s">
        <v>151</v>
      </c>
      <c r="BV20" s="2" t="s">
        <v>142</v>
      </c>
      <c r="BW20" s="2" t="s">
        <v>295</v>
      </c>
      <c r="BX20" s="2" t="s">
        <v>316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155</v>
      </c>
      <c r="CK20" s="2" t="s">
        <v>311</v>
      </c>
      <c r="CL20" s="2" t="s">
        <v>154</v>
      </c>
      <c r="CM20" s="2" t="s">
        <v>154</v>
      </c>
      <c r="CN20" s="2" t="s">
        <v>145</v>
      </c>
      <c r="CO20" s="4"/>
      <c r="CP20" s="8"/>
      <c r="CQ20" s="4">
        <v>1</v>
      </c>
      <c r="CR20" s="8">
        <v>509.99</v>
      </c>
      <c r="CS20" s="7">
        <v>-1</v>
      </c>
      <c r="CT20" s="7">
        <v>-1</v>
      </c>
      <c r="CU20" s="2" t="s">
        <v>151</v>
      </c>
      <c r="CV20" s="2" t="s">
        <v>142</v>
      </c>
      <c r="CW20" s="2" t="s">
        <v>297</v>
      </c>
      <c r="CX20" s="2" t="s">
        <v>310</v>
      </c>
      <c r="CY20" s="2" t="s">
        <v>154</v>
      </c>
      <c r="CZ20" s="2" t="s">
        <v>154</v>
      </c>
      <c r="DA20" s="2" t="s">
        <v>145</v>
      </c>
      <c r="DB20" s="4"/>
      <c r="DC20" s="8"/>
      <c r="DD20" s="4">
        <v>5</v>
      </c>
      <c r="DE20" s="8">
        <v>1174.6</v>
      </c>
      <c r="DF20" s="7">
        <v>-1</v>
      </c>
      <c r="DG20" s="7">
        <v>-1</v>
      </c>
      <c r="DH20" s="2" t="s">
        <v>151</v>
      </c>
      <c r="DI20" s="2" t="s">
        <v>142</v>
      </c>
      <c r="DJ20" s="2" t="s">
        <v>145</v>
      </c>
      <c r="DK20" s="2" t="s">
        <v>299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151</v>
      </c>
      <c r="DV20" s="2" t="s">
        <v>142</v>
      </c>
      <c r="DW20" s="2" t="s">
        <v>300</v>
      </c>
      <c r="DX20" s="2" t="s">
        <v>317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297</v>
      </c>
      <c r="EK20" s="2" t="s">
        <v>145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297</v>
      </c>
      <c r="EX20" s="2" t="s">
        <v>318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297</v>
      </c>
      <c r="FK20" s="2" t="s">
        <v>319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304</v>
      </c>
      <c r="FX20" s="2" t="s">
        <v>320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297</v>
      </c>
      <c r="JK20" s="2" t="s">
        <v>321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</row>
    <row r="21">
      <c r="A21" s="2" t="s">
        <v>322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257</v>
      </c>
      <c r="G21" s="2" t="s">
        <v>257</v>
      </c>
      <c r="H21" s="2" t="s">
        <v>257</v>
      </c>
      <c r="I21" s="2" t="s">
        <v>232</v>
      </c>
      <c r="J21" s="2" t="s">
        <v>140</v>
      </c>
      <c r="K21" s="2" t="s">
        <v>323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237</v>
      </c>
      <c r="Z21" s="4">
        <v>251</v>
      </c>
      <c r="AA21" s="4">
        <f>=ROUNDDOWN(31.375,0)</f>
      </c>
      <c r="AB21" s="5">
        <v>8</v>
      </c>
      <c r="AC21" s="2" t="s">
        <v>145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7</v>
      </c>
      <c r="AQ21" s="8">
        <v>1203.41</v>
      </c>
      <c r="AR21" s="4"/>
      <c r="AS21" s="8"/>
      <c r="AT21" s="7"/>
      <c r="AU21" s="7"/>
      <c r="AV21" s="4">
        <v>17</v>
      </c>
      <c r="AW21" s="8">
        <v>3071.62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0.3918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0.2486</v>
      </c>
      <c r="BJ21" s="4">
        <v>7</v>
      </c>
      <c r="BK21" s="8">
        <v>1203.41</v>
      </c>
      <c r="BL21" s="2" t="s">
        <v>324</v>
      </c>
      <c r="BM21" s="7">
        <v>1</v>
      </c>
      <c r="BN21" s="7">
        <v>1</v>
      </c>
      <c r="BO21" s="4">
        <v>4</v>
      </c>
      <c r="BP21" s="8">
        <v>633.68</v>
      </c>
      <c r="BQ21" s="4"/>
      <c r="BR21" s="8"/>
      <c r="BS21" s="7"/>
      <c r="BT21" s="7"/>
      <c r="BU21" s="2" t="s">
        <v>151</v>
      </c>
      <c r="BV21" s="2" t="s">
        <v>142</v>
      </c>
      <c r="BW21" s="2" t="s">
        <v>145</v>
      </c>
      <c r="BX21" s="2" t="s">
        <v>325</v>
      </c>
      <c r="BY21" s="2" t="s">
        <v>154</v>
      </c>
      <c r="BZ21" s="2" t="s">
        <v>154</v>
      </c>
      <c r="CA21" s="2" t="s">
        <v>145</v>
      </c>
      <c r="CB21" s="4">
        <v>1</v>
      </c>
      <c r="CC21" s="8">
        <v>153.47</v>
      </c>
      <c r="CD21" s="4"/>
      <c r="CE21" s="8"/>
      <c r="CF21" s="7"/>
      <c r="CG21" s="7"/>
      <c r="CH21" s="2" t="s">
        <v>151</v>
      </c>
      <c r="CI21" s="2" t="s">
        <v>142</v>
      </c>
      <c r="CJ21" s="2" t="s">
        <v>145</v>
      </c>
      <c r="CK21" s="2" t="s">
        <v>240</v>
      </c>
      <c r="CL21" s="2" t="s">
        <v>154</v>
      </c>
      <c r="CM21" s="2" t="s">
        <v>154</v>
      </c>
      <c r="CN21" s="2" t="s">
        <v>145</v>
      </c>
      <c r="CO21" s="4">
        <v>1</v>
      </c>
      <c r="CP21" s="8">
        <v>268.99</v>
      </c>
      <c r="CQ21" s="4"/>
      <c r="CR21" s="8"/>
      <c r="CS21" s="7"/>
      <c r="CT21" s="7"/>
      <c r="CU21" s="2" t="s">
        <v>151</v>
      </c>
      <c r="CV21" s="2" t="s">
        <v>142</v>
      </c>
      <c r="CW21" s="2" t="s">
        <v>145</v>
      </c>
      <c r="CX21" s="2" t="s">
        <v>326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241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145</v>
      </c>
      <c r="DX21" s="2" t="s">
        <v>327</v>
      </c>
      <c r="DY21" s="2" t="s">
        <v>154</v>
      </c>
      <c r="DZ21" s="2" t="s">
        <v>154</v>
      </c>
      <c r="EA21" s="2" t="s">
        <v>145</v>
      </c>
      <c r="EB21" s="4">
        <v>1</v>
      </c>
      <c r="EC21" s="8">
        <v>147.27</v>
      </c>
      <c r="ED21" s="4"/>
      <c r="EE21" s="8"/>
      <c r="EF21" s="7"/>
      <c r="EG21" s="7"/>
      <c r="EH21" s="2" t="s">
        <v>151</v>
      </c>
      <c r="EI21" s="2" t="s">
        <v>142</v>
      </c>
      <c r="EJ21" s="2" t="s">
        <v>145</v>
      </c>
      <c r="EK21" s="2" t="s">
        <v>328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241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185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241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241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185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185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241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185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329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241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185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185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241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185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241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185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185</v>
      </c>
      <c r="OI21" s="2" t="s">
        <v>244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241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>
        <v>251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330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257</v>
      </c>
      <c r="G22" s="2" t="s">
        <v>257</v>
      </c>
      <c r="H22" s="2" t="s">
        <v>257</v>
      </c>
      <c r="I22" s="2" t="s">
        <v>232</v>
      </c>
      <c r="J22" s="2" t="s">
        <v>174</v>
      </c>
      <c r="K22" s="2" t="s">
        <v>323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237</v>
      </c>
      <c r="Z22" s="4">
        <v>285</v>
      </c>
      <c r="AA22" s="4">
        <f>=ROUNDDOWN(31.6666666666667,0)</f>
      </c>
      <c r="AB22" s="5">
        <v>9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6</v>
      </c>
      <c r="AQ22" s="8">
        <v>1150.85</v>
      </c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0.3747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6</v>
      </c>
      <c r="BK22" s="8">
        <v>1150.85</v>
      </c>
      <c r="BL22" s="2" t="s">
        <v>331</v>
      </c>
      <c r="BM22" s="7">
        <v>1</v>
      </c>
      <c r="BN22" s="7">
        <v>1</v>
      </c>
      <c r="BO22" s="4">
        <v>1</v>
      </c>
      <c r="BP22" s="8">
        <v>189.07</v>
      </c>
      <c r="BQ22" s="4"/>
      <c r="BR22" s="8"/>
      <c r="BS22" s="7"/>
      <c r="BT22" s="7"/>
      <c r="BU22" s="2" t="s">
        <v>151</v>
      </c>
      <c r="BV22" s="2" t="s">
        <v>142</v>
      </c>
      <c r="BW22" s="2" t="s">
        <v>145</v>
      </c>
      <c r="BX22" s="2" t="s">
        <v>3</v>
      </c>
      <c r="BY22" s="2" t="s">
        <v>154</v>
      </c>
      <c r="BZ22" s="2" t="s">
        <v>154</v>
      </c>
      <c r="CA22" s="2" t="s">
        <v>145</v>
      </c>
      <c r="CB22" s="4">
        <v>2</v>
      </c>
      <c r="CC22" s="8">
        <v>366.22</v>
      </c>
      <c r="CD22" s="4"/>
      <c r="CE22" s="8"/>
      <c r="CF22" s="7"/>
      <c r="CG22" s="7"/>
      <c r="CH22" s="2" t="s">
        <v>151</v>
      </c>
      <c r="CI22" s="2" t="s">
        <v>142</v>
      </c>
      <c r="CJ22" s="2" t="s">
        <v>145</v>
      </c>
      <c r="CK22" s="2" t="s">
        <v>247</v>
      </c>
      <c r="CL22" s="2" t="s">
        <v>154</v>
      </c>
      <c r="CM22" s="2" t="s">
        <v>154</v>
      </c>
      <c r="CN22" s="2" t="s">
        <v>145</v>
      </c>
      <c r="CO22" s="4">
        <v>1</v>
      </c>
      <c r="CP22" s="8">
        <v>255.06</v>
      </c>
      <c r="CQ22" s="4"/>
      <c r="CR22" s="8"/>
      <c r="CS22" s="7"/>
      <c r="CT22" s="7"/>
      <c r="CU22" s="2" t="s">
        <v>151</v>
      </c>
      <c r="CV22" s="2" t="s">
        <v>142</v>
      </c>
      <c r="CW22" s="2" t="s">
        <v>145</v>
      </c>
      <c r="CX22" s="2" t="s">
        <v>332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241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>
        <v>2</v>
      </c>
      <c r="DP22" s="8">
        <v>340.5</v>
      </c>
      <c r="DQ22" s="4"/>
      <c r="DR22" s="8"/>
      <c r="DS22" s="7"/>
      <c r="DT22" s="7"/>
      <c r="DU22" s="2" t="s">
        <v>151</v>
      </c>
      <c r="DV22" s="2" t="s">
        <v>142</v>
      </c>
      <c r="DW22" s="2" t="s">
        <v>145</v>
      </c>
      <c r="DX22" s="2" t="s">
        <v>240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145</v>
      </c>
      <c r="EK22" s="2" t="s">
        <v>333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241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185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241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241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185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185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241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185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151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241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185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185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241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185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241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185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185</v>
      </c>
      <c r="OI22" s="2" t="s">
        <v>244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241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>
        <v>285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334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257</v>
      </c>
      <c r="G23" s="2" t="s">
        <v>257</v>
      </c>
      <c r="H23" s="2" t="s">
        <v>257</v>
      </c>
      <c r="I23" s="2" t="s">
        <v>232</v>
      </c>
      <c r="J23" s="2" t="s">
        <v>187</v>
      </c>
      <c r="K23" s="2" t="s">
        <v>323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237</v>
      </c>
      <c r="Z23" s="4">
        <v>85</v>
      </c>
      <c r="AA23" s="4">
        <f>=ROUNDDOWN(28.3333333333333,0)</f>
      </c>
      <c r="AB23" s="5">
        <v>3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4</v>
      </c>
      <c r="AQ23" s="8">
        <v>717.36</v>
      </c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0.2335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4</v>
      </c>
      <c r="BK23" s="8">
        <v>717.36</v>
      </c>
      <c r="BL23" s="2" t="s">
        <v>335</v>
      </c>
      <c r="BM23" s="7">
        <v>1</v>
      </c>
      <c r="BN23" s="7">
        <v>1</v>
      </c>
      <c r="BO23" s="4">
        <v>1</v>
      </c>
      <c r="BP23" s="8">
        <v>188.81</v>
      </c>
      <c r="BQ23" s="4"/>
      <c r="BR23" s="8"/>
      <c r="BS23" s="7"/>
      <c r="BT23" s="7"/>
      <c r="BU23" s="2" t="s">
        <v>151</v>
      </c>
      <c r="BV23" s="2" t="s">
        <v>142</v>
      </c>
      <c r="BW23" s="2" t="s">
        <v>145</v>
      </c>
      <c r="BX23" s="2" t="s">
        <v>328</v>
      </c>
      <c r="BY23" s="2" t="s">
        <v>154</v>
      </c>
      <c r="BZ23" s="2" t="s">
        <v>154</v>
      </c>
      <c r="CA23" s="2" t="s">
        <v>145</v>
      </c>
      <c r="CB23" s="4">
        <v>1</v>
      </c>
      <c r="CC23" s="8">
        <v>182.85</v>
      </c>
      <c r="CD23" s="4"/>
      <c r="CE23" s="8"/>
      <c r="CF23" s="7"/>
      <c r="CG23" s="7"/>
      <c r="CH23" s="2" t="s">
        <v>151</v>
      </c>
      <c r="CI23" s="2" t="s">
        <v>142</v>
      </c>
      <c r="CJ23" s="2" t="s">
        <v>145</v>
      </c>
      <c r="CK23" s="2" t="s">
        <v>240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145</v>
      </c>
      <c r="CX23" s="2" t="s">
        <v>336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241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>
        <v>1</v>
      </c>
      <c r="DP23" s="8">
        <v>170</v>
      </c>
      <c r="DQ23" s="4"/>
      <c r="DR23" s="8"/>
      <c r="DS23" s="7"/>
      <c r="DT23" s="7"/>
      <c r="DU23" s="2" t="s">
        <v>151</v>
      </c>
      <c r="DV23" s="2" t="s">
        <v>142</v>
      </c>
      <c r="DW23" s="2" t="s">
        <v>145</v>
      </c>
      <c r="DX23" s="2" t="s">
        <v>337</v>
      </c>
      <c r="DY23" s="2" t="s">
        <v>154</v>
      </c>
      <c r="DZ23" s="2" t="s">
        <v>154</v>
      </c>
      <c r="EA23" s="2" t="s">
        <v>145</v>
      </c>
      <c r="EB23" s="4">
        <v>1</v>
      </c>
      <c r="EC23" s="8">
        <v>175.7</v>
      </c>
      <c r="ED23" s="4"/>
      <c r="EE23" s="8"/>
      <c r="EF23" s="7"/>
      <c r="EG23" s="7"/>
      <c r="EH23" s="2" t="s">
        <v>151</v>
      </c>
      <c r="EI23" s="2" t="s">
        <v>142</v>
      </c>
      <c r="EJ23" s="2" t="s">
        <v>145</v>
      </c>
      <c r="EK23" s="2" t="s">
        <v>338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241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185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241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241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185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185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241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185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151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241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185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185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241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185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241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185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185</v>
      </c>
      <c r="OI23" s="2" t="s">
        <v>244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241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>
        <v>85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339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340</v>
      </c>
      <c r="G24" s="2" t="s">
        <v>340</v>
      </c>
      <c r="H24" s="2" t="s">
        <v>340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341</v>
      </c>
      <c r="P24" s="2" t="s">
        <v>342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260</v>
      </c>
      <c r="W24" s="2" t="s">
        <v>148</v>
      </c>
      <c r="X24" s="2" t="s">
        <v>145</v>
      </c>
      <c r="Y24" s="2" t="s">
        <v>206</v>
      </c>
      <c r="Z24" s="4"/>
      <c r="AA24" s="4">
        <f>=ROUNDDOWN({0},0)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725.27</v>
      </c>
      <c r="AT24" s="7">
        <v>-1</v>
      </c>
      <c r="AU24" s="7">
        <v>-1</v>
      </c>
      <c r="AV24" s="4">
        <v>4</v>
      </c>
      <c r="AW24" s="8">
        <v>819.61</v>
      </c>
      <c r="AX24" s="4">
        <v>12</v>
      </c>
      <c r="AY24" s="8">
        <v>2528.21</v>
      </c>
      <c r="AZ24" s="7">
        <v>-0.6667</v>
      </c>
      <c r="BA24" s="7">
        <v>-0.6758</v>
      </c>
      <c r="BB24" s="7"/>
      <c r="BC24" s="4">
        <v>4</v>
      </c>
      <c r="BD24" s="8">
        <v>819.61</v>
      </c>
      <c r="BE24" s="4">
        <v>12</v>
      </c>
      <c r="BF24" s="8">
        <v>2528.21</v>
      </c>
      <c r="BG24" s="7">
        <v>-0.6667</v>
      </c>
      <c r="BH24" s="7">
        <v>-0.6758</v>
      </c>
      <c r="BI24" s="7">
        <v>1</v>
      </c>
      <c r="BJ24" s="4"/>
      <c r="BK24" s="8"/>
      <c r="BL24" s="2" t="s">
        <v>343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244</v>
      </c>
      <c r="BW24" s="2" t="s">
        <v>152</v>
      </c>
      <c r="BX24" s="2" t="s">
        <v>262</v>
      </c>
      <c r="BY24" s="2" t="s">
        <v>154</v>
      </c>
      <c r="BZ24" s="2" t="s">
        <v>154</v>
      </c>
      <c r="CA24" s="2" t="s">
        <v>145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151</v>
      </c>
      <c r="CI24" s="2" t="s">
        <v>244</v>
      </c>
      <c r="CJ24" s="2" t="s">
        <v>317</v>
      </c>
      <c r="CK24" s="2" t="s">
        <v>344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424.99</v>
      </c>
      <c r="CS24" s="7">
        <v>-1</v>
      </c>
      <c r="CT24" s="7">
        <v>-1</v>
      </c>
      <c r="CU24" s="2" t="s">
        <v>151</v>
      </c>
      <c r="CV24" s="2" t="s">
        <v>244</v>
      </c>
      <c r="CW24" s="2" t="s">
        <v>206</v>
      </c>
      <c r="CX24" s="2" t="s">
        <v>345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151</v>
      </c>
      <c r="DI24" s="2" t="s">
        <v>244</v>
      </c>
      <c r="DJ24" s="2" t="s">
        <v>145</v>
      </c>
      <c r="DK24" s="2" t="s">
        <v>299</v>
      </c>
      <c r="DL24" s="2" t="s">
        <v>154</v>
      </c>
      <c r="DM24" s="2" t="s">
        <v>154</v>
      </c>
      <c r="DN24" s="2" t="s">
        <v>145</v>
      </c>
      <c r="DO24" s="4"/>
      <c r="DP24" s="8"/>
      <c r="DQ24" s="4">
        <v>1</v>
      </c>
      <c r="DR24" s="8">
        <v>107.24</v>
      </c>
      <c r="DS24" s="7">
        <v>-1</v>
      </c>
      <c r="DT24" s="7">
        <v>-1</v>
      </c>
      <c r="DU24" s="2" t="s">
        <v>151</v>
      </c>
      <c r="DV24" s="2" t="s">
        <v>244</v>
      </c>
      <c r="DW24" s="2" t="s">
        <v>159</v>
      </c>
      <c r="DX24" s="2" t="s">
        <v>346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244</v>
      </c>
      <c r="EJ24" s="2" t="s">
        <v>161</v>
      </c>
      <c r="EK24" s="2" t="s">
        <v>162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244</v>
      </c>
      <c r="EW24" s="2" t="s">
        <v>206</v>
      </c>
      <c r="EX24" s="2" t="s">
        <v>347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244</v>
      </c>
      <c r="FJ24" s="2" t="s">
        <v>164</v>
      </c>
      <c r="FK24" s="2" t="s">
        <v>311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244</v>
      </c>
      <c r="FW24" s="2" t="s">
        <v>166</v>
      </c>
      <c r="FX24" s="2" t="s">
        <v>348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244</v>
      </c>
      <c r="JJ24" s="2" t="s">
        <v>168</v>
      </c>
      <c r="JK24" s="2" t="s">
        <v>312</v>
      </c>
      <c r="JL24" s="2" t="s">
        <v>154</v>
      </c>
      <c r="JM24" s="2" t="s">
        <v>154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244</v>
      </c>
      <c r="KW24" s="2" t="s">
        <v>171</v>
      </c>
      <c r="KX24" s="2" t="s">
        <v>349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350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340</v>
      </c>
      <c r="G25" s="2" t="s">
        <v>340</v>
      </c>
      <c r="H25" s="2" t="s">
        <v>340</v>
      </c>
      <c r="I25" s="2" t="s">
        <v>139</v>
      </c>
      <c r="J25" s="2" t="s">
        <v>174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351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260</v>
      </c>
      <c r="W25" s="2" t="s">
        <v>148</v>
      </c>
      <c r="X25" s="2" t="s">
        <v>145</v>
      </c>
      <c r="Y25" s="2" t="s">
        <v>206</v>
      </c>
      <c r="Z25" s="4">
        <v>5</v>
      </c>
      <c r="AA25" s="4">
        <f>=ROUNDDOWN(1.25,0)</f>
      </c>
      <c r="AB25" s="5">
        <v>4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4</v>
      </c>
      <c r="AQ25" s="8">
        <v>819.61</v>
      </c>
      <c r="AR25" s="4">
        <v>8</v>
      </c>
      <c r="AS25" s="8">
        <v>1562.71</v>
      </c>
      <c r="AT25" s="7">
        <v>-0.5</v>
      </c>
      <c r="AU25" s="7">
        <v>-0.4755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4</v>
      </c>
      <c r="BK25" s="8">
        <v>819.61</v>
      </c>
      <c r="BL25" s="2" t="s">
        <v>352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262</v>
      </c>
      <c r="BY25" s="2" t="s">
        <v>154</v>
      </c>
      <c r="BZ25" s="2" t="s">
        <v>154</v>
      </c>
      <c r="CA25" s="2" t="s">
        <v>145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317</v>
      </c>
      <c r="CK25" s="2" t="s">
        <v>353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456</v>
      </c>
      <c r="CQ25" s="4"/>
      <c r="CR25" s="8"/>
      <c r="CS25" s="7"/>
      <c r="CT25" s="7"/>
      <c r="CU25" s="2" t="s">
        <v>151</v>
      </c>
      <c r="CV25" s="2" t="s">
        <v>142</v>
      </c>
      <c r="CW25" s="2" t="s">
        <v>206</v>
      </c>
      <c r="CX25" s="2" t="s">
        <v>229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234.92</v>
      </c>
      <c r="DD25" s="4">
        <v>3</v>
      </c>
      <c r="DE25" s="8">
        <v>704.76</v>
      </c>
      <c r="DF25" s="7">
        <v>-0.6667</v>
      </c>
      <c r="DG25" s="7">
        <v>-0.6667</v>
      </c>
      <c r="DH25" s="2" t="s">
        <v>151</v>
      </c>
      <c r="DI25" s="2" t="s">
        <v>142</v>
      </c>
      <c r="DJ25" s="2" t="s">
        <v>145</v>
      </c>
      <c r="DK25" s="2" t="s">
        <v>299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128.69</v>
      </c>
      <c r="DQ25" s="4">
        <v>3</v>
      </c>
      <c r="DR25" s="8">
        <v>386.07</v>
      </c>
      <c r="DS25" s="7">
        <v>-0.6667</v>
      </c>
      <c r="DT25" s="7">
        <v>-0.6667</v>
      </c>
      <c r="DU25" s="2" t="s">
        <v>151</v>
      </c>
      <c r="DV25" s="2" t="s">
        <v>142</v>
      </c>
      <c r="DW25" s="2" t="s">
        <v>159</v>
      </c>
      <c r="DX25" s="2" t="s">
        <v>354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355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206</v>
      </c>
      <c r="EX25" s="2" t="s">
        <v>356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164</v>
      </c>
      <c r="FK25" s="2" t="s">
        <v>357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166</v>
      </c>
      <c r="FX25" s="2" t="s">
        <v>349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358</v>
      </c>
      <c r="JL25" s="2" t="s">
        <v>154</v>
      </c>
      <c r="JM25" s="2" t="s">
        <v>154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171</v>
      </c>
      <c r="KX25" s="2" t="s">
        <v>359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360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340</v>
      </c>
      <c r="G26" s="2" t="s">
        <v>340</v>
      </c>
      <c r="H26" s="2" t="s">
        <v>340</v>
      </c>
      <c r="I26" s="2" t="s">
        <v>139</v>
      </c>
      <c r="J26" s="2" t="s">
        <v>187</v>
      </c>
      <c r="K26" s="2" t="s">
        <v>233</v>
      </c>
      <c r="L26" s="3">
        <v>204.28</v>
      </c>
      <c r="M26" s="3">
        <v>214.49</v>
      </c>
      <c r="N26" s="3">
        <v>599.99</v>
      </c>
      <c r="O26" s="2" t="s">
        <v>341</v>
      </c>
      <c r="P26" s="2" t="s">
        <v>342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260</v>
      </c>
      <c r="W26" s="2" t="s">
        <v>148</v>
      </c>
      <c r="X26" s="2" t="s">
        <v>145</v>
      </c>
      <c r="Y26" s="2" t="s">
        <v>206</v>
      </c>
      <c r="Z26" s="4"/>
      <c r="AA26" s="4">
        <f>=ROUNDDOWN({0},0)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240.23</v>
      </c>
      <c r="AT26" s="7">
        <v>-1</v>
      </c>
      <c r="AU26" s="7">
        <v>-1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16</v>
      </c>
      <c r="BM26" s="7"/>
      <c r="BN26" s="7"/>
      <c r="BO26" s="4"/>
      <c r="BP26" s="8"/>
      <c r="BQ26" s="4">
        <v>1</v>
      </c>
      <c r="BR26" s="8">
        <v>240.23</v>
      </c>
      <c r="BS26" s="7">
        <v>-1</v>
      </c>
      <c r="BT26" s="7">
        <v>-1</v>
      </c>
      <c r="BU26" s="2" t="s">
        <v>151</v>
      </c>
      <c r="BV26" s="2" t="s">
        <v>244</v>
      </c>
      <c r="BW26" s="2" t="s">
        <v>152</v>
      </c>
      <c r="BX26" s="2" t="s">
        <v>230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244</v>
      </c>
      <c r="CJ26" s="2" t="s">
        <v>317</v>
      </c>
      <c r="CK26" s="2" t="s">
        <v>298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244</v>
      </c>
      <c r="CW26" s="2" t="s">
        <v>206</v>
      </c>
      <c r="CX26" s="2" t="s">
        <v>361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241</v>
      </c>
      <c r="DI26" s="2" t="s">
        <v>244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244</v>
      </c>
      <c r="DW26" s="2" t="s">
        <v>159</v>
      </c>
      <c r="DX26" s="2" t="s">
        <v>362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244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244</v>
      </c>
      <c r="EW26" s="2" t="s">
        <v>206</v>
      </c>
      <c r="EX26" s="2" t="s">
        <v>363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244</v>
      </c>
      <c r="FJ26" s="2" t="s">
        <v>164</v>
      </c>
      <c r="FK26" s="2" t="s">
        <v>288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244</v>
      </c>
      <c r="FW26" s="2" t="s">
        <v>289</v>
      </c>
      <c r="FX26" s="2" t="s">
        <v>364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244</v>
      </c>
      <c r="JJ26" s="2" t="s">
        <v>199</v>
      </c>
      <c r="JK26" s="2" t="s">
        <v>145</v>
      </c>
      <c r="JL26" s="2" t="s">
        <v>154</v>
      </c>
      <c r="JM26" s="2" t="s">
        <v>154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244</v>
      </c>
      <c r="KW26" s="2" t="s">
        <v>171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365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366</v>
      </c>
      <c r="G27" s="2" t="s">
        <v>366</v>
      </c>
      <c r="H27" s="2" t="s">
        <v>366</v>
      </c>
      <c r="I27" s="2" t="s">
        <v>139</v>
      </c>
      <c r="J27" s="2" t="s">
        <v>140</v>
      </c>
      <c r="K27" s="2" t="s">
        <v>367</v>
      </c>
      <c r="L27" s="3">
        <v>170.23</v>
      </c>
      <c r="M27" s="3">
        <v>178.74</v>
      </c>
      <c r="N27" s="3">
        <v>499.99</v>
      </c>
      <c r="O27" s="2" t="s">
        <v>341</v>
      </c>
      <c r="P27" s="2" t="s">
        <v>342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260</v>
      </c>
      <c r="W27" s="2" t="s">
        <v>148</v>
      </c>
      <c r="X27" s="2" t="s">
        <v>145</v>
      </c>
      <c r="Y27" s="2" t="s">
        <v>175</v>
      </c>
      <c r="Z27" s="4"/>
      <c r="AA27" s="4">
        <f>=ROUNDDOWN({0},0)</f>
      </c>
      <c r="AB27" s="5">
        <v>4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564.98</v>
      </c>
      <c r="AT27" s="7">
        <v>-1</v>
      </c>
      <c r="AU27" s="7">
        <v>-1</v>
      </c>
      <c r="AV27" s="4">
        <v>4</v>
      </c>
      <c r="AW27" s="8">
        <v>818.69</v>
      </c>
      <c r="AX27" s="4">
        <v>9</v>
      </c>
      <c r="AY27" s="8">
        <v>1573.07</v>
      </c>
      <c r="AZ27" s="7">
        <v>-0.5556</v>
      </c>
      <c r="BA27" s="7">
        <v>-0.4796</v>
      </c>
      <c r="BB27" s="7"/>
      <c r="BC27" s="4">
        <v>4</v>
      </c>
      <c r="BD27" s="8">
        <v>818.69</v>
      </c>
      <c r="BE27" s="4">
        <v>9</v>
      </c>
      <c r="BF27" s="8">
        <v>1573.07</v>
      </c>
      <c r="BG27" s="7">
        <v>-0.5556</v>
      </c>
      <c r="BH27" s="7">
        <v>-0.4796</v>
      </c>
      <c r="BI27" s="7">
        <v>1</v>
      </c>
      <c r="BJ27" s="4"/>
      <c r="BK27" s="8"/>
      <c r="BL27" s="2" t="s">
        <v>368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244</v>
      </c>
      <c r="BW27" s="2" t="s">
        <v>152</v>
      </c>
      <c r="BX27" s="2" t="s">
        <v>217</v>
      </c>
      <c r="BY27" s="2" t="s">
        <v>369</v>
      </c>
      <c r="BZ27" s="2" t="s">
        <v>154</v>
      </c>
      <c r="CA27" s="2" t="s">
        <v>145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151</v>
      </c>
      <c r="CI27" s="2" t="s">
        <v>244</v>
      </c>
      <c r="CJ27" s="2" t="s">
        <v>312</v>
      </c>
      <c r="CK27" s="2" t="s">
        <v>370</v>
      </c>
      <c r="CL27" s="2" t="s">
        <v>154</v>
      </c>
      <c r="CM27" s="2" t="s">
        <v>154</v>
      </c>
      <c r="CN27" s="2" t="s">
        <v>145</v>
      </c>
      <c r="CO27" s="4"/>
      <c r="CP27" s="8"/>
      <c r="CQ27" s="4"/>
      <c r="CR27" s="8"/>
      <c r="CS27" s="7"/>
      <c r="CT27" s="7"/>
      <c r="CU27" s="2" t="s">
        <v>151</v>
      </c>
      <c r="CV27" s="2" t="s">
        <v>244</v>
      </c>
      <c r="CW27" s="2" t="s">
        <v>175</v>
      </c>
      <c r="CX27" s="2" t="s">
        <v>347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2</v>
      </c>
      <c r="DE27" s="8">
        <v>371.94</v>
      </c>
      <c r="DF27" s="7">
        <v>-1</v>
      </c>
      <c r="DG27" s="7">
        <v>-1</v>
      </c>
      <c r="DH27" s="2" t="s">
        <v>151</v>
      </c>
      <c r="DI27" s="2" t="s">
        <v>244</v>
      </c>
      <c r="DJ27" s="2" t="s">
        <v>145</v>
      </c>
      <c r="DK27" s="2" t="s">
        <v>299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244</v>
      </c>
      <c r="DW27" s="2" t="s">
        <v>159</v>
      </c>
      <c r="DX27" s="2" t="s">
        <v>208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244</v>
      </c>
      <c r="EJ27" s="2" t="s">
        <v>161</v>
      </c>
      <c r="EK27" s="2" t="s">
        <v>371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244</v>
      </c>
      <c r="EW27" s="2" t="s">
        <v>175</v>
      </c>
      <c r="EX27" s="2" t="s">
        <v>182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244</v>
      </c>
      <c r="FJ27" s="2" t="s">
        <v>164</v>
      </c>
      <c r="FK27" s="2" t="s">
        <v>372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244</v>
      </c>
      <c r="FW27" s="2" t="s">
        <v>166</v>
      </c>
      <c r="FX27" s="2" t="s">
        <v>145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244</v>
      </c>
      <c r="JJ27" s="2" t="s">
        <v>168</v>
      </c>
      <c r="JK27" s="2" t="s">
        <v>145</v>
      </c>
      <c r="JL27" s="2" t="s">
        <v>154</v>
      </c>
      <c r="JM27" s="2" t="s">
        <v>154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244</v>
      </c>
      <c r="KW27" s="2" t="s">
        <v>171</v>
      </c>
      <c r="KX27" s="2" t="s">
        <v>145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373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366</v>
      </c>
      <c r="G28" s="2" t="s">
        <v>366</v>
      </c>
      <c r="H28" s="2" t="s">
        <v>366</v>
      </c>
      <c r="I28" s="2" t="s">
        <v>139</v>
      </c>
      <c r="J28" s="2" t="s">
        <v>174</v>
      </c>
      <c r="K28" s="2" t="s">
        <v>367</v>
      </c>
      <c r="L28" s="3">
        <v>204.28</v>
      </c>
      <c r="M28" s="3">
        <v>214.49</v>
      </c>
      <c r="N28" s="3">
        <v>599.99</v>
      </c>
      <c r="O28" s="2" t="s">
        <v>142</v>
      </c>
      <c r="P28" s="2" t="s">
        <v>351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260</v>
      </c>
      <c r="W28" s="2" t="s">
        <v>148</v>
      </c>
      <c r="X28" s="2" t="s">
        <v>145</v>
      </c>
      <c r="Y28" s="2" t="s">
        <v>175</v>
      </c>
      <c r="Z28" s="4">
        <v>91</v>
      </c>
      <c r="AA28" s="4">
        <f>=ROUNDDOWN(18.2,0)</f>
      </c>
      <c r="AB28" s="5">
        <v>5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4</v>
      </c>
      <c r="AQ28" s="8">
        <v>818.69</v>
      </c>
      <c r="AR28" s="4">
        <v>4</v>
      </c>
      <c r="AS28" s="8">
        <v>626.3</v>
      </c>
      <c r="AT28" s="7"/>
      <c r="AU28" s="7">
        <v>0.3072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4</v>
      </c>
      <c r="BK28" s="8">
        <v>818.69</v>
      </c>
      <c r="BL28" s="2" t="s">
        <v>374</v>
      </c>
      <c r="BM28" s="7">
        <v>1</v>
      </c>
      <c r="BN28" s="7">
        <v>1</v>
      </c>
      <c r="BO28" s="4"/>
      <c r="BP28" s="8"/>
      <c r="BQ28" s="4">
        <v>1</v>
      </c>
      <c r="BR28" s="8">
        <v>240.23</v>
      </c>
      <c r="BS28" s="7">
        <v>-1</v>
      </c>
      <c r="BT28" s="7">
        <v>-1</v>
      </c>
      <c r="BU28" s="2" t="s">
        <v>151</v>
      </c>
      <c r="BV28" s="2" t="s">
        <v>142</v>
      </c>
      <c r="BW28" s="2" t="s">
        <v>152</v>
      </c>
      <c r="BX28" s="2" t="s">
        <v>375</v>
      </c>
      <c r="BY28" s="2" t="s">
        <v>154</v>
      </c>
      <c r="BZ28" s="2" t="s">
        <v>154</v>
      </c>
      <c r="CA28" s="2" t="s">
        <v>145</v>
      </c>
      <c r="CB28" s="4"/>
      <c r="CC28" s="8"/>
      <c r="CD28" s="4"/>
      <c r="CE28" s="8"/>
      <c r="CF28" s="7"/>
      <c r="CG28" s="7"/>
      <c r="CH28" s="2" t="s">
        <v>151</v>
      </c>
      <c r="CI28" s="2" t="s">
        <v>142</v>
      </c>
      <c r="CJ28" s="2" t="s">
        <v>312</v>
      </c>
      <c r="CK28" s="2" t="s">
        <v>376</v>
      </c>
      <c r="CL28" s="2" t="s">
        <v>154</v>
      </c>
      <c r="CM28" s="2" t="s">
        <v>154</v>
      </c>
      <c r="CN28" s="2" t="s">
        <v>145</v>
      </c>
      <c r="CO28" s="4">
        <v>3</v>
      </c>
      <c r="CP28" s="8">
        <v>690</v>
      </c>
      <c r="CQ28" s="4"/>
      <c r="CR28" s="8"/>
      <c r="CS28" s="7"/>
      <c r="CT28" s="7"/>
      <c r="CU28" s="2" t="s">
        <v>151</v>
      </c>
      <c r="CV28" s="2" t="s">
        <v>142</v>
      </c>
      <c r="CW28" s="2" t="s">
        <v>175</v>
      </c>
      <c r="CX28" s="2" t="s">
        <v>206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142</v>
      </c>
      <c r="DJ28" s="2" t="s">
        <v>145</v>
      </c>
      <c r="DK28" s="2" t="s">
        <v>299</v>
      </c>
      <c r="DL28" s="2" t="s">
        <v>154</v>
      </c>
      <c r="DM28" s="2" t="s">
        <v>154</v>
      </c>
      <c r="DN28" s="2" t="s">
        <v>145</v>
      </c>
      <c r="DO28" s="4">
        <v>1</v>
      </c>
      <c r="DP28" s="8">
        <v>128.69</v>
      </c>
      <c r="DQ28" s="4">
        <v>3</v>
      </c>
      <c r="DR28" s="8">
        <v>386.07</v>
      </c>
      <c r="DS28" s="7">
        <v>-0.6667</v>
      </c>
      <c r="DT28" s="7">
        <v>-0.6667</v>
      </c>
      <c r="DU28" s="2" t="s">
        <v>151</v>
      </c>
      <c r="DV28" s="2" t="s">
        <v>142</v>
      </c>
      <c r="DW28" s="2" t="s">
        <v>159</v>
      </c>
      <c r="DX28" s="2" t="s">
        <v>377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142</v>
      </c>
      <c r="EJ28" s="2" t="s">
        <v>161</v>
      </c>
      <c r="EK28" s="2" t="s">
        <v>378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142</v>
      </c>
      <c r="EW28" s="2" t="s">
        <v>175</v>
      </c>
      <c r="EX28" s="2" t="s">
        <v>379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142</v>
      </c>
      <c r="FJ28" s="2" t="s">
        <v>164</v>
      </c>
      <c r="FK28" s="2" t="s">
        <v>269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142</v>
      </c>
      <c r="FW28" s="2" t="s">
        <v>166</v>
      </c>
      <c r="FX28" s="2" t="s">
        <v>380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142</v>
      </c>
      <c r="JJ28" s="2" t="s">
        <v>168</v>
      </c>
      <c r="JK28" s="2" t="s">
        <v>145</v>
      </c>
      <c r="JL28" s="2" t="s">
        <v>154</v>
      </c>
      <c r="JM28" s="2" t="s">
        <v>154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142</v>
      </c>
      <c r="KW28" s="2" t="s">
        <v>171</v>
      </c>
      <c r="KX28" s="2" t="s">
        <v>381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91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382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366</v>
      </c>
      <c r="G29" s="2" t="s">
        <v>366</v>
      </c>
      <c r="H29" s="2" t="s">
        <v>366</v>
      </c>
      <c r="I29" s="2" t="s">
        <v>139</v>
      </c>
      <c r="J29" s="2" t="s">
        <v>187</v>
      </c>
      <c r="K29" s="2" t="s">
        <v>367</v>
      </c>
      <c r="L29" s="3">
        <v>204.28</v>
      </c>
      <c r="M29" s="3">
        <v>214.49</v>
      </c>
      <c r="N29" s="3">
        <v>599.99</v>
      </c>
      <c r="O29" s="2" t="s">
        <v>142</v>
      </c>
      <c r="P29" s="2" t="s">
        <v>351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260</v>
      </c>
      <c r="W29" s="2" t="s">
        <v>148</v>
      </c>
      <c r="X29" s="2" t="s">
        <v>145</v>
      </c>
      <c r="Y29" s="2" t="s">
        <v>175</v>
      </c>
      <c r="Z29" s="4">
        <v>32</v>
      </c>
      <c r="AA29" s="4">
        <f>=ROUNDDOWN(32,0)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381.79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383</v>
      </c>
      <c r="BM29" s="7"/>
      <c r="BN29" s="7"/>
      <c r="BO29" s="4"/>
      <c r="BP29" s="8"/>
      <c r="BQ29" s="4"/>
      <c r="BR29" s="8"/>
      <c r="BS29" s="7"/>
      <c r="BT29" s="7"/>
      <c r="BU29" s="2" t="s">
        <v>151</v>
      </c>
      <c r="BV29" s="2" t="s">
        <v>142</v>
      </c>
      <c r="BW29" s="2" t="s">
        <v>152</v>
      </c>
      <c r="BX29" s="2" t="s">
        <v>145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142</v>
      </c>
      <c r="CJ29" s="2" t="s">
        <v>312</v>
      </c>
      <c r="CK29" s="2" t="s">
        <v>384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142</v>
      </c>
      <c r="CW29" s="2" t="s">
        <v>175</v>
      </c>
      <c r="CX29" s="2" t="s">
        <v>162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241</v>
      </c>
      <c r="DI29" s="2" t="s">
        <v>142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>
        <v>1</v>
      </c>
      <c r="DR29" s="8">
        <v>150.14</v>
      </c>
      <c r="DS29" s="7">
        <v>-1</v>
      </c>
      <c r="DT29" s="7">
        <v>-1</v>
      </c>
      <c r="DU29" s="2" t="s">
        <v>151</v>
      </c>
      <c r="DV29" s="2" t="s">
        <v>142</v>
      </c>
      <c r="DW29" s="2" t="s">
        <v>159</v>
      </c>
      <c r="DX29" s="2" t="s">
        <v>385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142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>
        <v>1</v>
      </c>
      <c r="ER29" s="8">
        <v>231.65</v>
      </c>
      <c r="ES29" s="7">
        <v>-1</v>
      </c>
      <c r="ET29" s="7">
        <v>-1</v>
      </c>
      <c r="EU29" s="2" t="s">
        <v>151</v>
      </c>
      <c r="EV29" s="2" t="s">
        <v>142</v>
      </c>
      <c r="EW29" s="2" t="s">
        <v>175</v>
      </c>
      <c r="EX29" s="2" t="s">
        <v>361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142</v>
      </c>
      <c r="FJ29" s="2" t="s">
        <v>164</v>
      </c>
      <c r="FK29" s="2" t="s">
        <v>302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142</v>
      </c>
      <c r="FW29" s="2" t="s">
        <v>386</v>
      </c>
      <c r="FX29" s="2" t="s">
        <v>387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142</v>
      </c>
      <c r="JJ29" s="2" t="s">
        <v>199</v>
      </c>
      <c r="JK29" s="2" t="s">
        <v>145</v>
      </c>
      <c r="JL29" s="2" t="s">
        <v>154</v>
      </c>
      <c r="JM29" s="2" t="s">
        <v>154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142</v>
      </c>
      <c r="KW29" s="2" t="s">
        <v>171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32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388</v>
      </c>
      <c r="B30" s="2" t="s">
        <v>134</v>
      </c>
      <c r="C30" s="2" t="s">
        <v>135</v>
      </c>
      <c r="D30" s="2" t="s">
        <v>389</v>
      </c>
      <c r="E30" s="2" t="s">
        <v>390</v>
      </c>
      <c r="F30" s="2" t="s">
        <v>391</v>
      </c>
      <c r="G30" s="2" t="s">
        <v>391</v>
      </c>
      <c r="H30" s="2" t="s">
        <v>391</v>
      </c>
      <c r="I30" s="2" t="s">
        <v>392</v>
      </c>
      <c r="J30" s="2" t="s">
        <v>393</v>
      </c>
      <c r="K30" s="2" t="s">
        <v>233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259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182</v>
      </c>
      <c r="Z30" s="4">
        <v>136</v>
      </c>
      <c r="AA30" s="4">
        <f>=ROUNDDOWN(45.3333333333333,0)</f>
      </c>
      <c r="AB30" s="5">
        <v>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15</v>
      </c>
      <c r="AQ30" s="8">
        <v>660.51</v>
      </c>
      <c r="AR30" s="4">
        <v>2</v>
      </c>
      <c r="AS30" s="8">
        <v>75.06</v>
      </c>
      <c r="AT30" s="7">
        <v>6.5</v>
      </c>
      <c r="AU30" s="7">
        <v>7.7998</v>
      </c>
      <c r="AV30" s="4">
        <v>15</v>
      </c>
      <c r="AW30" s="8">
        <v>660.51</v>
      </c>
      <c r="AX30" s="4">
        <v>2</v>
      </c>
      <c r="AY30" s="8">
        <v>75.06</v>
      </c>
      <c r="AZ30" s="7">
        <v>6.5</v>
      </c>
      <c r="BA30" s="7">
        <v>7.7998</v>
      </c>
      <c r="BB30" s="7">
        <v>1</v>
      </c>
      <c r="BC30" s="4">
        <v>25</v>
      </c>
      <c r="BD30" s="8">
        <v>980.7</v>
      </c>
      <c r="BE30" s="4">
        <v>9</v>
      </c>
      <c r="BF30" s="8">
        <v>349.91</v>
      </c>
      <c r="BG30" s="7">
        <v>1.7778</v>
      </c>
      <c r="BH30" s="7">
        <v>1.8027</v>
      </c>
      <c r="BI30" s="7">
        <v>0.6735</v>
      </c>
      <c r="BJ30" s="4">
        <v>15</v>
      </c>
      <c r="BK30" s="8">
        <v>660.51</v>
      </c>
      <c r="BL30" s="2" t="s">
        <v>396</v>
      </c>
      <c r="BM30" s="7">
        <v>1</v>
      </c>
      <c r="BN30" s="7">
        <v>1</v>
      </c>
      <c r="BO30" s="4">
        <v>12</v>
      </c>
      <c r="BP30" s="8">
        <v>538.92</v>
      </c>
      <c r="BQ30" s="4"/>
      <c r="BR30" s="8"/>
      <c r="BS30" s="7"/>
      <c r="BT30" s="7"/>
      <c r="BU30" s="2" t="s">
        <v>151</v>
      </c>
      <c r="BV30" s="2" t="s">
        <v>142</v>
      </c>
      <c r="BW30" s="2" t="s">
        <v>152</v>
      </c>
      <c r="BX30" s="2" t="s">
        <v>397</v>
      </c>
      <c r="BY30" s="2" t="s">
        <v>154</v>
      </c>
      <c r="BZ30" s="2" t="s">
        <v>154</v>
      </c>
      <c r="CA30" s="2" t="s">
        <v>145</v>
      </c>
      <c r="CB30" s="4"/>
      <c r="CC30" s="8"/>
      <c r="CD30" s="4"/>
      <c r="CE30" s="8"/>
      <c r="CF30" s="7"/>
      <c r="CG30" s="7"/>
      <c r="CH30" s="2" t="s">
        <v>151</v>
      </c>
      <c r="CI30" s="2" t="s">
        <v>142</v>
      </c>
      <c r="CJ30" s="2" t="s">
        <v>398</v>
      </c>
      <c r="CK30" s="2" t="s">
        <v>399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379</v>
      </c>
      <c r="CX30" s="2" t="s">
        <v>163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145</v>
      </c>
      <c r="DK30" s="2" t="s">
        <v>400</v>
      </c>
      <c r="DL30" s="2" t="s">
        <v>154</v>
      </c>
      <c r="DM30" s="2" t="s">
        <v>154</v>
      </c>
      <c r="DN30" s="2" t="s">
        <v>145</v>
      </c>
      <c r="DO30" s="4">
        <v>3</v>
      </c>
      <c r="DP30" s="8">
        <v>121.59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159</v>
      </c>
      <c r="DX30" s="2" t="s">
        <v>401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402</v>
      </c>
      <c r="EK30" s="2" t="s">
        <v>403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182</v>
      </c>
      <c r="EX30" s="2" t="s">
        <v>160</v>
      </c>
      <c r="EY30" s="2" t="s">
        <v>154</v>
      </c>
      <c r="EZ30" s="2" t="s">
        <v>154</v>
      </c>
      <c r="FA30" s="2" t="s">
        <v>145</v>
      </c>
      <c r="FB30" s="4"/>
      <c r="FC30" s="8"/>
      <c r="FD30" s="4">
        <v>2</v>
      </c>
      <c r="FE30" s="8">
        <v>75.06</v>
      </c>
      <c r="FF30" s="7">
        <v>-1</v>
      </c>
      <c r="FG30" s="7">
        <v>-1</v>
      </c>
      <c r="FH30" s="2" t="s">
        <v>151</v>
      </c>
      <c r="FI30" s="2" t="s">
        <v>142</v>
      </c>
      <c r="FJ30" s="2" t="s">
        <v>404</v>
      </c>
      <c r="FK30" s="2" t="s">
        <v>357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227</v>
      </c>
      <c r="FX30" s="2" t="s">
        <v>145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199</v>
      </c>
      <c r="JK30" s="2" t="s">
        <v>145</v>
      </c>
      <c r="JL30" s="2" t="s">
        <v>154</v>
      </c>
      <c r="JM30" s="2" t="s">
        <v>154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405</v>
      </c>
      <c r="KX30" s="2" t="s">
        <v>406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25</v>
      </c>
      <c r="PC30" s="4"/>
      <c r="PD30" s="4"/>
      <c r="PE30" s="4">
        <v>111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407</v>
      </c>
      <c r="B31" s="2" t="s">
        <v>134</v>
      </c>
      <c r="C31" s="2" t="s">
        <v>135</v>
      </c>
      <c r="D31" s="2" t="s">
        <v>389</v>
      </c>
      <c r="E31" s="2" t="s">
        <v>390</v>
      </c>
      <c r="F31" s="2" t="s">
        <v>391</v>
      </c>
      <c r="G31" s="2" t="s">
        <v>391</v>
      </c>
      <c r="H31" s="2" t="s">
        <v>391</v>
      </c>
      <c r="I31" s="2" t="s">
        <v>392</v>
      </c>
      <c r="J31" s="2" t="s">
        <v>393</v>
      </c>
      <c r="K31" s="2" t="s">
        <v>408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259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182</v>
      </c>
      <c r="Z31" s="4">
        <v>55</v>
      </c>
      <c r="AA31" s="4">
        <f>=ROUNDDOWN(9.16666666666667,0)</f>
      </c>
      <c r="AB31" s="5">
        <v>6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6</v>
      </c>
      <c r="AQ31" s="8">
        <v>285.19</v>
      </c>
      <c r="AR31" s="4">
        <v>2</v>
      </c>
      <c r="AS31" s="8">
        <v>80.06</v>
      </c>
      <c r="AT31" s="7">
        <v>2</v>
      </c>
      <c r="AU31" s="7">
        <v>2.5622</v>
      </c>
      <c r="AV31" s="4">
        <v>6</v>
      </c>
      <c r="AW31" s="8">
        <v>285.19</v>
      </c>
      <c r="AX31" s="4">
        <v>2</v>
      </c>
      <c r="AY31" s="8">
        <v>80.06</v>
      </c>
      <c r="AZ31" s="7">
        <v>2</v>
      </c>
      <c r="BA31" s="7">
        <v>2.5622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0.2908</v>
      </c>
      <c r="BJ31" s="4">
        <v>6</v>
      </c>
      <c r="BK31" s="8">
        <v>285.19</v>
      </c>
      <c r="BL31" s="2" t="s">
        <v>374</v>
      </c>
      <c r="BM31" s="7">
        <v>1</v>
      </c>
      <c r="BN31" s="7">
        <v>1</v>
      </c>
      <c r="BO31" s="4">
        <v>3</v>
      </c>
      <c r="BP31" s="8">
        <v>134.73</v>
      </c>
      <c r="BQ31" s="4">
        <v>2</v>
      </c>
      <c r="BR31" s="8">
        <v>80.06</v>
      </c>
      <c r="BS31" s="7">
        <v>0.5</v>
      </c>
      <c r="BT31" s="7">
        <v>0.6829</v>
      </c>
      <c r="BU31" s="2" t="s">
        <v>151</v>
      </c>
      <c r="BV31" s="2" t="s">
        <v>142</v>
      </c>
      <c r="BW31" s="2" t="s">
        <v>152</v>
      </c>
      <c r="BX31" s="2" t="s">
        <v>262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151</v>
      </c>
      <c r="CI31" s="2" t="s">
        <v>142</v>
      </c>
      <c r="CJ31" s="2" t="s">
        <v>398</v>
      </c>
      <c r="CK31" s="2" t="s">
        <v>399</v>
      </c>
      <c r="CL31" s="2" t="s">
        <v>154</v>
      </c>
      <c r="CM31" s="2" t="s">
        <v>154</v>
      </c>
      <c r="CN31" s="2" t="s">
        <v>145</v>
      </c>
      <c r="CO31" s="4">
        <v>1</v>
      </c>
      <c r="CP31" s="8">
        <v>69.4</v>
      </c>
      <c r="CQ31" s="4"/>
      <c r="CR31" s="8"/>
      <c r="CS31" s="7"/>
      <c r="CT31" s="7"/>
      <c r="CU31" s="2" t="s">
        <v>151</v>
      </c>
      <c r="CV31" s="2" t="s">
        <v>142</v>
      </c>
      <c r="CW31" s="2" t="s">
        <v>202</v>
      </c>
      <c r="CX31" s="2" t="s">
        <v>409</v>
      </c>
      <c r="CY31" s="2" t="s">
        <v>154</v>
      </c>
      <c r="CZ31" s="2" t="s">
        <v>154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410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81.06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159</v>
      </c>
      <c r="DX31" s="2" t="s">
        <v>357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402</v>
      </c>
      <c r="EK31" s="2" t="s">
        <v>254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202</v>
      </c>
      <c r="EX31" s="2" t="s">
        <v>160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404</v>
      </c>
      <c r="FK31" s="2" t="s">
        <v>269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227</v>
      </c>
      <c r="FX31" s="2" t="s">
        <v>411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199</v>
      </c>
      <c r="JK31" s="2" t="s">
        <v>145</v>
      </c>
      <c r="JL31" s="2" t="s">
        <v>154</v>
      </c>
      <c r="JM31" s="2" t="s">
        <v>154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405</v>
      </c>
      <c r="KX31" s="2" t="s">
        <v>412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55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413</v>
      </c>
      <c r="B32" s="2" t="s">
        <v>134</v>
      </c>
      <c r="C32" s="2" t="s">
        <v>135</v>
      </c>
      <c r="D32" s="2" t="s">
        <v>389</v>
      </c>
      <c r="E32" s="2" t="s">
        <v>390</v>
      </c>
      <c r="F32" s="2" t="s">
        <v>391</v>
      </c>
      <c r="G32" s="2" t="s">
        <v>391</v>
      </c>
      <c r="H32" s="2" t="s">
        <v>391</v>
      </c>
      <c r="I32" s="2" t="s">
        <v>392</v>
      </c>
      <c r="J32" s="2" t="s">
        <v>393</v>
      </c>
      <c r="K32" s="2" t="s">
        <v>201</v>
      </c>
      <c r="L32" s="3">
        <v>34.04</v>
      </c>
      <c r="M32" s="3">
        <v>35.74</v>
      </c>
      <c r="N32" s="3">
        <v>109.99</v>
      </c>
      <c r="O32" s="2" t="s">
        <v>414</v>
      </c>
      <c r="P32" s="2" t="s">
        <v>351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182</v>
      </c>
      <c r="Z32" s="4">
        <v>40</v>
      </c>
      <c r="AA32" s="4">
        <f>=ROUNDDOWN(20,0)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35</v>
      </c>
      <c r="AR32" s="4">
        <v>2</v>
      </c>
      <c r="AS32" s="8">
        <v>80.06</v>
      </c>
      <c r="AT32" s="7">
        <v>1</v>
      </c>
      <c r="AU32" s="7">
        <v>-0.5628</v>
      </c>
      <c r="AV32" s="4">
        <v>4</v>
      </c>
      <c r="AW32" s="8">
        <v>35</v>
      </c>
      <c r="AX32" s="4">
        <v>2</v>
      </c>
      <c r="AY32" s="8">
        <v>80.06</v>
      </c>
      <c r="AZ32" s="7">
        <v>1</v>
      </c>
      <c r="BA32" s="7">
        <v>-0.5628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0.0357</v>
      </c>
      <c r="BJ32" s="4">
        <v>4</v>
      </c>
      <c r="BK32" s="8">
        <v>35</v>
      </c>
      <c r="BL32" s="2" t="s">
        <v>415</v>
      </c>
      <c r="BM32" s="7">
        <v>1</v>
      </c>
      <c r="BN32" s="7">
        <v>1</v>
      </c>
      <c r="BO32" s="4"/>
      <c r="BP32" s="8"/>
      <c r="BQ32" s="4">
        <v>2</v>
      </c>
      <c r="BR32" s="8">
        <v>80.06</v>
      </c>
      <c r="BS32" s="7">
        <v>-1</v>
      </c>
      <c r="BT32" s="7">
        <v>-1</v>
      </c>
      <c r="BU32" s="2" t="s">
        <v>151</v>
      </c>
      <c r="BV32" s="2" t="s">
        <v>142</v>
      </c>
      <c r="BW32" s="2" t="s">
        <v>152</v>
      </c>
      <c r="BX32" s="2" t="s">
        <v>416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151</v>
      </c>
      <c r="CI32" s="2" t="s">
        <v>142</v>
      </c>
      <c r="CJ32" s="2" t="s">
        <v>398</v>
      </c>
      <c r="CK32" s="2" t="s">
        <v>417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151</v>
      </c>
      <c r="CV32" s="2" t="s">
        <v>142</v>
      </c>
      <c r="CW32" s="2" t="s">
        <v>182</v>
      </c>
      <c r="CX32" s="2" t="s">
        <v>418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316</v>
      </c>
      <c r="DL32" s="2" t="s">
        <v>154</v>
      </c>
      <c r="DM32" s="2" t="s">
        <v>154</v>
      </c>
      <c r="DN32" s="2" t="s">
        <v>145</v>
      </c>
      <c r="DO32" s="4">
        <v>4</v>
      </c>
      <c r="DP32" s="8">
        <v>35</v>
      </c>
      <c r="DQ32" s="4"/>
      <c r="DR32" s="8"/>
      <c r="DS32" s="7"/>
      <c r="DT32" s="7"/>
      <c r="DU32" s="2" t="s">
        <v>151</v>
      </c>
      <c r="DV32" s="2" t="s">
        <v>142</v>
      </c>
      <c r="DW32" s="2" t="s">
        <v>159</v>
      </c>
      <c r="DX32" s="2" t="s">
        <v>419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402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202</v>
      </c>
      <c r="EX32" s="2" t="s">
        <v>420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404</v>
      </c>
      <c r="FK32" s="2" t="s">
        <v>300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142</v>
      </c>
      <c r="FW32" s="2" t="s">
        <v>227</v>
      </c>
      <c r="FX32" s="2" t="s">
        <v>421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142</v>
      </c>
      <c r="JJ32" s="2" t="s">
        <v>199</v>
      </c>
      <c r="JK32" s="2" t="s">
        <v>145</v>
      </c>
      <c r="JL32" s="2" t="s">
        <v>154</v>
      </c>
      <c r="JM32" s="2" t="s">
        <v>154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405</v>
      </c>
      <c r="KX32" s="2" t="s">
        <v>364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40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422</v>
      </c>
      <c r="B33" s="2" t="s">
        <v>134</v>
      </c>
      <c r="C33" s="2" t="s">
        <v>135</v>
      </c>
      <c r="D33" s="2" t="s">
        <v>389</v>
      </c>
      <c r="E33" s="2" t="s">
        <v>390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423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259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182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3</v>
      </c>
      <c r="AS33" s="8">
        <v>114.73</v>
      </c>
      <c r="AT33" s="7">
        <v>-1</v>
      </c>
      <c r="AU33" s="7">
        <v>-1</v>
      </c>
      <c r="AV33" s="4"/>
      <c r="AW33" s="8"/>
      <c r="AX33" s="4">
        <v>3</v>
      </c>
      <c r="AY33" s="8">
        <v>114.73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424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152</v>
      </c>
      <c r="BX33" s="2" t="s">
        <v>425</v>
      </c>
      <c r="BY33" s="2" t="s">
        <v>154</v>
      </c>
      <c r="BZ33" s="2" t="s">
        <v>154</v>
      </c>
      <c r="CA33" s="2" t="s">
        <v>145</v>
      </c>
      <c r="CB33" s="4"/>
      <c r="CC33" s="8"/>
      <c r="CD33" s="4">
        <v>2</v>
      </c>
      <c r="CE33" s="8">
        <v>77.2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398</v>
      </c>
      <c r="CK33" s="2" t="s">
        <v>344</v>
      </c>
      <c r="CL33" s="2" t="s">
        <v>154</v>
      </c>
      <c r="CM33" s="2" t="s">
        <v>154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182</v>
      </c>
      <c r="CX33" s="2" t="s">
        <v>347</v>
      </c>
      <c r="CY33" s="2" t="s">
        <v>154</v>
      </c>
      <c r="CZ33" s="2" t="s">
        <v>154</v>
      </c>
      <c r="DA33" s="2" t="s">
        <v>145</v>
      </c>
      <c r="DB33" s="4"/>
      <c r="DC33" s="8"/>
      <c r="DD33" s="4"/>
      <c r="DE33" s="8"/>
      <c r="DF33" s="7"/>
      <c r="DG33" s="7"/>
      <c r="DH33" s="2" t="s">
        <v>151</v>
      </c>
      <c r="DI33" s="2" t="s">
        <v>142</v>
      </c>
      <c r="DJ33" s="2" t="s">
        <v>145</v>
      </c>
      <c r="DK33" s="2" t="s">
        <v>426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159</v>
      </c>
      <c r="DX33" s="2" t="s">
        <v>427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402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202</v>
      </c>
      <c r="EX33" s="2" t="s">
        <v>182</v>
      </c>
      <c r="EY33" s="2" t="s">
        <v>154</v>
      </c>
      <c r="EZ33" s="2" t="s">
        <v>154</v>
      </c>
      <c r="FA33" s="2" t="s">
        <v>145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151</v>
      </c>
      <c r="FI33" s="2" t="s">
        <v>142</v>
      </c>
      <c r="FJ33" s="2" t="s">
        <v>404</v>
      </c>
      <c r="FK33" s="2" t="s">
        <v>428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227</v>
      </c>
      <c r="FX33" s="2" t="s">
        <v>249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199</v>
      </c>
      <c r="JK33" s="2" t="s">
        <v>145</v>
      </c>
      <c r="JL33" s="2" t="s">
        <v>154</v>
      </c>
      <c r="JM33" s="2" t="s">
        <v>154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405</v>
      </c>
      <c r="KX33" s="2" t="s">
        <v>412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429</v>
      </c>
      <c r="B34" s="2" t="s">
        <v>134</v>
      </c>
      <c r="C34" s="2" t="s">
        <v>135</v>
      </c>
      <c r="D34" s="2" t="s">
        <v>389</v>
      </c>
      <c r="E34" s="2" t="s">
        <v>390</v>
      </c>
      <c r="F34" s="2" t="s">
        <v>430</v>
      </c>
      <c r="G34" s="2" t="s">
        <v>430</v>
      </c>
      <c r="H34" s="2" t="s">
        <v>430</v>
      </c>
      <c r="I34" s="2" t="s">
        <v>431</v>
      </c>
      <c r="J34" s="2" t="s">
        <v>432</v>
      </c>
      <c r="K34" s="2" t="s">
        <v>408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259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260</v>
      </c>
      <c r="W34" s="2" t="s">
        <v>148</v>
      </c>
      <c r="X34" s="2" t="s">
        <v>145</v>
      </c>
      <c r="Y34" s="2" t="s">
        <v>175</v>
      </c>
      <c r="Z34" s="4">
        <v>99</v>
      </c>
      <c r="AA34" s="4">
        <f>=ROUNDDOWN(27.5,0)</f>
      </c>
      <c r="AB34" s="5">
        <v>3.6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5</v>
      </c>
      <c r="AQ34" s="8">
        <v>208.16</v>
      </c>
      <c r="AR34" s="4"/>
      <c r="AS34" s="8"/>
      <c r="AT34" s="7"/>
      <c r="AU34" s="7"/>
      <c r="AV34" s="4">
        <v>5</v>
      </c>
      <c r="AW34" s="8">
        <v>208.16</v>
      </c>
      <c r="AX34" s="4"/>
      <c r="AY34" s="8"/>
      <c r="AZ34" s="7"/>
      <c r="BA34" s="7"/>
      <c r="BB34" s="7">
        <v>1</v>
      </c>
      <c r="BC34" s="4">
        <v>6</v>
      </c>
      <c r="BD34" s="8">
        <v>254.95</v>
      </c>
      <c r="BE34" s="4">
        <v>7</v>
      </c>
      <c r="BF34" s="8">
        <v>211.58</v>
      </c>
      <c r="BG34" s="7">
        <v>-0.1429</v>
      </c>
      <c r="BH34" s="7">
        <v>0.205</v>
      </c>
      <c r="BI34" s="7">
        <v>0.8165</v>
      </c>
      <c r="BJ34" s="4">
        <v>5</v>
      </c>
      <c r="BK34" s="8">
        <v>208.16</v>
      </c>
      <c r="BL34" s="2" t="s">
        <v>433</v>
      </c>
      <c r="BM34" s="7">
        <v>1</v>
      </c>
      <c r="BN34" s="7">
        <v>1</v>
      </c>
      <c r="BO34" s="4">
        <v>2</v>
      </c>
      <c r="BP34" s="8">
        <v>82.52</v>
      </c>
      <c r="BQ34" s="4"/>
      <c r="BR34" s="8"/>
      <c r="BS34" s="7"/>
      <c r="BT34" s="7"/>
      <c r="BU34" s="2" t="s">
        <v>151</v>
      </c>
      <c r="BV34" s="2" t="s">
        <v>142</v>
      </c>
      <c r="BW34" s="2" t="s">
        <v>152</v>
      </c>
      <c r="BX34" s="2" t="s">
        <v>434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398</v>
      </c>
      <c r="CK34" s="2" t="s">
        <v>435</v>
      </c>
      <c r="CL34" s="2" t="s">
        <v>154</v>
      </c>
      <c r="CM34" s="2" t="s">
        <v>154</v>
      </c>
      <c r="CN34" s="2" t="s">
        <v>145</v>
      </c>
      <c r="CO34" s="4">
        <v>1</v>
      </c>
      <c r="CP34" s="8">
        <v>45.92</v>
      </c>
      <c r="CQ34" s="4"/>
      <c r="CR34" s="8"/>
      <c r="CS34" s="7"/>
      <c r="CT34" s="7"/>
      <c r="CU34" s="2" t="s">
        <v>151</v>
      </c>
      <c r="CV34" s="2" t="s">
        <v>142</v>
      </c>
      <c r="CW34" s="2" t="s">
        <v>202</v>
      </c>
      <c r="CX34" s="2" t="s">
        <v>409</v>
      </c>
      <c r="CY34" s="2" t="s">
        <v>154</v>
      </c>
      <c r="CZ34" s="2" t="s">
        <v>154</v>
      </c>
      <c r="DA34" s="2" t="s">
        <v>145</v>
      </c>
      <c r="DB34" s="4">
        <v>2</v>
      </c>
      <c r="DC34" s="8">
        <v>79.72</v>
      </c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436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171</v>
      </c>
      <c r="DX34" s="2" t="s">
        <v>437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402</v>
      </c>
      <c r="EK34" s="2" t="s">
        <v>438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202</v>
      </c>
      <c r="EX34" s="2" t="s">
        <v>439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404</v>
      </c>
      <c r="FK34" s="2" t="s">
        <v>371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227</v>
      </c>
      <c r="FX34" s="2" t="s">
        <v>440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199</v>
      </c>
      <c r="JK34" s="2" t="s">
        <v>145</v>
      </c>
      <c r="JL34" s="2" t="s">
        <v>154</v>
      </c>
      <c r="JM34" s="2" t="s">
        <v>154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405</v>
      </c>
      <c r="KX34" s="2" t="s">
        <v>412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99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441</v>
      </c>
      <c r="B35" s="2" t="s">
        <v>134</v>
      </c>
      <c r="C35" s="2" t="s">
        <v>135</v>
      </c>
      <c r="D35" s="2" t="s">
        <v>389</v>
      </c>
      <c r="E35" s="2" t="s">
        <v>390</v>
      </c>
      <c r="F35" s="2" t="s">
        <v>430</v>
      </c>
      <c r="G35" s="2" t="s">
        <v>430</v>
      </c>
      <c r="H35" s="2" t="s">
        <v>430</v>
      </c>
      <c r="I35" s="2" t="s">
        <v>431</v>
      </c>
      <c r="J35" s="2" t="s">
        <v>432</v>
      </c>
      <c r="K35" s="2" t="s">
        <v>423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259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260</v>
      </c>
      <c r="W35" s="2" t="s">
        <v>148</v>
      </c>
      <c r="X35" s="2" t="s">
        <v>145</v>
      </c>
      <c r="Y35" s="2" t="s">
        <v>175</v>
      </c>
      <c r="Z35" s="4">
        <v>117</v>
      </c>
      <c r="AA35" s="4">
        <f>=ROUNDDOWN(83.5714285714286,0)</f>
      </c>
      <c r="AB35" s="5">
        <v>1.4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46.79</v>
      </c>
      <c r="AR35" s="4">
        <v>1</v>
      </c>
      <c r="AS35" s="8">
        <v>35.59</v>
      </c>
      <c r="AT35" s="7"/>
      <c r="AU35" s="7">
        <v>0.3147</v>
      </c>
      <c r="AV35" s="4">
        <v>1</v>
      </c>
      <c r="AW35" s="8">
        <v>46.79</v>
      </c>
      <c r="AX35" s="4">
        <v>1</v>
      </c>
      <c r="AY35" s="8">
        <v>35.59</v>
      </c>
      <c r="AZ35" s="7"/>
      <c r="BA35" s="7">
        <v>0.3147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0.1835</v>
      </c>
      <c r="BJ35" s="4">
        <v>1</v>
      </c>
      <c r="BK35" s="8">
        <v>46.79</v>
      </c>
      <c r="BL35" s="2" t="s">
        <v>315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152</v>
      </c>
      <c r="BX35" s="2" t="s">
        <v>262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151</v>
      </c>
      <c r="CI35" s="2" t="s">
        <v>142</v>
      </c>
      <c r="CJ35" s="2" t="s">
        <v>398</v>
      </c>
      <c r="CK35" s="2" t="s">
        <v>442</v>
      </c>
      <c r="CL35" s="2" t="s">
        <v>154</v>
      </c>
      <c r="CM35" s="2" t="s">
        <v>154</v>
      </c>
      <c r="CN35" s="2" t="s">
        <v>145</v>
      </c>
      <c r="CO35" s="4">
        <v>1</v>
      </c>
      <c r="CP35" s="8">
        <v>46.79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202</v>
      </c>
      <c r="CX35" s="2" t="s">
        <v>443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1</v>
      </c>
      <c r="DE35" s="8">
        <v>35.59</v>
      </c>
      <c r="DF35" s="7">
        <v>-1</v>
      </c>
      <c r="DG35" s="7">
        <v>-1</v>
      </c>
      <c r="DH35" s="2" t="s">
        <v>151</v>
      </c>
      <c r="DI35" s="2" t="s">
        <v>142</v>
      </c>
      <c r="DJ35" s="2" t="s">
        <v>145</v>
      </c>
      <c r="DK35" s="2" t="s">
        <v>214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171</v>
      </c>
      <c r="DX35" s="2" t="s">
        <v>377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402</v>
      </c>
      <c r="EK35" s="2" t="s">
        <v>444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202</v>
      </c>
      <c r="EX35" s="2" t="s">
        <v>445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404</v>
      </c>
      <c r="FK35" s="2" t="s">
        <v>317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227</v>
      </c>
      <c r="FX35" s="2" t="s">
        <v>446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199</v>
      </c>
      <c r="JK35" s="2" t="s">
        <v>145</v>
      </c>
      <c r="JL35" s="2" t="s">
        <v>154</v>
      </c>
      <c r="JM35" s="2" t="s">
        <v>154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405</v>
      </c>
      <c r="KX35" s="2" t="s">
        <v>412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117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447</v>
      </c>
      <c r="B36" s="2" t="s">
        <v>134</v>
      </c>
      <c r="C36" s="2" t="s">
        <v>135</v>
      </c>
      <c r="D36" s="2" t="s">
        <v>389</v>
      </c>
      <c r="E36" s="2" t="s">
        <v>390</v>
      </c>
      <c r="F36" s="2" t="s">
        <v>430</v>
      </c>
      <c r="G36" s="2" t="s">
        <v>430</v>
      </c>
      <c r="H36" s="2" t="s">
        <v>430</v>
      </c>
      <c r="I36" s="2" t="s">
        <v>431</v>
      </c>
      <c r="J36" s="2" t="s">
        <v>432</v>
      </c>
      <c r="K36" s="2" t="s">
        <v>201</v>
      </c>
      <c r="L36" s="3">
        <v>30.95</v>
      </c>
      <c r="M36" s="3">
        <v>32.5</v>
      </c>
      <c r="N36" s="3">
        <v>99.99</v>
      </c>
      <c r="O36" s="2" t="s">
        <v>341</v>
      </c>
      <c r="P36" s="2" t="s">
        <v>342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260</v>
      </c>
      <c r="W36" s="2" t="s">
        <v>148</v>
      </c>
      <c r="X36" s="2" t="s">
        <v>145</v>
      </c>
      <c r="Y36" s="2" t="s">
        <v>182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5</v>
      </c>
      <c r="AS36" s="8">
        <v>140.89</v>
      </c>
      <c r="AT36" s="7">
        <v>-1</v>
      </c>
      <c r="AU36" s="7">
        <v>-1</v>
      </c>
      <c r="AV36" s="4"/>
      <c r="AW36" s="8"/>
      <c r="AX36" s="4">
        <v>5</v>
      </c>
      <c r="AY36" s="8">
        <v>140.89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448</v>
      </c>
      <c r="BM36" s="7"/>
      <c r="BN36" s="7"/>
      <c r="BO36" s="4"/>
      <c r="BP36" s="8"/>
      <c r="BQ36" s="4">
        <v>2</v>
      </c>
      <c r="BR36" s="8">
        <v>72.8</v>
      </c>
      <c r="BS36" s="7">
        <v>-1</v>
      </c>
      <c r="BT36" s="7">
        <v>-1</v>
      </c>
      <c r="BU36" s="2" t="s">
        <v>151</v>
      </c>
      <c r="BV36" s="2" t="s">
        <v>244</v>
      </c>
      <c r="BW36" s="2" t="s">
        <v>152</v>
      </c>
      <c r="BX36" s="2" t="s">
        <v>449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244</v>
      </c>
      <c r="CJ36" s="2" t="s">
        <v>398</v>
      </c>
      <c r="CK36" s="2" t="s">
        <v>295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244</v>
      </c>
      <c r="CW36" s="2" t="s">
        <v>202</v>
      </c>
      <c r="CX36" s="2" t="s">
        <v>206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1</v>
      </c>
      <c r="DE36" s="8">
        <v>35.59</v>
      </c>
      <c r="DF36" s="7">
        <v>-1</v>
      </c>
      <c r="DG36" s="7">
        <v>-1</v>
      </c>
      <c r="DH36" s="2" t="s">
        <v>151</v>
      </c>
      <c r="DI36" s="2" t="s">
        <v>244</v>
      </c>
      <c r="DJ36" s="2" t="s">
        <v>145</v>
      </c>
      <c r="DK36" s="2" t="s">
        <v>286</v>
      </c>
      <c r="DL36" s="2" t="s">
        <v>154</v>
      </c>
      <c r="DM36" s="2" t="s">
        <v>154</v>
      </c>
      <c r="DN36" s="2" t="s">
        <v>145</v>
      </c>
      <c r="DO36" s="4"/>
      <c r="DP36" s="8"/>
      <c r="DQ36" s="4">
        <v>2</v>
      </c>
      <c r="DR36" s="8">
        <v>32.5</v>
      </c>
      <c r="DS36" s="7">
        <v>-1</v>
      </c>
      <c r="DT36" s="7">
        <v>-1</v>
      </c>
      <c r="DU36" s="2" t="s">
        <v>151</v>
      </c>
      <c r="DV36" s="2" t="s">
        <v>244</v>
      </c>
      <c r="DW36" s="2" t="s">
        <v>171</v>
      </c>
      <c r="DX36" s="2" t="s">
        <v>450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244</v>
      </c>
      <c r="EJ36" s="2" t="s">
        <v>402</v>
      </c>
      <c r="EK36" s="2" t="s">
        <v>145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244</v>
      </c>
      <c r="EW36" s="2" t="s">
        <v>202</v>
      </c>
      <c r="EX36" s="2" t="s">
        <v>229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244</v>
      </c>
      <c r="FJ36" s="2" t="s">
        <v>404</v>
      </c>
      <c r="FK36" s="2" t="s">
        <v>269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244</v>
      </c>
      <c r="FW36" s="2" t="s">
        <v>227</v>
      </c>
      <c r="FX36" s="2" t="s">
        <v>421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244</v>
      </c>
      <c r="JJ36" s="2" t="s">
        <v>199</v>
      </c>
      <c r="JK36" s="2" t="s">
        <v>145</v>
      </c>
      <c r="JL36" s="2" t="s">
        <v>154</v>
      </c>
      <c r="JM36" s="2" t="s">
        <v>154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244</v>
      </c>
      <c r="KW36" s="2" t="s">
        <v>405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451</v>
      </c>
      <c r="B37" s="2" t="s">
        <v>134</v>
      </c>
      <c r="C37" s="2" t="s">
        <v>135</v>
      </c>
      <c r="D37" s="2" t="s">
        <v>389</v>
      </c>
      <c r="E37" s="2" t="s">
        <v>390</v>
      </c>
      <c r="F37" s="2" t="s">
        <v>430</v>
      </c>
      <c r="G37" s="2" t="s">
        <v>430</v>
      </c>
      <c r="H37" s="2" t="s">
        <v>430</v>
      </c>
      <c r="I37" s="2" t="s">
        <v>431</v>
      </c>
      <c r="J37" s="2" t="s">
        <v>432</v>
      </c>
      <c r="K37" s="2" t="s">
        <v>233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259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260</v>
      </c>
      <c r="W37" s="2" t="s">
        <v>148</v>
      </c>
      <c r="X37" s="2" t="s">
        <v>145</v>
      </c>
      <c r="Y37" s="2" t="s">
        <v>182</v>
      </c>
      <c r="Z37" s="4">
        <v>89</v>
      </c>
      <c r="AA37" s="4">
        <f>=ROUNDDOWN(26.969696969697,0)</f>
      </c>
      <c r="AB37" s="5">
        <v>3.3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</v>
      </c>
      <c r="AS37" s="8">
        <v>35.1</v>
      </c>
      <c r="AT37" s="7">
        <v>-1</v>
      </c>
      <c r="AU37" s="7">
        <v>-1</v>
      </c>
      <c r="AV37" s="4"/>
      <c r="AW37" s="8"/>
      <c r="AX37" s="4">
        <v>1</v>
      </c>
      <c r="AY37" s="8">
        <v>35.1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416</v>
      </c>
      <c r="BY37" s="2" t="s">
        <v>154</v>
      </c>
      <c r="BZ37" s="2" t="s">
        <v>154</v>
      </c>
      <c r="CA37" s="2" t="s">
        <v>145</v>
      </c>
      <c r="CB37" s="4"/>
      <c r="CC37" s="8"/>
      <c r="CD37" s="4">
        <v>1</v>
      </c>
      <c r="CE37" s="8">
        <v>35.1</v>
      </c>
      <c r="CF37" s="7">
        <v>-1</v>
      </c>
      <c r="CG37" s="7">
        <v>-1</v>
      </c>
      <c r="CH37" s="2" t="s">
        <v>151</v>
      </c>
      <c r="CI37" s="2" t="s">
        <v>142</v>
      </c>
      <c r="CJ37" s="2" t="s">
        <v>398</v>
      </c>
      <c r="CK37" s="2" t="s">
        <v>344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142</v>
      </c>
      <c r="CW37" s="2" t="s">
        <v>202</v>
      </c>
      <c r="CX37" s="2" t="s">
        <v>361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142</v>
      </c>
      <c r="DJ37" s="2" t="s">
        <v>145</v>
      </c>
      <c r="DK37" s="2" t="s">
        <v>452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142</v>
      </c>
      <c r="DW37" s="2" t="s">
        <v>171</v>
      </c>
      <c r="DX37" s="2" t="s">
        <v>453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402</v>
      </c>
      <c r="EK37" s="2" t="s">
        <v>254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202</v>
      </c>
      <c r="EX37" s="2" t="s">
        <v>454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404</v>
      </c>
      <c r="FK37" s="2" t="s">
        <v>455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142</v>
      </c>
      <c r="FW37" s="2" t="s">
        <v>227</v>
      </c>
      <c r="FX37" s="2" t="s">
        <v>456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142</v>
      </c>
      <c r="JJ37" s="2" t="s">
        <v>199</v>
      </c>
      <c r="JK37" s="2" t="s">
        <v>145</v>
      </c>
      <c r="JL37" s="2" t="s">
        <v>154</v>
      </c>
      <c r="JM37" s="2" t="s">
        <v>154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142</v>
      </c>
      <c r="KW37" s="2" t="s">
        <v>405</v>
      </c>
      <c r="KX37" s="2" t="s">
        <v>145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89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457</v>
      </c>
      <c r="B38" s="2" t="s">
        <v>134</v>
      </c>
      <c r="C38" s="2" t="s">
        <v>135</v>
      </c>
      <c r="D38" s="2" t="s">
        <v>389</v>
      </c>
      <c r="E38" s="2" t="s">
        <v>390</v>
      </c>
      <c r="F38" s="2" t="s">
        <v>458</v>
      </c>
      <c r="G38" s="2" t="s">
        <v>458</v>
      </c>
      <c r="H38" s="2" t="s">
        <v>458</v>
      </c>
      <c r="I38" s="2" t="s">
        <v>392</v>
      </c>
      <c r="J38" s="2" t="s">
        <v>459</v>
      </c>
      <c r="K38" s="2" t="s">
        <v>408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259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260</v>
      </c>
      <c r="W38" s="2" t="s">
        <v>148</v>
      </c>
      <c r="X38" s="2" t="s">
        <v>145</v>
      </c>
      <c r="Y38" s="2" t="s">
        <v>182</v>
      </c>
      <c r="Z38" s="4">
        <v>160</v>
      </c>
      <c r="AA38" s="4">
        <f>=ROUNDDOWN(59.2592592592593,0)</f>
      </c>
      <c r="AB38" s="5">
        <v>2.7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4</v>
      </c>
      <c r="AQ38" s="8">
        <v>131.56</v>
      </c>
      <c r="AR38" s="4"/>
      <c r="AS38" s="8"/>
      <c r="AT38" s="7"/>
      <c r="AU38" s="7"/>
      <c r="AV38" s="4">
        <v>4</v>
      </c>
      <c r="AW38" s="8">
        <v>131.56</v>
      </c>
      <c r="AX38" s="4"/>
      <c r="AY38" s="8"/>
      <c r="AZ38" s="7"/>
      <c r="BA38" s="7"/>
      <c r="BB38" s="7">
        <v>1</v>
      </c>
      <c r="BC38" s="4">
        <v>7</v>
      </c>
      <c r="BD38" s="8">
        <v>224.07</v>
      </c>
      <c r="BE38" s="4">
        <v>2</v>
      </c>
      <c r="BF38" s="8">
        <v>51.48</v>
      </c>
      <c r="BG38" s="7">
        <v>2.5</v>
      </c>
      <c r="BH38" s="7">
        <v>3.3526</v>
      </c>
      <c r="BI38" s="7">
        <v>0.5871</v>
      </c>
      <c r="BJ38" s="4">
        <v>4</v>
      </c>
      <c r="BK38" s="8">
        <v>131.56</v>
      </c>
      <c r="BL38" s="2" t="s">
        <v>16</v>
      </c>
      <c r="BM38" s="7">
        <v>1</v>
      </c>
      <c r="BN38" s="7">
        <v>1</v>
      </c>
      <c r="BO38" s="4">
        <v>4</v>
      </c>
      <c r="BP38" s="8">
        <v>131.56</v>
      </c>
      <c r="BQ38" s="4"/>
      <c r="BR38" s="8"/>
      <c r="BS38" s="7"/>
      <c r="BT38" s="7"/>
      <c r="BU38" s="2" t="s">
        <v>151</v>
      </c>
      <c r="BV38" s="2" t="s">
        <v>142</v>
      </c>
      <c r="BW38" s="2" t="s">
        <v>152</v>
      </c>
      <c r="BX38" s="2" t="s">
        <v>262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398</v>
      </c>
      <c r="CK38" s="2" t="s">
        <v>460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142</v>
      </c>
      <c r="CW38" s="2" t="s">
        <v>202</v>
      </c>
      <c r="CX38" s="2" t="s">
        <v>264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142</v>
      </c>
      <c r="DJ38" s="2" t="s">
        <v>145</v>
      </c>
      <c r="DK38" s="2" t="s">
        <v>230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159</v>
      </c>
      <c r="DX38" s="2" t="s">
        <v>267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142</v>
      </c>
      <c r="EJ38" s="2" t="s">
        <v>402</v>
      </c>
      <c r="EK38" s="2" t="s">
        <v>461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202</v>
      </c>
      <c r="EX38" s="2" t="s">
        <v>462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404</v>
      </c>
      <c r="FK38" s="2" t="s">
        <v>463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227</v>
      </c>
      <c r="FX38" s="2" t="s">
        <v>464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142</v>
      </c>
      <c r="JJ38" s="2" t="s">
        <v>199</v>
      </c>
      <c r="JK38" s="2" t="s">
        <v>465</v>
      </c>
      <c r="JL38" s="2" t="s">
        <v>154</v>
      </c>
      <c r="JM38" s="2" t="s">
        <v>154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405</v>
      </c>
      <c r="KX38" s="2" t="s">
        <v>412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>
        <v>160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466</v>
      </c>
      <c r="B39" s="2" t="s">
        <v>134</v>
      </c>
      <c r="C39" s="2" t="s">
        <v>135</v>
      </c>
      <c r="D39" s="2" t="s">
        <v>389</v>
      </c>
      <c r="E39" s="2" t="s">
        <v>390</v>
      </c>
      <c r="F39" s="2" t="s">
        <v>458</v>
      </c>
      <c r="G39" s="2" t="s">
        <v>458</v>
      </c>
      <c r="H39" s="2" t="s">
        <v>458</v>
      </c>
      <c r="I39" s="2" t="s">
        <v>392</v>
      </c>
      <c r="J39" s="2" t="s">
        <v>459</v>
      </c>
      <c r="K39" s="2" t="s">
        <v>423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259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260</v>
      </c>
      <c r="W39" s="2" t="s">
        <v>148</v>
      </c>
      <c r="X39" s="2" t="s">
        <v>145</v>
      </c>
      <c r="Y39" s="2" t="s">
        <v>182</v>
      </c>
      <c r="Z39" s="4">
        <v>63</v>
      </c>
      <c r="AA39" s="4">
        <f>=ROUNDDOWN(33.1578947368421,0)</f>
      </c>
      <c r="AB39" s="5">
        <v>1.9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92.51</v>
      </c>
      <c r="AR39" s="4">
        <v>1</v>
      </c>
      <c r="AS39" s="8">
        <v>28.08</v>
      </c>
      <c r="AT39" s="7">
        <v>2</v>
      </c>
      <c r="AU39" s="7">
        <v>2.2945</v>
      </c>
      <c r="AV39" s="4">
        <v>3</v>
      </c>
      <c r="AW39" s="8">
        <v>92.51</v>
      </c>
      <c r="AX39" s="4">
        <v>1</v>
      </c>
      <c r="AY39" s="8">
        <v>28.08</v>
      </c>
      <c r="AZ39" s="7">
        <v>2</v>
      </c>
      <c r="BA39" s="7">
        <v>2.2945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0.4129</v>
      </c>
      <c r="BJ39" s="4">
        <v>3</v>
      </c>
      <c r="BK39" s="8">
        <v>92.51</v>
      </c>
      <c r="BL39" s="2" t="s">
        <v>467</v>
      </c>
      <c r="BM39" s="7">
        <v>1</v>
      </c>
      <c r="BN39" s="7">
        <v>1</v>
      </c>
      <c r="BO39" s="4">
        <v>2</v>
      </c>
      <c r="BP39" s="8">
        <v>65.78</v>
      </c>
      <c r="BQ39" s="4"/>
      <c r="BR39" s="8"/>
      <c r="BS39" s="7"/>
      <c r="BT39" s="7"/>
      <c r="BU39" s="2" t="s">
        <v>151</v>
      </c>
      <c r="BV39" s="2" t="s">
        <v>142</v>
      </c>
      <c r="BW39" s="2" t="s">
        <v>152</v>
      </c>
      <c r="BX39" s="2" t="s">
        <v>468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28.08</v>
      </c>
      <c r="CF39" s="7">
        <v>-1</v>
      </c>
      <c r="CG39" s="7">
        <v>-1</v>
      </c>
      <c r="CH39" s="2" t="s">
        <v>151</v>
      </c>
      <c r="CI39" s="2" t="s">
        <v>142</v>
      </c>
      <c r="CJ39" s="2" t="s">
        <v>398</v>
      </c>
      <c r="CK39" s="2" t="s">
        <v>469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202</v>
      </c>
      <c r="CX39" s="2" t="s">
        <v>443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145</v>
      </c>
      <c r="DK39" s="2" t="s">
        <v>230</v>
      </c>
      <c r="DL39" s="2" t="s">
        <v>154</v>
      </c>
      <c r="DM39" s="2" t="s">
        <v>154</v>
      </c>
      <c r="DN39" s="2" t="s">
        <v>145</v>
      </c>
      <c r="DO39" s="4">
        <v>1</v>
      </c>
      <c r="DP39" s="8">
        <v>26.73</v>
      </c>
      <c r="DQ39" s="4"/>
      <c r="DR39" s="8"/>
      <c r="DS39" s="7"/>
      <c r="DT39" s="7"/>
      <c r="DU39" s="2" t="s">
        <v>151</v>
      </c>
      <c r="DV39" s="2" t="s">
        <v>142</v>
      </c>
      <c r="DW39" s="2" t="s">
        <v>159</v>
      </c>
      <c r="DX39" s="2" t="s">
        <v>266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402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202</v>
      </c>
      <c r="EX39" s="2" t="s">
        <v>379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404</v>
      </c>
      <c r="FK39" s="2" t="s">
        <v>309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227</v>
      </c>
      <c r="FX39" s="2" t="s">
        <v>470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199</v>
      </c>
      <c r="JK39" s="2" t="s">
        <v>145</v>
      </c>
      <c r="JL39" s="2" t="s">
        <v>154</v>
      </c>
      <c r="JM39" s="2" t="s">
        <v>154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405</v>
      </c>
      <c r="KX39" s="2" t="s">
        <v>412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63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471</v>
      </c>
      <c r="B40" s="2" t="s">
        <v>134</v>
      </c>
      <c r="C40" s="2" t="s">
        <v>135</v>
      </c>
      <c r="D40" s="2" t="s">
        <v>389</v>
      </c>
      <c r="E40" s="2" t="s">
        <v>390</v>
      </c>
      <c r="F40" s="2" t="s">
        <v>458</v>
      </c>
      <c r="G40" s="2" t="s">
        <v>458</v>
      </c>
      <c r="H40" s="2" t="s">
        <v>458</v>
      </c>
      <c r="I40" s="2" t="s">
        <v>392</v>
      </c>
      <c r="J40" s="2" t="s">
        <v>459</v>
      </c>
      <c r="K40" s="2" t="s">
        <v>201</v>
      </c>
      <c r="L40" s="3">
        <v>24.76</v>
      </c>
      <c r="M40" s="3">
        <v>26</v>
      </c>
      <c r="N40" s="3">
        <v>79.99</v>
      </c>
      <c r="O40" s="2" t="s">
        <v>472</v>
      </c>
      <c r="P40" s="2" t="s">
        <v>342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260</v>
      </c>
      <c r="W40" s="2" t="s">
        <v>148</v>
      </c>
      <c r="X40" s="2" t="s">
        <v>145</v>
      </c>
      <c r="Y40" s="2" t="s">
        <v>182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</v>
      </c>
      <c r="AS40" s="8">
        <v>23.4</v>
      </c>
      <c r="AT40" s="7">
        <v>-1</v>
      </c>
      <c r="AU40" s="7">
        <v>-1</v>
      </c>
      <c r="AV40" s="4"/>
      <c r="AW40" s="8"/>
      <c r="AX40" s="4">
        <v>1</v>
      </c>
      <c r="AY40" s="8">
        <v>23.4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244</v>
      </c>
      <c r="BW40" s="2" t="s">
        <v>152</v>
      </c>
      <c r="BX40" s="2" t="s">
        <v>262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244</v>
      </c>
      <c r="CJ40" s="2" t="s">
        <v>398</v>
      </c>
      <c r="CK40" s="2" t="s">
        <v>295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244</v>
      </c>
      <c r="CW40" s="2" t="s">
        <v>202</v>
      </c>
      <c r="CX40" s="2" t="s">
        <v>206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244</v>
      </c>
      <c r="DJ40" s="2" t="s">
        <v>145</v>
      </c>
      <c r="DK40" s="2" t="s">
        <v>473</v>
      </c>
      <c r="DL40" s="2" t="s">
        <v>154</v>
      </c>
      <c r="DM40" s="2" t="s">
        <v>154</v>
      </c>
      <c r="DN40" s="2" t="s">
        <v>145</v>
      </c>
      <c r="DO40" s="4"/>
      <c r="DP40" s="8"/>
      <c r="DQ40" s="4">
        <v>1</v>
      </c>
      <c r="DR40" s="8">
        <v>23.4</v>
      </c>
      <c r="DS40" s="7">
        <v>-1</v>
      </c>
      <c r="DT40" s="7">
        <v>-1</v>
      </c>
      <c r="DU40" s="2" t="s">
        <v>151</v>
      </c>
      <c r="DV40" s="2" t="s">
        <v>244</v>
      </c>
      <c r="DW40" s="2" t="s">
        <v>159</v>
      </c>
      <c r="DX40" s="2" t="s">
        <v>152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244</v>
      </c>
      <c r="EJ40" s="2" t="s">
        <v>402</v>
      </c>
      <c r="EK40" s="2" t="s">
        <v>145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244</v>
      </c>
      <c r="EW40" s="2" t="s">
        <v>202</v>
      </c>
      <c r="EX40" s="2" t="s">
        <v>229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244</v>
      </c>
      <c r="FJ40" s="2" t="s">
        <v>404</v>
      </c>
      <c r="FK40" s="2" t="s">
        <v>474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244</v>
      </c>
      <c r="FW40" s="2" t="s">
        <v>227</v>
      </c>
      <c r="FX40" s="2" t="s">
        <v>475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244</v>
      </c>
      <c r="JJ40" s="2" t="s">
        <v>199</v>
      </c>
      <c r="JK40" s="2" t="s">
        <v>145</v>
      </c>
      <c r="JL40" s="2" t="s">
        <v>154</v>
      </c>
      <c r="JM40" s="2" t="s">
        <v>154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244</v>
      </c>
      <c r="KW40" s="2" t="s">
        <v>405</v>
      </c>
      <c r="KX40" s="2" t="s">
        <v>145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477</v>
      </c>
      <c r="E41" s="2" t="s">
        <v>478</v>
      </c>
      <c r="F41" s="2" t="s">
        <v>479</v>
      </c>
      <c r="G41" s="2" t="s">
        <v>479</v>
      </c>
      <c r="H41" s="2" t="s">
        <v>479</v>
      </c>
      <c r="I41" s="2" t="s">
        <v>480</v>
      </c>
      <c r="J41" s="2" t="s">
        <v>140</v>
      </c>
      <c r="K41" s="2" t="s">
        <v>481</v>
      </c>
      <c r="L41" s="3">
        <v>85.12</v>
      </c>
      <c r="M41" s="3">
        <v>89.38</v>
      </c>
      <c r="N41" s="3">
        <v>249.99</v>
      </c>
      <c r="O41" s="2" t="s">
        <v>341</v>
      </c>
      <c r="P41" s="2" t="s">
        <v>342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482</v>
      </c>
      <c r="V41" s="2" t="s">
        <v>395</v>
      </c>
      <c r="W41" s="2" t="s">
        <v>148</v>
      </c>
      <c r="X41" s="2" t="s">
        <v>145</v>
      </c>
      <c r="Y41" s="2" t="s">
        <v>202</v>
      </c>
      <c r="Z41" s="4"/>
      <c r="AA41" s="4">
        <f>=ROUNDDOWN({0},0)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</v>
      </c>
      <c r="AS41" s="8">
        <v>44.69</v>
      </c>
      <c r="AT41" s="7">
        <v>-1</v>
      </c>
      <c r="AU41" s="7">
        <v>-1</v>
      </c>
      <c r="AV41" s="4">
        <v>5</v>
      </c>
      <c r="AW41" s="8">
        <v>471.74</v>
      </c>
      <c r="AX41" s="4">
        <v>1</v>
      </c>
      <c r="AY41" s="8">
        <v>44.69</v>
      </c>
      <c r="AZ41" s="7">
        <v>4</v>
      </c>
      <c r="BA41" s="7">
        <v>9.5558</v>
      </c>
      <c r="BB41" s="7"/>
      <c r="BC41" s="4">
        <v>7</v>
      </c>
      <c r="BD41" s="8">
        <v>661.74</v>
      </c>
      <c r="BE41" s="4">
        <v>1</v>
      </c>
      <c r="BF41" s="8">
        <v>44.69</v>
      </c>
      <c r="BG41" s="7">
        <v>6</v>
      </c>
      <c r="BH41" s="7">
        <v>13.8073</v>
      </c>
      <c r="BI41" s="7">
        <v>0.7129</v>
      </c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244</v>
      </c>
      <c r="BW41" s="2" t="s">
        <v>152</v>
      </c>
      <c r="BX41" s="2" t="s">
        <v>397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244</v>
      </c>
      <c r="CJ41" s="2" t="s">
        <v>483</v>
      </c>
      <c r="CK41" s="2" t="s">
        <v>311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151</v>
      </c>
      <c r="CV41" s="2" t="s">
        <v>244</v>
      </c>
      <c r="CW41" s="2" t="s">
        <v>182</v>
      </c>
      <c r="CX41" s="2" t="s">
        <v>484</v>
      </c>
      <c r="CY41" s="2" t="s">
        <v>154</v>
      </c>
      <c r="CZ41" s="2" t="s">
        <v>154</v>
      </c>
      <c r="DA41" s="2" t="s">
        <v>145</v>
      </c>
      <c r="DB41" s="4"/>
      <c r="DC41" s="8"/>
      <c r="DD41" s="4"/>
      <c r="DE41" s="8"/>
      <c r="DF41" s="7"/>
      <c r="DG41" s="7"/>
      <c r="DH41" s="2" t="s">
        <v>241</v>
      </c>
      <c r="DI41" s="2" t="s">
        <v>244</v>
      </c>
      <c r="DJ41" s="2" t="s">
        <v>145</v>
      </c>
      <c r="DK41" s="2" t="s">
        <v>145</v>
      </c>
      <c r="DL41" s="2" t="s">
        <v>154</v>
      </c>
      <c r="DM41" s="2" t="s">
        <v>154</v>
      </c>
      <c r="DN41" s="2" t="s">
        <v>145</v>
      </c>
      <c r="DO41" s="4"/>
      <c r="DP41" s="8"/>
      <c r="DQ41" s="4">
        <v>1</v>
      </c>
      <c r="DR41" s="8">
        <v>44.69</v>
      </c>
      <c r="DS41" s="7">
        <v>-1</v>
      </c>
      <c r="DT41" s="7">
        <v>-1</v>
      </c>
      <c r="DU41" s="2" t="s">
        <v>151</v>
      </c>
      <c r="DV41" s="2" t="s">
        <v>244</v>
      </c>
      <c r="DW41" s="2" t="s">
        <v>159</v>
      </c>
      <c r="DX41" s="2" t="s">
        <v>266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244</v>
      </c>
      <c r="EJ41" s="2" t="s">
        <v>161</v>
      </c>
      <c r="EK41" s="2" t="s">
        <v>311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244</v>
      </c>
      <c r="EW41" s="2" t="s">
        <v>202</v>
      </c>
      <c r="EX41" s="2" t="s">
        <v>485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244</v>
      </c>
      <c r="FJ41" s="2" t="s">
        <v>164</v>
      </c>
      <c r="FK41" s="2" t="s">
        <v>297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244</v>
      </c>
      <c r="FW41" s="2" t="s">
        <v>486</v>
      </c>
      <c r="FX41" s="2" t="s">
        <v>348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244</v>
      </c>
      <c r="JJ41" s="2" t="s">
        <v>168</v>
      </c>
      <c r="JK41" s="2" t="s">
        <v>145</v>
      </c>
      <c r="JL41" s="2" t="s">
        <v>154</v>
      </c>
      <c r="JM41" s="2" t="s">
        <v>154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244</v>
      </c>
      <c r="KW41" s="2" t="s">
        <v>171</v>
      </c>
      <c r="KX41" s="2" t="s">
        <v>487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488</v>
      </c>
      <c r="B42" s="2" t="s">
        <v>134</v>
      </c>
      <c r="C42" s="2" t="s">
        <v>135</v>
      </c>
      <c r="D42" s="2" t="s">
        <v>477</v>
      </c>
      <c r="E42" s="2" t="s">
        <v>478</v>
      </c>
      <c r="F42" s="2" t="s">
        <v>479</v>
      </c>
      <c r="G42" s="2" t="s">
        <v>479</v>
      </c>
      <c r="H42" s="2" t="s">
        <v>479</v>
      </c>
      <c r="I42" s="2" t="s">
        <v>480</v>
      </c>
      <c r="J42" s="2" t="s">
        <v>174</v>
      </c>
      <c r="K42" s="2" t="s">
        <v>481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351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482</v>
      </c>
      <c r="V42" s="2" t="s">
        <v>395</v>
      </c>
      <c r="W42" s="2" t="s">
        <v>148</v>
      </c>
      <c r="X42" s="2" t="s">
        <v>145</v>
      </c>
      <c r="Y42" s="2" t="s">
        <v>202</v>
      </c>
      <c r="Z42" s="4">
        <v>21</v>
      </c>
      <c r="AA42" s="4">
        <f>=ROUNDDOWN(6.7741935483871,0)</f>
      </c>
      <c r="AB42" s="5">
        <v>3.1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5</v>
      </c>
      <c r="AQ42" s="8">
        <v>471.74</v>
      </c>
      <c r="AR42" s="4"/>
      <c r="AS42" s="8"/>
      <c r="AT42" s="7"/>
      <c r="AU42" s="7"/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1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5</v>
      </c>
      <c r="BK42" s="8">
        <v>471.74</v>
      </c>
      <c r="BL42" s="2" t="s">
        <v>489</v>
      </c>
      <c r="BM42" s="7">
        <v>1</v>
      </c>
      <c r="BN42" s="7">
        <v>1</v>
      </c>
      <c r="BO42" s="4">
        <v>2</v>
      </c>
      <c r="BP42" s="8">
        <v>144.14</v>
      </c>
      <c r="BQ42" s="4"/>
      <c r="BR42" s="8"/>
      <c r="BS42" s="7"/>
      <c r="BT42" s="7"/>
      <c r="BU42" s="2" t="s">
        <v>151</v>
      </c>
      <c r="BV42" s="2" t="s">
        <v>142</v>
      </c>
      <c r="BW42" s="2" t="s">
        <v>152</v>
      </c>
      <c r="BX42" s="2" t="s">
        <v>262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483</v>
      </c>
      <c r="CK42" s="2" t="s">
        <v>263</v>
      </c>
      <c r="CL42" s="2" t="s">
        <v>154</v>
      </c>
      <c r="CM42" s="2" t="s">
        <v>154</v>
      </c>
      <c r="CN42" s="2" t="s">
        <v>145</v>
      </c>
      <c r="CO42" s="4">
        <v>3</v>
      </c>
      <c r="CP42" s="8">
        <v>327.6</v>
      </c>
      <c r="CQ42" s="4"/>
      <c r="CR42" s="8"/>
      <c r="CS42" s="7"/>
      <c r="CT42" s="7"/>
      <c r="CU42" s="2" t="s">
        <v>151</v>
      </c>
      <c r="CV42" s="2" t="s">
        <v>142</v>
      </c>
      <c r="CW42" s="2" t="s">
        <v>182</v>
      </c>
      <c r="CX42" s="2" t="s">
        <v>490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241</v>
      </c>
      <c r="DI42" s="2" t="s">
        <v>142</v>
      </c>
      <c r="DJ42" s="2" t="s">
        <v>145</v>
      </c>
      <c r="DK42" s="2" t="s">
        <v>145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142</v>
      </c>
      <c r="DW42" s="2" t="s">
        <v>159</v>
      </c>
      <c r="DX42" s="2" t="s">
        <v>491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161</v>
      </c>
      <c r="EK42" s="2" t="s">
        <v>492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202</v>
      </c>
      <c r="EX42" s="2" t="s">
        <v>182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164</v>
      </c>
      <c r="FK42" s="2" t="s">
        <v>493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486</v>
      </c>
      <c r="FX42" s="2" t="s">
        <v>184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142</v>
      </c>
      <c r="JJ42" s="2" t="s">
        <v>168</v>
      </c>
      <c r="JK42" s="2" t="s">
        <v>145</v>
      </c>
      <c r="JL42" s="2" t="s">
        <v>154</v>
      </c>
      <c r="JM42" s="2" t="s">
        <v>154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171</v>
      </c>
      <c r="KX42" s="2" t="s">
        <v>412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21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494</v>
      </c>
      <c r="B43" s="2" t="s">
        <v>134</v>
      </c>
      <c r="C43" s="2" t="s">
        <v>135</v>
      </c>
      <c r="D43" s="2" t="s">
        <v>477</v>
      </c>
      <c r="E43" s="2" t="s">
        <v>478</v>
      </c>
      <c r="F43" s="2" t="s">
        <v>479</v>
      </c>
      <c r="G43" s="2" t="s">
        <v>479</v>
      </c>
      <c r="H43" s="2" t="s">
        <v>479</v>
      </c>
      <c r="I43" s="2" t="s">
        <v>480</v>
      </c>
      <c r="J43" s="2" t="s">
        <v>140</v>
      </c>
      <c r="K43" s="2" t="s">
        <v>495</v>
      </c>
      <c r="L43" s="3">
        <v>85.12</v>
      </c>
      <c r="M43" s="3">
        <v>89.38</v>
      </c>
      <c r="N43" s="3">
        <v>249.99</v>
      </c>
      <c r="O43" s="2" t="s">
        <v>142</v>
      </c>
      <c r="P43" s="2" t="s">
        <v>351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482</v>
      </c>
      <c r="V43" s="2" t="s">
        <v>395</v>
      </c>
      <c r="W43" s="2" t="s">
        <v>148</v>
      </c>
      <c r="X43" s="2" t="s">
        <v>145</v>
      </c>
      <c r="Y43" s="2" t="s">
        <v>202</v>
      </c>
      <c r="Z43" s="4">
        <v>111</v>
      </c>
      <c r="AA43" s="4">
        <f>=ROUNDDOWN(85.3846153846154,0)</f>
      </c>
      <c r="AB43" s="5">
        <v>1.3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1</v>
      </c>
      <c r="AQ43" s="8">
        <v>86.4</v>
      </c>
      <c r="AR43" s="4"/>
      <c r="AS43" s="8"/>
      <c r="AT43" s="7"/>
      <c r="AU43" s="7"/>
      <c r="AV43" s="4">
        <v>2</v>
      </c>
      <c r="AW43" s="8">
        <v>190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0.4547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0.2871</v>
      </c>
      <c r="BJ43" s="4">
        <v>1</v>
      </c>
      <c r="BK43" s="8">
        <v>86.4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152</v>
      </c>
      <c r="BX43" s="2" t="s">
        <v>449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483</v>
      </c>
      <c r="CK43" s="2" t="s">
        <v>279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86.4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182</v>
      </c>
      <c r="CX43" s="2" t="s">
        <v>347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496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142</v>
      </c>
      <c r="DW43" s="2" t="s">
        <v>159</v>
      </c>
      <c r="DX43" s="2" t="s">
        <v>497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498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202</v>
      </c>
      <c r="EX43" s="2" t="s">
        <v>445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164</v>
      </c>
      <c r="FK43" s="2" t="s">
        <v>499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486</v>
      </c>
      <c r="FX43" s="2" t="s">
        <v>500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199</v>
      </c>
      <c r="JK43" s="2" t="s">
        <v>145</v>
      </c>
      <c r="JL43" s="2" t="s">
        <v>154</v>
      </c>
      <c r="JM43" s="2" t="s">
        <v>154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171</v>
      </c>
      <c r="KX43" s="2" t="s">
        <v>145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111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501</v>
      </c>
      <c r="B44" s="2" t="s">
        <v>134</v>
      </c>
      <c r="C44" s="2" t="s">
        <v>135</v>
      </c>
      <c r="D44" s="2" t="s">
        <v>477</v>
      </c>
      <c r="E44" s="2" t="s">
        <v>478</v>
      </c>
      <c r="F44" s="2" t="s">
        <v>479</v>
      </c>
      <c r="G44" s="2" t="s">
        <v>479</v>
      </c>
      <c r="H44" s="2" t="s">
        <v>479</v>
      </c>
      <c r="I44" s="2" t="s">
        <v>480</v>
      </c>
      <c r="J44" s="2" t="s">
        <v>174</v>
      </c>
      <c r="K44" s="2" t="s">
        <v>495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351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482</v>
      </c>
      <c r="V44" s="2" t="s">
        <v>395</v>
      </c>
      <c r="W44" s="2" t="s">
        <v>148</v>
      </c>
      <c r="X44" s="2" t="s">
        <v>145</v>
      </c>
      <c r="Y44" s="2" t="s">
        <v>202</v>
      </c>
      <c r="Z44" s="4">
        <v>107</v>
      </c>
      <c r="AA44" s="4">
        <f>=ROUNDDOWN(76.4285714285714,0)</f>
      </c>
      <c r="AB44" s="5">
        <v>1.4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103.6</v>
      </c>
      <c r="AR44" s="4"/>
      <c r="AS44" s="8"/>
      <c r="AT44" s="7"/>
      <c r="AU44" s="7"/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0.5453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</v>
      </c>
      <c r="BK44" s="8">
        <v>103.6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142</v>
      </c>
      <c r="BW44" s="2" t="s">
        <v>152</v>
      </c>
      <c r="BX44" s="2" t="s">
        <v>502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483</v>
      </c>
      <c r="CK44" s="2" t="s">
        <v>378</v>
      </c>
      <c r="CL44" s="2" t="s">
        <v>154</v>
      </c>
      <c r="CM44" s="2" t="s">
        <v>154</v>
      </c>
      <c r="CN44" s="2" t="s">
        <v>145</v>
      </c>
      <c r="CO44" s="4">
        <v>1</v>
      </c>
      <c r="CP44" s="8">
        <v>103.6</v>
      </c>
      <c r="CQ44" s="4"/>
      <c r="CR44" s="8"/>
      <c r="CS44" s="7"/>
      <c r="CT44" s="7"/>
      <c r="CU44" s="2" t="s">
        <v>151</v>
      </c>
      <c r="CV44" s="2" t="s">
        <v>142</v>
      </c>
      <c r="CW44" s="2" t="s">
        <v>182</v>
      </c>
      <c r="CX44" s="2" t="s">
        <v>503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145</v>
      </c>
      <c r="DK44" s="2" t="s">
        <v>504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159</v>
      </c>
      <c r="DX44" s="2" t="s">
        <v>427</v>
      </c>
      <c r="DY44" s="2" t="s">
        <v>154</v>
      </c>
      <c r="DZ44" s="2" t="s">
        <v>154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492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202</v>
      </c>
      <c r="EX44" s="2" t="s">
        <v>178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164</v>
      </c>
      <c r="FK44" s="2" t="s">
        <v>317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486</v>
      </c>
      <c r="FX44" s="2" t="s">
        <v>505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199</v>
      </c>
      <c r="JK44" s="2" t="s">
        <v>145</v>
      </c>
      <c r="JL44" s="2" t="s">
        <v>154</v>
      </c>
      <c r="JM44" s="2" t="s">
        <v>154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171</v>
      </c>
      <c r="KX44" s="2" t="s">
        <v>412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107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506</v>
      </c>
      <c r="B45" s="2" t="s">
        <v>134</v>
      </c>
      <c r="C45" s="2" t="s">
        <v>135</v>
      </c>
      <c r="D45" s="2" t="s">
        <v>507</v>
      </c>
      <c r="E45" s="2" t="s">
        <v>508</v>
      </c>
      <c r="F45" s="2" t="s">
        <v>509</v>
      </c>
      <c r="G45" s="2" t="s">
        <v>509</v>
      </c>
      <c r="H45" s="2" t="s">
        <v>509</v>
      </c>
      <c r="I45" s="2" t="s">
        <v>510</v>
      </c>
      <c r="J45" s="2" t="s">
        <v>511</v>
      </c>
      <c r="K45" s="2" t="s">
        <v>408</v>
      </c>
      <c r="L45" s="3">
        <v>26.68</v>
      </c>
      <c r="M45" s="3">
        <v>28.01</v>
      </c>
      <c r="N45" s="3">
        <v>89.99</v>
      </c>
      <c r="O45" s="2" t="s">
        <v>142</v>
      </c>
      <c r="P45" s="2" t="s">
        <v>259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394</v>
      </c>
      <c r="V45" s="2" t="s">
        <v>512</v>
      </c>
      <c r="W45" s="2" t="s">
        <v>148</v>
      </c>
      <c r="X45" s="2" t="s">
        <v>145</v>
      </c>
      <c r="Y45" s="2" t="s">
        <v>175</v>
      </c>
      <c r="Z45" s="4">
        <v>128</v>
      </c>
      <c r="AA45" s="4">
        <f>=ROUNDDOWN(25.6,0)</f>
      </c>
      <c r="AB45" s="5">
        <v>5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6</v>
      </c>
      <c r="AQ45" s="8">
        <v>243.54</v>
      </c>
      <c r="AR45" s="4"/>
      <c r="AS45" s="8"/>
      <c r="AT45" s="7"/>
      <c r="AU45" s="7"/>
      <c r="AV45" s="4">
        <v>6</v>
      </c>
      <c r="AW45" s="8">
        <v>243.54</v>
      </c>
      <c r="AX45" s="4"/>
      <c r="AY45" s="8"/>
      <c r="AZ45" s="7"/>
      <c r="BA45" s="7"/>
      <c r="BB45" s="7">
        <v>1</v>
      </c>
      <c r="BC45" s="4">
        <v>6</v>
      </c>
      <c r="BD45" s="8">
        <v>243.54</v>
      </c>
      <c r="BE45" s="4"/>
      <c r="BF45" s="8"/>
      <c r="BG45" s="7"/>
      <c r="BH45" s="7"/>
      <c r="BI45" s="7">
        <v>1</v>
      </c>
      <c r="BJ45" s="4">
        <v>6</v>
      </c>
      <c r="BK45" s="8">
        <v>243.54</v>
      </c>
      <c r="BL45" s="2" t="s">
        <v>513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151</v>
      </c>
      <c r="BV45" s="2" t="s">
        <v>244</v>
      </c>
      <c r="BW45" s="2" t="s">
        <v>152</v>
      </c>
      <c r="BX45" s="2" t="s">
        <v>416</v>
      </c>
      <c r="BY45" s="2" t="s">
        <v>154</v>
      </c>
      <c r="BZ45" s="2" t="s">
        <v>154</v>
      </c>
      <c r="CA45" s="2" t="s">
        <v>145</v>
      </c>
      <c r="CB45" s="4">
        <v>2</v>
      </c>
      <c r="CC45" s="8">
        <v>61.18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398</v>
      </c>
      <c r="CK45" s="2" t="s">
        <v>460</v>
      </c>
      <c r="CL45" s="2" t="s">
        <v>154</v>
      </c>
      <c r="CM45" s="2" t="s">
        <v>154</v>
      </c>
      <c r="CN45" s="2" t="s">
        <v>145</v>
      </c>
      <c r="CO45" s="4">
        <v>4</v>
      </c>
      <c r="CP45" s="8">
        <v>182.36</v>
      </c>
      <c r="CQ45" s="4"/>
      <c r="CR45" s="8"/>
      <c r="CS45" s="7"/>
      <c r="CT45" s="7"/>
      <c r="CU45" s="2" t="s">
        <v>151</v>
      </c>
      <c r="CV45" s="2" t="s">
        <v>142</v>
      </c>
      <c r="CW45" s="2" t="s">
        <v>202</v>
      </c>
      <c r="CX45" s="2" t="s">
        <v>264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214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159</v>
      </c>
      <c r="DX45" s="2" t="s">
        <v>450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402</v>
      </c>
      <c r="EK45" s="2" t="s">
        <v>514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175</v>
      </c>
      <c r="EX45" s="2" t="s">
        <v>515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164</v>
      </c>
      <c r="FK45" s="2" t="s">
        <v>205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166</v>
      </c>
      <c r="FX45" s="2" t="s">
        <v>286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142</v>
      </c>
      <c r="JJ45" s="2" t="s">
        <v>199</v>
      </c>
      <c r="JK45" s="2" t="s">
        <v>145</v>
      </c>
      <c r="JL45" s="2" t="s">
        <v>154</v>
      </c>
      <c r="JM45" s="2" t="s">
        <v>154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405</v>
      </c>
      <c r="KX45" s="2" t="s">
        <v>516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128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517</v>
      </c>
      <c r="B46" s="2" t="s">
        <v>134</v>
      </c>
      <c r="C46" s="2" t="s">
        <v>135</v>
      </c>
      <c r="D46" s="2" t="s">
        <v>507</v>
      </c>
      <c r="E46" s="2" t="s">
        <v>508</v>
      </c>
      <c r="F46" s="2" t="s">
        <v>138</v>
      </c>
      <c r="G46" s="2" t="s">
        <v>145</v>
      </c>
      <c r="H46" s="2" t="s">
        <v>145</v>
      </c>
      <c r="I46" s="2" t="s">
        <v>518</v>
      </c>
      <c r="J46" s="2" t="s">
        <v>511</v>
      </c>
      <c r="K46" s="2" t="s">
        <v>233</v>
      </c>
      <c r="L46" s="3">
        <v>30.86</v>
      </c>
      <c r="M46" s="3">
        <v>32.4</v>
      </c>
      <c r="N46" s="3">
        <v>89.99</v>
      </c>
      <c r="O46" s="2" t="s">
        <v>142</v>
      </c>
      <c r="P46" s="2" t="s">
        <v>234</v>
      </c>
      <c r="Q46" s="2" t="s">
        <v>144</v>
      </c>
      <c r="R46" s="2" t="s">
        <v>145</v>
      </c>
      <c r="S46" s="2" t="s">
        <v>145</v>
      </c>
      <c r="T46" s="2" t="s">
        <v>235</v>
      </c>
      <c r="U46" s="2" t="s">
        <v>394</v>
      </c>
      <c r="V46" s="2" t="s">
        <v>236</v>
      </c>
      <c r="W46" s="2" t="s">
        <v>145</v>
      </c>
      <c r="X46" s="2" t="s">
        <v>145</v>
      </c>
      <c r="Y46" s="2" t="s">
        <v>519</v>
      </c>
      <c r="Z46" s="4">
        <v>196</v>
      </c>
      <c r="AA46" s="4">
        <f>=ROUNDDOWN(217.777777777778,0)</f>
      </c>
      <c r="AB46" s="5">
        <v>0.9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2</v>
      </c>
      <c r="AQ46" s="8">
        <v>118.38</v>
      </c>
      <c r="AR46" s="4"/>
      <c r="AS46" s="8"/>
      <c r="AT46" s="7"/>
      <c r="AU46" s="7"/>
      <c r="AV46" s="4">
        <v>2</v>
      </c>
      <c r="AW46" s="8">
        <v>118.38</v>
      </c>
      <c r="AX46" s="4"/>
      <c r="AY46" s="8"/>
      <c r="AZ46" s="7"/>
      <c r="BA46" s="7"/>
      <c r="BB46" s="7">
        <v>1</v>
      </c>
      <c r="BC46" s="4">
        <v>2</v>
      </c>
      <c r="BD46" s="8">
        <v>118.38</v>
      </c>
      <c r="BE46" s="4"/>
      <c r="BF46" s="8"/>
      <c r="BG46" s="7"/>
      <c r="BH46" s="7"/>
      <c r="BI46" s="7">
        <v>1</v>
      </c>
      <c r="BJ46" s="4">
        <v>2</v>
      </c>
      <c r="BK46" s="8">
        <v>118.38</v>
      </c>
      <c r="BL46" s="2" t="s">
        <v>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145</v>
      </c>
      <c r="BW46" s="2" t="s">
        <v>145</v>
      </c>
      <c r="BX46" s="2" t="s">
        <v>145</v>
      </c>
      <c r="BY46" s="2" t="s">
        <v>145</v>
      </c>
      <c r="BZ46" s="2" t="s">
        <v>145</v>
      </c>
      <c r="CA46" s="2" t="s">
        <v>145</v>
      </c>
      <c r="CB46" s="4"/>
      <c r="CC46" s="8"/>
      <c r="CD46" s="4"/>
      <c r="CE46" s="8"/>
      <c r="CF46" s="7"/>
      <c r="CG46" s="7"/>
      <c r="CH46" s="2" t="s">
        <v>145</v>
      </c>
      <c r="CI46" s="2" t="s">
        <v>145</v>
      </c>
      <c r="CJ46" s="2" t="s">
        <v>145</v>
      </c>
      <c r="CK46" s="2" t="s">
        <v>145</v>
      </c>
      <c r="CL46" s="2" t="s">
        <v>145</v>
      </c>
      <c r="CM46" s="2" t="s">
        <v>145</v>
      </c>
      <c r="CN46" s="2" t="s">
        <v>145</v>
      </c>
      <c r="CO46" s="4">
        <v>2</v>
      </c>
      <c r="CP46" s="8">
        <v>118.38</v>
      </c>
      <c r="CQ46" s="4"/>
      <c r="CR46" s="8"/>
      <c r="CS46" s="7"/>
      <c r="CT46" s="7"/>
      <c r="CU46" s="2" t="s">
        <v>151</v>
      </c>
      <c r="CV46" s="2" t="s">
        <v>142</v>
      </c>
      <c r="CW46" s="2" t="s">
        <v>145</v>
      </c>
      <c r="CX46" s="2" t="s">
        <v>248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145</v>
      </c>
      <c r="DI46" s="2" t="s">
        <v>145</v>
      </c>
      <c r="DJ46" s="2" t="s">
        <v>145</v>
      </c>
      <c r="DK46" s="2" t="s">
        <v>145</v>
      </c>
      <c r="DL46" s="2" t="s">
        <v>145</v>
      </c>
      <c r="DM46" s="2" t="s">
        <v>145</v>
      </c>
      <c r="DN46" s="2" t="s">
        <v>145</v>
      </c>
      <c r="DO46" s="4"/>
      <c r="DP46" s="8"/>
      <c r="DQ46" s="4"/>
      <c r="DR46" s="8"/>
      <c r="DS46" s="7"/>
      <c r="DT46" s="7"/>
      <c r="DU46" s="2" t="s">
        <v>145</v>
      </c>
      <c r="DV46" s="2" t="s">
        <v>145</v>
      </c>
      <c r="DW46" s="2" t="s">
        <v>145</v>
      </c>
      <c r="DX46" s="2" t="s">
        <v>145</v>
      </c>
      <c r="DY46" s="2" t="s">
        <v>145</v>
      </c>
      <c r="DZ46" s="2" t="s">
        <v>145</v>
      </c>
      <c r="EA46" s="2" t="s">
        <v>145</v>
      </c>
      <c r="EB46" s="4"/>
      <c r="EC46" s="8"/>
      <c r="ED46" s="4"/>
      <c r="EE46" s="8"/>
      <c r="EF46" s="7"/>
      <c r="EG46" s="7"/>
      <c r="EH46" s="2" t="s">
        <v>145</v>
      </c>
      <c r="EI46" s="2" t="s">
        <v>145</v>
      </c>
      <c r="EJ46" s="2" t="s">
        <v>145</v>
      </c>
      <c r="EK46" s="2" t="s">
        <v>145</v>
      </c>
      <c r="EL46" s="2" t="s">
        <v>145</v>
      </c>
      <c r="EM46" s="2" t="s">
        <v>145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145</v>
      </c>
      <c r="EX46" s="2" t="s">
        <v>145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145</v>
      </c>
      <c r="JK46" s="2" t="s">
        <v>145</v>
      </c>
      <c r="JL46" s="2" t="s">
        <v>154</v>
      </c>
      <c r="JM46" s="2" t="s">
        <v>154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>
        <v>196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520</v>
      </c>
      <c r="B47" s="2" t="s">
        <v>134</v>
      </c>
      <c r="C47" s="2" t="s">
        <v>135</v>
      </c>
      <c r="D47" s="2" t="s">
        <v>507</v>
      </c>
      <c r="E47" s="2" t="s">
        <v>521</v>
      </c>
      <c r="F47" s="2" t="s">
        <v>509</v>
      </c>
      <c r="G47" s="2" t="s">
        <v>509</v>
      </c>
      <c r="H47" s="2" t="s">
        <v>509</v>
      </c>
      <c r="I47" s="2" t="s">
        <v>510</v>
      </c>
      <c r="J47" s="2" t="s">
        <v>511</v>
      </c>
      <c r="K47" s="2" t="s">
        <v>258</v>
      </c>
      <c r="L47" s="3">
        <v>24.76</v>
      </c>
      <c r="M47" s="3">
        <v>26</v>
      </c>
      <c r="N47" s="3">
        <v>79.99</v>
      </c>
      <c r="O47" s="2" t="s">
        <v>142</v>
      </c>
      <c r="P47" s="2" t="s">
        <v>522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512</v>
      </c>
      <c r="W47" s="2" t="s">
        <v>148</v>
      </c>
      <c r="X47" s="2" t="s">
        <v>145</v>
      </c>
      <c r="Y47" s="2" t="s">
        <v>175</v>
      </c>
      <c r="Z47" s="4">
        <v>39</v>
      </c>
      <c r="AA47" s="4">
        <f>=ROUNDDOWN(24.375,0)</f>
      </c>
      <c r="AB47" s="5">
        <v>1.6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112.32</v>
      </c>
      <c r="AR47" s="4">
        <v>1</v>
      </c>
      <c r="AS47" s="8">
        <v>29.38</v>
      </c>
      <c r="AT47" s="7">
        <v>3</v>
      </c>
      <c r="AU47" s="7">
        <v>2.823</v>
      </c>
      <c r="AV47" s="4">
        <v>4</v>
      </c>
      <c r="AW47" s="8">
        <v>112.32</v>
      </c>
      <c r="AX47" s="4">
        <v>1</v>
      </c>
      <c r="AY47" s="8">
        <v>29.38</v>
      </c>
      <c r="AZ47" s="7">
        <v>3</v>
      </c>
      <c r="BA47" s="7">
        <v>2.823</v>
      </c>
      <c r="BB47" s="7">
        <v>1</v>
      </c>
      <c r="BC47" s="4">
        <v>10</v>
      </c>
      <c r="BD47" s="8">
        <v>275.8</v>
      </c>
      <c r="BE47" s="4">
        <v>1</v>
      </c>
      <c r="BF47" s="8">
        <v>29.38</v>
      </c>
      <c r="BG47" s="7">
        <v>9</v>
      </c>
      <c r="BH47" s="7">
        <v>8.3873</v>
      </c>
      <c r="BI47" s="7">
        <v>0.4073</v>
      </c>
      <c r="BJ47" s="4">
        <v>4</v>
      </c>
      <c r="BK47" s="8">
        <v>112.32</v>
      </c>
      <c r="BL47" s="2" t="s">
        <v>523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244</v>
      </c>
      <c r="BW47" s="2" t="s">
        <v>152</v>
      </c>
      <c r="BX47" s="2" t="s">
        <v>416</v>
      </c>
      <c r="BY47" s="2" t="s">
        <v>154</v>
      </c>
      <c r="BZ47" s="2" t="s">
        <v>154</v>
      </c>
      <c r="CA47" s="2" t="s">
        <v>145</v>
      </c>
      <c r="CB47" s="4">
        <v>4</v>
      </c>
      <c r="CC47" s="8">
        <v>112.32</v>
      </c>
      <c r="CD47" s="4"/>
      <c r="CE47" s="8"/>
      <c r="CF47" s="7"/>
      <c r="CG47" s="7"/>
      <c r="CH47" s="2" t="s">
        <v>151</v>
      </c>
      <c r="CI47" s="2" t="s">
        <v>142</v>
      </c>
      <c r="CJ47" s="2" t="s">
        <v>398</v>
      </c>
      <c r="CK47" s="2" t="s">
        <v>524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202</v>
      </c>
      <c r="CX47" s="2" t="s">
        <v>178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145</v>
      </c>
      <c r="DK47" s="2" t="s">
        <v>145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159</v>
      </c>
      <c r="DX47" s="2" t="s">
        <v>419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402</v>
      </c>
      <c r="EK47" s="2" t="s">
        <v>145</v>
      </c>
      <c r="EL47" s="2" t="s">
        <v>154</v>
      </c>
      <c r="EM47" s="2" t="s">
        <v>154</v>
      </c>
      <c r="EN47" s="2" t="s">
        <v>145</v>
      </c>
      <c r="EO47" s="4"/>
      <c r="EP47" s="8"/>
      <c r="EQ47" s="4">
        <v>1</v>
      </c>
      <c r="ER47" s="8">
        <v>29.38</v>
      </c>
      <c r="ES47" s="7">
        <v>-1</v>
      </c>
      <c r="ET47" s="7">
        <v>-1</v>
      </c>
      <c r="EU47" s="2" t="s">
        <v>151</v>
      </c>
      <c r="EV47" s="2" t="s">
        <v>142</v>
      </c>
      <c r="EW47" s="2" t="s">
        <v>175</v>
      </c>
      <c r="EX47" s="2" t="s">
        <v>182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164</v>
      </c>
      <c r="FK47" s="2" t="s">
        <v>419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166</v>
      </c>
      <c r="FX47" s="2" t="s">
        <v>525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199</v>
      </c>
      <c r="JK47" s="2" t="s">
        <v>145</v>
      </c>
      <c r="JL47" s="2" t="s">
        <v>154</v>
      </c>
      <c r="JM47" s="2" t="s">
        <v>154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405</v>
      </c>
      <c r="KX47" s="2" t="s">
        <v>145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39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526</v>
      </c>
      <c r="B48" s="2" t="s">
        <v>134</v>
      </c>
      <c r="C48" s="2" t="s">
        <v>135</v>
      </c>
      <c r="D48" s="2" t="s">
        <v>507</v>
      </c>
      <c r="E48" s="2" t="s">
        <v>521</v>
      </c>
      <c r="F48" s="2" t="s">
        <v>509</v>
      </c>
      <c r="G48" s="2" t="s">
        <v>509</v>
      </c>
      <c r="H48" s="2" t="s">
        <v>509</v>
      </c>
      <c r="I48" s="2" t="s">
        <v>510</v>
      </c>
      <c r="J48" s="2" t="s">
        <v>511</v>
      </c>
      <c r="K48" s="2" t="s">
        <v>233</v>
      </c>
      <c r="L48" s="3">
        <v>26.68</v>
      </c>
      <c r="M48" s="3">
        <v>28.01</v>
      </c>
      <c r="N48" s="3">
        <v>89.99</v>
      </c>
      <c r="O48" s="2" t="s">
        <v>142</v>
      </c>
      <c r="P48" s="2" t="s">
        <v>259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394</v>
      </c>
      <c r="V48" s="2" t="s">
        <v>512</v>
      </c>
      <c r="W48" s="2" t="s">
        <v>148</v>
      </c>
      <c r="X48" s="2" t="s">
        <v>145</v>
      </c>
      <c r="Y48" s="2" t="s">
        <v>175</v>
      </c>
      <c r="Z48" s="4">
        <v>139</v>
      </c>
      <c r="AA48" s="4">
        <f>=ROUNDDOWN(53.4615384615385,0)</f>
      </c>
      <c r="AB48" s="5">
        <v>2.6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2</v>
      </c>
      <c r="AQ48" s="8">
        <v>93.58</v>
      </c>
      <c r="AR48" s="4"/>
      <c r="AS48" s="8"/>
      <c r="AT48" s="7"/>
      <c r="AU48" s="7"/>
      <c r="AV48" s="4">
        <v>2</v>
      </c>
      <c r="AW48" s="8">
        <v>93.58</v>
      </c>
      <c r="AX48" s="4"/>
      <c r="AY48" s="8"/>
      <c r="AZ48" s="7"/>
      <c r="BA48" s="7"/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0.3393</v>
      </c>
      <c r="BJ48" s="4">
        <v>2</v>
      </c>
      <c r="BK48" s="8">
        <v>93.58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244</v>
      </c>
      <c r="BW48" s="2" t="s">
        <v>152</v>
      </c>
      <c r="BX48" s="2" t="s">
        <v>527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142</v>
      </c>
      <c r="CJ48" s="2" t="s">
        <v>398</v>
      </c>
      <c r="CK48" s="2" t="s">
        <v>344</v>
      </c>
      <c r="CL48" s="2" t="s">
        <v>154</v>
      </c>
      <c r="CM48" s="2" t="s">
        <v>154</v>
      </c>
      <c r="CN48" s="2" t="s">
        <v>145</v>
      </c>
      <c r="CO48" s="4">
        <v>2</v>
      </c>
      <c r="CP48" s="8">
        <v>93.58</v>
      </c>
      <c r="CQ48" s="4"/>
      <c r="CR48" s="8"/>
      <c r="CS48" s="7"/>
      <c r="CT48" s="7"/>
      <c r="CU48" s="2" t="s">
        <v>151</v>
      </c>
      <c r="CV48" s="2" t="s">
        <v>142</v>
      </c>
      <c r="CW48" s="2" t="s">
        <v>202</v>
      </c>
      <c r="CX48" s="2" t="s">
        <v>361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142</v>
      </c>
      <c r="DJ48" s="2" t="s">
        <v>145</v>
      </c>
      <c r="DK48" s="2" t="s">
        <v>145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159</v>
      </c>
      <c r="DX48" s="2" t="s">
        <v>528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142</v>
      </c>
      <c r="EJ48" s="2" t="s">
        <v>402</v>
      </c>
      <c r="EK48" s="2" t="s">
        <v>529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175</v>
      </c>
      <c r="EX48" s="2" t="s">
        <v>462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151</v>
      </c>
      <c r="FI48" s="2" t="s">
        <v>142</v>
      </c>
      <c r="FJ48" s="2" t="s">
        <v>164</v>
      </c>
      <c r="FK48" s="2" t="s">
        <v>419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142</v>
      </c>
      <c r="FW48" s="2" t="s">
        <v>166</v>
      </c>
      <c r="FX48" s="2" t="s">
        <v>530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142</v>
      </c>
      <c r="JJ48" s="2" t="s">
        <v>199</v>
      </c>
      <c r="JK48" s="2" t="s">
        <v>145</v>
      </c>
      <c r="JL48" s="2" t="s">
        <v>154</v>
      </c>
      <c r="JM48" s="2" t="s">
        <v>154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142</v>
      </c>
      <c r="KW48" s="2" t="s">
        <v>405</v>
      </c>
      <c r="KX48" s="2" t="s">
        <v>145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139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531</v>
      </c>
      <c r="B49" s="2" t="s">
        <v>134</v>
      </c>
      <c r="C49" s="2" t="s">
        <v>135</v>
      </c>
      <c r="D49" s="2" t="s">
        <v>507</v>
      </c>
      <c r="E49" s="2" t="s">
        <v>521</v>
      </c>
      <c r="F49" s="2" t="s">
        <v>509</v>
      </c>
      <c r="G49" s="2" t="s">
        <v>509</v>
      </c>
      <c r="H49" s="2" t="s">
        <v>509</v>
      </c>
      <c r="I49" s="2" t="s">
        <v>510</v>
      </c>
      <c r="J49" s="2" t="s">
        <v>511</v>
      </c>
      <c r="K49" s="2" t="s">
        <v>201</v>
      </c>
      <c r="L49" s="3">
        <v>24.76</v>
      </c>
      <c r="M49" s="3">
        <v>26</v>
      </c>
      <c r="N49" s="3">
        <v>79.99</v>
      </c>
      <c r="O49" s="2" t="s">
        <v>414</v>
      </c>
      <c r="P49" s="2" t="s">
        <v>351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512</v>
      </c>
      <c r="W49" s="2" t="s">
        <v>148</v>
      </c>
      <c r="X49" s="2" t="s">
        <v>145</v>
      </c>
      <c r="Y49" s="2" t="s">
        <v>175</v>
      </c>
      <c r="Z49" s="4">
        <v>91</v>
      </c>
      <c r="AA49" s="4">
        <f>=ROUNDDOWN(151.666666666667,0)</f>
      </c>
      <c r="AB49" s="5">
        <v>0.6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4</v>
      </c>
      <c r="AQ49" s="8">
        <v>69.9</v>
      </c>
      <c r="AR49" s="4"/>
      <c r="AS49" s="8"/>
      <c r="AT49" s="7"/>
      <c r="AU49" s="7"/>
      <c r="AV49" s="4">
        <v>4</v>
      </c>
      <c r="AW49" s="8">
        <v>69.9</v>
      </c>
      <c r="AX49" s="4"/>
      <c r="AY49" s="8"/>
      <c r="AZ49" s="7"/>
      <c r="BA49" s="7"/>
      <c r="BB49" s="7">
        <v>1</v>
      </c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>
        <v>0.2534</v>
      </c>
      <c r="BJ49" s="4">
        <v>4</v>
      </c>
      <c r="BK49" s="8">
        <v>69.9</v>
      </c>
      <c r="BL49" s="2" t="s">
        <v>383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244</v>
      </c>
      <c r="BW49" s="2" t="s">
        <v>152</v>
      </c>
      <c r="BX49" s="2" t="s">
        <v>532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398</v>
      </c>
      <c r="CK49" s="2" t="s">
        <v>416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175</v>
      </c>
      <c r="CX49" s="2" t="s">
        <v>206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533</v>
      </c>
      <c r="DL49" s="2" t="s">
        <v>154</v>
      </c>
      <c r="DM49" s="2" t="s">
        <v>154</v>
      </c>
      <c r="DN49" s="2" t="s">
        <v>145</v>
      </c>
      <c r="DO49" s="4">
        <v>2</v>
      </c>
      <c r="DP49" s="8">
        <v>3.9</v>
      </c>
      <c r="DQ49" s="4"/>
      <c r="DR49" s="8"/>
      <c r="DS49" s="7"/>
      <c r="DT49" s="7"/>
      <c r="DU49" s="2" t="s">
        <v>151</v>
      </c>
      <c r="DV49" s="2" t="s">
        <v>142</v>
      </c>
      <c r="DW49" s="2" t="s">
        <v>159</v>
      </c>
      <c r="DX49" s="2" t="s">
        <v>534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402</v>
      </c>
      <c r="EK49" s="2" t="s">
        <v>145</v>
      </c>
      <c r="EL49" s="2" t="s">
        <v>154</v>
      </c>
      <c r="EM49" s="2" t="s">
        <v>154</v>
      </c>
      <c r="EN49" s="2" t="s">
        <v>145</v>
      </c>
      <c r="EO49" s="4">
        <v>2</v>
      </c>
      <c r="EP49" s="8">
        <v>66</v>
      </c>
      <c r="EQ49" s="4"/>
      <c r="ER49" s="8"/>
      <c r="ES49" s="7"/>
      <c r="ET49" s="7"/>
      <c r="EU49" s="2" t="s">
        <v>151</v>
      </c>
      <c r="EV49" s="2" t="s">
        <v>142</v>
      </c>
      <c r="EW49" s="2" t="s">
        <v>175</v>
      </c>
      <c r="EX49" s="2" t="s">
        <v>229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164</v>
      </c>
      <c r="FK49" s="2" t="s">
        <v>359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271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142</v>
      </c>
      <c r="JJ49" s="2" t="s">
        <v>199</v>
      </c>
      <c r="JK49" s="2" t="s">
        <v>145</v>
      </c>
      <c r="JL49" s="2" t="s">
        <v>154</v>
      </c>
      <c r="JM49" s="2" t="s">
        <v>154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405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91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535</v>
      </c>
      <c r="B50" s="2" t="s">
        <v>134</v>
      </c>
      <c r="C50" s="2" t="s">
        <v>135</v>
      </c>
      <c r="D50" s="2" t="s">
        <v>507</v>
      </c>
      <c r="E50" s="2" t="s">
        <v>521</v>
      </c>
      <c r="F50" s="2" t="s">
        <v>536</v>
      </c>
      <c r="G50" s="2" t="s">
        <v>536</v>
      </c>
      <c r="H50" s="2" t="s">
        <v>536</v>
      </c>
      <c r="I50" s="2" t="s">
        <v>510</v>
      </c>
      <c r="J50" s="2" t="s">
        <v>511</v>
      </c>
      <c r="K50" s="2" t="s">
        <v>423</v>
      </c>
      <c r="L50" s="3">
        <v>24.76</v>
      </c>
      <c r="M50" s="3">
        <v>26</v>
      </c>
      <c r="N50" s="3">
        <v>79.99</v>
      </c>
      <c r="O50" s="2" t="s">
        <v>414</v>
      </c>
      <c r="P50" s="2" t="s">
        <v>351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394</v>
      </c>
      <c r="V50" s="2" t="s">
        <v>260</v>
      </c>
      <c r="W50" s="2" t="s">
        <v>148</v>
      </c>
      <c r="X50" s="2" t="s">
        <v>145</v>
      </c>
      <c r="Y50" s="2" t="s">
        <v>175</v>
      </c>
      <c r="Z50" s="4">
        <v>32</v>
      </c>
      <c r="AA50" s="4">
        <f>=ROUNDDOWN(26.6666666666667,0)</f>
      </c>
      <c r="AB50" s="5">
        <v>1.2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6</v>
      </c>
      <c r="AS50" s="8">
        <v>286.65</v>
      </c>
      <c r="AT50" s="7">
        <v>-1</v>
      </c>
      <c r="AU50" s="7">
        <v>-1</v>
      </c>
      <c r="AV50" s="4"/>
      <c r="AW50" s="8"/>
      <c r="AX50" s="4">
        <v>6</v>
      </c>
      <c r="AY50" s="8">
        <v>286.65</v>
      </c>
      <c r="AZ50" s="7">
        <v>-1</v>
      </c>
      <c r="BA50" s="7">
        <v>-1</v>
      </c>
      <c r="BB50" s="7"/>
      <c r="BC50" s="4"/>
      <c r="BD50" s="8"/>
      <c r="BE50" s="4">
        <v>6</v>
      </c>
      <c r="BF50" s="8">
        <v>286.65</v>
      </c>
      <c r="BG50" s="7">
        <v>-1</v>
      </c>
      <c r="BH50" s="7">
        <v>-1</v>
      </c>
      <c r="BI50" s="7"/>
      <c r="BJ50" s="4"/>
      <c r="BK50" s="8"/>
      <c r="BL50" s="2" t="s">
        <v>537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142</v>
      </c>
      <c r="BW50" s="2" t="s">
        <v>152</v>
      </c>
      <c r="BX50" s="2" t="s">
        <v>527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398</v>
      </c>
      <c r="CK50" s="2" t="s">
        <v>145</v>
      </c>
      <c r="CL50" s="2" t="s">
        <v>154</v>
      </c>
      <c r="CM50" s="2" t="s">
        <v>154</v>
      </c>
      <c r="CN50" s="2" t="s">
        <v>145</v>
      </c>
      <c r="CO50" s="4"/>
      <c r="CP50" s="8"/>
      <c r="CQ50" s="4">
        <v>3</v>
      </c>
      <c r="CR50" s="8">
        <v>203.97</v>
      </c>
      <c r="CS50" s="7">
        <v>-1</v>
      </c>
      <c r="CT50" s="7">
        <v>-1</v>
      </c>
      <c r="CU50" s="2" t="s">
        <v>151</v>
      </c>
      <c r="CV50" s="2" t="s">
        <v>142</v>
      </c>
      <c r="CW50" s="2" t="s">
        <v>175</v>
      </c>
      <c r="CX50" s="2" t="s">
        <v>409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538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159</v>
      </c>
      <c r="DX50" s="2" t="s">
        <v>377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402</v>
      </c>
      <c r="EK50" s="2" t="s">
        <v>539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175</v>
      </c>
      <c r="EX50" s="2" t="s">
        <v>178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2</v>
      </c>
      <c r="FE50" s="8">
        <v>54.6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540</v>
      </c>
      <c r="FL50" s="2" t="s">
        <v>154</v>
      </c>
      <c r="FM50" s="2" t="s">
        <v>154</v>
      </c>
      <c r="FN50" s="2" t="s">
        <v>145</v>
      </c>
      <c r="FO50" s="4"/>
      <c r="FP50" s="8"/>
      <c r="FQ50" s="4">
        <v>1</v>
      </c>
      <c r="FR50" s="8">
        <v>28.08</v>
      </c>
      <c r="FS50" s="7">
        <v>-1</v>
      </c>
      <c r="FT50" s="7">
        <v>-1</v>
      </c>
      <c r="FU50" s="2" t="s">
        <v>151</v>
      </c>
      <c r="FV50" s="2" t="s">
        <v>142</v>
      </c>
      <c r="FW50" s="2" t="s">
        <v>166</v>
      </c>
      <c r="FX50" s="2" t="s">
        <v>541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142</v>
      </c>
      <c r="JJ50" s="2" t="s">
        <v>199</v>
      </c>
      <c r="JK50" s="2" t="s">
        <v>145</v>
      </c>
      <c r="JL50" s="2" t="s">
        <v>154</v>
      </c>
      <c r="JM50" s="2" t="s">
        <v>154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405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32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542</v>
      </c>
      <c r="B51" s="2" t="s">
        <v>134</v>
      </c>
      <c r="C51" s="2" t="s">
        <v>543</v>
      </c>
      <c r="D51" s="2" t="s">
        <v>477</v>
      </c>
      <c r="E51" s="2" t="s">
        <v>478</v>
      </c>
      <c r="F51" s="2" t="s">
        <v>544</v>
      </c>
      <c r="G51" s="2" t="s">
        <v>544</v>
      </c>
      <c r="H51" s="2" t="s">
        <v>544</v>
      </c>
      <c r="I51" s="2" t="s">
        <v>545</v>
      </c>
      <c r="J51" s="2" t="s">
        <v>546</v>
      </c>
      <c r="K51" s="2" t="s">
        <v>547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351</v>
      </c>
      <c r="Q51" s="2" t="s">
        <v>144</v>
      </c>
      <c r="R51" s="2" t="s">
        <v>145</v>
      </c>
      <c r="S51" s="2" t="s">
        <v>145</v>
      </c>
      <c r="T51" s="2" t="s">
        <v>548</v>
      </c>
      <c r="U51" s="2" t="s">
        <v>145</v>
      </c>
      <c r="V51" s="2" t="s">
        <v>395</v>
      </c>
      <c r="W51" s="2" t="s">
        <v>236</v>
      </c>
      <c r="X51" s="2" t="s">
        <v>145</v>
      </c>
      <c r="Y51" s="2" t="s">
        <v>549</v>
      </c>
      <c r="Z51" s="4">
        <v>2</v>
      </c>
      <c r="AA51" s="4">
        <f>=ROUNDDOWN(1.66666666666667,0)</f>
      </c>
      <c r="AB51" s="5">
        <v>1.2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232.73</v>
      </c>
      <c r="AR51" s="4">
        <v>1</v>
      </c>
      <c r="AS51" s="8">
        <v>96.53</v>
      </c>
      <c r="AT51" s="7">
        <v>1</v>
      </c>
      <c r="AU51" s="7">
        <v>1.411</v>
      </c>
      <c r="AV51" s="4">
        <v>2</v>
      </c>
      <c r="AW51" s="8">
        <v>232.73</v>
      </c>
      <c r="AX51" s="4">
        <v>4</v>
      </c>
      <c r="AY51" s="8">
        <v>456.89</v>
      </c>
      <c r="AZ51" s="7">
        <v>-0.5</v>
      </c>
      <c r="BA51" s="7">
        <v>-0.4906</v>
      </c>
      <c r="BB51" s="7">
        <v>1</v>
      </c>
      <c r="BC51" s="4">
        <v>2</v>
      </c>
      <c r="BD51" s="8">
        <v>232.73</v>
      </c>
      <c r="BE51" s="4">
        <v>4</v>
      </c>
      <c r="BF51" s="8">
        <v>456.89</v>
      </c>
      <c r="BG51" s="7">
        <v>-0.5</v>
      </c>
      <c r="BH51" s="7">
        <v>-0.4906</v>
      </c>
      <c r="BI51" s="7">
        <v>1</v>
      </c>
      <c r="BJ51" s="4">
        <v>2</v>
      </c>
      <c r="BK51" s="8">
        <v>232.73</v>
      </c>
      <c r="BL51" s="2" t="s">
        <v>396</v>
      </c>
      <c r="BM51" s="7">
        <v>1</v>
      </c>
      <c r="BN51" s="7">
        <v>1</v>
      </c>
      <c r="BO51" s="4">
        <v>1</v>
      </c>
      <c r="BP51" s="8">
        <v>120.12</v>
      </c>
      <c r="BQ51" s="4"/>
      <c r="BR51" s="8"/>
      <c r="BS51" s="7"/>
      <c r="BT51" s="7"/>
      <c r="BU51" s="2" t="s">
        <v>151</v>
      </c>
      <c r="BV51" s="2" t="s">
        <v>142</v>
      </c>
      <c r="BW51" s="2" t="s">
        <v>152</v>
      </c>
      <c r="BX51" s="2" t="s">
        <v>550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483</v>
      </c>
      <c r="CK51" s="2" t="s">
        <v>311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151</v>
      </c>
      <c r="CV51" s="2" t="s">
        <v>142</v>
      </c>
      <c r="CW51" s="2" t="s">
        <v>549</v>
      </c>
      <c r="CX51" s="2" t="s">
        <v>168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169</v>
      </c>
      <c r="DJ51" s="2" t="s">
        <v>145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>
        <v>1</v>
      </c>
      <c r="DR51" s="8">
        <v>96.53</v>
      </c>
      <c r="DS51" s="7">
        <v>-1</v>
      </c>
      <c r="DT51" s="7">
        <v>-1</v>
      </c>
      <c r="DU51" s="2" t="s">
        <v>151</v>
      </c>
      <c r="DV51" s="2" t="s">
        <v>142</v>
      </c>
      <c r="DW51" s="2" t="s">
        <v>159</v>
      </c>
      <c r="DX51" s="2" t="s">
        <v>453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145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549</v>
      </c>
      <c r="EX51" s="2" t="s">
        <v>445</v>
      </c>
      <c r="EY51" s="2" t="s">
        <v>154</v>
      </c>
      <c r="EZ51" s="2" t="s">
        <v>154</v>
      </c>
      <c r="FA51" s="2" t="s">
        <v>145</v>
      </c>
      <c r="FB51" s="4">
        <v>1</v>
      </c>
      <c r="FC51" s="8">
        <v>112.61</v>
      </c>
      <c r="FD51" s="4"/>
      <c r="FE51" s="8"/>
      <c r="FF51" s="7"/>
      <c r="FG51" s="7"/>
      <c r="FH51" s="2" t="s">
        <v>151</v>
      </c>
      <c r="FI51" s="2" t="s">
        <v>142</v>
      </c>
      <c r="FJ51" s="2" t="s">
        <v>164</v>
      </c>
      <c r="FK51" s="2" t="s">
        <v>276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551</v>
      </c>
      <c r="FV51" s="2" t="s">
        <v>142</v>
      </c>
      <c r="FW51" s="2" t="s">
        <v>145</v>
      </c>
      <c r="FX51" s="2" t="s">
        <v>145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151</v>
      </c>
      <c r="JI51" s="2" t="s">
        <v>142</v>
      </c>
      <c r="JJ51" s="2" t="s">
        <v>199</v>
      </c>
      <c r="JK51" s="2" t="s">
        <v>145</v>
      </c>
      <c r="JL51" s="2" t="s">
        <v>154</v>
      </c>
      <c r="JM51" s="2" t="s">
        <v>154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171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241</v>
      </c>
      <c r="OV51" s="2" t="s">
        <v>142</v>
      </c>
      <c r="OW51" s="2" t="s">
        <v>145</v>
      </c>
      <c r="OX51" s="2" t="s">
        <v>145</v>
      </c>
      <c r="OY51" s="2" t="s">
        <v>154</v>
      </c>
      <c r="OZ51" s="2" t="s">
        <v>154</v>
      </c>
      <c r="PA51" s="2" t="s">
        <v>145</v>
      </c>
      <c r="PB51" s="4">
        <v>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552</v>
      </c>
      <c r="B52" s="2" t="s">
        <v>134</v>
      </c>
      <c r="C52" s="2" t="s">
        <v>543</v>
      </c>
      <c r="D52" s="2" t="s">
        <v>477</v>
      </c>
      <c r="E52" s="2" t="s">
        <v>478</v>
      </c>
      <c r="F52" s="2" t="s">
        <v>544</v>
      </c>
      <c r="G52" s="2" t="s">
        <v>544</v>
      </c>
      <c r="H52" s="2" t="s">
        <v>544</v>
      </c>
      <c r="I52" s="2" t="s">
        <v>545</v>
      </c>
      <c r="J52" s="2" t="s">
        <v>553</v>
      </c>
      <c r="K52" s="2" t="s">
        <v>547</v>
      </c>
      <c r="L52" s="3">
        <v>136.19</v>
      </c>
      <c r="M52" s="3">
        <v>143</v>
      </c>
      <c r="N52" s="3">
        <v>399.99</v>
      </c>
      <c r="O52" s="2" t="s">
        <v>341</v>
      </c>
      <c r="P52" s="2" t="s">
        <v>351</v>
      </c>
      <c r="Q52" s="2" t="s">
        <v>144</v>
      </c>
      <c r="R52" s="2" t="s">
        <v>145</v>
      </c>
      <c r="S52" s="2" t="s">
        <v>145</v>
      </c>
      <c r="T52" s="2" t="s">
        <v>548</v>
      </c>
      <c r="U52" s="2" t="s">
        <v>145</v>
      </c>
      <c r="V52" s="2" t="s">
        <v>395</v>
      </c>
      <c r="W52" s="2" t="s">
        <v>236</v>
      </c>
      <c r="X52" s="2" t="s">
        <v>145</v>
      </c>
      <c r="Y52" s="2" t="s">
        <v>549</v>
      </c>
      <c r="Z52" s="4"/>
      <c r="AA52" s="4">
        <f>=ROUNDDOWN({0},0)</f>
      </c>
      <c r="AB52" s="5"/>
      <c r="AC52" s="2" t="s">
        <v>145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3</v>
      </c>
      <c r="AS52" s="8">
        <v>360.36</v>
      </c>
      <c r="AT52" s="7">
        <v>-1</v>
      </c>
      <c r="AU52" s="7">
        <v>-1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554</v>
      </c>
      <c r="BM52" s="7"/>
      <c r="BN52" s="7"/>
      <c r="BO52" s="4"/>
      <c r="BP52" s="8"/>
      <c r="BQ52" s="4">
        <v>1</v>
      </c>
      <c r="BR52" s="8">
        <v>160.16</v>
      </c>
      <c r="BS52" s="7">
        <v>-1</v>
      </c>
      <c r="BT52" s="7">
        <v>-1</v>
      </c>
      <c r="BU52" s="2" t="s">
        <v>151</v>
      </c>
      <c r="BV52" s="2" t="s">
        <v>244</v>
      </c>
      <c r="BW52" s="2" t="s">
        <v>152</v>
      </c>
      <c r="BX52" s="2" t="s">
        <v>502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244</v>
      </c>
      <c r="CJ52" s="2" t="s">
        <v>483</v>
      </c>
      <c r="CK52" s="2" t="s">
        <v>298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244</v>
      </c>
      <c r="CW52" s="2" t="s">
        <v>549</v>
      </c>
      <c r="CX52" s="2" t="s">
        <v>555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244</v>
      </c>
      <c r="DJ52" s="2" t="s">
        <v>145</v>
      </c>
      <c r="DK52" s="2" t="s">
        <v>145</v>
      </c>
      <c r="DL52" s="2" t="s">
        <v>154</v>
      </c>
      <c r="DM52" s="2" t="s">
        <v>154</v>
      </c>
      <c r="DN52" s="2" t="s">
        <v>145</v>
      </c>
      <c r="DO52" s="4"/>
      <c r="DP52" s="8"/>
      <c r="DQ52" s="4">
        <v>1</v>
      </c>
      <c r="DR52" s="8">
        <v>85.8</v>
      </c>
      <c r="DS52" s="7">
        <v>-1</v>
      </c>
      <c r="DT52" s="7">
        <v>-1</v>
      </c>
      <c r="DU52" s="2" t="s">
        <v>151</v>
      </c>
      <c r="DV52" s="2" t="s">
        <v>244</v>
      </c>
      <c r="DW52" s="2" t="s">
        <v>159</v>
      </c>
      <c r="DX52" s="2" t="s">
        <v>162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185</v>
      </c>
      <c r="EI52" s="2" t="s">
        <v>244</v>
      </c>
      <c r="EJ52" s="2" t="s">
        <v>145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/>
      <c r="EP52" s="8"/>
      <c r="EQ52" s="4">
        <v>1</v>
      </c>
      <c r="ER52" s="8">
        <v>114.4</v>
      </c>
      <c r="ES52" s="7">
        <v>-1</v>
      </c>
      <c r="ET52" s="7">
        <v>-1</v>
      </c>
      <c r="EU52" s="2" t="s">
        <v>151</v>
      </c>
      <c r="EV52" s="2" t="s">
        <v>244</v>
      </c>
      <c r="EW52" s="2" t="s">
        <v>549</v>
      </c>
      <c r="EX52" s="2" t="s">
        <v>556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244</v>
      </c>
      <c r="FJ52" s="2" t="s">
        <v>164</v>
      </c>
      <c r="FK52" s="2" t="s">
        <v>557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551</v>
      </c>
      <c r="FV52" s="2" t="s">
        <v>244</v>
      </c>
      <c r="FW52" s="2" t="s">
        <v>145</v>
      </c>
      <c r="FX52" s="2" t="s">
        <v>145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151</v>
      </c>
      <c r="JI52" s="2" t="s">
        <v>244</v>
      </c>
      <c r="JJ52" s="2" t="s">
        <v>199</v>
      </c>
      <c r="JK52" s="2" t="s">
        <v>145</v>
      </c>
      <c r="JL52" s="2" t="s">
        <v>154</v>
      </c>
      <c r="JM52" s="2" t="s">
        <v>154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244</v>
      </c>
      <c r="KW52" s="2" t="s">
        <v>171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241</v>
      </c>
      <c r="OV52" s="2" t="s">
        <v>244</v>
      </c>
      <c r="OW52" s="2" t="s">
        <v>145</v>
      </c>
      <c r="OX52" s="2" t="s">
        <v>145</v>
      </c>
      <c r="OY52" s="2" t="s">
        <v>154</v>
      </c>
      <c r="OZ52" s="2" t="s">
        <v>154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558</v>
      </c>
      <c r="B53" s="2" t="s">
        <v>134</v>
      </c>
      <c r="C53" s="2" t="s">
        <v>543</v>
      </c>
      <c r="D53" s="2" t="s">
        <v>507</v>
      </c>
      <c r="E53" s="2" t="s">
        <v>521</v>
      </c>
      <c r="F53" s="2" t="s">
        <v>559</v>
      </c>
      <c r="G53" s="2" t="s">
        <v>559</v>
      </c>
      <c r="H53" s="2" t="s">
        <v>559</v>
      </c>
      <c r="I53" s="2" t="s">
        <v>510</v>
      </c>
      <c r="J53" s="2" t="s">
        <v>511</v>
      </c>
      <c r="K53" s="2" t="s">
        <v>495</v>
      </c>
      <c r="L53" s="3">
        <v>21.66</v>
      </c>
      <c r="M53" s="3">
        <v>22.74</v>
      </c>
      <c r="N53" s="3">
        <v>69.99</v>
      </c>
      <c r="O53" s="2" t="s">
        <v>414</v>
      </c>
      <c r="P53" s="2" t="s">
        <v>351</v>
      </c>
      <c r="Q53" s="2" t="s">
        <v>144</v>
      </c>
      <c r="R53" s="2" t="s">
        <v>145</v>
      </c>
      <c r="S53" s="2" t="s">
        <v>145</v>
      </c>
      <c r="T53" s="2" t="s">
        <v>560</v>
      </c>
      <c r="U53" s="2" t="s">
        <v>145</v>
      </c>
      <c r="V53" s="2" t="s">
        <v>561</v>
      </c>
      <c r="W53" s="2" t="s">
        <v>562</v>
      </c>
      <c r="X53" s="2" t="s">
        <v>145</v>
      </c>
      <c r="Y53" s="2" t="s">
        <v>563</v>
      </c>
      <c r="Z53" s="4">
        <v>82</v>
      </c>
      <c r="AA53" s="4">
        <f>=ROUNDDOWN(82,0)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4</v>
      </c>
      <c r="AQ53" s="8">
        <v>70.5</v>
      </c>
      <c r="AR53" s="4"/>
      <c r="AS53" s="8"/>
      <c r="AT53" s="7"/>
      <c r="AU53" s="7"/>
      <c r="AV53" s="4">
        <v>4</v>
      </c>
      <c r="AW53" s="8">
        <v>70.5</v>
      </c>
      <c r="AX53" s="4"/>
      <c r="AY53" s="8"/>
      <c r="AZ53" s="7"/>
      <c r="BA53" s="7"/>
      <c r="BB53" s="7">
        <v>1</v>
      </c>
      <c r="BC53" s="4">
        <v>4</v>
      </c>
      <c r="BD53" s="8">
        <v>70.5</v>
      </c>
      <c r="BE53" s="4"/>
      <c r="BF53" s="8"/>
      <c r="BG53" s="7"/>
      <c r="BH53" s="7"/>
      <c r="BI53" s="7">
        <v>1</v>
      </c>
      <c r="BJ53" s="4">
        <v>4</v>
      </c>
      <c r="BK53" s="8">
        <v>70.5</v>
      </c>
      <c r="BL53" s="2" t="s">
        <v>564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416</v>
      </c>
      <c r="BY53" s="2" t="s">
        <v>369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151</v>
      </c>
      <c r="CI53" s="2" t="s">
        <v>142</v>
      </c>
      <c r="CJ53" s="2" t="s">
        <v>398</v>
      </c>
      <c r="CK53" s="2" t="s">
        <v>565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142</v>
      </c>
      <c r="CW53" s="2" t="s">
        <v>563</v>
      </c>
      <c r="CX53" s="2" t="s">
        <v>566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241</v>
      </c>
      <c r="DI53" s="2" t="s">
        <v>142</v>
      </c>
      <c r="DJ53" s="2" t="s">
        <v>145</v>
      </c>
      <c r="DK53" s="2" t="s">
        <v>145</v>
      </c>
      <c r="DL53" s="2" t="s">
        <v>154</v>
      </c>
      <c r="DM53" s="2" t="s">
        <v>154</v>
      </c>
      <c r="DN53" s="2" t="s">
        <v>145</v>
      </c>
      <c r="DO53" s="4">
        <v>2</v>
      </c>
      <c r="DP53" s="8">
        <v>22.74</v>
      </c>
      <c r="DQ53" s="4"/>
      <c r="DR53" s="8"/>
      <c r="DS53" s="7"/>
      <c r="DT53" s="7"/>
      <c r="DU53" s="2" t="s">
        <v>151</v>
      </c>
      <c r="DV53" s="2" t="s">
        <v>142</v>
      </c>
      <c r="DW53" s="2" t="s">
        <v>159</v>
      </c>
      <c r="DX53" s="2" t="s">
        <v>567</v>
      </c>
      <c r="DY53" s="2" t="s">
        <v>154</v>
      </c>
      <c r="DZ53" s="2" t="s">
        <v>154</v>
      </c>
      <c r="EA53" s="2" t="s">
        <v>145</v>
      </c>
      <c r="EB53" s="4">
        <v>2</v>
      </c>
      <c r="EC53" s="8">
        <v>47.76</v>
      </c>
      <c r="ED53" s="4"/>
      <c r="EE53" s="8"/>
      <c r="EF53" s="7"/>
      <c r="EG53" s="7"/>
      <c r="EH53" s="2" t="s">
        <v>151</v>
      </c>
      <c r="EI53" s="2" t="s">
        <v>142</v>
      </c>
      <c r="EJ53" s="2" t="s">
        <v>145</v>
      </c>
      <c r="EK53" s="2" t="s">
        <v>3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563</v>
      </c>
      <c r="EX53" s="2" t="s">
        <v>568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151</v>
      </c>
      <c r="FI53" s="2" t="s">
        <v>142</v>
      </c>
      <c r="FJ53" s="2" t="s">
        <v>164</v>
      </c>
      <c r="FK53" s="2" t="s">
        <v>569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551</v>
      </c>
      <c r="FV53" s="2" t="s">
        <v>142</v>
      </c>
      <c r="FW53" s="2" t="s">
        <v>145</v>
      </c>
      <c r="FX53" s="2" t="s">
        <v>145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151</v>
      </c>
      <c r="JI53" s="2" t="s">
        <v>142</v>
      </c>
      <c r="JJ53" s="2" t="s">
        <v>199</v>
      </c>
      <c r="JK53" s="2" t="s">
        <v>145</v>
      </c>
      <c r="JL53" s="2" t="s">
        <v>154</v>
      </c>
      <c r="JM53" s="2" t="s">
        <v>154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405</v>
      </c>
      <c r="KX53" s="2" t="s">
        <v>145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241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>
        <v>82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570</v>
      </c>
      <c r="B54" s="2" t="s">
        <v>134</v>
      </c>
      <c r="C54" s="2" t="s">
        <v>543</v>
      </c>
      <c r="D54" s="2" t="s">
        <v>389</v>
      </c>
      <c r="E54" s="2" t="s">
        <v>390</v>
      </c>
      <c r="F54" s="2" t="s">
        <v>571</v>
      </c>
      <c r="G54" s="2" t="s">
        <v>571</v>
      </c>
      <c r="H54" s="2" t="s">
        <v>571</v>
      </c>
      <c r="I54" s="2" t="s">
        <v>392</v>
      </c>
      <c r="J54" s="2" t="s">
        <v>393</v>
      </c>
      <c r="K54" s="2" t="s">
        <v>495</v>
      </c>
      <c r="L54" s="3">
        <v>24.76</v>
      </c>
      <c r="M54" s="3">
        <v>26</v>
      </c>
      <c r="N54" s="3">
        <v>79.99</v>
      </c>
      <c r="O54" s="2" t="s">
        <v>414</v>
      </c>
      <c r="P54" s="2" t="s">
        <v>351</v>
      </c>
      <c r="Q54" s="2" t="s">
        <v>144</v>
      </c>
      <c r="R54" s="2" t="s">
        <v>145</v>
      </c>
      <c r="S54" s="2" t="s">
        <v>145</v>
      </c>
      <c r="T54" s="2" t="s">
        <v>560</v>
      </c>
      <c r="U54" s="2" t="s">
        <v>145</v>
      </c>
      <c r="V54" s="2" t="s">
        <v>572</v>
      </c>
      <c r="W54" s="2" t="s">
        <v>236</v>
      </c>
      <c r="X54" s="2" t="s">
        <v>145</v>
      </c>
      <c r="Y54" s="2" t="s">
        <v>568</v>
      </c>
      <c r="Z54" s="4">
        <v>63</v>
      </c>
      <c r="AA54" s="4">
        <f>=ROUNDDOWN(63,0)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4</v>
      </c>
      <c r="AQ54" s="8">
        <v>34.96</v>
      </c>
      <c r="AR54" s="4"/>
      <c r="AS54" s="8"/>
      <c r="AT54" s="7"/>
      <c r="AU54" s="7"/>
      <c r="AV54" s="4">
        <v>4</v>
      </c>
      <c r="AW54" s="8">
        <v>34.96</v>
      </c>
      <c r="AX54" s="4"/>
      <c r="AY54" s="8"/>
      <c r="AZ54" s="7"/>
      <c r="BA54" s="7"/>
      <c r="BB54" s="7">
        <v>1</v>
      </c>
      <c r="BC54" s="4">
        <v>4</v>
      </c>
      <c r="BD54" s="8">
        <v>34.96</v>
      </c>
      <c r="BE54" s="4"/>
      <c r="BF54" s="8"/>
      <c r="BG54" s="7"/>
      <c r="BH54" s="7"/>
      <c r="BI54" s="7">
        <v>1</v>
      </c>
      <c r="BJ54" s="4">
        <v>4</v>
      </c>
      <c r="BK54" s="8">
        <v>34.96</v>
      </c>
      <c r="BL54" s="2" t="s">
        <v>16</v>
      </c>
      <c r="BM54" s="7">
        <v>1</v>
      </c>
      <c r="BN54" s="7">
        <v>1</v>
      </c>
      <c r="BO54" s="4">
        <v>4</v>
      </c>
      <c r="BP54" s="8">
        <v>34.96</v>
      </c>
      <c r="BQ54" s="4"/>
      <c r="BR54" s="8"/>
      <c r="BS54" s="7"/>
      <c r="BT54" s="7"/>
      <c r="BU54" s="2" t="s">
        <v>151</v>
      </c>
      <c r="BV54" s="2" t="s">
        <v>142</v>
      </c>
      <c r="BW54" s="2" t="s">
        <v>152</v>
      </c>
      <c r="BX54" s="2" t="s">
        <v>416</v>
      </c>
      <c r="BY54" s="2" t="s">
        <v>369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151</v>
      </c>
      <c r="CI54" s="2" t="s">
        <v>142</v>
      </c>
      <c r="CJ54" s="2" t="s">
        <v>398</v>
      </c>
      <c r="CK54" s="2" t="s">
        <v>565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142</v>
      </c>
      <c r="CW54" s="2" t="s">
        <v>566</v>
      </c>
      <c r="CX54" s="2" t="s">
        <v>573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241</v>
      </c>
      <c r="DI54" s="2" t="s">
        <v>142</v>
      </c>
      <c r="DJ54" s="2" t="s">
        <v>145</v>
      </c>
      <c r="DK54" s="2" t="s">
        <v>145</v>
      </c>
      <c r="DL54" s="2" t="s">
        <v>154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142</v>
      </c>
      <c r="DW54" s="2" t="s">
        <v>159</v>
      </c>
      <c r="DX54" s="2" t="s">
        <v>474</v>
      </c>
      <c r="DY54" s="2" t="s">
        <v>154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151</v>
      </c>
      <c r="EI54" s="2" t="s">
        <v>142</v>
      </c>
      <c r="EJ54" s="2" t="s">
        <v>145</v>
      </c>
      <c r="EK54" s="2" t="s">
        <v>145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151</v>
      </c>
      <c r="EV54" s="2" t="s">
        <v>142</v>
      </c>
      <c r="EW54" s="2" t="s">
        <v>568</v>
      </c>
      <c r="EX54" s="2" t="s">
        <v>574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151</v>
      </c>
      <c r="FI54" s="2" t="s">
        <v>142</v>
      </c>
      <c r="FJ54" s="2" t="s">
        <v>404</v>
      </c>
      <c r="FK54" s="2" t="s">
        <v>575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551</v>
      </c>
      <c r="FV54" s="2" t="s">
        <v>142</v>
      </c>
      <c r="FW54" s="2" t="s">
        <v>145</v>
      </c>
      <c r="FX54" s="2" t="s">
        <v>145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151</v>
      </c>
      <c r="JI54" s="2" t="s">
        <v>142</v>
      </c>
      <c r="JJ54" s="2" t="s">
        <v>199</v>
      </c>
      <c r="JK54" s="2" t="s">
        <v>145</v>
      </c>
      <c r="JL54" s="2" t="s">
        <v>154</v>
      </c>
      <c r="JM54" s="2" t="s">
        <v>154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142</v>
      </c>
      <c r="KW54" s="2" t="s">
        <v>405</v>
      </c>
      <c r="KX54" s="2" t="s">
        <v>145</v>
      </c>
      <c r="KY54" s="2" t="s">
        <v>154</v>
      </c>
      <c r="KZ54" s="2" t="s">
        <v>154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241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>
        <v>63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576</v>
      </c>
      <c r="B55" s="2" t="s">
        <v>134</v>
      </c>
      <c r="C55" s="2" t="s">
        <v>543</v>
      </c>
      <c r="D55" s="2" t="s">
        <v>389</v>
      </c>
      <c r="E55" s="2" t="s">
        <v>390</v>
      </c>
      <c r="F55" s="2" t="s">
        <v>577</v>
      </c>
      <c r="G55" s="2" t="s">
        <v>577</v>
      </c>
      <c r="H55" s="2" t="s">
        <v>577</v>
      </c>
      <c r="I55" s="2" t="s">
        <v>431</v>
      </c>
      <c r="J55" s="2" t="s">
        <v>578</v>
      </c>
      <c r="K55" s="2" t="s">
        <v>579</v>
      </c>
      <c r="L55" s="3">
        <v>24.76</v>
      </c>
      <c r="M55" s="3">
        <v>26</v>
      </c>
      <c r="N55" s="3">
        <v>79.99</v>
      </c>
      <c r="O55" s="2" t="s">
        <v>414</v>
      </c>
      <c r="P55" s="2" t="s">
        <v>351</v>
      </c>
      <c r="Q55" s="2" t="s">
        <v>144</v>
      </c>
      <c r="R55" s="2" t="s">
        <v>145</v>
      </c>
      <c r="S55" s="2" t="s">
        <v>145</v>
      </c>
      <c r="T55" s="2" t="s">
        <v>548</v>
      </c>
      <c r="U55" s="2" t="s">
        <v>145</v>
      </c>
      <c r="V55" s="2" t="s">
        <v>395</v>
      </c>
      <c r="W55" s="2" t="s">
        <v>236</v>
      </c>
      <c r="X55" s="2" t="s">
        <v>145</v>
      </c>
      <c r="Y55" s="2" t="s">
        <v>563</v>
      </c>
      <c r="Z55" s="4">
        <v>54</v>
      </c>
      <c r="AA55" s="4">
        <f>=ROUNDDOWN(54,0)</f>
      </c>
      <c r="AB55" s="5">
        <v>1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5</v>
      </c>
      <c r="AS55" s="8">
        <v>80.08</v>
      </c>
      <c r="AT55" s="7">
        <v>-1</v>
      </c>
      <c r="AU55" s="7">
        <v>-1</v>
      </c>
      <c r="AV55" s="4"/>
      <c r="AW55" s="8"/>
      <c r="AX55" s="4">
        <v>5</v>
      </c>
      <c r="AY55" s="8">
        <v>80.08</v>
      </c>
      <c r="AZ55" s="7">
        <v>-1</v>
      </c>
      <c r="BA55" s="7">
        <v>-1</v>
      </c>
      <c r="BB55" s="7"/>
      <c r="BC55" s="4"/>
      <c r="BD55" s="8"/>
      <c r="BE55" s="4">
        <v>5</v>
      </c>
      <c r="BF55" s="8">
        <v>80.08</v>
      </c>
      <c r="BG55" s="7">
        <v>-1</v>
      </c>
      <c r="BH55" s="7">
        <v>-1</v>
      </c>
      <c r="BI55" s="7"/>
      <c r="BJ55" s="4"/>
      <c r="BK55" s="8"/>
      <c r="BL55" s="2" t="s">
        <v>580</v>
      </c>
      <c r="BM55" s="7"/>
      <c r="BN55" s="7"/>
      <c r="BO55" s="4"/>
      <c r="BP55" s="8"/>
      <c r="BQ55" s="4"/>
      <c r="BR55" s="8"/>
      <c r="BS55" s="7"/>
      <c r="BT55" s="7"/>
      <c r="BU55" s="2" t="s">
        <v>151</v>
      </c>
      <c r="BV55" s="2" t="s">
        <v>142</v>
      </c>
      <c r="BW55" s="2" t="s">
        <v>152</v>
      </c>
      <c r="BX55" s="2" t="s">
        <v>416</v>
      </c>
      <c r="BY55" s="2" t="s">
        <v>369</v>
      </c>
      <c r="BZ55" s="2" t="s">
        <v>154</v>
      </c>
      <c r="CA55" s="2" t="s">
        <v>145</v>
      </c>
      <c r="CB55" s="4"/>
      <c r="CC55" s="8"/>
      <c r="CD55" s="4">
        <v>1</v>
      </c>
      <c r="CE55" s="8">
        <v>28.08</v>
      </c>
      <c r="CF55" s="7">
        <v>-1</v>
      </c>
      <c r="CG55" s="7">
        <v>-1</v>
      </c>
      <c r="CH55" s="2" t="s">
        <v>151</v>
      </c>
      <c r="CI55" s="2" t="s">
        <v>142</v>
      </c>
      <c r="CJ55" s="2" t="s">
        <v>398</v>
      </c>
      <c r="CK55" s="2" t="s">
        <v>311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142</v>
      </c>
      <c r="CW55" s="2" t="s">
        <v>563</v>
      </c>
      <c r="CX55" s="2" t="s">
        <v>581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241</v>
      </c>
      <c r="DI55" s="2" t="s">
        <v>142</v>
      </c>
      <c r="DJ55" s="2" t="s">
        <v>145</v>
      </c>
      <c r="DK55" s="2" t="s">
        <v>145</v>
      </c>
      <c r="DL55" s="2" t="s">
        <v>154</v>
      </c>
      <c r="DM55" s="2" t="s">
        <v>154</v>
      </c>
      <c r="DN55" s="2" t="s">
        <v>145</v>
      </c>
      <c r="DO55" s="4"/>
      <c r="DP55" s="8"/>
      <c r="DQ55" s="4">
        <v>4</v>
      </c>
      <c r="DR55" s="8">
        <v>52</v>
      </c>
      <c r="DS55" s="7">
        <v>-1</v>
      </c>
      <c r="DT55" s="7">
        <v>-1</v>
      </c>
      <c r="DU55" s="2" t="s">
        <v>151</v>
      </c>
      <c r="DV55" s="2" t="s">
        <v>142</v>
      </c>
      <c r="DW55" s="2" t="s">
        <v>159</v>
      </c>
      <c r="DX55" s="2" t="s">
        <v>292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151</v>
      </c>
      <c r="EI55" s="2" t="s">
        <v>142</v>
      </c>
      <c r="EJ55" s="2" t="s">
        <v>145</v>
      </c>
      <c r="EK55" s="2" t="s">
        <v>145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151</v>
      </c>
      <c r="EV55" s="2" t="s">
        <v>142</v>
      </c>
      <c r="EW55" s="2" t="s">
        <v>563</v>
      </c>
      <c r="EX55" s="2" t="s">
        <v>445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151</v>
      </c>
      <c r="FI55" s="2" t="s">
        <v>142</v>
      </c>
      <c r="FJ55" s="2" t="s">
        <v>404</v>
      </c>
      <c r="FK55" s="2" t="s">
        <v>582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551</v>
      </c>
      <c r="FV55" s="2" t="s">
        <v>142</v>
      </c>
      <c r="FW55" s="2" t="s">
        <v>145</v>
      </c>
      <c r="FX55" s="2" t="s">
        <v>145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151</v>
      </c>
      <c r="JI55" s="2" t="s">
        <v>142</v>
      </c>
      <c r="JJ55" s="2" t="s">
        <v>199</v>
      </c>
      <c r="JK55" s="2" t="s">
        <v>145</v>
      </c>
      <c r="JL55" s="2" t="s">
        <v>154</v>
      </c>
      <c r="JM55" s="2" t="s">
        <v>154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142</v>
      </c>
      <c r="KW55" s="2" t="s">
        <v>405</v>
      </c>
      <c r="KX55" s="2" t="s">
        <v>455</v>
      </c>
      <c r="KY55" s="2" t="s">
        <v>154</v>
      </c>
      <c r="KZ55" s="2" t="s">
        <v>154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241</v>
      </c>
      <c r="OV55" s="2" t="s">
        <v>142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>
        <v>54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583</v>
      </c>
      <c r="B56" s="2" t="s">
        <v>134</v>
      </c>
      <c r="C56" s="2" t="s">
        <v>543</v>
      </c>
      <c r="D56" s="2" t="s">
        <v>389</v>
      </c>
      <c r="E56" s="2" t="s">
        <v>390</v>
      </c>
      <c r="F56" s="2" t="s">
        <v>584</v>
      </c>
      <c r="G56" s="2" t="s">
        <v>584</v>
      </c>
      <c r="H56" s="2" t="s">
        <v>584</v>
      </c>
      <c r="I56" s="2" t="s">
        <v>392</v>
      </c>
      <c r="J56" s="2" t="s">
        <v>459</v>
      </c>
      <c r="K56" s="2" t="s">
        <v>579</v>
      </c>
      <c r="L56" s="3">
        <v>21.66</v>
      </c>
      <c r="M56" s="3">
        <v>22.74</v>
      </c>
      <c r="N56" s="3">
        <v>69.99</v>
      </c>
      <c r="O56" s="2" t="s">
        <v>472</v>
      </c>
      <c r="P56" s="2" t="s">
        <v>351</v>
      </c>
      <c r="Q56" s="2" t="s">
        <v>144</v>
      </c>
      <c r="R56" s="2" t="s">
        <v>145</v>
      </c>
      <c r="S56" s="2" t="s">
        <v>145</v>
      </c>
      <c r="T56" s="2" t="s">
        <v>560</v>
      </c>
      <c r="U56" s="2" t="s">
        <v>145</v>
      </c>
      <c r="V56" s="2" t="s">
        <v>585</v>
      </c>
      <c r="W56" s="2" t="s">
        <v>236</v>
      </c>
      <c r="X56" s="2" t="s">
        <v>145</v>
      </c>
      <c r="Y56" s="2" t="s">
        <v>568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4</v>
      </c>
      <c r="AS56" s="8">
        <v>62.54</v>
      </c>
      <c r="AT56" s="7">
        <v>-1</v>
      </c>
      <c r="AU56" s="7">
        <v>-1</v>
      </c>
      <c r="AV56" s="4"/>
      <c r="AW56" s="8"/>
      <c r="AX56" s="4">
        <v>4</v>
      </c>
      <c r="AY56" s="8">
        <v>62.54</v>
      </c>
      <c r="AZ56" s="7">
        <v>-1</v>
      </c>
      <c r="BA56" s="7">
        <v>-1</v>
      </c>
      <c r="BB56" s="7"/>
      <c r="BC56" s="4"/>
      <c r="BD56" s="8"/>
      <c r="BE56" s="4">
        <v>4</v>
      </c>
      <c r="BF56" s="8">
        <v>62.54</v>
      </c>
      <c r="BG56" s="7">
        <v>-1</v>
      </c>
      <c r="BH56" s="7">
        <v>-1</v>
      </c>
      <c r="BI56" s="7"/>
      <c r="BJ56" s="4"/>
      <c r="BK56" s="8"/>
      <c r="BL56" s="2" t="s">
        <v>554</v>
      </c>
      <c r="BM56" s="7"/>
      <c r="BN56" s="7"/>
      <c r="BO56" s="4"/>
      <c r="BP56" s="8"/>
      <c r="BQ56" s="4">
        <v>2</v>
      </c>
      <c r="BR56" s="8">
        <v>25.48</v>
      </c>
      <c r="BS56" s="7">
        <v>-1</v>
      </c>
      <c r="BT56" s="7">
        <v>-1</v>
      </c>
      <c r="BU56" s="2" t="s">
        <v>151</v>
      </c>
      <c r="BV56" s="2" t="s">
        <v>244</v>
      </c>
      <c r="BW56" s="2" t="s">
        <v>152</v>
      </c>
      <c r="BX56" s="2" t="s">
        <v>397</v>
      </c>
      <c r="BY56" s="2" t="s">
        <v>369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151</v>
      </c>
      <c r="CI56" s="2" t="s">
        <v>244</v>
      </c>
      <c r="CJ56" s="2" t="s">
        <v>398</v>
      </c>
      <c r="CK56" s="2" t="s">
        <v>565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244</v>
      </c>
      <c r="CW56" s="2" t="s">
        <v>568</v>
      </c>
      <c r="CX56" s="2" t="s">
        <v>566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241</v>
      </c>
      <c r="DI56" s="2" t="s">
        <v>244</v>
      </c>
      <c r="DJ56" s="2" t="s">
        <v>145</v>
      </c>
      <c r="DK56" s="2" t="s">
        <v>145</v>
      </c>
      <c r="DL56" s="2" t="s">
        <v>154</v>
      </c>
      <c r="DM56" s="2" t="s">
        <v>154</v>
      </c>
      <c r="DN56" s="2" t="s">
        <v>145</v>
      </c>
      <c r="DO56" s="4"/>
      <c r="DP56" s="8"/>
      <c r="DQ56" s="4">
        <v>1</v>
      </c>
      <c r="DR56" s="8">
        <v>11.37</v>
      </c>
      <c r="DS56" s="7">
        <v>-1</v>
      </c>
      <c r="DT56" s="7">
        <v>-1</v>
      </c>
      <c r="DU56" s="2" t="s">
        <v>151</v>
      </c>
      <c r="DV56" s="2" t="s">
        <v>244</v>
      </c>
      <c r="DW56" s="2" t="s">
        <v>159</v>
      </c>
      <c r="DX56" s="2" t="s">
        <v>199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185</v>
      </c>
      <c r="EI56" s="2" t="s">
        <v>244</v>
      </c>
      <c r="EJ56" s="2" t="s">
        <v>145</v>
      </c>
      <c r="EK56" s="2" t="s">
        <v>145</v>
      </c>
      <c r="EL56" s="2" t="s">
        <v>154</v>
      </c>
      <c r="EM56" s="2" t="s">
        <v>154</v>
      </c>
      <c r="EN56" s="2" t="s">
        <v>145</v>
      </c>
      <c r="EO56" s="4"/>
      <c r="EP56" s="8"/>
      <c r="EQ56" s="4">
        <v>1</v>
      </c>
      <c r="ER56" s="8">
        <v>25.69</v>
      </c>
      <c r="ES56" s="7">
        <v>-1</v>
      </c>
      <c r="ET56" s="7">
        <v>-1</v>
      </c>
      <c r="EU56" s="2" t="s">
        <v>151</v>
      </c>
      <c r="EV56" s="2" t="s">
        <v>244</v>
      </c>
      <c r="EW56" s="2" t="s">
        <v>568</v>
      </c>
      <c r="EX56" s="2" t="s">
        <v>566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151</v>
      </c>
      <c r="FI56" s="2" t="s">
        <v>244</v>
      </c>
      <c r="FJ56" s="2" t="s">
        <v>404</v>
      </c>
      <c r="FK56" s="2" t="s">
        <v>221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551</v>
      </c>
      <c r="FV56" s="2" t="s">
        <v>244</v>
      </c>
      <c r="FW56" s="2" t="s">
        <v>145</v>
      </c>
      <c r="FX56" s="2" t="s">
        <v>145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151</v>
      </c>
      <c r="JI56" s="2" t="s">
        <v>244</v>
      </c>
      <c r="JJ56" s="2" t="s">
        <v>199</v>
      </c>
      <c r="JK56" s="2" t="s">
        <v>145</v>
      </c>
      <c r="JL56" s="2" t="s">
        <v>154</v>
      </c>
      <c r="JM56" s="2" t="s">
        <v>154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244</v>
      </c>
      <c r="KW56" s="2" t="s">
        <v>405</v>
      </c>
      <c r="KX56" s="2" t="s">
        <v>532</v>
      </c>
      <c r="KY56" s="2" t="s">
        <v>154</v>
      </c>
      <c r="KZ56" s="2" t="s">
        <v>154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241</v>
      </c>
      <c r="OV56" s="2" t="s">
        <v>244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586</v>
      </c>
      <c r="B57" s="2" t="s">
        <v>134</v>
      </c>
      <c r="C57" s="2" t="s">
        <v>543</v>
      </c>
      <c r="D57" s="2" t="s">
        <v>587</v>
      </c>
      <c r="E57" s="2" t="s">
        <v>588</v>
      </c>
      <c r="F57" s="2" t="s">
        <v>589</v>
      </c>
      <c r="G57" s="2" t="s">
        <v>589</v>
      </c>
      <c r="H57" s="2" t="s">
        <v>589</v>
      </c>
      <c r="I57" s="2" t="s">
        <v>590</v>
      </c>
      <c r="J57" s="2" t="s">
        <v>546</v>
      </c>
      <c r="K57" s="2" t="s">
        <v>591</v>
      </c>
      <c r="L57" s="3">
        <v>102.14</v>
      </c>
      <c r="M57" s="3">
        <v>107.25</v>
      </c>
      <c r="N57" s="3">
        <v>299.99</v>
      </c>
      <c r="O57" s="2" t="s">
        <v>472</v>
      </c>
      <c r="P57" s="2" t="s">
        <v>351</v>
      </c>
      <c r="Q57" s="2" t="s">
        <v>144</v>
      </c>
      <c r="R57" s="2" t="s">
        <v>145</v>
      </c>
      <c r="S57" s="2" t="s">
        <v>145</v>
      </c>
      <c r="T57" s="2" t="s">
        <v>592</v>
      </c>
      <c r="U57" s="2" t="s">
        <v>145</v>
      </c>
      <c r="V57" s="2" t="s">
        <v>395</v>
      </c>
      <c r="W57" s="2" t="s">
        <v>562</v>
      </c>
      <c r="X57" s="2" t="s">
        <v>145</v>
      </c>
      <c r="Y57" s="2" t="s">
        <v>563</v>
      </c>
      <c r="Z57" s="4"/>
      <c r="AA57" s="4">
        <f>=ROUNDDOWN({0},0)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1</v>
      </c>
      <c r="AS57" s="8">
        <v>53.63</v>
      </c>
      <c r="AT57" s="7">
        <v>-1</v>
      </c>
      <c r="AU57" s="7">
        <v>-1</v>
      </c>
      <c r="AV57" s="4" t="s">
        <v>145</v>
      </c>
      <c r="AW57" s="8" t="s">
        <v>145</v>
      </c>
      <c r="AX57" s="4">
        <v>2</v>
      </c>
      <c r="AY57" s="8">
        <v>133.71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>
        <v>2</v>
      </c>
      <c r="BF57" s="8">
        <v>133.71</v>
      </c>
      <c r="BG57" s="7" t="s">
        <v>145</v>
      </c>
      <c r="BH57" s="7" t="s">
        <v>145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244</v>
      </c>
      <c r="BW57" s="2" t="s">
        <v>152</v>
      </c>
      <c r="BX57" s="2" t="s">
        <v>416</v>
      </c>
      <c r="BY57" s="2" t="s">
        <v>369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244</v>
      </c>
      <c r="CJ57" s="2" t="s">
        <v>398</v>
      </c>
      <c r="CK57" s="2" t="s">
        <v>565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244</v>
      </c>
      <c r="CW57" s="2" t="s">
        <v>563</v>
      </c>
      <c r="CX57" s="2" t="s">
        <v>357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241</v>
      </c>
      <c r="DI57" s="2" t="s">
        <v>244</v>
      </c>
      <c r="DJ57" s="2" t="s">
        <v>145</v>
      </c>
      <c r="DK57" s="2" t="s">
        <v>145</v>
      </c>
      <c r="DL57" s="2" t="s">
        <v>154</v>
      </c>
      <c r="DM57" s="2" t="s">
        <v>154</v>
      </c>
      <c r="DN57" s="2" t="s">
        <v>145</v>
      </c>
      <c r="DO57" s="4"/>
      <c r="DP57" s="8"/>
      <c r="DQ57" s="4">
        <v>1</v>
      </c>
      <c r="DR57" s="8">
        <v>53.63</v>
      </c>
      <c r="DS57" s="7">
        <v>-1</v>
      </c>
      <c r="DT57" s="7">
        <v>-1</v>
      </c>
      <c r="DU57" s="2" t="s">
        <v>151</v>
      </c>
      <c r="DV57" s="2" t="s">
        <v>244</v>
      </c>
      <c r="DW57" s="2" t="s">
        <v>593</v>
      </c>
      <c r="DX57" s="2" t="s">
        <v>183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185</v>
      </c>
      <c r="EI57" s="2" t="s">
        <v>244</v>
      </c>
      <c r="EJ57" s="2" t="s">
        <v>145</v>
      </c>
      <c r="EK57" s="2" t="s">
        <v>145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244</v>
      </c>
      <c r="EW57" s="2" t="s">
        <v>563</v>
      </c>
      <c r="EX57" s="2" t="s">
        <v>345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244</v>
      </c>
      <c r="FJ57" s="2" t="s">
        <v>164</v>
      </c>
      <c r="FK57" s="2" t="s">
        <v>594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551</v>
      </c>
      <c r="FV57" s="2" t="s">
        <v>244</v>
      </c>
      <c r="FW57" s="2" t="s">
        <v>145</v>
      </c>
      <c r="FX57" s="2" t="s">
        <v>145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151</v>
      </c>
      <c r="JI57" s="2" t="s">
        <v>244</v>
      </c>
      <c r="JJ57" s="2" t="s">
        <v>199</v>
      </c>
      <c r="JK57" s="2" t="s">
        <v>145</v>
      </c>
      <c r="JL57" s="2" t="s">
        <v>154</v>
      </c>
      <c r="JM57" s="2" t="s">
        <v>154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244</v>
      </c>
      <c r="KW57" s="2" t="s">
        <v>171</v>
      </c>
      <c r="KX57" s="2" t="s">
        <v>145</v>
      </c>
      <c r="KY57" s="2" t="s">
        <v>154</v>
      </c>
      <c r="KZ57" s="2" t="s">
        <v>154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241</v>
      </c>
      <c r="OV57" s="2" t="s">
        <v>244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595</v>
      </c>
      <c r="B58" s="2" t="s">
        <v>134</v>
      </c>
      <c r="C58" s="2" t="s">
        <v>543</v>
      </c>
      <c r="D58" s="2" t="s">
        <v>587</v>
      </c>
      <c r="E58" s="2" t="s">
        <v>588</v>
      </c>
      <c r="F58" s="2" t="s">
        <v>589</v>
      </c>
      <c r="G58" s="2" t="s">
        <v>589</v>
      </c>
      <c r="H58" s="2" t="s">
        <v>589</v>
      </c>
      <c r="I58" s="2" t="s">
        <v>590</v>
      </c>
      <c r="J58" s="2" t="s">
        <v>553</v>
      </c>
      <c r="K58" s="2" t="s">
        <v>591</v>
      </c>
      <c r="L58" s="3">
        <v>136.19</v>
      </c>
      <c r="M58" s="3">
        <v>143</v>
      </c>
      <c r="N58" s="3">
        <v>399.99</v>
      </c>
      <c r="O58" s="2" t="s">
        <v>472</v>
      </c>
      <c r="P58" s="2" t="s">
        <v>351</v>
      </c>
      <c r="Q58" s="2" t="s">
        <v>144</v>
      </c>
      <c r="R58" s="2" t="s">
        <v>145</v>
      </c>
      <c r="S58" s="2" t="s">
        <v>145</v>
      </c>
      <c r="T58" s="2" t="s">
        <v>592</v>
      </c>
      <c r="U58" s="2" t="s">
        <v>145</v>
      </c>
      <c r="V58" s="2" t="s">
        <v>395</v>
      </c>
      <c r="W58" s="2" t="s">
        <v>562</v>
      </c>
      <c r="X58" s="2" t="s">
        <v>145</v>
      </c>
      <c r="Y58" s="2" t="s">
        <v>563</v>
      </c>
      <c r="Z58" s="4"/>
      <c r="AA58" s="4">
        <f>=ROUNDDOWN({0},0)</f>
      </c>
      <c r="AB58" s="5">
        <v>1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</v>
      </c>
      <c r="AS58" s="8">
        <v>80.08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80.08</v>
      </c>
      <c r="BS58" s="7">
        <v>-1</v>
      </c>
      <c r="BT58" s="7">
        <v>-1</v>
      </c>
      <c r="BU58" s="2" t="s">
        <v>151</v>
      </c>
      <c r="BV58" s="2" t="s">
        <v>244</v>
      </c>
      <c r="BW58" s="2" t="s">
        <v>152</v>
      </c>
      <c r="BX58" s="2" t="s">
        <v>295</v>
      </c>
      <c r="BY58" s="2" t="s">
        <v>369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151</v>
      </c>
      <c r="CI58" s="2" t="s">
        <v>244</v>
      </c>
      <c r="CJ58" s="2" t="s">
        <v>398</v>
      </c>
      <c r="CK58" s="2" t="s">
        <v>469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151</v>
      </c>
      <c r="CV58" s="2" t="s">
        <v>244</v>
      </c>
      <c r="CW58" s="2" t="s">
        <v>563</v>
      </c>
      <c r="CX58" s="2" t="s">
        <v>568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241</v>
      </c>
      <c r="DI58" s="2" t="s">
        <v>244</v>
      </c>
      <c r="DJ58" s="2" t="s">
        <v>145</v>
      </c>
      <c r="DK58" s="2" t="s">
        <v>145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244</v>
      </c>
      <c r="DW58" s="2" t="s">
        <v>593</v>
      </c>
      <c r="DX58" s="2" t="s">
        <v>427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185</v>
      </c>
      <c r="EI58" s="2" t="s">
        <v>244</v>
      </c>
      <c r="EJ58" s="2" t="s">
        <v>145</v>
      </c>
      <c r="EK58" s="2" t="s">
        <v>145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244</v>
      </c>
      <c r="EW58" s="2" t="s">
        <v>563</v>
      </c>
      <c r="EX58" s="2" t="s">
        <v>445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151</v>
      </c>
      <c r="FI58" s="2" t="s">
        <v>244</v>
      </c>
      <c r="FJ58" s="2" t="s">
        <v>164</v>
      </c>
      <c r="FK58" s="2" t="s">
        <v>263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551</v>
      </c>
      <c r="FV58" s="2" t="s">
        <v>244</v>
      </c>
      <c r="FW58" s="2" t="s">
        <v>145</v>
      </c>
      <c r="FX58" s="2" t="s">
        <v>145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151</v>
      </c>
      <c r="JI58" s="2" t="s">
        <v>244</v>
      </c>
      <c r="JJ58" s="2" t="s">
        <v>199</v>
      </c>
      <c r="JK58" s="2" t="s">
        <v>145</v>
      </c>
      <c r="JL58" s="2" t="s">
        <v>154</v>
      </c>
      <c r="JM58" s="2" t="s">
        <v>154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244</v>
      </c>
      <c r="KW58" s="2" t="s">
        <v>171</v>
      </c>
      <c r="KX58" s="2" t="s">
        <v>145</v>
      </c>
      <c r="KY58" s="2" t="s">
        <v>154</v>
      </c>
      <c r="KZ58" s="2" t="s">
        <v>154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241</v>
      </c>
      <c r="OV58" s="2" t="s">
        <v>244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596</v>
      </c>
      <c r="B59" s="2" t="s">
        <v>134</v>
      </c>
      <c r="C59" s="2" t="s">
        <v>597</v>
      </c>
      <c r="D59" s="2" t="s">
        <v>477</v>
      </c>
      <c r="E59" s="2" t="s">
        <v>478</v>
      </c>
      <c r="F59" s="2" t="s">
        <v>598</v>
      </c>
      <c r="G59" s="2" t="s">
        <v>598</v>
      </c>
      <c r="H59" s="2" t="s">
        <v>598</v>
      </c>
      <c r="I59" s="2" t="s">
        <v>599</v>
      </c>
      <c r="J59" s="2" t="s">
        <v>546</v>
      </c>
      <c r="K59" s="2" t="s">
        <v>600</v>
      </c>
      <c r="L59" s="3">
        <v>68.09</v>
      </c>
      <c r="M59" s="3">
        <v>71.49</v>
      </c>
      <c r="N59" s="3">
        <v>199.99</v>
      </c>
      <c r="O59" s="2" t="s">
        <v>414</v>
      </c>
      <c r="P59" s="2" t="s">
        <v>351</v>
      </c>
      <c r="Q59" s="2" t="s">
        <v>144</v>
      </c>
      <c r="R59" s="2" t="s">
        <v>145</v>
      </c>
      <c r="S59" s="2" t="s">
        <v>145</v>
      </c>
      <c r="T59" s="2" t="s">
        <v>548</v>
      </c>
      <c r="U59" s="2" t="s">
        <v>145</v>
      </c>
      <c r="V59" s="2" t="s">
        <v>395</v>
      </c>
      <c r="W59" s="2" t="s">
        <v>562</v>
      </c>
      <c r="X59" s="2" t="s">
        <v>145</v>
      </c>
      <c r="Y59" s="2" t="s">
        <v>601</v>
      </c>
      <c r="Z59" s="4">
        <v>3</v>
      </c>
      <c r="AA59" s="4">
        <f>=ROUNDDOWN(1.5,0)</f>
      </c>
      <c r="AB59" s="5">
        <v>2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4</v>
      </c>
      <c r="AQ59" s="8">
        <v>177.39</v>
      </c>
      <c r="AR59" s="4">
        <v>3</v>
      </c>
      <c r="AS59" s="8">
        <v>154.26</v>
      </c>
      <c r="AT59" s="7">
        <v>0.3333</v>
      </c>
      <c r="AU59" s="7">
        <v>0.1499</v>
      </c>
      <c r="AV59" s="4">
        <v>4</v>
      </c>
      <c r="AW59" s="8">
        <v>177.39</v>
      </c>
      <c r="AX59" s="4">
        <v>3</v>
      </c>
      <c r="AY59" s="8">
        <v>154.26</v>
      </c>
      <c r="AZ59" s="7">
        <v>0.3333</v>
      </c>
      <c r="BA59" s="7">
        <v>0.1499</v>
      </c>
      <c r="BB59" s="7">
        <v>1</v>
      </c>
      <c r="BC59" s="4">
        <v>4</v>
      </c>
      <c r="BD59" s="8">
        <v>177.39</v>
      </c>
      <c r="BE59" s="4">
        <v>5</v>
      </c>
      <c r="BF59" s="8">
        <v>240.06</v>
      </c>
      <c r="BG59" s="7">
        <v>-0.2</v>
      </c>
      <c r="BH59" s="7">
        <v>-0.2611</v>
      </c>
      <c r="BI59" s="7">
        <v>1</v>
      </c>
      <c r="BJ59" s="4">
        <v>4</v>
      </c>
      <c r="BK59" s="8">
        <v>177.39</v>
      </c>
      <c r="BL59" s="2" t="s">
        <v>602</v>
      </c>
      <c r="BM59" s="7">
        <v>1</v>
      </c>
      <c r="BN59" s="7">
        <v>1</v>
      </c>
      <c r="BO59" s="4">
        <v>1</v>
      </c>
      <c r="BP59" s="8">
        <v>24.02</v>
      </c>
      <c r="BQ59" s="4">
        <v>1</v>
      </c>
      <c r="BR59" s="8">
        <v>40.04</v>
      </c>
      <c r="BS59" s="7"/>
      <c r="BT59" s="7">
        <v>-0.4001</v>
      </c>
      <c r="BU59" s="2" t="s">
        <v>151</v>
      </c>
      <c r="BV59" s="2" t="s">
        <v>142</v>
      </c>
      <c r="BW59" s="2" t="s">
        <v>152</v>
      </c>
      <c r="BX59" s="2" t="s">
        <v>375</v>
      </c>
      <c r="BY59" s="2" t="s">
        <v>369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151</v>
      </c>
      <c r="CI59" s="2" t="s">
        <v>142</v>
      </c>
      <c r="CJ59" s="2" t="s">
        <v>483</v>
      </c>
      <c r="CK59" s="2" t="s">
        <v>603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151</v>
      </c>
      <c r="CV59" s="2" t="s">
        <v>142</v>
      </c>
      <c r="CW59" s="2" t="s">
        <v>601</v>
      </c>
      <c r="CX59" s="2" t="s">
        <v>556</v>
      </c>
      <c r="CY59" s="2" t="s">
        <v>154</v>
      </c>
      <c r="CZ59" s="2" t="s">
        <v>154</v>
      </c>
      <c r="DA59" s="2" t="s">
        <v>145</v>
      </c>
      <c r="DB59" s="4">
        <v>2</v>
      </c>
      <c r="DC59" s="8">
        <v>78.3</v>
      </c>
      <c r="DD59" s="4">
        <v>1</v>
      </c>
      <c r="DE59" s="8">
        <v>39.15</v>
      </c>
      <c r="DF59" s="7">
        <v>1</v>
      </c>
      <c r="DG59" s="7">
        <v>1</v>
      </c>
      <c r="DH59" s="2" t="s">
        <v>151</v>
      </c>
      <c r="DI59" s="2" t="s">
        <v>142</v>
      </c>
      <c r="DJ59" s="2" t="s">
        <v>145</v>
      </c>
      <c r="DK59" s="2" t="s">
        <v>504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142</v>
      </c>
      <c r="DW59" s="2" t="s">
        <v>159</v>
      </c>
      <c r="DX59" s="2" t="s">
        <v>604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185</v>
      </c>
      <c r="EI59" s="2" t="s">
        <v>142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/>
      <c r="EP59" s="8"/>
      <c r="EQ59" s="4"/>
      <c r="ER59" s="8"/>
      <c r="ES59" s="7"/>
      <c r="ET59" s="7"/>
      <c r="EU59" s="2" t="s">
        <v>151</v>
      </c>
      <c r="EV59" s="2" t="s">
        <v>142</v>
      </c>
      <c r="EW59" s="2" t="s">
        <v>601</v>
      </c>
      <c r="EX59" s="2" t="s">
        <v>445</v>
      </c>
      <c r="EY59" s="2" t="s">
        <v>154</v>
      </c>
      <c r="EZ59" s="2" t="s">
        <v>154</v>
      </c>
      <c r="FA59" s="2" t="s">
        <v>145</v>
      </c>
      <c r="FB59" s="4">
        <v>1</v>
      </c>
      <c r="FC59" s="8">
        <v>75.07</v>
      </c>
      <c r="FD59" s="4">
        <v>1</v>
      </c>
      <c r="FE59" s="8">
        <v>75.07</v>
      </c>
      <c r="FF59" s="7"/>
      <c r="FG59" s="7"/>
      <c r="FH59" s="2" t="s">
        <v>151</v>
      </c>
      <c r="FI59" s="2" t="s">
        <v>142</v>
      </c>
      <c r="FJ59" s="2" t="s">
        <v>164</v>
      </c>
      <c r="FK59" s="2" t="s">
        <v>428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551</v>
      </c>
      <c r="FV59" s="2" t="s">
        <v>142</v>
      </c>
      <c r="FW59" s="2" t="s">
        <v>145</v>
      </c>
      <c r="FX59" s="2" t="s">
        <v>145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151</v>
      </c>
      <c r="JI59" s="2" t="s">
        <v>142</v>
      </c>
      <c r="JJ59" s="2" t="s">
        <v>168</v>
      </c>
      <c r="JK59" s="2" t="s">
        <v>145</v>
      </c>
      <c r="JL59" s="2" t="s">
        <v>154</v>
      </c>
      <c r="JM59" s="2" t="s">
        <v>154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142</v>
      </c>
      <c r="KW59" s="2" t="s">
        <v>171</v>
      </c>
      <c r="KX59" s="2" t="s">
        <v>145</v>
      </c>
      <c r="KY59" s="2" t="s">
        <v>154</v>
      </c>
      <c r="KZ59" s="2" t="s">
        <v>154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241</v>
      </c>
      <c r="OV59" s="2" t="s">
        <v>142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>
        <v>3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605</v>
      </c>
      <c r="B60" s="2" t="s">
        <v>134</v>
      </c>
      <c r="C60" s="2" t="s">
        <v>597</v>
      </c>
      <c r="D60" s="2" t="s">
        <v>477</v>
      </c>
      <c r="E60" s="2" t="s">
        <v>478</v>
      </c>
      <c r="F60" s="2" t="s">
        <v>598</v>
      </c>
      <c r="G60" s="2" t="s">
        <v>598</v>
      </c>
      <c r="H60" s="2" t="s">
        <v>598</v>
      </c>
      <c r="I60" s="2" t="s">
        <v>606</v>
      </c>
      <c r="J60" s="2" t="s">
        <v>546</v>
      </c>
      <c r="K60" s="2" t="s">
        <v>607</v>
      </c>
      <c r="L60" s="3">
        <v>68.09</v>
      </c>
      <c r="M60" s="3">
        <v>71.49</v>
      </c>
      <c r="N60" s="3">
        <v>199.99</v>
      </c>
      <c r="O60" s="2" t="s">
        <v>341</v>
      </c>
      <c r="P60" s="2" t="s">
        <v>351</v>
      </c>
      <c r="Q60" s="2" t="s">
        <v>144</v>
      </c>
      <c r="R60" s="2" t="s">
        <v>145</v>
      </c>
      <c r="S60" s="2" t="s">
        <v>145</v>
      </c>
      <c r="T60" s="2" t="s">
        <v>548</v>
      </c>
      <c r="U60" s="2" t="s">
        <v>145</v>
      </c>
      <c r="V60" s="2" t="s">
        <v>395</v>
      </c>
      <c r="W60" s="2" t="s">
        <v>562</v>
      </c>
      <c r="X60" s="2" t="s">
        <v>145</v>
      </c>
      <c r="Y60" s="2" t="s">
        <v>601</v>
      </c>
      <c r="Z60" s="4">
        <v>8</v>
      </c>
      <c r="AA60" s="4">
        <f>=ROUNDDOWN(11.4285714285714,0)</f>
      </c>
      <c r="AB60" s="5">
        <v>0.7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1</v>
      </c>
      <c r="AS60" s="8">
        <v>35.75</v>
      </c>
      <c r="AT60" s="7">
        <v>-1</v>
      </c>
      <c r="AU60" s="7">
        <v>-1</v>
      </c>
      <c r="AV60" s="4" t="s">
        <v>145</v>
      </c>
      <c r="AW60" s="8" t="s">
        <v>145</v>
      </c>
      <c r="AX60" s="4">
        <v>2</v>
      </c>
      <c r="AY60" s="8">
        <v>85.8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151</v>
      </c>
      <c r="BV60" s="2" t="s">
        <v>142</v>
      </c>
      <c r="BW60" s="2" t="s">
        <v>152</v>
      </c>
      <c r="BX60" s="2" t="s">
        <v>449</v>
      </c>
      <c r="BY60" s="2" t="s">
        <v>369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151</v>
      </c>
      <c r="CI60" s="2" t="s">
        <v>142</v>
      </c>
      <c r="CJ60" s="2" t="s">
        <v>483</v>
      </c>
      <c r="CK60" s="2" t="s">
        <v>608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151</v>
      </c>
      <c r="CV60" s="2" t="s">
        <v>142</v>
      </c>
      <c r="CW60" s="2" t="s">
        <v>601</v>
      </c>
      <c r="CX60" s="2" t="s">
        <v>168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151</v>
      </c>
      <c r="DI60" s="2" t="s">
        <v>142</v>
      </c>
      <c r="DJ60" s="2" t="s">
        <v>145</v>
      </c>
      <c r="DK60" s="2" t="s">
        <v>496</v>
      </c>
      <c r="DL60" s="2" t="s">
        <v>154</v>
      </c>
      <c r="DM60" s="2" t="s">
        <v>154</v>
      </c>
      <c r="DN60" s="2" t="s">
        <v>145</v>
      </c>
      <c r="DO60" s="4"/>
      <c r="DP60" s="8"/>
      <c r="DQ60" s="4">
        <v>1</v>
      </c>
      <c r="DR60" s="8">
        <v>35.75</v>
      </c>
      <c r="DS60" s="7">
        <v>-1</v>
      </c>
      <c r="DT60" s="7">
        <v>-1</v>
      </c>
      <c r="DU60" s="2" t="s">
        <v>151</v>
      </c>
      <c r="DV60" s="2" t="s">
        <v>142</v>
      </c>
      <c r="DW60" s="2" t="s">
        <v>159</v>
      </c>
      <c r="DX60" s="2" t="s">
        <v>528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185</v>
      </c>
      <c r="EI60" s="2" t="s">
        <v>142</v>
      </c>
      <c r="EJ60" s="2" t="s">
        <v>145</v>
      </c>
      <c r="EK60" s="2" t="s">
        <v>145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142</v>
      </c>
      <c r="EW60" s="2" t="s">
        <v>601</v>
      </c>
      <c r="EX60" s="2" t="s">
        <v>149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151</v>
      </c>
      <c r="FI60" s="2" t="s">
        <v>142</v>
      </c>
      <c r="FJ60" s="2" t="s">
        <v>164</v>
      </c>
      <c r="FK60" s="2" t="s">
        <v>313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551</v>
      </c>
      <c r="FV60" s="2" t="s">
        <v>142</v>
      </c>
      <c r="FW60" s="2" t="s">
        <v>145</v>
      </c>
      <c r="FX60" s="2" t="s">
        <v>145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151</v>
      </c>
      <c r="JI60" s="2" t="s">
        <v>142</v>
      </c>
      <c r="JJ60" s="2" t="s">
        <v>168</v>
      </c>
      <c r="JK60" s="2" t="s">
        <v>145</v>
      </c>
      <c r="JL60" s="2" t="s">
        <v>154</v>
      </c>
      <c r="JM60" s="2" t="s">
        <v>154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142</v>
      </c>
      <c r="KW60" s="2" t="s">
        <v>171</v>
      </c>
      <c r="KX60" s="2" t="s">
        <v>609</v>
      </c>
      <c r="KY60" s="2" t="s">
        <v>154</v>
      </c>
      <c r="KZ60" s="2" t="s">
        <v>154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241</v>
      </c>
      <c r="OV60" s="2" t="s">
        <v>142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>
        <v>8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610</v>
      </c>
      <c r="B61" s="2" t="s">
        <v>134</v>
      </c>
      <c r="C61" s="2" t="s">
        <v>597</v>
      </c>
      <c r="D61" s="2" t="s">
        <v>477</v>
      </c>
      <c r="E61" s="2" t="s">
        <v>478</v>
      </c>
      <c r="F61" s="2" t="s">
        <v>598</v>
      </c>
      <c r="G61" s="2" t="s">
        <v>598</v>
      </c>
      <c r="H61" s="2" t="s">
        <v>598</v>
      </c>
      <c r="I61" s="2" t="s">
        <v>606</v>
      </c>
      <c r="J61" s="2" t="s">
        <v>553</v>
      </c>
      <c r="K61" s="2" t="s">
        <v>607</v>
      </c>
      <c r="L61" s="3">
        <v>85.12</v>
      </c>
      <c r="M61" s="3">
        <v>89.38</v>
      </c>
      <c r="N61" s="3">
        <v>249.99</v>
      </c>
      <c r="O61" s="2" t="s">
        <v>472</v>
      </c>
      <c r="P61" s="2" t="s">
        <v>351</v>
      </c>
      <c r="Q61" s="2" t="s">
        <v>144</v>
      </c>
      <c r="R61" s="2" t="s">
        <v>145</v>
      </c>
      <c r="S61" s="2" t="s">
        <v>145</v>
      </c>
      <c r="T61" s="2" t="s">
        <v>548</v>
      </c>
      <c r="U61" s="2" t="s">
        <v>145</v>
      </c>
      <c r="V61" s="2" t="s">
        <v>395</v>
      </c>
      <c r="W61" s="2" t="s">
        <v>562</v>
      </c>
      <c r="X61" s="2" t="s">
        <v>145</v>
      </c>
      <c r="Y61" s="2" t="s">
        <v>601</v>
      </c>
      <c r="Z61" s="4"/>
      <c r="AA61" s="4">
        <f>=ROUNDDOWN({0},0)</f>
      </c>
      <c r="AB61" s="5"/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1</v>
      </c>
      <c r="AS61" s="8">
        <v>50.05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/>
      <c r="BK61" s="8"/>
      <c r="BL61" s="2" t="s">
        <v>16</v>
      </c>
      <c r="BM61" s="7"/>
      <c r="BN61" s="7"/>
      <c r="BO61" s="4"/>
      <c r="BP61" s="8"/>
      <c r="BQ61" s="4">
        <v>1</v>
      </c>
      <c r="BR61" s="8">
        <v>50.05</v>
      </c>
      <c r="BS61" s="7">
        <v>-1</v>
      </c>
      <c r="BT61" s="7">
        <v>-1</v>
      </c>
      <c r="BU61" s="2" t="s">
        <v>151</v>
      </c>
      <c r="BV61" s="2" t="s">
        <v>244</v>
      </c>
      <c r="BW61" s="2" t="s">
        <v>152</v>
      </c>
      <c r="BX61" s="2" t="s">
        <v>416</v>
      </c>
      <c r="BY61" s="2" t="s">
        <v>369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151</v>
      </c>
      <c r="CI61" s="2" t="s">
        <v>244</v>
      </c>
      <c r="CJ61" s="2" t="s">
        <v>483</v>
      </c>
      <c r="CK61" s="2" t="s">
        <v>317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244</v>
      </c>
      <c r="CW61" s="2" t="s">
        <v>601</v>
      </c>
      <c r="CX61" s="2" t="s">
        <v>145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151</v>
      </c>
      <c r="DI61" s="2" t="s">
        <v>244</v>
      </c>
      <c r="DJ61" s="2" t="s">
        <v>145</v>
      </c>
      <c r="DK61" s="2" t="s">
        <v>594</v>
      </c>
      <c r="DL61" s="2" t="s">
        <v>154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244</v>
      </c>
      <c r="DW61" s="2" t="s">
        <v>159</v>
      </c>
      <c r="DX61" s="2" t="s">
        <v>534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185</v>
      </c>
      <c r="EI61" s="2" t="s">
        <v>244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151</v>
      </c>
      <c r="EV61" s="2" t="s">
        <v>244</v>
      </c>
      <c r="EW61" s="2" t="s">
        <v>601</v>
      </c>
      <c r="EX61" s="2" t="s">
        <v>556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244</v>
      </c>
      <c r="FJ61" s="2" t="s">
        <v>164</v>
      </c>
      <c r="FK61" s="2" t="s">
        <v>398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551</v>
      </c>
      <c r="FV61" s="2" t="s">
        <v>244</v>
      </c>
      <c r="FW61" s="2" t="s">
        <v>145</v>
      </c>
      <c r="FX61" s="2" t="s">
        <v>145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151</v>
      </c>
      <c r="JI61" s="2" t="s">
        <v>244</v>
      </c>
      <c r="JJ61" s="2" t="s">
        <v>168</v>
      </c>
      <c r="JK61" s="2" t="s">
        <v>145</v>
      </c>
      <c r="JL61" s="2" t="s">
        <v>154</v>
      </c>
      <c r="JM61" s="2" t="s">
        <v>154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244</v>
      </c>
      <c r="KW61" s="2" t="s">
        <v>171</v>
      </c>
      <c r="KX61" s="2" t="s">
        <v>611</v>
      </c>
      <c r="KY61" s="2" t="s">
        <v>154</v>
      </c>
      <c r="KZ61" s="2" t="s">
        <v>154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241</v>
      </c>
      <c r="OV61" s="2" t="s">
        <v>244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612</v>
      </c>
      <c r="B62" s="2" t="s">
        <v>134</v>
      </c>
      <c r="C62" s="2" t="s">
        <v>597</v>
      </c>
      <c r="D62" s="2" t="s">
        <v>587</v>
      </c>
      <c r="E62" s="2" t="s">
        <v>588</v>
      </c>
      <c r="F62" s="2" t="s">
        <v>613</v>
      </c>
      <c r="G62" s="2" t="s">
        <v>613</v>
      </c>
      <c r="H62" s="2" t="s">
        <v>613</v>
      </c>
      <c r="I62" s="2" t="s">
        <v>614</v>
      </c>
      <c r="J62" s="2" t="s">
        <v>546</v>
      </c>
      <c r="K62" s="2" t="s">
        <v>615</v>
      </c>
      <c r="L62" s="3">
        <v>68.09</v>
      </c>
      <c r="M62" s="3">
        <v>71.49</v>
      </c>
      <c r="N62" s="3">
        <v>199.99</v>
      </c>
      <c r="O62" s="2" t="s">
        <v>142</v>
      </c>
      <c r="P62" s="2" t="s">
        <v>351</v>
      </c>
      <c r="Q62" s="2" t="s">
        <v>144</v>
      </c>
      <c r="R62" s="2" t="s">
        <v>145</v>
      </c>
      <c r="S62" s="2" t="s">
        <v>145</v>
      </c>
      <c r="T62" s="2" t="s">
        <v>548</v>
      </c>
      <c r="U62" s="2" t="s">
        <v>145</v>
      </c>
      <c r="V62" s="2" t="s">
        <v>616</v>
      </c>
      <c r="W62" s="2" t="s">
        <v>562</v>
      </c>
      <c r="X62" s="2" t="s">
        <v>145</v>
      </c>
      <c r="Y62" s="2" t="s">
        <v>563</v>
      </c>
      <c r="Z62" s="4"/>
      <c r="AA62" s="4">
        <f>=ROUNDDOWN({0},0)</f>
      </c>
      <c r="AB62" s="5">
        <v>4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2</v>
      </c>
      <c r="AQ62" s="8">
        <v>48.04</v>
      </c>
      <c r="AR62" s="4">
        <v>2</v>
      </c>
      <c r="AS62" s="8">
        <v>75.79</v>
      </c>
      <c r="AT62" s="7"/>
      <c r="AU62" s="7">
        <v>-0.3661</v>
      </c>
      <c r="AV62" s="4">
        <v>2</v>
      </c>
      <c r="AW62" s="8">
        <v>48.04</v>
      </c>
      <c r="AX62" s="4">
        <v>4</v>
      </c>
      <c r="AY62" s="8">
        <v>170.53</v>
      </c>
      <c r="AZ62" s="7">
        <v>-0.5</v>
      </c>
      <c r="BA62" s="7">
        <v>-0.7183</v>
      </c>
      <c r="BB62" s="7">
        <v>1</v>
      </c>
      <c r="BC62" s="4">
        <v>2</v>
      </c>
      <c r="BD62" s="8">
        <v>48.04</v>
      </c>
      <c r="BE62" s="4">
        <v>4</v>
      </c>
      <c r="BF62" s="8">
        <v>170.53</v>
      </c>
      <c r="BG62" s="7">
        <v>-0.5</v>
      </c>
      <c r="BH62" s="7">
        <v>-0.7183</v>
      </c>
      <c r="BI62" s="7">
        <v>1</v>
      </c>
      <c r="BJ62" s="4">
        <v>2</v>
      </c>
      <c r="BK62" s="8">
        <v>48.04</v>
      </c>
      <c r="BL62" s="2" t="s">
        <v>415</v>
      </c>
      <c r="BM62" s="7">
        <v>1</v>
      </c>
      <c r="BN62" s="7">
        <v>1</v>
      </c>
      <c r="BO62" s="4">
        <v>2</v>
      </c>
      <c r="BP62" s="8">
        <v>48.04</v>
      </c>
      <c r="BQ62" s="4">
        <v>1</v>
      </c>
      <c r="BR62" s="8">
        <v>40.04</v>
      </c>
      <c r="BS62" s="7">
        <v>1</v>
      </c>
      <c r="BT62" s="7">
        <v>0.1998</v>
      </c>
      <c r="BU62" s="2" t="s">
        <v>151</v>
      </c>
      <c r="BV62" s="2" t="s">
        <v>142</v>
      </c>
      <c r="BW62" s="2" t="s">
        <v>152</v>
      </c>
      <c r="BX62" s="2" t="s">
        <v>617</v>
      </c>
      <c r="BY62" s="2" t="s">
        <v>369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142</v>
      </c>
      <c r="CJ62" s="2" t="s">
        <v>398</v>
      </c>
      <c r="CK62" s="2" t="s">
        <v>618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142</v>
      </c>
      <c r="CW62" s="2" t="s">
        <v>563</v>
      </c>
      <c r="CX62" s="2" t="s">
        <v>619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241</v>
      </c>
      <c r="DI62" s="2" t="s">
        <v>142</v>
      </c>
      <c r="DJ62" s="2" t="s">
        <v>145</v>
      </c>
      <c r="DK62" s="2" t="s">
        <v>145</v>
      </c>
      <c r="DL62" s="2" t="s">
        <v>154</v>
      </c>
      <c r="DM62" s="2" t="s">
        <v>154</v>
      </c>
      <c r="DN62" s="2" t="s">
        <v>145</v>
      </c>
      <c r="DO62" s="4"/>
      <c r="DP62" s="8"/>
      <c r="DQ62" s="4">
        <v>1</v>
      </c>
      <c r="DR62" s="8">
        <v>35.75</v>
      </c>
      <c r="DS62" s="7">
        <v>-1</v>
      </c>
      <c r="DT62" s="7">
        <v>-1</v>
      </c>
      <c r="DU62" s="2" t="s">
        <v>151</v>
      </c>
      <c r="DV62" s="2" t="s">
        <v>142</v>
      </c>
      <c r="DW62" s="2" t="s">
        <v>159</v>
      </c>
      <c r="DX62" s="2" t="s">
        <v>620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185</v>
      </c>
      <c r="EI62" s="2" t="s">
        <v>142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151</v>
      </c>
      <c r="EV62" s="2" t="s">
        <v>142</v>
      </c>
      <c r="EW62" s="2" t="s">
        <v>563</v>
      </c>
      <c r="EX62" s="2" t="s">
        <v>445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151</v>
      </c>
      <c r="FI62" s="2" t="s">
        <v>142</v>
      </c>
      <c r="FJ62" s="2" t="s">
        <v>164</v>
      </c>
      <c r="FK62" s="2" t="s">
        <v>292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551</v>
      </c>
      <c r="FV62" s="2" t="s">
        <v>142</v>
      </c>
      <c r="FW62" s="2" t="s">
        <v>145</v>
      </c>
      <c r="FX62" s="2" t="s">
        <v>145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151</v>
      </c>
      <c r="JI62" s="2" t="s">
        <v>142</v>
      </c>
      <c r="JJ62" s="2" t="s">
        <v>199</v>
      </c>
      <c r="JK62" s="2" t="s">
        <v>621</v>
      </c>
      <c r="JL62" s="2" t="s">
        <v>154</v>
      </c>
      <c r="JM62" s="2" t="s">
        <v>154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142</v>
      </c>
      <c r="KW62" s="2" t="s">
        <v>171</v>
      </c>
      <c r="KX62" s="2" t="s">
        <v>145</v>
      </c>
      <c r="KY62" s="2" t="s">
        <v>154</v>
      </c>
      <c r="KZ62" s="2" t="s">
        <v>154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241</v>
      </c>
      <c r="OV62" s="2" t="s">
        <v>142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622</v>
      </c>
      <c r="B63" s="2" t="s">
        <v>134</v>
      </c>
      <c r="C63" s="2" t="s">
        <v>597</v>
      </c>
      <c r="D63" s="2" t="s">
        <v>587</v>
      </c>
      <c r="E63" s="2" t="s">
        <v>588</v>
      </c>
      <c r="F63" s="2" t="s">
        <v>613</v>
      </c>
      <c r="G63" s="2" t="s">
        <v>613</v>
      </c>
      <c r="H63" s="2" t="s">
        <v>613</v>
      </c>
      <c r="I63" s="2" t="s">
        <v>614</v>
      </c>
      <c r="J63" s="2" t="s">
        <v>553</v>
      </c>
      <c r="K63" s="2" t="s">
        <v>615</v>
      </c>
      <c r="L63" s="3">
        <v>85.12</v>
      </c>
      <c r="M63" s="3">
        <v>89.38</v>
      </c>
      <c r="N63" s="3">
        <v>249.99</v>
      </c>
      <c r="O63" s="2" t="s">
        <v>472</v>
      </c>
      <c r="P63" s="2" t="s">
        <v>342</v>
      </c>
      <c r="Q63" s="2" t="s">
        <v>144</v>
      </c>
      <c r="R63" s="2" t="s">
        <v>145</v>
      </c>
      <c r="S63" s="2" t="s">
        <v>145</v>
      </c>
      <c r="T63" s="2" t="s">
        <v>548</v>
      </c>
      <c r="U63" s="2" t="s">
        <v>145</v>
      </c>
      <c r="V63" s="2" t="s">
        <v>616</v>
      </c>
      <c r="W63" s="2" t="s">
        <v>562</v>
      </c>
      <c r="X63" s="2" t="s">
        <v>145</v>
      </c>
      <c r="Y63" s="2" t="s">
        <v>563</v>
      </c>
      <c r="Z63" s="4"/>
      <c r="AA63" s="4">
        <f>=ROUNDDOWN({0},0)</f>
      </c>
      <c r="AB63" s="5">
        <v>2</v>
      </c>
      <c r="AC63" s="2" t="s">
        <v>145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2</v>
      </c>
      <c r="AS63" s="8">
        <v>94.74</v>
      </c>
      <c r="AT63" s="7">
        <v>-1</v>
      </c>
      <c r="AU63" s="7">
        <v>-1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/>
      <c r="BK63" s="8"/>
      <c r="BL63" s="2" t="s">
        <v>415</v>
      </c>
      <c r="BM63" s="7"/>
      <c r="BN63" s="7"/>
      <c r="BO63" s="4"/>
      <c r="BP63" s="8"/>
      <c r="BQ63" s="4">
        <v>1</v>
      </c>
      <c r="BR63" s="8">
        <v>50.05</v>
      </c>
      <c r="BS63" s="7">
        <v>-1</v>
      </c>
      <c r="BT63" s="7">
        <v>-1</v>
      </c>
      <c r="BU63" s="2" t="s">
        <v>151</v>
      </c>
      <c r="BV63" s="2" t="s">
        <v>244</v>
      </c>
      <c r="BW63" s="2" t="s">
        <v>152</v>
      </c>
      <c r="BX63" s="2" t="s">
        <v>217</v>
      </c>
      <c r="BY63" s="2" t="s">
        <v>369</v>
      </c>
      <c r="BZ63" s="2" t="s">
        <v>154</v>
      </c>
      <c r="CA63" s="2" t="s">
        <v>145</v>
      </c>
      <c r="CB63" s="4"/>
      <c r="CC63" s="8"/>
      <c r="CD63" s="4"/>
      <c r="CE63" s="8"/>
      <c r="CF63" s="7"/>
      <c r="CG63" s="7"/>
      <c r="CH63" s="2" t="s">
        <v>151</v>
      </c>
      <c r="CI63" s="2" t="s">
        <v>244</v>
      </c>
      <c r="CJ63" s="2" t="s">
        <v>398</v>
      </c>
      <c r="CK63" s="2" t="s">
        <v>177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244</v>
      </c>
      <c r="CW63" s="2" t="s">
        <v>563</v>
      </c>
      <c r="CX63" s="2" t="s">
        <v>206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241</v>
      </c>
      <c r="DI63" s="2" t="s">
        <v>244</v>
      </c>
      <c r="DJ63" s="2" t="s">
        <v>145</v>
      </c>
      <c r="DK63" s="2" t="s">
        <v>145</v>
      </c>
      <c r="DL63" s="2" t="s">
        <v>154</v>
      </c>
      <c r="DM63" s="2" t="s">
        <v>154</v>
      </c>
      <c r="DN63" s="2" t="s">
        <v>145</v>
      </c>
      <c r="DO63" s="4"/>
      <c r="DP63" s="8"/>
      <c r="DQ63" s="4">
        <v>1</v>
      </c>
      <c r="DR63" s="8">
        <v>44.69</v>
      </c>
      <c r="DS63" s="7">
        <v>-1</v>
      </c>
      <c r="DT63" s="7">
        <v>-1</v>
      </c>
      <c r="DU63" s="2" t="s">
        <v>151</v>
      </c>
      <c r="DV63" s="2" t="s">
        <v>244</v>
      </c>
      <c r="DW63" s="2" t="s">
        <v>159</v>
      </c>
      <c r="DX63" s="2" t="s">
        <v>620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185</v>
      </c>
      <c r="EI63" s="2" t="s">
        <v>244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151</v>
      </c>
      <c r="EV63" s="2" t="s">
        <v>244</v>
      </c>
      <c r="EW63" s="2" t="s">
        <v>563</v>
      </c>
      <c r="EX63" s="2" t="s">
        <v>623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244</v>
      </c>
      <c r="FJ63" s="2" t="s">
        <v>164</v>
      </c>
      <c r="FK63" s="2" t="s">
        <v>211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551</v>
      </c>
      <c r="FV63" s="2" t="s">
        <v>244</v>
      </c>
      <c r="FW63" s="2" t="s">
        <v>145</v>
      </c>
      <c r="FX63" s="2" t="s">
        <v>145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151</v>
      </c>
      <c r="JI63" s="2" t="s">
        <v>244</v>
      </c>
      <c r="JJ63" s="2" t="s">
        <v>199</v>
      </c>
      <c r="JK63" s="2" t="s">
        <v>624</v>
      </c>
      <c r="JL63" s="2" t="s">
        <v>154</v>
      </c>
      <c r="JM63" s="2" t="s">
        <v>154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244</v>
      </c>
      <c r="KW63" s="2" t="s">
        <v>171</v>
      </c>
      <c r="KX63" s="2" t="s">
        <v>145</v>
      </c>
      <c r="KY63" s="2" t="s">
        <v>154</v>
      </c>
      <c r="KZ63" s="2" t="s">
        <v>154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241</v>
      </c>
      <c r="OV63" s="2" t="s">
        <v>244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625</v>
      </c>
      <c r="B64" s="2" t="s">
        <v>134</v>
      </c>
      <c r="C64" s="2" t="s">
        <v>597</v>
      </c>
      <c r="D64" s="2" t="s">
        <v>587</v>
      </c>
      <c r="E64" s="2" t="s">
        <v>588</v>
      </c>
      <c r="F64" s="2" t="s">
        <v>626</v>
      </c>
      <c r="G64" s="2" t="s">
        <v>626</v>
      </c>
      <c r="H64" s="2" t="s">
        <v>626</v>
      </c>
      <c r="I64" s="2" t="s">
        <v>614</v>
      </c>
      <c r="J64" s="2" t="s">
        <v>546</v>
      </c>
      <c r="K64" s="2" t="s">
        <v>627</v>
      </c>
      <c r="L64" s="3">
        <v>68.09</v>
      </c>
      <c r="M64" s="3">
        <v>71.49</v>
      </c>
      <c r="N64" s="3">
        <v>199.99</v>
      </c>
      <c r="O64" s="2" t="s">
        <v>341</v>
      </c>
      <c r="P64" s="2" t="s">
        <v>351</v>
      </c>
      <c r="Q64" s="2" t="s">
        <v>144</v>
      </c>
      <c r="R64" s="2" t="s">
        <v>145</v>
      </c>
      <c r="S64" s="2" t="s">
        <v>145</v>
      </c>
      <c r="T64" s="2" t="s">
        <v>548</v>
      </c>
      <c r="U64" s="2" t="s">
        <v>145</v>
      </c>
      <c r="V64" s="2" t="s">
        <v>395</v>
      </c>
      <c r="W64" s="2" t="s">
        <v>562</v>
      </c>
      <c r="X64" s="2" t="s">
        <v>145</v>
      </c>
      <c r="Y64" s="2" t="s">
        <v>601</v>
      </c>
      <c r="Z64" s="4"/>
      <c r="AA64" s="4">
        <f>=ROUNDDOWN({0},0)</f>
      </c>
      <c r="AB64" s="5"/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2</v>
      </c>
      <c r="AS64" s="8">
        <v>107.24</v>
      </c>
      <c r="AT64" s="7">
        <v>-1</v>
      </c>
      <c r="AU64" s="7">
        <v>-1</v>
      </c>
      <c r="AV64" s="4" t="s">
        <v>145</v>
      </c>
      <c r="AW64" s="8" t="s">
        <v>145</v>
      </c>
      <c r="AX64" s="4">
        <v>3</v>
      </c>
      <c r="AY64" s="8">
        <v>157.29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>
        <v>3</v>
      </c>
      <c r="BF64" s="8">
        <v>157.29</v>
      </c>
      <c r="BG64" s="7" t="s">
        <v>145</v>
      </c>
      <c r="BH64" s="7" t="s">
        <v>145</v>
      </c>
      <c r="BI64" s="7"/>
      <c r="BJ64" s="4"/>
      <c r="BK64" s="8"/>
      <c r="BL64" s="2" t="s">
        <v>383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244</v>
      </c>
      <c r="BW64" s="2" t="s">
        <v>152</v>
      </c>
      <c r="BX64" s="2" t="s">
        <v>628</v>
      </c>
      <c r="BY64" s="2" t="s">
        <v>369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151</v>
      </c>
      <c r="CI64" s="2" t="s">
        <v>244</v>
      </c>
      <c r="CJ64" s="2" t="s">
        <v>398</v>
      </c>
      <c r="CK64" s="2" t="s">
        <v>181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151</v>
      </c>
      <c r="CV64" s="2" t="s">
        <v>244</v>
      </c>
      <c r="CW64" s="2" t="s">
        <v>629</v>
      </c>
      <c r="CX64" s="2" t="s">
        <v>556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241</v>
      </c>
      <c r="DI64" s="2" t="s">
        <v>244</v>
      </c>
      <c r="DJ64" s="2" t="s">
        <v>145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>
        <v>1</v>
      </c>
      <c r="DR64" s="8">
        <v>35.75</v>
      </c>
      <c r="DS64" s="7">
        <v>-1</v>
      </c>
      <c r="DT64" s="7">
        <v>-1</v>
      </c>
      <c r="DU64" s="2" t="s">
        <v>151</v>
      </c>
      <c r="DV64" s="2" t="s">
        <v>244</v>
      </c>
      <c r="DW64" s="2" t="s">
        <v>159</v>
      </c>
      <c r="DX64" s="2" t="s">
        <v>630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185</v>
      </c>
      <c r="EI64" s="2" t="s">
        <v>244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>
        <v>1</v>
      </c>
      <c r="ER64" s="8">
        <v>71.49</v>
      </c>
      <c r="ES64" s="7">
        <v>-1</v>
      </c>
      <c r="ET64" s="7">
        <v>-1</v>
      </c>
      <c r="EU64" s="2" t="s">
        <v>151</v>
      </c>
      <c r="EV64" s="2" t="s">
        <v>244</v>
      </c>
      <c r="EW64" s="2" t="s">
        <v>601</v>
      </c>
      <c r="EX64" s="2" t="s">
        <v>182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151</v>
      </c>
      <c r="FI64" s="2" t="s">
        <v>244</v>
      </c>
      <c r="FJ64" s="2" t="s">
        <v>164</v>
      </c>
      <c r="FK64" s="2" t="s">
        <v>460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551</v>
      </c>
      <c r="FV64" s="2" t="s">
        <v>244</v>
      </c>
      <c r="FW64" s="2" t="s">
        <v>145</v>
      </c>
      <c r="FX64" s="2" t="s">
        <v>145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151</v>
      </c>
      <c r="JI64" s="2" t="s">
        <v>244</v>
      </c>
      <c r="JJ64" s="2" t="s">
        <v>199</v>
      </c>
      <c r="JK64" s="2" t="s">
        <v>145</v>
      </c>
      <c r="JL64" s="2" t="s">
        <v>154</v>
      </c>
      <c r="JM64" s="2" t="s">
        <v>154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244</v>
      </c>
      <c r="KW64" s="2" t="s">
        <v>171</v>
      </c>
      <c r="KX64" s="2" t="s">
        <v>145</v>
      </c>
      <c r="KY64" s="2" t="s">
        <v>154</v>
      </c>
      <c r="KZ64" s="2" t="s">
        <v>154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241</v>
      </c>
      <c r="OV64" s="2" t="s">
        <v>244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631</v>
      </c>
      <c r="B65" s="2" t="s">
        <v>134</v>
      </c>
      <c r="C65" s="2" t="s">
        <v>597</v>
      </c>
      <c r="D65" s="2" t="s">
        <v>587</v>
      </c>
      <c r="E65" s="2" t="s">
        <v>588</v>
      </c>
      <c r="F65" s="2" t="s">
        <v>626</v>
      </c>
      <c r="G65" s="2" t="s">
        <v>626</v>
      </c>
      <c r="H65" s="2" t="s">
        <v>626</v>
      </c>
      <c r="I65" s="2" t="s">
        <v>614</v>
      </c>
      <c r="J65" s="2" t="s">
        <v>553</v>
      </c>
      <c r="K65" s="2" t="s">
        <v>627</v>
      </c>
      <c r="L65" s="3">
        <v>85.12</v>
      </c>
      <c r="M65" s="3">
        <v>89.38</v>
      </c>
      <c r="N65" s="3">
        <v>249.99</v>
      </c>
      <c r="O65" s="2" t="s">
        <v>341</v>
      </c>
      <c r="P65" s="2" t="s">
        <v>351</v>
      </c>
      <c r="Q65" s="2" t="s">
        <v>144</v>
      </c>
      <c r="R65" s="2" t="s">
        <v>145</v>
      </c>
      <c r="S65" s="2" t="s">
        <v>145</v>
      </c>
      <c r="T65" s="2" t="s">
        <v>548</v>
      </c>
      <c r="U65" s="2" t="s">
        <v>145</v>
      </c>
      <c r="V65" s="2" t="s">
        <v>395</v>
      </c>
      <c r="W65" s="2" t="s">
        <v>562</v>
      </c>
      <c r="X65" s="2" t="s">
        <v>145</v>
      </c>
      <c r="Y65" s="2" t="s">
        <v>601</v>
      </c>
      <c r="Z65" s="4"/>
      <c r="AA65" s="4">
        <f>=ROUNDDOWN({0},0)</f>
      </c>
      <c r="AB65" s="5">
        <v>3</v>
      </c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1</v>
      </c>
      <c r="AS65" s="8">
        <v>50.05</v>
      </c>
      <c r="AT65" s="7">
        <v>-1</v>
      </c>
      <c r="AU65" s="7">
        <v>-1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/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1</v>
      </c>
      <c r="BR65" s="8">
        <v>50.05</v>
      </c>
      <c r="BS65" s="7">
        <v>-1</v>
      </c>
      <c r="BT65" s="7">
        <v>-1</v>
      </c>
      <c r="BU65" s="2" t="s">
        <v>151</v>
      </c>
      <c r="BV65" s="2" t="s">
        <v>244</v>
      </c>
      <c r="BW65" s="2" t="s">
        <v>152</v>
      </c>
      <c r="BX65" s="2" t="s">
        <v>449</v>
      </c>
      <c r="BY65" s="2" t="s">
        <v>369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151</v>
      </c>
      <c r="CI65" s="2" t="s">
        <v>244</v>
      </c>
      <c r="CJ65" s="2" t="s">
        <v>398</v>
      </c>
      <c r="CK65" s="2" t="s">
        <v>181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151</v>
      </c>
      <c r="CV65" s="2" t="s">
        <v>244</v>
      </c>
      <c r="CW65" s="2" t="s">
        <v>629</v>
      </c>
      <c r="CX65" s="2" t="s">
        <v>206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241</v>
      </c>
      <c r="DI65" s="2" t="s">
        <v>244</v>
      </c>
      <c r="DJ65" s="2" t="s">
        <v>145</v>
      </c>
      <c r="DK65" s="2" t="s">
        <v>145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244</v>
      </c>
      <c r="DW65" s="2" t="s">
        <v>159</v>
      </c>
      <c r="DX65" s="2" t="s">
        <v>168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185</v>
      </c>
      <c r="EI65" s="2" t="s">
        <v>244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151</v>
      </c>
      <c r="EV65" s="2" t="s">
        <v>244</v>
      </c>
      <c r="EW65" s="2" t="s">
        <v>601</v>
      </c>
      <c r="EX65" s="2" t="s">
        <v>202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151</v>
      </c>
      <c r="FI65" s="2" t="s">
        <v>244</v>
      </c>
      <c r="FJ65" s="2" t="s">
        <v>164</v>
      </c>
      <c r="FK65" s="2" t="s">
        <v>632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551</v>
      </c>
      <c r="FV65" s="2" t="s">
        <v>244</v>
      </c>
      <c r="FW65" s="2" t="s">
        <v>145</v>
      </c>
      <c r="FX65" s="2" t="s">
        <v>145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151</v>
      </c>
      <c r="JI65" s="2" t="s">
        <v>244</v>
      </c>
      <c r="JJ65" s="2" t="s">
        <v>199</v>
      </c>
      <c r="JK65" s="2" t="s">
        <v>145</v>
      </c>
      <c r="JL65" s="2" t="s">
        <v>154</v>
      </c>
      <c r="JM65" s="2" t="s">
        <v>154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244</v>
      </c>
      <c r="KW65" s="2" t="s">
        <v>171</v>
      </c>
      <c r="KX65" s="2" t="s">
        <v>145</v>
      </c>
      <c r="KY65" s="2" t="s">
        <v>154</v>
      </c>
      <c r="KZ65" s="2" t="s">
        <v>154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241</v>
      </c>
      <c r="OV65" s="2" t="s">
        <v>244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633</v>
      </c>
      <c r="B66" s="2" t="s">
        <v>134</v>
      </c>
      <c r="C66" s="2" t="s">
        <v>597</v>
      </c>
      <c r="D66" s="2" t="s">
        <v>587</v>
      </c>
      <c r="E66" s="2" t="s">
        <v>588</v>
      </c>
      <c r="F66" s="2" t="s">
        <v>634</v>
      </c>
      <c r="G66" s="2" t="s">
        <v>634</v>
      </c>
      <c r="H66" s="2" t="s">
        <v>634</v>
      </c>
      <c r="I66" s="2" t="s">
        <v>614</v>
      </c>
      <c r="J66" s="2" t="s">
        <v>546</v>
      </c>
      <c r="K66" s="2" t="s">
        <v>635</v>
      </c>
      <c r="L66" s="3">
        <v>68.09</v>
      </c>
      <c r="M66" s="3">
        <v>71.49</v>
      </c>
      <c r="N66" s="3">
        <v>199.99</v>
      </c>
      <c r="O66" s="2" t="s">
        <v>414</v>
      </c>
      <c r="P66" s="2" t="s">
        <v>351</v>
      </c>
      <c r="Q66" s="2" t="s">
        <v>144</v>
      </c>
      <c r="R66" s="2" t="s">
        <v>145</v>
      </c>
      <c r="S66" s="2" t="s">
        <v>145</v>
      </c>
      <c r="T66" s="2" t="s">
        <v>548</v>
      </c>
      <c r="U66" s="2" t="s">
        <v>145</v>
      </c>
      <c r="V66" s="2" t="s">
        <v>395</v>
      </c>
      <c r="W66" s="2" t="s">
        <v>562</v>
      </c>
      <c r="X66" s="2" t="s">
        <v>145</v>
      </c>
      <c r="Y66" s="2" t="s">
        <v>268</v>
      </c>
      <c r="Z66" s="4">
        <v>150</v>
      </c>
      <c r="AA66" s="4">
        <f>=ROUNDDOWN(150,0)</f>
      </c>
      <c r="AB66" s="5">
        <v>1</v>
      </c>
      <c r="AC66" s="2" t="s">
        <v>145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145</v>
      </c>
      <c r="AW66" s="8" t="s">
        <v>145</v>
      </c>
      <c r="AX66" s="4">
        <v>2</v>
      </c>
      <c r="AY66" s="8">
        <v>89.38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>
        <v>2</v>
      </c>
      <c r="BF66" s="8">
        <v>89.38</v>
      </c>
      <c r="BG66" s="7" t="s">
        <v>145</v>
      </c>
      <c r="BH66" s="7" t="s">
        <v>145</v>
      </c>
      <c r="BI66" s="7"/>
      <c r="BJ66" s="4"/>
      <c r="BK66" s="8"/>
      <c r="BL66" s="2" t="s">
        <v>145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142</v>
      </c>
      <c r="BW66" s="2" t="s">
        <v>152</v>
      </c>
      <c r="BX66" s="2" t="s">
        <v>397</v>
      </c>
      <c r="BY66" s="2" t="s">
        <v>369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151</v>
      </c>
      <c r="CI66" s="2" t="s">
        <v>142</v>
      </c>
      <c r="CJ66" s="2" t="s">
        <v>398</v>
      </c>
      <c r="CK66" s="2" t="s">
        <v>276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142</v>
      </c>
      <c r="CW66" s="2" t="s">
        <v>268</v>
      </c>
      <c r="CX66" s="2" t="s">
        <v>636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241</v>
      </c>
      <c r="DI66" s="2" t="s">
        <v>142</v>
      </c>
      <c r="DJ66" s="2" t="s">
        <v>145</v>
      </c>
      <c r="DK66" s="2" t="s">
        <v>145</v>
      </c>
      <c r="DL66" s="2" t="s">
        <v>154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142</v>
      </c>
      <c r="DW66" s="2" t="s">
        <v>159</v>
      </c>
      <c r="DX66" s="2" t="s">
        <v>377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185</v>
      </c>
      <c r="EI66" s="2" t="s">
        <v>142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151</v>
      </c>
      <c r="EV66" s="2" t="s">
        <v>142</v>
      </c>
      <c r="EW66" s="2" t="s">
        <v>637</v>
      </c>
      <c r="EX66" s="2" t="s">
        <v>638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151</v>
      </c>
      <c r="FI66" s="2" t="s">
        <v>142</v>
      </c>
      <c r="FJ66" s="2" t="s">
        <v>164</v>
      </c>
      <c r="FK66" s="2" t="s">
        <v>639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551</v>
      </c>
      <c r="FV66" s="2" t="s">
        <v>142</v>
      </c>
      <c r="FW66" s="2" t="s">
        <v>145</v>
      </c>
      <c r="FX66" s="2" t="s">
        <v>145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151</v>
      </c>
      <c r="JI66" s="2" t="s">
        <v>142</v>
      </c>
      <c r="JJ66" s="2" t="s">
        <v>199</v>
      </c>
      <c r="JK66" s="2" t="s">
        <v>640</v>
      </c>
      <c r="JL66" s="2" t="s">
        <v>154</v>
      </c>
      <c r="JM66" s="2" t="s">
        <v>154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142</v>
      </c>
      <c r="KW66" s="2" t="s">
        <v>171</v>
      </c>
      <c r="KX66" s="2" t="s">
        <v>145</v>
      </c>
      <c r="KY66" s="2" t="s">
        <v>154</v>
      </c>
      <c r="KZ66" s="2" t="s">
        <v>154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241</v>
      </c>
      <c r="OV66" s="2" t="s">
        <v>142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>
        <v>150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641</v>
      </c>
      <c r="B67" s="2" t="s">
        <v>134</v>
      </c>
      <c r="C67" s="2" t="s">
        <v>597</v>
      </c>
      <c r="D67" s="2" t="s">
        <v>587</v>
      </c>
      <c r="E67" s="2" t="s">
        <v>588</v>
      </c>
      <c r="F67" s="2" t="s">
        <v>634</v>
      </c>
      <c r="G67" s="2" t="s">
        <v>634</v>
      </c>
      <c r="H67" s="2" t="s">
        <v>634</v>
      </c>
      <c r="I67" s="2" t="s">
        <v>614</v>
      </c>
      <c r="J67" s="2" t="s">
        <v>553</v>
      </c>
      <c r="K67" s="2" t="s">
        <v>635</v>
      </c>
      <c r="L67" s="3">
        <v>85.12</v>
      </c>
      <c r="M67" s="3">
        <v>89.38</v>
      </c>
      <c r="N67" s="3">
        <v>249.99</v>
      </c>
      <c r="O67" s="2" t="s">
        <v>341</v>
      </c>
      <c r="P67" s="2" t="s">
        <v>351</v>
      </c>
      <c r="Q67" s="2" t="s">
        <v>144</v>
      </c>
      <c r="R67" s="2" t="s">
        <v>145</v>
      </c>
      <c r="S67" s="2" t="s">
        <v>145</v>
      </c>
      <c r="T67" s="2" t="s">
        <v>548</v>
      </c>
      <c r="U67" s="2" t="s">
        <v>145</v>
      </c>
      <c r="V67" s="2" t="s">
        <v>395</v>
      </c>
      <c r="W67" s="2" t="s">
        <v>562</v>
      </c>
      <c r="X67" s="2" t="s">
        <v>145</v>
      </c>
      <c r="Y67" s="2" t="s">
        <v>268</v>
      </c>
      <c r="Z67" s="4"/>
      <c r="AA67" s="4">
        <f>=ROUNDDOWN({0},0)</f>
      </c>
      <c r="AB67" s="5">
        <v>1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2</v>
      </c>
      <c r="AS67" s="8">
        <v>89.38</v>
      </c>
      <c r="AT67" s="7">
        <v>-1</v>
      </c>
      <c r="AU67" s="7">
        <v>-1</v>
      </c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/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/>
      <c r="BJ67" s="4"/>
      <c r="BK67" s="8"/>
      <c r="BL67" s="2" t="s">
        <v>20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142</v>
      </c>
      <c r="BW67" s="2" t="s">
        <v>152</v>
      </c>
      <c r="BX67" s="2" t="s">
        <v>628</v>
      </c>
      <c r="BY67" s="2" t="s">
        <v>369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151</v>
      </c>
      <c r="CI67" s="2" t="s">
        <v>142</v>
      </c>
      <c r="CJ67" s="2" t="s">
        <v>398</v>
      </c>
      <c r="CK67" s="2" t="s">
        <v>399</v>
      </c>
      <c r="CL67" s="2" t="s">
        <v>154</v>
      </c>
      <c r="CM67" s="2" t="s">
        <v>154</v>
      </c>
      <c r="CN67" s="2" t="s">
        <v>145</v>
      </c>
      <c r="CO67" s="4"/>
      <c r="CP67" s="8"/>
      <c r="CQ67" s="4"/>
      <c r="CR67" s="8"/>
      <c r="CS67" s="7"/>
      <c r="CT67" s="7"/>
      <c r="CU67" s="2" t="s">
        <v>151</v>
      </c>
      <c r="CV67" s="2" t="s">
        <v>142</v>
      </c>
      <c r="CW67" s="2" t="s">
        <v>268</v>
      </c>
      <c r="CX67" s="2" t="s">
        <v>642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241</v>
      </c>
      <c r="DI67" s="2" t="s">
        <v>142</v>
      </c>
      <c r="DJ67" s="2" t="s">
        <v>145</v>
      </c>
      <c r="DK67" s="2" t="s">
        <v>145</v>
      </c>
      <c r="DL67" s="2" t="s">
        <v>154</v>
      </c>
      <c r="DM67" s="2" t="s">
        <v>154</v>
      </c>
      <c r="DN67" s="2" t="s">
        <v>145</v>
      </c>
      <c r="DO67" s="4"/>
      <c r="DP67" s="8"/>
      <c r="DQ67" s="4">
        <v>2</v>
      </c>
      <c r="DR67" s="8">
        <v>89.38</v>
      </c>
      <c r="DS67" s="7">
        <v>-1</v>
      </c>
      <c r="DT67" s="7">
        <v>-1</v>
      </c>
      <c r="DU67" s="2" t="s">
        <v>151</v>
      </c>
      <c r="DV67" s="2" t="s">
        <v>142</v>
      </c>
      <c r="DW67" s="2" t="s">
        <v>159</v>
      </c>
      <c r="DX67" s="2" t="s">
        <v>450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185</v>
      </c>
      <c r="EI67" s="2" t="s">
        <v>142</v>
      </c>
      <c r="EJ67" s="2" t="s">
        <v>145</v>
      </c>
      <c r="EK67" s="2" t="s">
        <v>145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151</v>
      </c>
      <c r="EV67" s="2" t="s">
        <v>142</v>
      </c>
      <c r="EW67" s="2" t="s">
        <v>268</v>
      </c>
      <c r="EX67" s="2" t="s">
        <v>638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151</v>
      </c>
      <c r="FI67" s="2" t="s">
        <v>142</v>
      </c>
      <c r="FJ67" s="2" t="s">
        <v>164</v>
      </c>
      <c r="FK67" s="2" t="s">
        <v>317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551</v>
      </c>
      <c r="FV67" s="2" t="s">
        <v>142</v>
      </c>
      <c r="FW67" s="2" t="s">
        <v>145</v>
      </c>
      <c r="FX67" s="2" t="s">
        <v>145</v>
      </c>
      <c r="FY67" s="2" t="s">
        <v>154</v>
      </c>
      <c r="FZ67" s="2" t="s">
        <v>154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151</v>
      </c>
      <c r="JI67" s="2" t="s">
        <v>142</v>
      </c>
      <c r="JJ67" s="2" t="s">
        <v>199</v>
      </c>
      <c r="JK67" s="2" t="s">
        <v>145</v>
      </c>
      <c r="JL67" s="2" t="s">
        <v>154</v>
      </c>
      <c r="JM67" s="2" t="s">
        <v>154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142</v>
      </c>
      <c r="KW67" s="2" t="s">
        <v>171</v>
      </c>
      <c r="KX67" s="2" t="s">
        <v>145</v>
      </c>
      <c r="KY67" s="2" t="s">
        <v>154</v>
      </c>
      <c r="KZ67" s="2" t="s">
        <v>154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241</v>
      </c>
      <c r="OV67" s="2" t="s">
        <v>142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643</v>
      </c>
      <c r="B68" s="2" t="s">
        <v>134</v>
      </c>
      <c r="C68" s="2" t="s">
        <v>597</v>
      </c>
      <c r="D68" s="2" t="s">
        <v>507</v>
      </c>
      <c r="E68" s="2" t="s">
        <v>508</v>
      </c>
      <c r="F68" s="2" t="s">
        <v>598</v>
      </c>
      <c r="G68" s="2" t="s">
        <v>598</v>
      </c>
      <c r="H68" s="2" t="s">
        <v>598</v>
      </c>
      <c r="I68" s="2" t="s">
        <v>510</v>
      </c>
      <c r="J68" s="2" t="s">
        <v>511</v>
      </c>
      <c r="K68" s="2" t="s">
        <v>607</v>
      </c>
      <c r="L68" s="3">
        <v>15.48</v>
      </c>
      <c r="M68" s="3">
        <v>16.25</v>
      </c>
      <c r="N68" s="3">
        <v>49.99</v>
      </c>
      <c r="O68" s="2" t="s">
        <v>472</v>
      </c>
      <c r="P68" s="2" t="s">
        <v>351</v>
      </c>
      <c r="Q68" s="2" t="s">
        <v>144</v>
      </c>
      <c r="R68" s="2" t="s">
        <v>145</v>
      </c>
      <c r="S68" s="2" t="s">
        <v>145</v>
      </c>
      <c r="T68" s="2" t="s">
        <v>548</v>
      </c>
      <c r="U68" s="2" t="s">
        <v>145</v>
      </c>
      <c r="V68" s="2" t="s">
        <v>395</v>
      </c>
      <c r="W68" s="2" t="s">
        <v>562</v>
      </c>
      <c r="X68" s="2" t="s">
        <v>145</v>
      </c>
      <c r="Y68" s="2" t="s">
        <v>601</v>
      </c>
      <c r="Z68" s="4"/>
      <c r="AA68" s="4">
        <f>=ROUNDDOWN({0},0)</f>
      </c>
      <c r="AB68" s="5"/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2</v>
      </c>
      <c r="AS68" s="8">
        <v>34.14</v>
      </c>
      <c r="AT68" s="7">
        <v>-1</v>
      </c>
      <c r="AU68" s="7">
        <v>-1</v>
      </c>
      <c r="AV68" s="4"/>
      <c r="AW68" s="8"/>
      <c r="AX68" s="4">
        <v>2</v>
      </c>
      <c r="AY68" s="8">
        <v>34.14</v>
      </c>
      <c r="AZ68" s="7">
        <v>-1</v>
      </c>
      <c r="BA68" s="7">
        <v>-1</v>
      </c>
      <c r="BB68" s="7"/>
      <c r="BC68" s="4"/>
      <c r="BD68" s="8"/>
      <c r="BE68" s="4">
        <v>2</v>
      </c>
      <c r="BF68" s="8">
        <v>34.14</v>
      </c>
      <c r="BG68" s="7">
        <v>-1</v>
      </c>
      <c r="BH68" s="7">
        <v>-1</v>
      </c>
      <c r="BI68" s="7"/>
      <c r="BJ68" s="4"/>
      <c r="BK68" s="8"/>
      <c r="BL68" s="2" t="s">
        <v>23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244</v>
      </c>
      <c r="BW68" s="2" t="s">
        <v>152</v>
      </c>
      <c r="BX68" s="2" t="s">
        <v>425</v>
      </c>
      <c r="BY68" s="2" t="s">
        <v>369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151</v>
      </c>
      <c r="CI68" s="2" t="s">
        <v>244</v>
      </c>
      <c r="CJ68" s="2" t="s">
        <v>398</v>
      </c>
      <c r="CK68" s="2" t="s">
        <v>145</v>
      </c>
      <c r="CL68" s="2" t="s">
        <v>154</v>
      </c>
      <c r="CM68" s="2" t="s">
        <v>154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244</v>
      </c>
      <c r="CW68" s="2" t="s">
        <v>601</v>
      </c>
      <c r="CX68" s="2" t="s">
        <v>168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241</v>
      </c>
      <c r="DI68" s="2" t="s">
        <v>244</v>
      </c>
      <c r="DJ68" s="2" t="s">
        <v>145</v>
      </c>
      <c r="DK68" s="2" t="s">
        <v>145</v>
      </c>
      <c r="DL68" s="2" t="s">
        <v>154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244</v>
      </c>
      <c r="DW68" s="2" t="s">
        <v>593</v>
      </c>
      <c r="DX68" s="2" t="s">
        <v>644</v>
      </c>
      <c r="DY68" s="2" t="s">
        <v>154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185</v>
      </c>
      <c r="EI68" s="2" t="s">
        <v>244</v>
      </c>
      <c r="EJ68" s="2" t="s">
        <v>145</v>
      </c>
      <c r="EK68" s="2" t="s">
        <v>145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244</v>
      </c>
      <c r="EW68" s="2" t="s">
        <v>601</v>
      </c>
      <c r="EX68" s="2" t="s">
        <v>645</v>
      </c>
      <c r="EY68" s="2" t="s">
        <v>154</v>
      </c>
      <c r="EZ68" s="2" t="s">
        <v>154</v>
      </c>
      <c r="FA68" s="2" t="s">
        <v>145</v>
      </c>
      <c r="FB68" s="4"/>
      <c r="FC68" s="8"/>
      <c r="FD68" s="4">
        <v>2</v>
      </c>
      <c r="FE68" s="8">
        <v>34.14</v>
      </c>
      <c r="FF68" s="7">
        <v>-1</v>
      </c>
      <c r="FG68" s="7">
        <v>-1</v>
      </c>
      <c r="FH68" s="2" t="s">
        <v>151</v>
      </c>
      <c r="FI68" s="2" t="s">
        <v>244</v>
      </c>
      <c r="FJ68" s="2" t="s">
        <v>164</v>
      </c>
      <c r="FK68" s="2" t="s">
        <v>646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551</v>
      </c>
      <c r="FV68" s="2" t="s">
        <v>244</v>
      </c>
      <c r="FW68" s="2" t="s">
        <v>145</v>
      </c>
      <c r="FX68" s="2" t="s">
        <v>145</v>
      </c>
      <c r="FY68" s="2" t="s">
        <v>154</v>
      </c>
      <c r="FZ68" s="2" t="s">
        <v>154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151</v>
      </c>
      <c r="JI68" s="2" t="s">
        <v>244</v>
      </c>
      <c r="JJ68" s="2" t="s">
        <v>199</v>
      </c>
      <c r="JK68" s="2" t="s">
        <v>145</v>
      </c>
      <c r="JL68" s="2" t="s">
        <v>154</v>
      </c>
      <c r="JM68" s="2" t="s">
        <v>154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244</v>
      </c>
      <c r="KW68" s="2" t="s">
        <v>405</v>
      </c>
      <c r="KX68" s="2" t="s">
        <v>145</v>
      </c>
      <c r="KY68" s="2" t="s">
        <v>154</v>
      </c>
      <c r="KZ68" s="2" t="s">
        <v>154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241</v>
      </c>
      <c r="OV68" s="2" t="s">
        <v>244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647</v>
      </c>
      <c r="B69" s="2" t="s">
        <v>134</v>
      </c>
      <c r="C69" s="2" t="s">
        <v>597</v>
      </c>
      <c r="D69" s="2" t="s">
        <v>389</v>
      </c>
      <c r="E69" s="2" t="s">
        <v>390</v>
      </c>
      <c r="F69" s="2" t="s">
        <v>648</v>
      </c>
      <c r="G69" s="2" t="s">
        <v>648</v>
      </c>
      <c r="H69" s="2" t="s">
        <v>648</v>
      </c>
      <c r="I69" s="2" t="s">
        <v>649</v>
      </c>
      <c r="J69" s="2" t="s">
        <v>578</v>
      </c>
      <c r="K69" s="2" t="s">
        <v>579</v>
      </c>
      <c r="L69" s="3">
        <v>18.57</v>
      </c>
      <c r="M69" s="3">
        <v>19.5</v>
      </c>
      <c r="N69" s="3">
        <v>59.99</v>
      </c>
      <c r="O69" s="2" t="s">
        <v>341</v>
      </c>
      <c r="P69" s="2" t="s">
        <v>351</v>
      </c>
      <c r="Q69" s="2" t="s">
        <v>144</v>
      </c>
      <c r="R69" s="2" t="s">
        <v>145</v>
      </c>
      <c r="S69" s="2" t="s">
        <v>145</v>
      </c>
      <c r="T69" s="2" t="s">
        <v>145</v>
      </c>
      <c r="U69" s="2" t="s">
        <v>145</v>
      </c>
      <c r="V69" s="2" t="s">
        <v>395</v>
      </c>
      <c r="W69" s="2" t="s">
        <v>562</v>
      </c>
      <c r="X69" s="2" t="s">
        <v>145</v>
      </c>
      <c r="Y69" s="2" t="s">
        <v>563</v>
      </c>
      <c r="Z69" s="4">
        <v>1</v>
      </c>
      <c r="AA69" s="4">
        <f>=ROUNDDOWN(0.25,0)</f>
      </c>
      <c r="AB69" s="5">
        <v>4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2</v>
      </c>
      <c r="AS69" s="8">
        <v>42.12</v>
      </c>
      <c r="AT69" s="7">
        <v>-1</v>
      </c>
      <c r="AU69" s="7">
        <v>-1</v>
      </c>
      <c r="AV69" s="4"/>
      <c r="AW69" s="8"/>
      <c r="AX69" s="4">
        <v>2</v>
      </c>
      <c r="AY69" s="8">
        <v>42.12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42.12</v>
      </c>
      <c r="BG69" s="7">
        <v>-1</v>
      </c>
      <c r="BH69" s="7">
        <v>-1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244</v>
      </c>
      <c r="BW69" s="2" t="s">
        <v>152</v>
      </c>
      <c r="BX69" s="2" t="s">
        <v>375</v>
      </c>
      <c r="BY69" s="2" t="s">
        <v>369</v>
      </c>
      <c r="BZ69" s="2" t="s">
        <v>154</v>
      </c>
      <c r="CA69" s="2" t="s">
        <v>145</v>
      </c>
      <c r="CB69" s="4"/>
      <c r="CC69" s="8"/>
      <c r="CD69" s="4">
        <v>2</v>
      </c>
      <c r="CE69" s="8">
        <v>42.12</v>
      </c>
      <c r="CF69" s="7">
        <v>-1</v>
      </c>
      <c r="CG69" s="7">
        <v>-1</v>
      </c>
      <c r="CH69" s="2" t="s">
        <v>151</v>
      </c>
      <c r="CI69" s="2" t="s">
        <v>244</v>
      </c>
      <c r="CJ69" s="2" t="s">
        <v>398</v>
      </c>
      <c r="CK69" s="2" t="s">
        <v>312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244</v>
      </c>
      <c r="CW69" s="2" t="s">
        <v>563</v>
      </c>
      <c r="CX69" s="2" t="s">
        <v>206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241</v>
      </c>
      <c r="DI69" s="2" t="s">
        <v>244</v>
      </c>
      <c r="DJ69" s="2" t="s">
        <v>145</v>
      </c>
      <c r="DK69" s="2" t="s">
        <v>145</v>
      </c>
      <c r="DL69" s="2" t="s">
        <v>154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244</v>
      </c>
      <c r="DW69" s="2" t="s">
        <v>159</v>
      </c>
      <c r="DX69" s="2" t="s">
        <v>354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185</v>
      </c>
      <c r="EI69" s="2" t="s">
        <v>244</v>
      </c>
      <c r="EJ69" s="2" t="s">
        <v>145</v>
      </c>
      <c r="EK69" s="2" t="s">
        <v>145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151</v>
      </c>
      <c r="EV69" s="2" t="s">
        <v>244</v>
      </c>
      <c r="EW69" s="2" t="s">
        <v>563</v>
      </c>
      <c r="EX69" s="2" t="s">
        <v>192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151</v>
      </c>
      <c r="FI69" s="2" t="s">
        <v>244</v>
      </c>
      <c r="FJ69" s="2" t="s">
        <v>404</v>
      </c>
      <c r="FK69" s="2" t="s">
        <v>499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551</v>
      </c>
      <c r="FV69" s="2" t="s">
        <v>244</v>
      </c>
      <c r="FW69" s="2" t="s">
        <v>145</v>
      </c>
      <c r="FX69" s="2" t="s">
        <v>145</v>
      </c>
      <c r="FY69" s="2" t="s">
        <v>154</v>
      </c>
      <c r="FZ69" s="2" t="s">
        <v>154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151</v>
      </c>
      <c r="JI69" s="2" t="s">
        <v>244</v>
      </c>
      <c r="JJ69" s="2" t="s">
        <v>199</v>
      </c>
      <c r="JK69" s="2" t="s">
        <v>145</v>
      </c>
      <c r="JL69" s="2" t="s">
        <v>154</v>
      </c>
      <c r="JM69" s="2" t="s">
        <v>154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244</v>
      </c>
      <c r="KW69" s="2" t="s">
        <v>650</v>
      </c>
      <c r="KX69" s="2" t="s">
        <v>651</v>
      </c>
      <c r="KY69" s="2" t="s">
        <v>154</v>
      </c>
      <c r="KZ69" s="2" t="s">
        <v>154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241</v>
      </c>
      <c r="OV69" s="2" t="s">
        <v>244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>
        <v>1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16" t="s">
        <v>652</v>
      </c>
      <c r="B70" s="9" t="s">
        <v>145</v>
      </c>
      <c r="C70" s="9" t="s">
        <v>145</v>
      </c>
      <c r="D70" s="9" t="s">
        <v>145</v>
      </c>
      <c r="E70" s="9" t="s">
        <v>145</v>
      </c>
      <c r="F70" s="9" t="s">
        <v>145</v>
      </c>
      <c r="G70" s="9" t="s">
        <v>145</v>
      </c>
      <c r="H70" s="9" t="s">
        <v>145</v>
      </c>
      <c r="I70" s="9" t="s">
        <v>145</v>
      </c>
      <c r="J70" s="9" t="s">
        <v>145</v>
      </c>
      <c r="K70" s="9" t="s">
        <v>145</v>
      </c>
      <c r="L70" s="10"/>
      <c r="M70" s="10"/>
      <c r="N70" s="10"/>
      <c r="O70" s="9" t="s">
        <v>145</v>
      </c>
      <c r="P70" s="9" t="s">
        <v>145</v>
      </c>
      <c r="Q70" s="9" t="s">
        <v>145</v>
      </c>
      <c r="R70" s="9" t="s">
        <v>145</v>
      </c>
      <c r="S70" s="9" t="s">
        <v>145</v>
      </c>
      <c r="T70" s="9" t="s">
        <v>145</v>
      </c>
      <c r="U70" s="9" t="s">
        <v>145</v>
      </c>
      <c r="V70" s="9" t="s">
        <v>145</v>
      </c>
      <c r="W70" s="9" t="s">
        <v>145</v>
      </c>
      <c r="X70" s="9" t="s">
        <v>145</v>
      </c>
      <c r="Y70" s="9" t="s">
        <v>145</v>
      </c>
      <c r="Z70" s="11">
        <v>4743</v>
      </c>
      <c r="AA70" s="11">
        <f>=ROUNDDOWN({0},0)</f>
      </c>
      <c r="AB70" s="12">
        <v>239.3</v>
      </c>
      <c r="AC70" s="9" t="s">
        <v>145</v>
      </c>
      <c r="AD70" s="11"/>
      <c r="AE70" s="11">
        <v>500</v>
      </c>
      <c r="AF70" s="13"/>
      <c r="AG70" s="13"/>
      <c r="AH70" s="14"/>
      <c r="AI70" s="11"/>
      <c r="AJ70" s="11">
        <f>=ROUNDDOWN({0},0)</f>
      </c>
      <c r="AK70" s="12"/>
      <c r="AL70" s="9" t="s">
        <v>145</v>
      </c>
      <c r="AM70" s="11"/>
      <c r="AN70" s="11"/>
      <c r="AO70" s="14"/>
      <c r="AP70" s="11">
        <v>244</v>
      </c>
      <c r="AQ70" s="15">
        <v>33391.31</v>
      </c>
      <c r="AR70" s="11">
        <v>148</v>
      </c>
      <c r="AS70" s="15">
        <v>21263.04</v>
      </c>
      <c r="AT70" s="14">
        <v>0.6486</v>
      </c>
      <c r="AU70" s="14">
        <v>0.5704</v>
      </c>
      <c r="AV70" s="11">
        <v>244</v>
      </c>
      <c r="AW70" s="15">
        <v>33391.31</v>
      </c>
      <c r="AX70" s="11">
        <v>148</v>
      </c>
      <c r="AY70" s="15">
        <v>21263.04</v>
      </c>
      <c r="AZ70" s="14">
        <v>0.6486</v>
      </c>
      <c r="BA70" s="14">
        <v>0.5704</v>
      </c>
      <c r="BB70" s="14"/>
      <c r="BC70" s="11">
        <v>244</v>
      </c>
      <c r="BD70" s="15">
        <v>33391.31</v>
      </c>
      <c r="BE70" s="11">
        <v>148</v>
      </c>
      <c r="BF70" s="15">
        <v>21263.04</v>
      </c>
      <c r="BG70" s="14">
        <v>0.6486</v>
      </c>
      <c r="BH70" s="14">
        <v>0.5704</v>
      </c>
      <c r="BI70" s="14"/>
      <c r="BJ70" s="11"/>
      <c r="BK70" s="15"/>
      <c r="BL70" s="9" t="s">
        <v>145</v>
      </c>
      <c r="BM70" s="14"/>
      <c r="BN70" s="14"/>
      <c r="BO70" s="11">
        <v>71</v>
      </c>
      <c r="BP70" s="15">
        <v>7967.34</v>
      </c>
      <c r="BQ70" s="11">
        <v>22</v>
      </c>
      <c r="BR70" s="15">
        <v>2370.44</v>
      </c>
      <c r="BS70" s="14">
        <v>2.2273</v>
      </c>
      <c r="BT70" s="14">
        <v>2.3611</v>
      </c>
      <c r="BU70" s="9" t="s">
        <v>145</v>
      </c>
      <c r="BV70" s="9" t="s">
        <v>145</v>
      </c>
      <c r="BW70" s="9" t="s">
        <v>145</v>
      </c>
      <c r="BX70" s="9" t="s">
        <v>145</v>
      </c>
      <c r="BY70" s="9" t="s">
        <v>145</v>
      </c>
      <c r="BZ70" s="9" t="s">
        <v>145</v>
      </c>
      <c r="CA70" s="9" t="s">
        <v>145</v>
      </c>
      <c r="CB70" s="11">
        <v>48</v>
      </c>
      <c r="CC70" s="15">
        <v>7332.82</v>
      </c>
      <c r="CD70" s="11">
        <v>19</v>
      </c>
      <c r="CE70" s="15">
        <v>2720.11</v>
      </c>
      <c r="CF70" s="14">
        <v>1.5263</v>
      </c>
      <c r="CG70" s="14">
        <v>1.6958</v>
      </c>
      <c r="CH70" s="9" t="s">
        <v>145</v>
      </c>
      <c r="CI70" s="9" t="s">
        <v>145</v>
      </c>
      <c r="CJ70" s="9" t="s">
        <v>145</v>
      </c>
      <c r="CK70" s="9" t="s">
        <v>145</v>
      </c>
      <c r="CL70" s="9" t="s">
        <v>145</v>
      </c>
      <c r="CM70" s="9" t="s">
        <v>145</v>
      </c>
      <c r="CN70" s="9" t="s">
        <v>145</v>
      </c>
      <c r="CO70" s="11">
        <v>43</v>
      </c>
      <c r="CP70" s="15">
        <v>7168.74</v>
      </c>
      <c r="CQ70" s="11">
        <v>6</v>
      </c>
      <c r="CR70" s="15">
        <v>1563.94</v>
      </c>
      <c r="CS70" s="14">
        <v>6.1667</v>
      </c>
      <c r="CT70" s="14">
        <v>3.5838</v>
      </c>
      <c r="CU70" s="9" t="s">
        <v>145</v>
      </c>
      <c r="CV70" s="9" t="s">
        <v>145</v>
      </c>
      <c r="CW70" s="9" t="s">
        <v>145</v>
      </c>
      <c r="CX70" s="9" t="s">
        <v>145</v>
      </c>
      <c r="CY70" s="9" t="s">
        <v>145</v>
      </c>
      <c r="CZ70" s="9" t="s">
        <v>145</v>
      </c>
      <c r="DA70" s="9" t="s">
        <v>145</v>
      </c>
      <c r="DB70" s="11">
        <v>29</v>
      </c>
      <c r="DC70" s="15">
        <v>4841.39</v>
      </c>
      <c r="DD70" s="11">
        <v>35</v>
      </c>
      <c r="DE70" s="15">
        <v>7020.79</v>
      </c>
      <c r="DF70" s="14">
        <v>-0.1714</v>
      </c>
      <c r="DG70" s="14">
        <v>-0.3104</v>
      </c>
      <c r="DH70" s="9" t="s">
        <v>145</v>
      </c>
      <c r="DI70" s="9" t="s">
        <v>145</v>
      </c>
      <c r="DJ70" s="9" t="s">
        <v>145</v>
      </c>
      <c r="DK70" s="9" t="s">
        <v>145</v>
      </c>
      <c r="DL70" s="9" t="s">
        <v>145</v>
      </c>
      <c r="DM70" s="9" t="s">
        <v>145</v>
      </c>
      <c r="DN70" s="9" t="s">
        <v>145</v>
      </c>
      <c r="DO70" s="11">
        <v>38</v>
      </c>
      <c r="DP70" s="15">
        <v>4053.12</v>
      </c>
      <c r="DQ70" s="11">
        <v>44</v>
      </c>
      <c r="DR70" s="15">
        <v>5277.76</v>
      </c>
      <c r="DS70" s="14">
        <v>-0.1364</v>
      </c>
      <c r="DT70" s="14">
        <v>-0.232</v>
      </c>
      <c r="DU70" s="9" t="s">
        <v>145</v>
      </c>
      <c r="DV70" s="9" t="s">
        <v>145</v>
      </c>
      <c r="DW70" s="9" t="s">
        <v>145</v>
      </c>
      <c r="DX70" s="9" t="s">
        <v>145</v>
      </c>
      <c r="DY70" s="9" t="s">
        <v>145</v>
      </c>
      <c r="DZ70" s="9" t="s">
        <v>145</v>
      </c>
      <c r="EA70" s="9" t="s">
        <v>145</v>
      </c>
      <c r="EB70" s="11">
        <v>8</v>
      </c>
      <c r="EC70" s="15">
        <v>1037.24</v>
      </c>
      <c r="ED70" s="11"/>
      <c r="EE70" s="15"/>
      <c r="EF70" s="14"/>
      <c r="EG70" s="14"/>
      <c r="EH70" s="9" t="s">
        <v>145</v>
      </c>
      <c r="EI70" s="9" t="s">
        <v>145</v>
      </c>
      <c r="EJ70" s="9" t="s">
        <v>145</v>
      </c>
      <c r="EK70" s="9" t="s">
        <v>145</v>
      </c>
      <c r="EL70" s="9" t="s">
        <v>145</v>
      </c>
      <c r="EM70" s="9" t="s">
        <v>145</v>
      </c>
      <c r="EN70" s="9" t="s">
        <v>145</v>
      </c>
      <c r="EO70" s="11">
        <v>5</v>
      </c>
      <c r="EP70" s="15">
        <v>802.98</v>
      </c>
      <c r="EQ70" s="11">
        <v>9</v>
      </c>
      <c r="ER70" s="15">
        <v>1167.93</v>
      </c>
      <c r="ES70" s="14">
        <v>-0.4444</v>
      </c>
      <c r="ET70" s="14">
        <v>-0.3125</v>
      </c>
      <c r="EU70" s="9" t="s">
        <v>145</v>
      </c>
      <c r="EV70" s="9" t="s">
        <v>145</v>
      </c>
      <c r="EW70" s="9" t="s">
        <v>145</v>
      </c>
      <c r="EX70" s="9" t="s">
        <v>145</v>
      </c>
      <c r="EY70" s="9" t="s">
        <v>145</v>
      </c>
      <c r="EZ70" s="9" t="s">
        <v>145</v>
      </c>
      <c r="FA70" s="9" t="s">
        <v>145</v>
      </c>
      <c r="FB70" s="11">
        <v>2</v>
      </c>
      <c r="FC70" s="15">
        <v>187.68</v>
      </c>
      <c r="FD70" s="11">
        <v>10</v>
      </c>
      <c r="FE70" s="15">
        <v>689.3</v>
      </c>
      <c r="FF70" s="14">
        <v>-0.8</v>
      </c>
      <c r="FG70" s="14">
        <v>-0.7277</v>
      </c>
      <c r="FH70" s="9" t="s">
        <v>145</v>
      </c>
      <c r="FI70" s="9" t="s">
        <v>145</v>
      </c>
      <c r="FJ70" s="9" t="s">
        <v>145</v>
      </c>
      <c r="FK70" s="9" t="s">
        <v>145</v>
      </c>
      <c r="FL70" s="9" t="s">
        <v>145</v>
      </c>
      <c r="FM70" s="9" t="s">
        <v>145</v>
      </c>
      <c r="FN70" s="9" t="s">
        <v>145</v>
      </c>
      <c r="FO70" s="11"/>
      <c r="FP70" s="15"/>
      <c r="FQ70" s="11">
        <v>3</v>
      </c>
      <c r="FR70" s="15">
        <v>452.77</v>
      </c>
      <c r="FS70" s="14">
        <v>-1</v>
      </c>
      <c r="FT70" s="14">
        <v>-1</v>
      </c>
      <c r="FU70" s="9" t="s">
        <v>145</v>
      </c>
      <c r="FV70" s="9" t="s">
        <v>145</v>
      </c>
      <c r="FW70" s="9" t="s">
        <v>145</v>
      </c>
      <c r="FX70" s="9" t="s">
        <v>145</v>
      </c>
      <c r="FY70" s="9" t="s">
        <v>145</v>
      </c>
      <c r="FZ70" s="9" t="s">
        <v>145</v>
      </c>
      <c r="GA70" s="9" t="s">
        <v>145</v>
      </c>
      <c r="GB70" s="11"/>
      <c r="GC70" s="15"/>
      <c r="GD70" s="11"/>
      <c r="GE70" s="15"/>
      <c r="GF70" s="14"/>
      <c r="GG70" s="14"/>
      <c r="GH70" s="9" t="s">
        <v>145</v>
      </c>
      <c r="GI70" s="9" t="s">
        <v>145</v>
      </c>
      <c r="GJ70" s="9" t="s">
        <v>145</v>
      </c>
      <c r="GK70" s="9" t="s">
        <v>145</v>
      </c>
      <c r="GL70" s="9" t="s">
        <v>145</v>
      </c>
      <c r="GM70" s="9" t="s">
        <v>145</v>
      </c>
      <c r="GN70" s="9" t="s">
        <v>145</v>
      </c>
      <c r="GO70" s="11"/>
      <c r="GP70" s="15"/>
      <c r="GQ70" s="11"/>
      <c r="GR70" s="15"/>
      <c r="GS70" s="14"/>
      <c r="GT70" s="14"/>
      <c r="GU70" s="9" t="s">
        <v>145</v>
      </c>
      <c r="GV70" s="9" t="s">
        <v>145</v>
      </c>
      <c r="GW70" s="9" t="s">
        <v>145</v>
      </c>
      <c r="GX70" s="9" t="s">
        <v>145</v>
      </c>
      <c r="GY70" s="9" t="s">
        <v>145</v>
      </c>
      <c r="GZ70" s="9" t="s">
        <v>145</v>
      </c>
      <c r="HA70" s="9" t="s">
        <v>145</v>
      </c>
      <c r="HB70" s="11"/>
      <c r="HC70" s="15"/>
      <c r="HD70" s="11"/>
      <c r="HE70" s="15"/>
      <c r="HF70" s="14"/>
      <c r="HG70" s="14"/>
      <c r="HH70" s="9" t="s">
        <v>145</v>
      </c>
      <c r="HI70" s="9" t="s">
        <v>145</v>
      </c>
      <c r="HJ70" s="9" t="s">
        <v>145</v>
      </c>
      <c r="HK70" s="9" t="s">
        <v>145</v>
      </c>
      <c r="HL70" s="9" t="s">
        <v>145</v>
      </c>
      <c r="HM70" s="9" t="s">
        <v>145</v>
      </c>
      <c r="HN70" s="9" t="s">
        <v>145</v>
      </c>
      <c r="HO70" s="11"/>
      <c r="HP70" s="15"/>
      <c r="HQ70" s="11"/>
      <c r="HR70" s="15"/>
      <c r="HS70" s="14"/>
      <c r="HT70" s="14"/>
      <c r="HU70" s="9" t="s">
        <v>145</v>
      </c>
      <c r="HV70" s="9" t="s">
        <v>145</v>
      </c>
      <c r="HW70" s="9" t="s">
        <v>145</v>
      </c>
      <c r="HX70" s="9" t="s">
        <v>145</v>
      </c>
      <c r="HY70" s="9" t="s">
        <v>145</v>
      </c>
      <c r="HZ70" s="9" t="s">
        <v>145</v>
      </c>
      <c r="IA70" s="9" t="s">
        <v>145</v>
      </c>
      <c r="IB70" s="11"/>
      <c r="IC70" s="15"/>
      <c r="ID70" s="11"/>
      <c r="IE70" s="15"/>
      <c r="IF70" s="14"/>
      <c r="IG70" s="14"/>
      <c r="IH70" s="9" t="s">
        <v>145</v>
      </c>
      <c r="II70" s="9" t="s">
        <v>145</v>
      </c>
      <c r="IJ70" s="9" t="s">
        <v>145</v>
      </c>
      <c r="IK70" s="9" t="s">
        <v>145</v>
      </c>
      <c r="IL70" s="9" t="s">
        <v>145</v>
      </c>
      <c r="IM70" s="9" t="s">
        <v>145</v>
      </c>
      <c r="IN70" s="9" t="s">
        <v>145</v>
      </c>
      <c r="IO70" s="11"/>
      <c r="IP70" s="15"/>
      <c r="IQ70" s="11"/>
      <c r="IR70" s="15"/>
      <c r="IS70" s="14"/>
      <c r="IT70" s="14"/>
      <c r="IU70" s="9" t="s">
        <v>145</v>
      </c>
      <c r="IV70" s="9" t="s">
        <v>145</v>
      </c>
      <c r="IW70" s="9" t="s">
        <v>145</v>
      </c>
      <c r="IX70" s="9" t="s">
        <v>145</v>
      </c>
      <c r="IY70" s="9" t="s">
        <v>145</v>
      </c>
      <c r="IZ70" s="9" t="s">
        <v>145</v>
      </c>
      <c r="JA70" s="9" t="s">
        <v>145</v>
      </c>
      <c r="JB70" s="11"/>
      <c r="JC70" s="15"/>
      <c r="JD70" s="11"/>
      <c r="JE70" s="15"/>
      <c r="JF70" s="14"/>
      <c r="JG70" s="14"/>
      <c r="JH70" s="9" t="s">
        <v>145</v>
      </c>
      <c r="JI70" s="9" t="s">
        <v>145</v>
      </c>
      <c r="JJ70" s="9" t="s">
        <v>145</v>
      </c>
      <c r="JK70" s="9" t="s">
        <v>145</v>
      </c>
      <c r="JL70" s="9" t="s">
        <v>145</v>
      </c>
      <c r="JM70" s="9" t="s">
        <v>145</v>
      </c>
      <c r="JN70" s="9" t="s">
        <v>145</v>
      </c>
      <c r="JO70" s="11"/>
      <c r="JP70" s="15"/>
      <c r="JQ70" s="11"/>
      <c r="JR70" s="15"/>
      <c r="JS70" s="14"/>
      <c r="JT70" s="14"/>
      <c r="JU70" s="9" t="s">
        <v>145</v>
      </c>
      <c r="JV70" s="9" t="s">
        <v>145</v>
      </c>
      <c r="JW70" s="9" t="s">
        <v>145</v>
      </c>
      <c r="JX70" s="9" t="s">
        <v>145</v>
      </c>
      <c r="JY70" s="9" t="s">
        <v>145</v>
      </c>
      <c r="JZ70" s="9" t="s">
        <v>145</v>
      </c>
      <c r="KA70" s="9" t="s">
        <v>145</v>
      </c>
      <c r="KB70" s="11"/>
      <c r="KC70" s="15"/>
      <c r="KD70" s="11"/>
      <c r="KE70" s="15"/>
      <c r="KF70" s="14"/>
      <c r="KG70" s="14"/>
      <c r="KH70" s="9" t="s">
        <v>145</v>
      </c>
      <c r="KI70" s="9" t="s">
        <v>145</v>
      </c>
      <c r="KJ70" s="9" t="s">
        <v>145</v>
      </c>
      <c r="KK70" s="9" t="s">
        <v>145</v>
      </c>
      <c r="KL70" s="9" t="s">
        <v>145</v>
      </c>
      <c r="KM70" s="9" t="s">
        <v>145</v>
      </c>
      <c r="KN70" s="9" t="s">
        <v>145</v>
      </c>
      <c r="KO70" s="11"/>
      <c r="KP70" s="15"/>
      <c r="KQ70" s="11"/>
      <c r="KR70" s="15"/>
      <c r="KS70" s="14"/>
      <c r="KT70" s="14"/>
      <c r="KU70" s="9" t="s">
        <v>145</v>
      </c>
      <c r="KV70" s="9" t="s">
        <v>145</v>
      </c>
      <c r="KW70" s="9" t="s">
        <v>145</v>
      </c>
      <c r="KX70" s="9" t="s">
        <v>145</v>
      </c>
      <c r="KY70" s="9" t="s">
        <v>145</v>
      </c>
      <c r="KZ70" s="9" t="s">
        <v>145</v>
      </c>
      <c r="LA70" s="9" t="s">
        <v>145</v>
      </c>
      <c r="LB70" s="11"/>
      <c r="LC70" s="15"/>
      <c r="LD70" s="11"/>
      <c r="LE70" s="15"/>
      <c r="LF70" s="14"/>
      <c r="LG70" s="14"/>
      <c r="LH70" s="9" t="s">
        <v>145</v>
      </c>
      <c r="LI70" s="9" t="s">
        <v>145</v>
      </c>
      <c r="LJ70" s="9" t="s">
        <v>145</v>
      </c>
      <c r="LK70" s="9" t="s">
        <v>145</v>
      </c>
      <c r="LL70" s="9" t="s">
        <v>145</v>
      </c>
      <c r="LM70" s="9" t="s">
        <v>145</v>
      </c>
      <c r="LN70" s="9" t="s">
        <v>145</v>
      </c>
      <c r="LO70" s="11"/>
      <c r="LP70" s="15"/>
      <c r="LQ70" s="11"/>
      <c r="LR70" s="15"/>
      <c r="LS70" s="14"/>
      <c r="LT70" s="14"/>
      <c r="LU70" s="9" t="s">
        <v>145</v>
      </c>
      <c r="LV70" s="9" t="s">
        <v>145</v>
      </c>
      <c r="LW70" s="9" t="s">
        <v>145</v>
      </c>
      <c r="LX70" s="9" t="s">
        <v>145</v>
      </c>
      <c r="LY70" s="9" t="s">
        <v>145</v>
      </c>
      <c r="LZ70" s="9" t="s">
        <v>145</v>
      </c>
      <c r="MA70" s="9" t="s">
        <v>145</v>
      </c>
      <c r="MB70" s="11"/>
      <c r="MC70" s="15"/>
      <c r="MD70" s="11"/>
      <c r="ME70" s="15"/>
      <c r="MF70" s="14"/>
      <c r="MG70" s="14"/>
      <c r="MH70" s="9" t="s">
        <v>145</v>
      </c>
      <c r="MI70" s="9" t="s">
        <v>145</v>
      </c>
      <c r="MJ70" s="9" t="s">
        <v>145</v>
      </c>
      <c r="MK70" s="9" t="s">
        <v>145</v>
      </c>
      <c r="ML70" s="9" t="s">
        <v>145</v>
      </c>
      <c r="MM70" s="9" t="s">
        <v>145</v>
      </c>
      <c r="MN70" s="9" t="s">
        <v>145</v>
      </c>
      <c r="MO70" s="11"/>
      <c r="MP70" s="15"/>
      <c r="MQ70" s="11"/>
      <c r="MR70" s="15"/>
      <c r="MS70" s="14"/>
      <c r="MT70" s="14"/>
      <c r="MU70" s="9" t="s">
        <v>145</v>
      </c>
      <c r="MV70" s="9" t="s">
        <v>145</v>
      </c>
      <c r="MW70" s="9" t="s">
        <v>145</v>
      </c>
      <c r="MX70" s="9" t="s">
        <v>145</v>
      </c>
      <c r="MY70" s="9" t="s">
        <v>145</v>
      </c>
      <c r="MZ70" s="9" t="s">
        <v>145</v>
      </c>
      <c r="NA70" s="9" t="s">
        <v>145</v>
      </c>
      <c r="NB70" s="11"/>
      <c r="NC70" s="15"/>
      <c r="ND70" s="11"/>
      <c r="NE70" s="15"/>
      <c r="NF70" s="14"/>
      <c r="NG70" s="14"/>
      <c r="NH70" s="9" t="s">
        <v>145</v>
      </c>
      <c r="NI70" s="9" t="s">
        <v>145</v>
      </c>
      <c r="NJ70" s="9" t="s">
        <v>145</v>
      </c>
      <c r="NK70" s="9" t="s">
        <v>145</v>
      </c>
      <c r="NL70" s="9" t="s">
        <v>145</v>
      </c>
      <c r="NM70" s="9" t="s">
        <v>145</v>
      </c>
      <c r="NN70" s="9" t="s">
        <v>145</v>
      </c>
      <c r="NO70" s="11"/>
      <c r="NP70" s="15"/>
      <c r="NQ70" s="11"/>
      <c r="NR70" s="15"/>
      <c r="NS70" s="14"/>
      <c r="NT70" s="14"/>
      <c r="NU70" s="9" t="s">
        <v>145</v>
      </c>
      <c r="NV70" s="9" t="s">
        <v>145</v>
      </c>
      <c r="NW70" s="9" t="s">
        <v>145</v>
      </c>
      <c r="NX70" s="9" t="s">
        <v>145</v>
      </c>
      <c r="NY70" s="9" t="s">
        <v>145</v>
      </c>
      <c r="NZ70" s="9" t="s">
        <v>145</v>
      </c>
      <c r="OA70" s="9" t="s">
        <v>145</v>
      </c>
      <c r="OB70" s="11"/>
      <c r="OC70" s="15"/>
      <c r="OD70" s="11"/>
      <c r="OE70" s="15"/>
      <c r="OF70" s="14"/>
      <c r="OG70" s="14"/>
      <c r="OH70" s="9" t="s">
        <v>145</v>
      </c>
      <c r="OI70" s="9" t="s">
        <v>145</v>
      </c>
      <c r="OJ70" s="9" t="s">
        <v>145</v>
      </c>
      <c r="OK70" s="9" t="s">
        <v>145</v>
      </c>
      <c r="OL70" s="9" t="s">
        <v>145</v>
      </c>
      <c r="OM70" s="9" t="s">
        <v>145</v>
      </c>
      <c r="ON70" s="9" t="s">
        <v>145</v>
      </c>
      <c r="OO70" s="11"/>
      <c r="OP70" s="15"/>
      <c r="OQ70" s="11"/>
      <c r="OR70" s="15"/>
      <c r="OS70" s="14"/>
      <c r="OT70" s="14"/>
      <c r="OU70" s="9" t="s">
        <v>145</v>
      </c>
      <c r="OV70" s="9" t="s">
        <v>145</v>
      </c>
      <c r="OW70" s="9" t="s">
        <v>145</v>
      </c>
      <c r="OX70" s="9" t="s">
        <v>145</v>
      </c>
      <c r="OY70" s="9" t="s">
        <v>145</v>
      </c>
      <c r="OZ70" s="9" t="s">
        <v>145</v>
      </c>
      <c r="PA70" s="9" t="s">
        <v>145</v>
      </c>
      <c r="PB70" s="11">
        <v>4389</v>
      </c>
      <c r="PC70" s="11"/>
      <c r="PD70" s="11"/>
      <c r="PE70" s="11">
        <v>354</v>
      </c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7:BC49"/>
    <mergeCell ref="BD47:BD49"/>
    <mergeCell ref="BE47:BE49"/>
    <mergeCell ref="BF47:BF49"/>
    <mergeCell ref="BG47:BG49"/>
    <mergeCell ref="BH47:BH49"/>
    <mergeCell ref="BC51:BC52"/>
    <mergeCell ref="BD51:BD52"/>
    <mergeCell ref="BE51:BE52"/>
    <mergeCell ref="BF51:BF52"/>
    <mergeCell ref="BG51:BG52"/>
    <mergeCell ref="BH51:BH52"/>
    <mergeCell ref="BC57:BC58"/>
    <mergeCell ref="BD57:BD58"/>
    <mergeCell ref="BE57:BE58"/>
    <mergeCell ref="BF57:BF58"/>
    <mergeCell ref="BG57:BG58"/>
    <mergeCell ref="BH57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7:AV58"/>
    <mergeCell ref="AW57:AW58"/>
    <mergeCell ref="AX57:AX58"/>
    <mergeCell ref="AY57:AY58"/>
    <mergeCell ref="AZ57:AZ58"/>
    <mergeCell ref="BA57:BA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653</v>
      </c>
      <c r="D2" s="0" t="s">
        <v>654</v>
      </c>
      <c r="E2" s="0" t="s">
        <v>655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656</v>
      </c>
      <c r="J4" s="1" t="s">
        <v>657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658</v>
      </c>
      <c r="P4" s="1" t="s">
        <v>659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660</v>
      </c>
      <c r="F5" s="1" t="s">
        <v>661</v>
      </c>
      <c r="G5" s="1" t="s">
        <v>660</v>
      </c>
      <c r="H5" s="1" t="s">
        <v>661</v>
      </c>
      <c r="I5" s="1" t="s">
        <v>656</v>
      </c>
      <c r="J5" s="1" t="s">
        <v>657</v>
      </c>
      <c r="K5" s="1" t="s">
        <v>662</v>
      </c>
      <c r="L5" s="1" t="s">
        <v>663</v>
      </c>
      <c r="M5" s="1" t="s">
        <v>662</v>
      </c>
      <c r="N5" s="1" t="s">
        <v>663</v>
      </c>
      <c r="O5" s="1" t="s">
        <v>658</v>
      </c>
      <c r="P5" s="1" t="s">
        <v>659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165</v>
      </c>
      <c r="F6" s="8">
        <v>30068.51</v>
      </c>
      <c r="G6" s="4">
        <v>89</v>
      </c>
      <c r="H6" s="8">
        <v>18822.61</v>
      </c>
      <c r="I6" s="7">
        <v>0.8539</v>
      </c>
      <c r="J6" s="7">
        <v>0.5975</v>
      </c>
      <c r="K6" s="4">
        <v>165</v>
      </c>
      <c r="L6" s="8">
        <v>30068.51</v>
      </c>
      <c r="M6" s="4">
        <v>89</v>
      </c>
      <c r="N6" s="8">
        <v>18822.61</v>
      </c>
      <c r="O6" s="7">
        <v>0.8539</v>
      </c>
      <c r="P6" s="7">
        <v>0.5975</v>
      </c>
    </row>
    <row r="7">
      <c r="A7" s="2" t="s">
        <v>134</v>
      </c>
      <c r="B7" s="2" t="s">
        <v>135</v>
      </c>
      <c r="C7" s="2" t="s">
        <v>389</v>
      </c>
      <c r="D7" s="2" t="s">
        <v>390</v>
      </c>
      <c r="E7" s="4">
        <v>38</v>
      </c>
      <c r="F7" s="8">
        <v>1459.72</v>
      </c>
      <c r="G7" s="4">
        <v>18</v>
      </c>
      <c r="H7" s="8">
        <v>612.97</v>
      </c>
      <c r="I7" s="7">
        <v>1.1111</v>
      </c>
      <c r="J7" s="7">
        <v>1.3814</v>
      </c>
      <c r="K7" s="4">
        <v>38</v>
      </c>
      <c r="L7" s="8">
        <v>1459.72</v>
      </c>
      <c r="M7" s="4">
        <v>18</v>
      </c>
      <c r="N7" s="8">
        <v>612.97</v>
      </c>
      <c r="O7" s="7">
        <v>1.1111</v>
      </c>
      <c r="P7" s="7">
        <v>1.3814</v>
      </c>
    </row>
    <row r="8">
      <c r="A8" s="2" t="s">
        <v>134</v>
      </c>
      <c r="B8" s="2" t="s">
        <v>135</v>
      </c>
      <c r="C8" s="2" t="s">
        <v>477</v>
      </c>
      <c r="D8" s="2" t="s">
        <v>478</v>
      </c>
      <c r="E8" s="4">
        <v>7</v>
      </c>
      <c r="F8" s="8">
        <v>661.74</v>
      </c>
      <c r="G8" s="4">
        <v>1</v>
      </c>
      <c r="H8" s="8">
        <v>44.69</v>
      </c>
      <c r="I8" s="7">
        <v>6</v>
      </c>
      <c r="J8" s="7">
        <v>13.8073</v>
      </c>
      <c r="K8" s="4">
        <v>7</v>
      </c>
      <c r="L8" s="8">
        <v>661.74</v>
      </c>
      <c r="M8" s="4">
        <v>1</v>
      </c>
      <c r="N8" s="8">
        <v>44.69</v>
      </c>
      <c r="O8" s="7">
        <v>6</v>
      </c>
      <c r="P8" s="7">
        <v>13.8073</v>
      </c>
    </row>
    <row r="9">
      <c r="A9" s="2" t="s">
        <v>134</v>
      </c>
      <c r="B9" s="2" t="s">
        <v>135</v>
      </c>
      <c r="C9" s="2" t="s">
        <v>507</v>
      </c>
      <c r="D9" s="2" t="s">
        <v>508</v>
      </c>
      <c r="E9" s="4">
        <v>18</v>
      </c>
      <c r="F9" s="8">
        <v>637.72</v>
      </c>
      <c r="G9" s="4">
        <v>7</v>
      </c>
      <c r="H9" s="8">
        <v>316.03</v>
      </c>
      <c r="I9" s="7">
        <v>1.5714</v>
      </c>
      <c r="J9" s="7">
        <v>1.0179</v>
      </c>
      <c r="K9" s="4">
        <v>8</v>
      </c>
      <c r="L9" s="8">
        <v>361.92</v>
      </c>
      <c r="M9" s="4"/>
      <c r="N9" s="8"/>
      <c r="O9" s="7"/>
      <c r="P9" s="7"/>
    </row>
    <row r="10">
      <c r="A10" s="2" t="s">
        <v>134</v>
      </c>
      <c r="B10" s="2" t="s">
        <v>135</v>
      </c>
      <c r="C10" s="2" t="s">
        <v>507</v>
      </c>
      <c r="D10" s="2" t="s">
        <v>521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10</v>
      </c>
      <c r="L10" s="8">
        <v>275.8</v>
      </c>
      <c r="M10" s="4">
        <v>7</v>
      </c>
      <c r="N10" s="8">
        <v>316.03</v>
      </c>
      <c r="O10" s="7">
        <v>0.4286</v>
      </c>
      <c r="P10" s="7">
        <v>-0.1273</v>
      </c>
    </row>
    <row r="11">
      <c r="A11" s="2" t="s">
        <v>134</v>
      </c>
      <c r="B11" s="2" t="s">
        <v>543</v>
      </c>
      <c r="C11" s="2" t="s">
        <v>477</v>
      </c>
      <c r="D11" s="2" t="s">
        <v>478</v>
      </c>
      <c r="E11" s="4">
        <v>2</v>
      </c>
      <c r="F11" s="8">
        <v>232.73</v>
      </c>
      <c r="G11" s="4">
        <v>4</v>
      </c>
      <c r="H11" s="8">
        <v>456.89</v>
      </c>
      <c r="I11" s="7">
        <v>-0.5</v>
      </c>
      <c r="J11" s="7">
        <v>-0.4906</v>
      </c>
      <c r="K11" s="4">
        <v>2</v>
      </c>
      <c r="L11" s="8">
        <v>232.73</v>
      </c>
      <c r="M11" s="4">
        <v>4</v>
      </c>
      <c r="N11" s="8">
        <v>456.89</v>
      </c>
      <c r="O11" s="7">
        <v>-0.5</v>
      </c>
      <c r="P11" s="7">
        <v>-0.4906</v>
      </c>
    </row>
    <row r="12">
      <c r="A12" s="2" t="s">
        <v>134</v>
      </c>
      <c r="B12" s="2" t="s">
        <v>543</v>
      </c>
      <c r="C12" s="2" t="s">
        <v>507</v>
      </c>
      <c r="D12" s="2" t="s">
        <v>521</v>
      </c>
      <c r="E12" s="4">
        <v>4</v>
      </c>
      <c r="F12" s="8">
        <v>70.5</v>
      </c>
      <c r="G12" s="4"/>
      <c r="H12" s="8"/>
      <c r="I12" s="7"/>
      <c r="J12" s="7"/>
      <c r="K12" s="4">
        <v>4</v>
      </c>
      <c r="L12" s="8">
        <v>70.5</v>
      </c>
      <c r="M12" s="4"/>
      <c r="N12" s="8"/>
      <c r="O12" s="7"/>
      <c r="P12" s="7"/>
    </row>
    <row r="13">
      <c r="A13" s="2" t="s">
        <v>134</v>
      </c>
      <c r="B13" s="2" t="s">
        <v>543</v>
      </c>
      <c r="C13" s="2" t="s">
        <v>389</v>
      </c>
      <c r="D13" s="2" t="s">
        <v>390</v>
      </c>
      <c r="E13" s="4">
        <v>4</v>
      </c>
      <c r="F13" s="8">
        <v>34.96</v>
      </c>
      <c r="G13" s="4">
        <v>9</v>
      </c>
      <c r="H13" s="8">
        <v>142.62</v>
      </c>
      <c r="I13" s="7">
        <v>-0.5556</v>
      </c>
      <c r="J13" s="7">
        <v>-0.7549</v>
      </c>
      <c r="K13" s="4">
        <v>4</v>
      </c>
      <c r="L13" s="8">
        <v>34.96</v>
      </c>
      <c r="M13" s="4">
        <v>9</v>
      </c>
      <c r="N13" s="8">
        <v>142.62</v>
      </c>
      <c r="O13" s="7">
        <v>-0.5556</v>
      </c>
      <c r="P13" s="7">
        <v>-0.7549</v>
      </c>
    </row>
    <row r="14">
      <c r="A14" s="2" t="s">
        <v>134</v>
      </c>
      <c r="B14" s="2" t="s">
        <v>543</v>
      </c>
      <c r="C14" s="2" t="s">
        <v>587</v>
      </c>
      <c r="D14" s="2" t="s">
        <v>588</v>
      </c>
      <c r="E14" s="4"/>
      <c r="F14" s="8"/>
      <c r="G14" s="4">
        <v>2</v>
      </c>
      <c r="H14" s="8">
        <v>133.71</v>
      </c>
      <c r="I14" s="7"/>
      <c r="J14" s="7"/>
      <c r="K14" s="4"/>
      <c r="L14" s="8"/>
      <c r="M14" s="4">
        <v>2</v>
      </c>
      <c r="N14" s="8">
        <v>133.71</v>
      </c>
      <c r="O14" s="7"/>
      <c r="P14" s="7"/>
    </row>
    <row r="15">
      <c r="A15" s="2" t="s">
        <v>134</v>
      </c>
      <c r="B15" s="2" t="s">
        <v>597</v>
      </c>
      <c r="C15" s="2" t="s">
        <v>477</v>
      </c>
      <c r="D15" s="2" t="s">
        <v>478</v>
      </c>
      <c r="E15" s="4">
        <v>4</v>
      </c>
      <c r="F15" s="8">
        <v>177.39</v>
      </c>
      <c r="G15" s="4">
        <v>5</v>
      </c>
      <c r="H15" s="8">
        <v>240.06</v>
      </c>
      <c r="I15" s="7">
        <v>-0.2</v>
      </c>
      <c r="J15" s="7">
        <v>-0.2611</v>
      </c>
      <c r="K15" s="4">
        <v>4</v>
      </c>
      <c r="L15" s="8">
        <v>177.39</v>
      </c>
      <c r="M15" s="4">
        <v>5</v>
      </c>
      <c r="N15" s="8">
        <v>240.06</v>
      </c>
      <c r="O15" s="7">
        <v>-0.2</v>
      </c>
      <c r="P15" s="7">
        <v>-0.2611</v>
      </c>
    </row>
    <row r="16">
      <c r="A16" s="2" t="s">
        <v>134</v>
      </c>
      <c r="B16" s="2" t="s">
        <v>597</v>
      </c>
      <c r="C16" s="2" t="s">
        <v>587</v>
      </c>
      <c r="D16" s="2" t="s">
        <v>588</v>
      </c>
      <c r="E16" s="4">
        <v>2</v>
      </c>
      <c r="F16" s="8">
        <v>48.04</v>
      </c>
      <c r="G16" s="4">
        <v>9</v>
      </c>
      <c r="H16" s="8">
        <v>417.2</v>
      </c>
      <c r="I16" s="7">
        <v>-0.7778</v>
      </c>
      <c r="J16" s="7">
        <v>-0.8849</v>
      </c>
      <c r="K16" s="4">
        <v>2</v>
      </c>
      <c r="L16" s="8">
        <v>48.04</v>
      </c>
      <c r="M16" s="4">
        <v>9</v>
      </c>
      <c r="N16" s="8">
        <v>417.2</v>
      </c>
      <c r="O16" s="7">
        <v>-0.7778</v>
      </c>
      <c r="P16" s="7">
        <v>-0.8849</v>
      </c>
    </row>
    <row r="17">
      <c r="A17" s="2" t="s">
        <v>134</v>
      </c>
      <c r="B17" s="2" t="s">
        <v>597</v>
      </c>
      <c r="C17" s="2" t="s">
        <v>507</v>
      </c>
      <c r="D17" s="2" t="s">
        <v>508</v>
      </c>
      <c r="E17" s="4"/>
      <c r="F17" s="8"/>
      <c r="G17" s="4">
        <v>2</v>
      </c>
      <c r="H17" s="8">
        <v>34.14</v>
      </c>
      <c r="I17" s="7"/>
      <c r="J17" s="7"/>
      <c r="K17" s="4"/>
      <c r="L17" s="8"/>
      <c r="M17" s="4">
        <v>2</v>
      </c>
      <c r="N17" s="8">
        <v>34.14</v>
      </c>
      <c r="O17" s="7"/>
      <c r="P17" s="7"/>
    </row>
    <row r="18">
      <c r="A18" s="2" t="s">
        <v>134</v>
      </c>
      <c r="B18" s="2" t="s">
        <v>597</v>
      </c>
      <c r="C18" s="2" t="s">
        <v>389</v>
      </c>
      <c r="D18" s="2" t="s">
        <v>390</v>
      </c>
      <c r="E18" s="4"/>
      <c r="F18" s="8"/>
      <c r="G18" s="4">
        <v>2</v>
      </c>
      <c r="H18" s="8">
        <v>42.12</v>
      </c>
      <c r="I18" s="7"/>
      <c r="J18" s="7"/>
      <c r="K18" s="4"/>
      <c r="L18" s="8"/>
      <c r="M18" s="4">
        <v>2</v>
      </c>
      <c r="N18" s="8">
        <v>42.12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653</v>
      </c>
      <c r="D2" s="0" t="s">
        <v>654</v>
      </c>
      <c r="E2" s="0" t="s">
        <v>655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656</v>
      </c>
      <c r="I4" s="1" t="s">
        <v>657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658</v>
      </c>
      <c r="O4" s="1" t="s">
        <v>659</v>
      </c>
    </row>
    <row r="5">
      <c r="A5" s="1" t="s">
        <v>81</v>
      </c>
      <c r="B5" s="1" t="s">
        <v>83</v>
      </c>
      <c r="C5" s="1" t="s">
        <v>84</v>
      </c>
      <c r="D5" s="1" t="s">
        <v>660</v>
      </c>
      <c r="E5" s="1" t="s">
        <v>661</v>
      </c>
      <c r="F5" s="1" t="s">
        <v>660</v>
      </c>
      <c r="G5" s="1" t="s">
        <v>661</v>
      </c>
      <c r="H5" s="1" t="s">
        <v>656</v>
      </c>
      <c r="I5" s="1" t="s">
        <v>657</v>
      </c>
      <c r="J5" s="1" t="s">
        <v>662</v>
      </c>
      <c r="K5" s="1" t="s">
        <v>663</v>
      </c>
      <c r="L5" s="1" t="s">
        <v>662</v>
      </c>
      <c r="M5" s="1" t="s">
        <v>663</v>
      </c>
      <c r="N5" s="1" t="s">
        <v>658</v>
      </c>
      <c r="O5" s="1" t="s">
        <v>659</v>
      </c>
    </row>
    <row r="6">
      <c r="A6" s="2" t="s">
        <v>134</v>
      </c>
      <c r="B6" s="2" t="s">
        <v>136</v>
      </c>
      <c r="C6" s="2" t="s">
        <v>137</v>
      </c>
      <c r="D6" s="4">
        <v>165</v>
      </c>
      <c r="E6" s="8">
        <v>30068.51</v>
      </c>
      <c r="F6" s="4">
        <v>89</v>
      </c>
      <c r="G6" s="8">
        <v>18822.61</v>
      </c>
      <c r="H6" s="7">
        <v>0.8539</v>
      </c>
      <c r="I6" s="7">
        <v>0.5975</v>
      </c>
      <c r="J6" s="4">
        <v>165</v>
      </c>
      <c r="K6" s="8">
        <v>30068.51</v>
      </c>
      <c r="L6" s="4">
        <v>89</v>
      </c>
      <c r="M6" s="8">
        <v>18822.61</v>
      </c>
      <c r="N6" s="7">
        <v>0.8539</v>
      </c>
      <c r="O6" s="7">
        <v>0.5975</v>
      </c>
    </row>
    <row r="7">
      <c r="A7" s="2" t="s">
        <v>134</v>
      </c>
      <c r="B7" s="2" t="s">
        <v>389</v>
      </c>
      <c r="C7" s="2" t="s">
        <v>390</v>
      </c>
      <c r="D7" s="4">
        <v>42</v>
      </c>
      <c r="E7" s="8">
        <v>1494.68</v>
      </c>
      <c r="F7" s="4">
        <v>29</v>
      </c>
      <c r="G7" s="8">
        <v>797.71</v>
      </c>
      <c r="H7" s="7">
        <v>0.4483</v>
      </c>
      <c r="I7" s="7">
        <v>0.8737</v>
      </c>
      <c r="J7" s="4">
        <v>42</v>
      </c>
      <c r="K7" s="8">
        <v>1494.68</v>
      </c>
      <c r="L7" s="4">
        <v>29</v>
      </c>
      <c r="M7" s="8">
        <v>797.71</v>
      </c>
      <c r="N7" s="7">
        <v>0.4483</v>
      </c>
      <c r="O7" s="7">
        <v>0.8737</v>
      </c>
    </row>
    <row r="8">
      <c r="A8" s="2" t="s">
        <v>134</v>
      </c>
      <c r="B8" s="2" t="s">
        <v>477</v>
      </c>
      <c r="C8" s="2" t="s">
        <v>478</v>
      </c>
      <c r="D8" s="4">
        <v>13</v>
      </c>
      <c r="E8" s="8">
        <v>1071.86</v>
      </c>
      <c r="F8" s="4">
        <v>10</v>
      </c>
      <c r="G8" s="8">
        <v>741.64</v>
      </c>
      <c r="H8" s="7">
        <v>0.3</v>
      </c>
      <c r="I8" s="7">
        <v>0.4453</v>
      </c>
      <c r="J8" s="4">
        <v>13</v>
      </c>
      <c r="K8" s="8">
        <v>1071.86</v>
      </c>
      <c r="L8" s="4">
        <v>10</v>
      </c>
      <c r="M8" s="8">
        <v>741.64</v>
      </c>
      <c r="N8" s="7">
        <v>0.3</v>
      </c>
      <c r="O8" s="7">
        <v>0.4453</v>
      </c>
    </row>
    <row r="9">
      <c r="A9" s="2" t="s">
        <v>134</v>
      </c>
      <c r="B9" s="2" t="s">
        <v>507</v>
      </c>
      <c r="C9" s="2" t="s">
        <v>508</v>
      </c>
      <c r="D9" s="4">
        <v>22</v>
      </c>
      <c r="E9" s="8">
        <v>708.22</v>
      </c>
      <c r="F9" s="4">
        <v>9</v>
      </c>
      <c r="G9" s="8">
        <v>350.17</v>
      </c>
      <c r="H9" s="7">
        <v>1.4444</v>
      </c>
      <c r="I9" s="7">
        <v>1.0225</v>
      </c>
      <c r="J9" s="4">
        <v>8</v>
      </c>
      <c r="K9" s="8">
        <v>361.92</v>
      </c>
      <c r="L9" s="4">
        <v>2</v>
      </c>
      <c r="M9" s="8">
        <v>34.14</v>
      </c>
      <c r="N9" s="7">
        <v>3</v>
      </c>
      <c r="O9" s="7">
        <v>9.6011</v>
      </c>
    </row>
    <row r="10">
      <c r="A10" s="2" t="s">
        <v>134</v>
      </c>
      <c r="B10" s="2" t="s">
        <v>507</v>
      </c>
      <c r="C10" s="2" t="s">
        <v>521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14</v>
      </c>
      <c r="K10" s="8">
        <v>346.3</v>
      </c>
      <c r="L10" s="4">
        <v>7</v>
      </c>
      <c r="M10" s="8">
        <v>316.03</v>
      </c>
      <c r="N10" s="7">
        <v>1</v>
      </c>
      <c r="O10" s="7">
        <v>0.0958</v>
      </c>
    </row>
    <row r="11">
      <c r="A11" s="2" t="s">
        <v>134</v>
      </c>
      <c r="B11" s="2" t="s">
        <v>587</v>
      </c>
      <c r="C11" s="2" t="s">
        <v>588</v>
      </c>
      <c r="D11" s="4">
        <v>2</v>
      </c>
      <c r="E11" s="8">
        <v>48.04</v>
      </c>
      <c r="F11" s="4">
        <v>11</v>
      </c>
      <c r="G11" s="8">
        <v>550.91</v>
      </c>
      <c r="H11" s="7">
        <v>-0.8182</v>
      </c>
      <c r="I11" s="7">
        <v>-0.9128</v>
      </c>
      <c r="J11" s="4">
        <v>2</v>
      </c>
      <c r="K11" s="8">
        <v>48.04</v>
      </c>
      <c r="L11" s="4">
        <v>11</v>
      </c>
      <c r="M11" s="8">
        <v>550.91</v>
      </c>
      <c r="N11" s="7">
        <v>-0.8182</v>
      </c>
      <c r="O11" s="7">
        <v>-0.9128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